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Documents\Connect Conversations\"/>
    </mc:Choice>
  </mc:AlternateContent>
  <xr:revisionPtr revIDLastSave="0" documentId="13_ncr:1_{3DF2D6E3-C6A7-4A08-BF22-102E927E350E}" xr6:coauthVersionLast="47" xr6:coauthVersionMax="47" xr10:uidLastSave="{00000000-0000-0000-0000-000000000000}"/>
  <bookViews>
    <workbookView xWindow="-108" yWindow="-108" windowWidth="23256" windowHeight="12576" activeTab="6" xr2:uid="{FAFECD5B-08EF-4B55-A499-70E3AC40D285}"/>
  </bookViews>
  <sheets>
    <sheet name="ex. (jp)" sheetId="9" r:id="rId1"/>
    <sheet name="ex. (EN)" sheetId="7" r:id="rId2"/>
    <sheet name="TeamA" sheetId="11" r:id="rId3"/>
    <sheet name="TeamB" sheetId="12" r:id="rId4"/>
    <sheet name="TeamC" sheetId="13" r:id="rId5"/>
    <sheet name="TeamD" sheetId="14" r:id="rId6"/>
    <sheet name="TeamE" sheetId="15" r:id="rId7"/>
    <sheet name="Team MY" sheetId="19" r:id="rId8"/>
    <sheet name="Summary" sheetId="16" r:id="rId9"/>
    <sheet name="RCA Summary" sheetId="17" r:id="rId10"/>
    <sheet name="add new 15 (2)" sheetId="20" r:id="rId11"/>
    <sheet name="Transition PRJ(Kira,Gelo,Mcl)" sheetId="18" r:id="rId12"/>
  </sheets>
  <externalReferences>
    <externalReference r:id="rId13"/>
  </externalReferences>
  <definedNames>
    <definedName name="_xlnm._FilterDatabase" localSheetId="10" hidden="1">'add new 15 (2)'!$B$9:$AP$31</definedName>
    <definedName name="_xlnm._FilterDatabase" localSheetId="7" hidden="1">'Team MY'!$B$9:$AP$31</definedName>
    <definedName name="_xlnm._FilterDatabase" localSheetId="2" hidden="1">TeamA!$B$9:$AP$31</definedName>
    <definedName name="_xlnm._FilterDatabase" localSheetId="3" hidden="1">TeamB!$B$9:$AP$31</definedName>
    <definedName name="_xlnm._FilterDatabase" localSheetId="4" hidden="1">TeamC!$B$9:$AP$31</definedName>
    <definedName name="_xlnm._FilterDatabase" localSheetId="5" hidden="1">TeamD!$B$9:$AP$31</definedName>
    <definedName name="_xlnm._FilterDatabase" localSheetId="6" hidden="1">TeamE!$B$9:$AP$31</definedName>
    <definedName name="_xlnm._FilterDatabase" localSheetId="11" hidden="1">'Transition PRJ(Kira,Gelo,Mcl)'!$B$9:$AJ$51</definedName>
    <definedName name="行区分_無効">[1]設定!$B$29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7" i="15" l="1"/>
  <c r="AR10" i="11"/>
  <c r="AH26" i="18"/>
  <c r="AH25" i="18"/>
  <c r="AH24" i="18"/>
  <c r="AH23" i="18"/>
  <c r="AH22" i="18"/>
  <c r="AH21" i="18"/>
  <c r="AH20" i="18"/>
  <c r="AH19" i="18"/>
  <c r="AH18" i="18"/>
  <c r="AH17" i="18"/>
  <c r="AH16" i="18"/>
  <c r="AH15" i="18"/>
  <c r="AH14" i="18"/>
  <c r="AH13" i="18"/>
  <c r="AH12" i="18"/>
  <c r="AH11" i="18"/>
  <c r="AH10" i="18"/>
  <c r="AC10" i="18"/>
  <c r="AH28" i="18"/>
  <c r="AC12" i="18"/>
  <c r="X12" i="18"/>
  <c r="D10" i="18"/>
  <c r="AC26" i="18"/>
  <c r="AC25" i="18"/>
  <c r="AC24" i="18"/>
  <c r="AC23" i="18"/>
  <c r="AC22" i="18"/>
  <c r="AC21" i="18"/>
  <c r="AC20" i="18"/>
  <c r="AC19" i="18"/>
  <c r="AC18" i="18"/>
  <c r="AC17" i="18"/>
  <c r="AC16" i="18"/>
  <c r="AC15" i="18"/>
  <c r="AC14" i="18"/>
  <c r="F2" i="18"/>
  <c r="AC13" i="18"/>
  <c r="AC11" i="18"/>
  <c r="AC28" i="18"/>
  <c r="X10" i="18"/>
  <c r="S19" i="18"/>
  <c r="F38" i="18"/>
  <c r="E38" i="18"/>
  <c r="D38" i="18"/>
  <c r="F37" i="18"/>
  <c r="E37" i="18"/>
  <c r="D37" i="18"/>
  <c r="AC38" i="18"/>
  <c r="G38" i="18" s="1"/>
  <c r="AC37" i="18"/>
  <c r="G37" i="18" s="1"/>
  <c r="AC36" i="18"/>
  <c r="AC35" i="18"/>
  <c r="AC34" i="18"/>
  <c r="AC33" i="18"/>
  <c r="AC32" i="18"/>
  <c r="AC31" i="18"/>
  <c r="AC30" i="18"/>
  <c r="AC29" i="18"/>
  <c r="X11" i="18"/>
  <c r="X13" i="18"/>
  <c r="X14" i="18"/>
  <c r="X15" i="18"/>
  <c r="X16" i="18"/>
  <c r="X17" i="18"/>
  <c r="X18" i="18"/>
  <c r="X19" i="18"/>
  <c r="X20" i="18"/>
  <c r="X21" i="18"/>
  <c r="X22" i="18"/>
  <c r="X23" i="18"/>
  <c r="X24" i="18"/>
  <c r="X25" i="18"/>
  <c r="X26" i="18"/>
  <c r="X28" i="18"/>
  <c r="S10" i="18"/>
  <c r="S11" i="18"/>
  <c r="S12" i="18"/>
  <c r="S13" i="18"/>
  <c r="S14" i="18"/>
  <c r="S15" i="18"/>
  <c r="S16" i="18"/>
  <c r="S17" i="18"/>
  <c r="S18" i="18"/>
  <c r="S20" i="18"/>
  <c r="S21" i="18"/>
  <c r="S22" i="18"/>
  <c r="S23" i="18"/>
  <c r="S24" i="18"/>
  <c r="S25" i="18"/>
  <c r="S26" i="18"/>
  <c r="S28" i="18"/>
  <c r="N26" i="18"/>
  <c r="N25" i="18"/>
  <c r="N24" i="18"/>
  <c r="N23" i="18"/>
  <c r="N22" i="18"/>
  <c r="N21" i="18"/>
  <c r="N20" i="18"/>
  <c r="N19" i="18"/>
  <c r="N18" i="18"/>
  <c r="N17" i="18"/>
  <c r="N16" i="18"/>
  <c r="N15" i="18"/>
  <c r="N14" i="18"/>
  <c r="N13" i="18"/>
  <c r="N12" i="18"/>
  <c r="N11" i="18"/>
  <c r="N10" i="18"/>
  <c r="N28" i="18"/>
  <c r="X38" i="18"/>
  <c r="X37" i="18"/>
  <c r="X36" i="18"/>
  <c r="X35" i="18"/>
  <c r="X34" i="18"/>
  <c r="X33" i="18"/>
  <c r="X32" i="18"/>
  <c r="X31" i="18"/>
  <c r="X30" i="18"/>
  <c r="X29" i="18"/>
  <c r="S38" i="18"/>
  <c r="S37" i="18"/>
  <c r="S36" i="18"/>
  <c r="S35" i="18"/>
  <c r="S34" i="18"/>
  <c r="S33" i="18"/>
  <c r="S32" i="18"/>
  <c r="S31" i="18"/>
  <c r="S30" i="18"/>
  <c r="S29" i="18"/>
  <c r="N38" i="18"/>
  <c r="N37" i="18"/>
  <c r="N36" i="18"/>
  <c r="N35" i="18"/>
  <c r="N34" i="18"/>
  <c r="N33" i="18"/>
  <c r="N32" i="18"/>
  <c r="N31" i="18"/>
  <c r="N30" i="18"/>
  <c r="N29" i="18"/>
  <c r="O12" i="15"/>
  <c r="O11" i="15"/>
  <c r="O10" i="15"/>
  <c r="D10" i="11"/>
  <c r="G36" i="18"/>
  <c r="F36" i="18"/>
  <c r="E36" i="18"/>
  <c r="D36" i="18"/>
  <c r="G35" i="18"/>
  <c r="F35" i="18"/>
  <c r="E35" i="18"/>
  <c r="D35" i="18"/>
  <c r="G34" i="18"/>
  <c r="F34" i="18"/>
  <c r="E34" i="18"/>
  <c r="D34" i="18"/>
  <c r="G33" i="18"/>
  <c r="F33" i="18"/>
  <c r="E33" i="18"/>
  <c r="D33" i="18"/>
  <c r="G32" i="18"/>
  <c r="F32" i="18"/>
  <c r="E32" i="18"/>
  <c r="D32" i="18"/>
  <c r="G31" i="18"/>
  <c r="F31" i="18"/>
  <c r="E31" i="18"/>
  <c r="D31" i="18"/>
  <c r="G30" i="18"/>
  <c r="F30" i="18"/>
  <c r="E30" i="18"/>
  <c r="D30" i="18"/>
  <c r="G29" i="18"/>
  <c r="F29" i="18"/>
  <c r="E29" i="18"/>
  <c r="D29" i="18"/>
  <c r="G28" i="18"/>
  <c r="F28" i="18"/>
  <c r="E28" i="18"/>
  <c r="D28" i="18"/>
  <c r="G27" i="18"/>
  <c r="F27" i="18"/>
  <c r="E27" i="18"/>
  <c r="D27" i="18"/>
  <c r="G26" i="18"/>
  <c r="F26" i="18"/>
  <c r="E26" i="18"/>
  <c r="D26" i="18"/>
  <c r="G25" i="18"/>
  <c r="F25" i="18"/>
  <c r="E25" i="18"/>
  <c r="D25" i="18"/>
  <c r="AN31" i="20" l="1"/>
  <c r="AI31" i="20"/>
  <c r="AD31" i="20"/>
  <c r="Y31" i="20"/>
  <c r="T31" i="20"/>
  <c r="O31" i="20"/>
  <c r="H31" i="20"/>
  <c r="G31" i="20"/>
  <c r="F31" i="20"/>
  <c r="E31" i="20"/>
  <c r="D31" i="20"/>
  <c r="AN30" i="20"/>
  <c r="AI30" i="20"/>
  <c r="AD30" i="20"/>
  <c r="Y30" i="20"/>
  <c r="F30" i="20" s="1"/>
  <c r="T30" i="20"/>
  <c r="E30" i="20" s="1"/>
  <c r="O30" i="20"/>
  <c r="D30" i="20" s="1"/>
  <c r="H30" i="20"/>
  <c r="G30" i="20"/>
  <c r="AN29" i="20"/>
  <c r="AI29" i="20"/>
  <c r="H29" i="20" s="1"/>
  <c r="AD29" i="20"/>
  <c r="G29" i="20" s="1"/>
  <c r="Y29" i="20"/>
  <c r="T29" i="20"/>
  <c r="O29" i="20"/>
  <c r="F29" i="20"/>
  <c r="E29" i="20"/>
  <c r="D29" i="20"/>
  <c r="AN28" i="20"/>
  <c r="AI28" i="20"/>
  <c r="AD28" i="20"/>
  <c r="Y28" i="20"/>
  <c r="T28" i="20"/>
  <c r="O28" i="20"/>
  <c r="AN27" i="20"/>
  <c r="AI27" i="20"/>
  <c r="AD27" i="20"/>
  <c r="Y27" i="20"/>
  <c r="T27" i="20"/>
  <c r="O27" i="20"/>
  <c r="AN26" i="20"/>
  <c r="AI26" i="20"/>
  <c r="AD26" i="20"/>
  <c r="Y26" i="20"/>
  <c r="T26" i="20"/>
  <c r="O26" i="20"/>
  <c r="AN25" i="20"/>
  <c r="AI25" i="20"/>
  <c r="AD25" i="20"/>
  <c r="Y25" i="20"/>
  <c r="T25" i="20"/>
  <c r="O25" i="20"/>
  <c r="AN24" i="20"/>
  <c r="AI24" i="20"/>
  <c r="AD24" i="20"/>
  <c r="Y24" i="20"/>
  <c r="T24" i="20"/>
  <c r="O24" i="20"/>
  <c r="D24" i="20" s="1"/>
  <c r="H24" i="20"/>
  <c r="G24" i="20"/>
  <c r="F24" i="20"/>
  <c r="E24" i="20"/>
  <c r="AN23" i="20"/>
  <c r="AI23" i="20"/>
  <c r="AD23" i="20"/>
  <c r="G23" i="20" s="1"/>
  <c r="Y23" i="20"/>
  <c r="F23" i="20" s="1"/>
  <c r="T23" i="20"/>
  <c r="E23" i="20" s="1"/>
  <c r="O23" i="20"/>
  <c r="H23" i="20"/>
  <c r="D23" i="20"/>
  <c r="AN22" i="20"/>
  <c r="AI22" i="20"/>
  <c r="H22" i="20" s="1"/>
  <c r="AD22" i="20"/>
  <c r="Y22" i="20"/>
  <c r="F22" i="20" s="1"/>
  <c r="T22" i="20"/>
  <c r="O22" i="20"/>
  <c r="G22" i="20"/>
  <c r="E22" i="20"/>
  <c r="D22" i="20"/>
  <c r="AN21" i="20"/>
  <c r="AI21" i="20"/>
  <c r="AD21" i="20"/>
  <c r="Y21" i="20"/>
  <c r="T21" i="20"/>
  <c r="E21" i="20" s="1"/>
  <c r="O21" i="20"/>
  <c r="D21" i="20" s="1"/>
  <c r="H21" i="20"/>
  <c r="G21" i="20"/>
  <c r="F21" i="20"/>
  <c r="AN20" i="20"/>
  <c r="AI20" i="20"/>
  <c r="H20" i="20" s="1"/>
  <c r="AD20" i="20"/>
  <c r="G20" i="20" s="1"/>
  <c r="Y20" i="20"/>
  <c r="F20" i="20" s="1"/>
  <c r="T20" i="20"/>
  <c r="O20" i="20"/>
  <c r="D20" i="20" s="1"/>
  <c r="E20" i="20"/>
  <c r="AN19" i="20"/>
  <c r="AI19" i="20"/>
  <c r="AD19" i="20"/>
  <c r="G19" i="20" s="1"/>
  <c r="Y19" i="20"/>
  <c r="T19" i="20"/>
  <c r="O19" i="20"/>
  <c r="H19" i="20"/>
  <c r="F19" i="20"/>
  <c r="E19" i="20"/>
  <c r="D19" i="20"/>
  <c r="AN18" i="20"/>
  <c r="AI18" i="20"/>
  <c r="AD18" i="20"/>
  <c r="Y18" i="20"/>
  <c r="F18" i="20" s="1"/>
  <c r="T18" i="20"/>
  <c r="E18" i="20" s="1"/>
  <c r="O18" i="20"/>
  <c r="D18" i="20" s="1"/>
  <c r="H18" i="20"/>
  <c r="G18" i="20"/>
  <c r="AN17" i="20"/>
  <c r="AI17" i="20"/>
  <c r="H17" i="20" s="1"/>
  <c r="AD17" i="20"/>
  <c r="G17" i="20" s="1"/>
  <c r="Y17" i="20"/>
  <c r="T17" i="20"/>
  <c r="E17" i="20" s="1"/>
  <c r="O17" i="20"/>
  <c r="F17" i="20"/>
  <c r="D17" i="20"/>
  <c r="AN16" i="20"/>
  <c r="AI16" i="20"/>
  <c r="H16" i="20" s="1"/>
  <c r="AD16" i="20"/>
  <c r="Y16" i="20"/>
  <c r="T16" i="20"/>
  <c r="O16" i="20"/>
  <c r="D16" i="20" s="1"/>
  <c r="G16" i="20"/>
  <c r="F16" i="20"/>
  <c r="E16" i="20"/>
  <c r="AN15" i="20"/>
  <c r="AI15" i="20"/>
  <c r="AD15" i="20"/>
  <c r="G15" i="20" s="1"/>
  <c r="Y15" i="20"/>
  <c r="F15" i="20" s="1"/>
  <c r="T15" i="20"/>
  <c r="E15" i="20" s="1"/>
  <c r="O15" i="20"/>
  <c r="H15" i="20"/>
  <c r="D15" i="20"/>
  <c r="AN14" i="20"/>
  <c r="AI14" i="20"/>
  <c r="H14" i="20" s="1"/>
  <c r="AD14" i="20"/>
  <c r="Y14" i="20"/>
  <c r="F14" i="20" s="1"/>
  <c r="T14" i="20"/>
  <c r="O14" i="20"/>
  <c r="G14" i="20"/>
  <c r="E14" i="20"/>
  <c r="D14" i="20"/>
  <c r="AN13" i="20"/>
  <c r="AI13" i="20"/>
  <c r="AD13" i="20"/>
  <c r="Y13" i="20"/>
  <c r="T13" i="20"/>
  <c r="E13" i="20" s="1"/>
  <c r="O13" i="20"/>
  <c r="D13" i="20" s="1"/>
  <c r="H13" i="20"/>
  <c r="G13" i="20"/>
  <c r="F13" i="20"/>
  <c r="AN12" i="20"/>
  <c r="AI12" i="20"/>
  <c r="H12" i="20" s="1"/>
  <c r="AD12" i="20"/>
  <c r="G12" i="20" s="1"/>
  <c r="Y12" i="20"/>
  <c r="F12" i="20" s="1"/>
  <c r="T12" i="20"/>
  <c r="O12" i="20"/>
  <c r="D12" i="20" s="1"/>
  <c r="E12" i="20"/>
  <c r="AN11" i="20"/>
  <c r="AI11" i="20"/>
  <c r="AD11" i="20"/>
  <c r="G11" i="20" s="1"/>
  <c r="Y11" i="20"/>
  <c r="T11" i="20"/>
  <c r="O11" i="20"/>
  <c r="H11" i="20"/>
  <c r="F11" i="20"/>
  <c r="E11" i="20"/>
  <c r="D11" i="20"/>
  <c r="AN10" i="20"/>
  <c r="AI10" i="20"/>
  <c r="AD10" i="20"/>
  <c r="Y10" i="20"/>
  <c r="F10" i="20" s="1"/>
  <c r="T10" i="20"/>
  <c r="E10" i="20" s="1"/>
  <c r="O10" i="20"/>
  <c r="D10" i="20" s="1"/>
  <c r="H10" i="20"/>
  <c r="G10" i="20"/>
  <c r="L5" i="20"/>
  <c r="M5" i="20" s="1"/>
  <c r="L4" i="20"/>
  <c r="M4" i="20" s="1"/>
  <c r="L3" i="20"/>
  <c r="M3" i="20" s="1"/>
  <c r="L2" i="20"/>
  <c r="M2" i="20" s="1"/>
  <c r="D10" i="7"/>
  <c r="M10" i="7"/>
  <c r="E12" i="18" l="1"/>
  <c r="F12" i="18"/>
  <c r="G12" i="18"/>
  <c r="D13" i="18"/>
  <c r="E13" i="18"/>
  <c r="F13" i="18"/>
  <c r="G13" i="18"/>
  <c r="D18" i="18"/>
  <c r="E18" i="18"/>
  <c r="D19" i="18"/>
  <c r="E19" i="18"/>
  <c r="L2" i="19" l="1"/>
  <c r="L3" i="19"/>
  <c r="L4" i="19"/>
  <c r="L5" i="19"/>
  <c r="AH51" i="18"/>
  <c r="AC51" i="18"/>
  <c r="G51" i="18" s="1"/>
  <c r="X51" i="18"/>
  <c r="F51" i="18" s="1"/>
  <c r="S51" i="18"/>
  <c r="E51" i="18" s="1"/>
  <c r="D51" i="18"/>
  <c r="AH50" i="18"/>
  <c r="AC50" i="18"/>
  <c r="G50" i="18" s="1"/>
  <c r="X50" i="18"/>
  <c r="F50" i="18" s="1"/>
  <c r="S50" i="18"/>
  <c r="E50" i="18" s="1"/>
  <c r="D50" i="18"/>
  <c r="G49" i="18"/>
  <c r="F49" i="18"/>
  <c r="E49" i="18"/>
  <c r="D49" i="18"/>
  <c r="G24" i="18"/>
  <c r="F24" i="18"/>
  <c r="E24" i="18"/>
  <c r="D24" i="18"/>
  <c r="G23" i="18"/>
  <c r="F23" i="18"/>
  <c r="E23" i="18"/>
  <c r="D23" i="18"/>
  <c r="G22" i="18"/>
  <c r="F22" i="18"/>
  <c r="E22" i="18"/>
  <c r="D22" i="18"/>
  <c r="G21" i="18"/>
  <c r="F21" i="18"/>
  <c r="E21" i="18"/>
  <c r="D21" i="18"/>
  <c r="G20" i="18"/>
  <c r="F20" i="18"/>
  <c r="E20" i="18"/>
  <c r="D20" i="18"/>
  <c r="G19" i="18"/>
  <c r="F19" i="18"/>
  <c r="G18" i="18"/>
  <c r="F18" i="18"/>
  <c r="G17" i="18"/>
  <c r="F17" i="18"/>
  <c r="E17" i="18"/>
  <c r="D17" i="18"/>
  <c r="G16" i="18"/>
  <c r="F16" i="18"/>
  <c r="E16" i="18"/>
  <c r="D16" i="18"/>
  <c r="G15" i="18"/>
  <c r="F15" i="18"/>
  <c r="E15" i="18"/>
  <c r="D15" i="18"/>
  <c r="G14" i="18"/>
  <c r="F14" i="18"/>
  <c r="E14" i="18"/>
  <c r="D14" i="18"/>
  <c r="G11" i="18"/>
  <c r="F11" i="18"/>
  <c r="E11" i="18"/>
  <c r="G10" i="18"/>
  <c r="F10" i="18"/>
  <c r="E10" i="18"/>
  <c r="K5" i="18"/>
  <c r="K4" i="18"/>
  <c r="K3" i="18"/>
  <c r="K2" i="18"/>
  <c r="L2" i="15"/>
  <c r="G4" i="16" s="1"/>
  <c r="L2" i="14"/>
  <c r="F4" i="16" s="1"/>
  <c r="L2" i="13"/>
  <c r="E4" i="16" s="1"/>
  <c r="L2" i="12"/>
  <c r="D4" i="16" s="1"/>
  <c r="L2" i="11"/>
  <c r="C4" i="16" s="1"/>
  <c r="L3" i="15"/>
  <c r="G5" i="16" s="1"/>
  <c r="L4" i="15"/>
  <c r="G6" i="16" s="1"/>
  <c r="L5" i="15"/>
  <c r="G7" i="16" s="1"/>
  <c r="L3" i="14"/>
  <c r="F5" i="16" s="1"/>
  <c r="L4" i="14"/>
  <c r="F6" i="16" s="1"/>
  <c r="L5" i="14"/>
  <c r="F7" i="16" s="1"/>
  <c r="L3" i="13"/>
  <c r="E5" i="16" s="1"/>
  <c r="L4" i="13"/>
  <c r="E6" i="16" s="1"/>
  <c r="L5" i="13"/>
  <c r="E7" i="16" s="1"/>
  <c r="L3" i="12"/>
  <c r="D5" i="16" s="1"/>
  <c r="L4" i="12"/>
  <c r="D6" i="16" s="1"/>
  <c r="L5" i="12"/>
  <c r="D7" i="16" s="1"/>
  <c r="L5" i="11"/>
  <c r="C7" i="16" s="1"/>
  <c r="L4" i="11"/>
  <c r="C6" i="16" s="1"/>
  <c r="L3" i="11"/>
  <c r="C5" i="16" s="1"/>
  <c r="L4" i="18" l="1"/>
  <c r="L5" i="18"/>
  <c r="L2" i="18"/>
  <c r="L3" i="18"/>
  <c r="C8" i="16"/>
  <c r="F8" i="16"/>
  <c r="G8" i="16"/>
  <c r="H5" i="16"/>
  <c r="H7" i="16"/>
  <c r="H6" i="16"/>
  <c r="H4" i="16"/>
  <c r="D8" i="16"/>
  <c r="I7" i="16"/>
  <c r="I6" i="16"/>
  <c r="I5" i="16"/>
  <c r="I4" i="16"/>
  <c r="E8" i="16"/>
  <c r="Y15" i="13"/>
  <c r="Y23" i="13"/>
  <c r="H8" i="16" l="1"/>
  <c r="I8" i="16"/>
  <c r="Y18" i="12"/>
  <c r="F18" i="12" s="1"/>
  <c r="Y13" i="12"/>
  <c r="F13" i="12" s="1"/>
  <c r="Y15" i="11"/>
  <c r="T17" i="11"/>
  <c r="O19" i="11"/>
  <c r="D19" i="11" s="1"/>
  <c r="D10" i="15"/>
  <c r="AN31" i="15"/>
  <c r="AI31" i="15"/>
  <c r="H31" i="15" s="1"/>
  <c r="AD31" i="15"/>
  <c r="G31" i="15" s="1"/>
  <c r="Y31" i="15"/>
  <c r="F31" i="15" s="1"/>
  <c r="T31" i="15"/>
  <c r="E31" i="15" s="1"/>
  <c r="O31" i="15"/>
  <c r="D31" i="15" s="1"/>
  <c r="AN30" i="15"/>
  <c r="AI30" i="15"/>
  <c r="H30" i="15" s="1"/>
  <c r="AD30" i="15"/>
  <c r="G30" i="15" s="1"/>
  <c r="Y30" i="15"/>
  <c r="F30" i="15" s="1"/>
  <c r="T30" i="15"/>
  <c r="E30" i="15" s="1"/>
  <c r="O30" i="15"/>
  <c r="D30" i="15" s="1"/>
  <c r="AN29" i="15"/>
  <c r="AI29" i="15"/>
  <c r="H29" i="15" s="1"/>
  <c r="AD29" i="15"/>
  <c r="G29" i="15" s="1"/>
  <c r="Y29" i="15"/>
  <c r="F29" i="15" s="1"/>
  <c r="T29" i="15"/>
  <c r="E29" i="15" s="1"/>
  <c r="O29" i="15"/>
  <c r="D29" i="15" s="1"/>
  <c r="AN28" i="15"/>
  <c r="AI28" i="15"/>
  <c r="H28" i="15" s="1"/>
  <c r="AD28" i="15"/>
  <c r="G28" i="15" s="1"/>
  <c r="Y28" i="15"/>
  <c r="F28" i="15" s="1"/>
  <c r="T28" i="15"/>
  <c r="E28" i="15" s="1"/>
  <c r="O28" i="15"/>
  <c r="D28" i="15" s="1"/>
  <c r="AN27" i="15"/>
  <c r="AI27" i="15"/>
  <c r="H27" i="15" s="1"/>
  <c r="AD27" i="15"/>
  <c r="G27" i="15" s="1"/>
  <c r="F27" i="15"/>
  <c r="T27" i="15"/>
  <c r="E27" i="15" s="1"/>
  <c r="O27" i="15"/>
  <c r="D27" i="15"/>
  <c r="AN26" i="15"/>
  <c r="AI26" i="15"/>
  <c r="H26" i="15" s="1"/>
  <c r="AD26" i="15"/>
  <c r="G26" i="15" s="1"/>
  <c r="Y26" i="15"/>
  <c r="F26" i="15" s="1"/>
  <c r="T26" i="15"/>
  <c r="O26" i="15"/>
  <c r="D26" i="15" s="1"/>
  <c r="E26" i="15"/>
  <c r="AN25" i="15"/>
  <c r="AI25" i="15"/>
  <c r="H25" i="15" s="1"/>
  <c r="AD25" i="15"/>
  <c r="G25" i="15" s="1"/>
  <c r="Y25" i="15"/>
  <c r="F25" i="15" s="1"/>
  <c r="T25" i="15"/>
  <c r="E25" i="15" s="1"/>
  <c r="O25" i="15"/>
  <c r="D25" i="15" s="1"/>
  <c r="AN24" i="15"/>
  <c r="AI24" i="15"/>
  <c r="H24" i="15" s="1"/>
  <c r="AD24" i="15"/>
  <c r="G24" i="15" s="1"/>
  <c r="Y24" i="15"/>
  <c r="F24" i="15" s="1"/>
  <c r="T24" i="15"/>
  <c r="E24" i="15" s="1"/>
  <c r="O24" i="15"/>
  <c r="D24" i="15" s="1"/>
  <c r="AN23" i="15"/>
  <c r="AI23" i="15"/>
  <c r="H23" i="15" s="1"/>
  <c r="AD23" i="15"/>
  <c r="G23" i="15" s="1"/>
  <c r="Y23" i="15"/>
  <c r="F23" i="15" s="1"/>
  <c r="T23" i="15"/>
  <c r="E23" i="15" s="1"/>
  <c r="O23" i="15"/>
  <c r="D23" i="15" s="1"/>
  <c r="AN22" i="15"/>
  <c r="AI22" i="15"/>
  <c r="H22" i="15" s="1"/>
  <c r="AD22" i="15"/>
  <c r="G22" i="15" s="1"/>
  <c r="Y22" i="15"/>
  <c r="T22" i="15"/>
  <c r="E22" i="15" s="1"/>
  <c r="O22" i="15"/>
  <c r="D22" i="15" s="1"/>
  <c r="F22" i="15"/>
  <c r="AN21" i="15"/>
  <c r="AI21" i="15"/>
  <c r="H21" i="15" s="1"/>
  <c r="AD21" i="15"/>
  <c r="G21" i="15" s="1"/>
  <c r="Y21" i="15"/>
  <c r="F21" i="15" s="1"/>
  <c r="T21" i="15"/>
  <c r="E21" i="15" s="1"/>
  <c r="O21" i="15"/>
  <c r="D21" i="15" s="1"/>
  <c r="AN20" i="15"/>
  <c r="AI20" i="15"/>
  <c r="H20" i="15" s="1"/>
  <c r="AD20" i="15"/>
  <c r="G20" i="15" s="1"/>
  <c r="Y20" i="15"/>
  <c r="F20" i="15" s="1"/>
  <c r="T20" i="15"/>
  <c r="E20" i="15" s="1"/>
  <c r="O20" i="15"/>
  <c r="D20" i="15" s="1"/>
  <c r="AN19" i="15"/>
  <c r="AI19" i="15"/>
  <c r="H19" i="15" s="1"/>
  <c r="AD19" i="15"/>
  <c r="G19" i="15" s="1"/>
  <c r="Y19" i="15"/>
  <c r="F19" i="15" s="1"/>
  <c r="T19" i="15"/>
  <c r="E19" i="15" s="1"/>
  <c r="O19" i="15"/>
  <c r="D19" i="15" s="1"/>
  <c r="AN18" i="15"/>
  <c r="AI18" i="15"/>
  <c r="H18" i="15" s="1"/>
  <c r="AD18" i="15"/>
  <c r="G18" i="15" s="1"/>
  <c r="Y18" i="15"/>
  <c r="F18" i="15" s="1"/>
  <c r="T18" i="15"/>
  <c r="E18" i="15" s="1"/>
  <c r="O18" i="15"/>
  <c r="D18" i="15" s="1"/>
  <c r="AN17" i="15"/>
  <c r="AI17" i="15"/>
  <c r="H17" i="15" s="1"/>
  <c r="AD17" i="15"/>
  <c r="G17" i="15" s="1"/>
  <c r="Y17" i="15"/>
  <c r="F17" i="15" s="1"/>
  <c r="T17" i="15"/>
  <c r="E17" i="15" s="1"/>
  <c r="O17" i="15"/>
  <c r="D17" i="15" s="1"/>
  <c r="AN16" i="15"/>
  <c r="AI16" i="15"/>
  <c r="H16" i="15" s="1"/>
  <c r="AD16" i="15"/>
  <c r="G16" i="15" s="1"/>
  <c r="Y16" i="15"/>
  <c r="F16" i="15" s="1"/>
  <c r="T16" i="15"/>
  <c r="E16" i="15" s="1"/>
  <c r="O16" i="15"/>
  <c r="D16" i="15" s="1"/>
  <c r="AN15" i="15"/>
  <c r="AI15" i="15"/>
  <c r="H15" i="15" s="1"/>
  <c r="AD15" i="15"/>
  <c r="G15" i="15" s="1"/>
  <c r="Y15" i="15"/>
  <c r="F15" i="15" s="1"/>
  <c r="T15" i="15"/>
  <c r="E15" i="15" s="1"/>
  <c r="O15" i="15"/>
  <c r="D15" i="15" s="1"/>
  <c r="AN14" i="15"/>
  <c r="AI14" i="15"/>
  <c r="H14" i="15" s="1"/>
  <c r="AD14" i="15"/>
  <c r="G14" i="15" s="1"/>
  <c r="Y14" i="15"/>
  <c r="F14" i="15" s="1"/>
  <c r="T14" i="15"/>
  <c r="E14" i="15" s="1"/>
  <c r="O14" i="15"/>
  <c r="D14" i="15" s="1"/>
  <c r="AN13" i="15"/>
  <c r="AI13" i="15"/>
  <c r="H13" i="15" s="1"/>
  <c r="AD13" i="15"/>
  <c r="G13" i="15" s="1"/>
  <c r="Y13" i="15"/>
  <c r="F13" i="15" s="1"/>
  <c r="T13" i="15"/>
  <c r="E13" i="15" s="1"/>
  <c r="O13" i="15"/>
  <c r="D13" i="15" s="1"/>
  <c r="AN12" i="15"/>
  <c r="AI12" i="15"/>
  <c r="H12" i="15" s="1"/>
  <c r="AD12" i="15"/>
  <c r="G12" i="15" s="1"/>
  <c r="Y12" i="15"/>
  <c r="F12" i="15" s="1"/>
  <c r="T12" i="15"/>
  <c r="E12" i="15" s="1"/>
  <c r="D12" i="15"/>
  <c r="AN11" i="15"/>
  <c r="AI11" i="15"/>
  <c r="H11" i="15" s="1"/>
  <c r="AD11" i="15"/>
  <c r="G11" i="15" s="1"/>
  <c r="Y11" i="15"/>
  <c r="F11" i="15" s="1"/>
  <c r="T11" i="15"/>
  <c r="E11" i="15" s="1"/>
  <c r="D11" i="15"/>
  <c r="AN10" i="15"/>
  <c r="AI10" i="15"/>
  <c r="H10" i="15" s="1"/>
  <c r="AD10" i="15"/>
  <c r="G10" i="15" s="1"/>
  <c r="Y10" i="15"/>
  <c r="F10" i="15" s="1"/>
  <c r="T10" i="15"/>
  <c r="E10" i="15" s="1"/>
  <c r="AN31" i="14"/>
  <c r="AI31" i="14"/>
  <c r="AD31" i="14"/>
  <c r="G31" i="14" s="1"/>
  <c r="Y31" i="14"/>
  <c r="F31" i="14" s="1"/>
  <c r="T31" i="14"/>
  <c r="E31" i="14" s="1"/>
  <c r="O31" i="14"/>
  <c r="D31" i="14" s="1"/>
  <c r="H31" i="14"/>
  <c r="AN30" i="14"/>
  <c r="AI30" i="14"/>
  <c r="AD30" i="14"/>
  <c r="Y30" i="14"/>
  <c r="T30" i="14"/>
  <c r="O30" i="14"/>
  <c r="AN29" i="14"/>
  <c r="AI29" i="14"/>
  <c r="AD29" i="14"/>
  <c r="Y29" i="14"/>
  <c r="T29" i="14"/>
  <c r="O29" i="14"/>
  <c r="AN28" i="14"/>
  <c r="AI28" i="14"/>
  <c r="H28" i="14" s="1"/>
  <c r="AD28" i="14"/>
  <c r="G28" i="14" s="1"/>
  <c r="Y28" i="14"/>
  <c r="F28" i="14" s="1"/>
  <c r="T28" i="14"/>
  <c r="E28" i="14" s="1"/>
  <c r="O28" i="14"/>
  <c r="D28" i="14" s="1"/>
  <c r="AN27" i="14"/>
  <c r="AI27" i="14"/>
  <c r="H27" i="14" s="1"/>
  <c r="AD27" i="14"/>
  <c r="G27" i="14" s="1"/>
  <c r="Y27" i="14"/>
  <c r="F27" i="14" s="1"/>
  <c r="T27" i="14"/>
  <c r="O27" i="14"/>
  <c r="D27" i="14" s="1"/>
  <c r="E27" i="14"/>
  <c r="AN26" i="14"/>
  <c r="AI26" i="14"/>
  <c r="H26" i="14" s="1"/>
  <c r="AD26" i="14"/>
  <c r="G26" i="14" s="1"/>
  <c r="Y26" i="14"/>
  <c r="F26" i="14" s="1"/>
  <c r="T26" i="14"/>
  <c r="O26" i="14"/>
  <c r="D26" i="14" s="1"/>
  <c r="E26" i="14"/>
  <c r="AN25" i="14"/>
  <c r="AI25" i="14"/>
  <c r="H25" i="14" s="1"/>
  <c r="AD25" i="14"/>
  <c r="G25" i="14" s="1"/>
  <c r="Y25" i="14"/>
  <c r="F25" i="14" s="1"/>
  <c r="T25" i="14"/>
  <c r="E25" i="14" s="1"/>
  <c r="O25" i="14"/>
  <c r="D25" i="14" s="1"/>
  <c r="AN24" i="14"/>
  <c r="AI24" i="14"/>
  <c r="H24" i="14" s="1"/>
  <c r="AD24" i="14"/>
  <c r="G24" i="14" s="1"/>
  <c r="Y24" i="14"/>
  <c r="F24" i="14" s="1"/>
  <c r="T24" i="14"/>
  <c r="E24" i="14" s="1"/>
  <c r="O24" i="14"/>
  <c r="D24" i="14" s="1"/>
  <c r="AN23" i="14"/>
  <c r="AI23" i="14"/>
  <c r="H23" i="14" s="1"/>
  <c r="AD23" i="14"/>
  <c r="G23" i="14" s="1"/>
  <c r="Y23" i="14"/>
  <c r="F23" i="14" s="1"/>
  <c r="T23" i="14"/>
  <c r="E23" i="14" s="1"/>
  <c r="O23" i="14"/>
  <c r="D23" i="14" s="1"/>
  <c r="AN22" i="14"/>
  <c r="AI22" i="14"/>
  <c r="H22" i="14" s="1"/>
  <c r="AD22" i="14"/>
  <c r="Y22" i="14"/>
  <c r="F22" i="14" s="1"/>
  <c r="T22" i="14"/>
  <c r="E22" i="14" s="1"/>
  <c r="O22" i="14"/>
  <c r="D22" i="14" s="1"/>
  <c r="G22" i="14"/>
  <c r="AN21" i="14"/>
  <c r="AI21" i="14"/>
  <c r="H21" i="14" s="1"/>
  <c r="AD21" i="14"/>
  <c r="G21" i="14" s="1"/>
  <c r="Y21" i="14"/>
  <c r="F21" i="14" s="1"/>
  <c r="T21" i="14"/>
  <c r="E21" i="14" s="1"/>
  <c r="O21" i="14"/>
  <c r="D21" i="14" s="1"/>
  <c r="AN20" i="14"/>
  <c r="AI20" i="14"/>
  <c r="H20" i="14" s="1"/>
  <c r="AD20" i="14"/>
  <c r="G20" i="14" s="1"/>
  <c r="Y20" i="14"/>
  <c r="F20" i="14" s="1"/>
  <c r="T20" i="14"/>
  <c r="E20" i="14" s="1"/>
  <c r="O20" i="14"/>
  <c r="D20" i="14" s="1"/>
  <c r="AN19" i="14"/>
  <c r="AI19" i="14"/>
  <c r="H19" i="14" s="1"/>
  <c r="AD19" i="14"/>
  <c r="G19" i="14" s="1"/>
  <c r="Y19" i="14"/>
  <c r="F19" i="14" s="1"/>
  <c r="T19" i="14"/>
  <c r="E19" i="14" s="1"/>
  <c r="O19" i="14"/>
  <c r="D19" i="14" s="1"/>
  <c r="AN18" i="14"/>
  <c r="AI18" i="14"/>
  <c r="H18" i="14" s="1"/>
  <c r="AD18" i="14"/>
  <c r="G18" i="14" s="1"/>
  <c r="Y18" i="14"/>
  <c r="F18" i="14" s="1"/>
  <c r="T18" i="14"/>
  <c r="E18" i="14" s="1"/>
  <c r="O18" i="14"/>
  <c r="D18" i="14" s="1"/>
  <c r="AN17" i="14"/>
  <c r="AI17" i="14"/>
  <c r="H17" i="14" s="1"/>
  <c r="AD17" i="14"/>
  <c r="G17" i="14" s="1"/>
  <c r="Y17" i="14"/>
  <c r="T17" i="14"/>
  <c r="E17" i="14" s="1"/>
  <c r="O17" i="14"/>
  <c r="D17" i="14" s="1"/>
  <c r="F17" i="14"/>
  <c r="AN16" i="14"/>
  <c r="AI16" i="14"/>
  <c r="H16" i="14" s="1"/>
  <c r="AD16" i="14"/>
  <c r="G16" i="14" s="1"/>
  <c r="Y16" i="14"/>
  <c r="F16" i="14" s="1"/>
  <c r="T16" i="14"/>
  <c r="E16" i="14" s="1"/>
  <c r="O16" i="14"/>
  <c r="D16" i="14" s="1"/>
  <c r="AN15" i="14"/>
  <c r="AI15" i="14"/>
  <c r="H15" i="14" s="1"/>
  <c r="AD15" i="14"/>
  <c r="G15" i="14" s="1"/>
  <c r="Y15" i="14"/>
  <c r="F15" i="14" s="1"/>
  <c r="T15" i="14"/>
  <c r="E15" i="14" s="1"/>
  <c r="O15" i="14"/>
  <c r="D15" i="14" s="1"/>
  <c r="AN14" i="14"/>
  <c r="AI14" i="14"/>
  <c r="H14" i="14" s="1"/>
  <c r="AD14" i="14"/>
  <c r="G14" i="14" s="1"/>
  <c r="Y14" i="14"/>
  <c r="F14" i="14" s="1"/>
  <c r="T14" i="14"/>
  <c r="O14" i="14"/>
  <c r="D14" i="14" s="1"/>
  <c r="E14" i="14"/>
  <c r="AN13" i="14"/>
  <c r="AI13" i="14"/>
  <c r="AD13" i="14"/>
  <c r="G13" i="14" s="1"/>
  <c r="Y13" i="14"/>
  <c r="F13" i="14" s="1"/>
  <c r="T13" i="14"/>
  <c r="E13" i="14" s="1"/>
  <c r="O13" i="14"/>
  <c r="D13" i="14" s="1"/>
  <c r="H13" i="14"/>
  <c r="AN12" i="14"/>
  <c r="AI12" i="14"/>
  <c r="H12" i="14" s="1"/>
  <c r="AD12" i="14"/>
  <c r="Y12" i="14"/>
  <c r="F12" i="14" s="1"/>
  <c r="T12" i="14"/>
  <c r="E12" i="14" s="1"/>
  <c r="O12" i="14"/>
  <c r="D12" i="14" s="1"/>
  <c r="G12" i="14"/>
  <c r="AN11" i="14"/>
  <c r="AI11" i="14"/>
  <c r="H11" i="14" s="1"/>
  <c r="AD11" i="14"/>
  <c r="G11" i="14" s="1"/>
  <c r="Y11" i="14"/>
  <c r="F11" i="14" s="1"/>
  <c r="T11" i="14"/>
  <c r="E11" i="14" s="1"/>
  <c r="O11" i="14"/>
  <c r="D11" i="14" s="1"/>
  <c r="AN10" i="14"/>
  <c r="AI10" i="14"/>
  <c r="H10" i="14" s="1"/>
  <c r="AD10" i="14"/>
  <c r="G10" i="14" s="1"/>
  <c r="Y10" i="14"/>
  <c r="F10" i="14" s="1"/>
  <c r="T10" i="14"/>
  <c r="E10" i="14" s="1"/>
  <c r="O10" i="14"/>
  <c r="D10" i="14"/>
  <c r="AN31" i="13"/>
  <c r="AI31" i="13"/>
  <c r="H31" i="13" s="1"/>
  <c r="AD31" i="13"/>
  <c r="G31" i="13" s="1"/>
  <c r="Y31" i="13"/>
  <c r="F31" i="13" s="1"/>
  <c r="T31" i="13"/>
  <c r="E31" i="13" s="1"/>
  <c r="O31" i="13"/>
  <c r="D31" i="13" s="1"/>
  <c r="AN30" i="13"/>
  <c r="AI30" i="13"/>
  <c r="H30" i="13" s="1"/>
  <c r="AD30" i="13"/>
  <c r="G30" i="13" s="1"/>
  <c r="Y30" i="13"/>
  <c r="F30" i="13" s="1"/>
  <c r="T30" i="13"/>
  <c r="E30" i="13" s="1"/>
  <c r="O30" i="13"/>
  <c r="D30" i="13" s="1"/>
  <c r="AN29" i="13"/>
  <c r="AI29" i="13"/>
  <c r="H29" i="13" s="1"/>
  <c r="AD29" i="13"/>
  <c r="G29" i="13" s="1"/>
  <c r="Y29" i="13"/>
  <c r="F29" i="13" s="1"/>
  <c r="T29" i="13"/>
  <c r="E29" i="13" s="1"/>
  <c r="O29" i="13"/>
  <c r="D29" i="13" s="1"/>
  <c r="AN28" i="13"/>
  <c r="AI28" i="13"/>
  <c r="H28" i="13" s="1"/>
  <c r="AD28" i="13"/>
  <c r="G28" i="13" s="1"/>
  <c r="Y28" i="13"/>
  <c r="F28" i="13" s="1"/>
  <c r="T28" i="13"/>
  <c r="E28" i="13" s="1"/>
  <c r="O28" i="13"/>
  <c r="D28" i="13" s="1"/>
  <c r="AN27" i="13"/>
  <c r="AI27" i="13"/>
  <c r="H27" i="13" s="1"/>
  <c r="AD27" i="13"/>
  <c r="G27" i="13" s="1"/>
  <c r="Y27" i="13"/>
  <c r="F27" i="13" s="1"/>
  <c r="T27" i="13"/>
  <c r="E27" i="13" s="1"/>
  <c r="O27" i="13"/>
  <c r="D27" i="13" s="1"/>
  <c r="AN26" i="13"/>
  <c r="AI26" i="13"/>
  <c r="H26" i="13" s="1"/>
  <c r="AD26" i="13"/>
  <c r="G26" i="13" s="1"/>
  <c r="Y26" i="13"/>
  <c r="F26" i="13" s="1"/>
  <c r="T26" i="13"/>
  <c r="E26" i="13" s="1"/>
  <c r="O26" i="13"/>
  <c r="D26" i="13" s="1"/>
  <c r="AN25" i="13"/>
  <c r="AI25" i="13"/>
  <c r="AD25" i="13"/>
  <c r="G25" i="13" s="1"/>
  <c r="Y25" i="13"/>
  <c r="F25" i="13" s="1"/>
  <c r="T25" i="13"/>
  <c r="E25" i="13" s="1"/>
  <c r="O25" i="13"/>
  <c r="D25" i="13" s="1"/>
  <c r="H25" i="13"/>
  <c r="AN24" i="13"/>
  <c r="AI24" i="13"/>
  <c r="H24" i="13" s="1"/>
  <c r="AD24" i="13"/>
  <c r="G24" i="13" s="1"/>
  <c r="Y24" i="13"/>
  <c r="F24" i="13" s="1"/>
  <c r="T24" i="13"/>
  <c r="E24" i="13" s="1"/>
  <c r="O24" i="13"/>
  <c r="D24" i="13" s="1"/>
  <c r="AN23" i="13"/>
  <c r="AI23" i="13"/>
  <c r="H23" i="13" s="1"/>
  <c r="AD23" i="13"/>
  <c r="G23" i="13" s="1"/>
  <c r="T23" i="13"/>
  <c r="E23" i="13" s="1"/>
  <c r="O23" i="13"/>
  <c r="D23" i="13" s="1"/>
  <c r="F23" i="13"/>
  <c r="AN22" i="13"/>
  <c r="AI22" i="13"/>
  <c r="H22" i="13" s="1"/>
  <c r="AD22" i="13"/>
  <c r="G22" i="13" s="1"/>
  <c r="Y22" i="13"/>
  <c r="F22" i="13" s="1"/>
  <c r="T22" i="13"/>
  <c r="E22" i="13" s="1"/>
  <c r="O22" i="13"/>
  <c r="D22" i="13" s="1"/>
  <c r="AN21" i="13"/>
  <c r="AI21" i="13"/>
  <c r="H21" i="13" s="1"/>
  <c r="AD21" i="13"/>
  <c r="G21" i="13" s="1"/>
  <c r="Y21" i="13"/>
  <c r="F21" i="13" s="1"/>
  <c r="T21" i="13"/>
  <c r="E21" i="13" s="1"/>
  <c r="O21" i="13"/>
  <c r="D21" i="13" s="1"/>
  <c r="AN20" i="13"/>
  <c r="AI20" i="13"/>
  <c r="H20" i="13" s="1"/>
  <c r="AD20" i="13"/>
  <c r="G20" i="13" s="1"/>
  <c r="Y20" i="13"/>
  <c r="F20" i="13" s="1"/>
  <c r="T20" i="13"/>
  <c r="E20" i="13" s="1"/>
  <c r="O20" i="13"/>
  <c r="D20" i="13" s="1"/>
  <c r="AN19" i="13"/>
  <c r="AI19" i="13"/>
  <c r="H19" i="13" s="1"/>
  <c r="AD19" i="13"/>
  <c r="G19" i="13" s="1"/>
  <c r="Y19" i="13"/>
  <c r="F19" i="13" s="1"/>
  <c r="T19" i="13"/>
  <c r="E19" i="13" s="1"/>
  <c r="O19" i="13"/>
  <c r="D19" i="13" s="1"/>
  <c r="AN18" i="13"/>
  <c r="AI18" i="13"/>
  <c r="H18" i="13" s="1"/>
  <c r="AD18" i="13"/>
  <c r="G18" i="13" s="1"/>
  <c r="Y18" i="13"/>
  <c r="T18" i="13"/>
  <c r="E18" i="13" s="1"/>
  <c r="O18" i="13"/>
  <c r="D18" i="13" s="1"/>
  <c r="F18" i="13"/>
  <c r="AN17" i="13"/>
  <c r="AI17" i="13"/>
  <c r="H17" i="13" s="1"/>
  <c r="AD17" i="13"/>
  <c r="G17" i="13" s="1"/>
  <c r="Y17" i="13"/>
  <c r="F17" i="13" s="1"/>
  <c r="T17" i="13"/>
  <c r="E17" i="13" s="1"/>
  <c r="O17" i="13"/>
  <c r="D17" i="13" s="1"/>
  <c r="AN16" i="13"/>
  <c r="AI16" i="13"/>
  <c r="H16" i="13" s="1"/>
  <c r="AD16" i="13"/>
  <c r="G16" i="13" s="1"/>
  <c r="Y16" i="13"/>
  <c r="F16" i="13" s="1"/>
  <c r="T16" i="13"/>
  <c r="E16" i="13" s="1"/>
  <c r="O16" i="13"/>
  <c r="D16" i="13" s="1"/>
  <c r="AN15" i="13"/>
  <c r="AI15" i="13"/>
  <c r="H15" i="13" s="1"/>
  <c r="AD15" i="13"/>
  <c r="G15" i="13" s="1"/>
  <c r="T15" i="13"/>
  <c r="E15" i="13" s="1"/>
  <c r="O15" i="13"/>
  <c r="D15" i="13" s="1"/>
  <c r="F15" i="13"/>
  <c r="AN14" i="13"/>
  <c r="AI14" i="13"/>
  <c r="H14" i="13" s="1"/>
  <c r="AD14" i="13"/>
  <c r="G14" i="13" s="1"/>
  <c r="Y14" i="13"/>
  <c r="F14" i="13" s="1"/>
  <c r="T14" i="13"/>
  <c r="E14" i="13" s="1"/>
  <c r="O14" i="13"/>
  <c r="D14" i="13" s="1"/>
  <c r="AN13" i="13"/>
  <c r="AI13" i="13"/>
  <c r="H13" i="13" s="1"/>
  <c r="AD13" i="13"/>
  <c r="Y13" i="13"/>
  <c r="F13" i="13" s="1"/>
  <c r="T13" i="13"/>
  <c r="E13" i="13" s="1"/>
  <c r="O13" i="13"/>
  <c r="D13" i="13" s="1"/>
  <c r="G13" i="13"/>
  <c r="AN12" i="13"/>
  <c r="AI12" i="13"/>
  <c r="H12" i="13" s="1"/>
  <c r="AD12" i="13"/>
  <c r="Y12" i="13"/>
  <c r="F12" i="13" s="1"/>
  <c r="T12" i="13"/>
  <c r="E12" i="13" s="1"/>
  <c r="O12" i="13"/>
  <c r="D12" i="13" s="1"/>
  <c r="G12" i="13"/>
  <c r="AN11" i="13"/>
  <c r="AI11" i="13"/>
  <c r="H11" i="13" s="1"/>
  <c r="AD11" i="13"/>
  <c r="G11" i="13" s="1"/>
  <c r="Y11" i="13"/>
  <c r="F11" i="13" s="1"/>
  <c r="T11" i="13"/>
  <c r="E11" i="13" s="1"/>
  <c r="O11" i="13"/>
  <c r="D11" i="13" s="1"/>
  <c r="AN10" i="13"/>
  <c r="AI10" i="13"/>
  <c r="H10" i="13" s="1"/>
  <c r="AD10" i="13"/>
  <c r="G10" i="13" s="1"/>
  <c r="Y10" i="13"/>
  <c r="F10" i="13" s="1"/>
  <c r="T10" i="13"/>
  <c r="E10" i="13" s="1"/>
  <c r="O10" i="13"/>
  <c r="D10" i="13" s="1"/>
  <c r="AN31" i="12"/>
  <c r="AI31" i="12"/>
  <c r="H31" i="12" s="1"/>
  <c r="AD31" i="12"/>
  <c r="G31" i="12" s="1"/>
  <c r="Y31" i="12"/>
  <c r="F31" i="12" s="1"/>
  <c r="T31" i="12"/>
  <c r="E31" i="12" s="1"/>
  <c r="O31" i="12"/>
  <c r="D31" i="12" s="1"/>
  <c r="AN30" i="12"/>
  <c r="AI30" i="12"/>
  <c r="AD30" i="12"/>
  <c r="Y30" i="12"/>
  <c r="T30" i="12"/>
  <c r="O30" i="12"/>
  <c r="AN29" i="12"/>
  <c r="AI29" i="12"/>
  <c r="AD29" i="12"/>
  <c r="Y29" i="12"/>
  <c r="T29" i="12"/>
  <c r="O29" i="12"/>
  <c r="AN28" i="12"/>
  <c r="AI28" i="12"/>
  <c r="H28" i="12" s="1"/>
  <c r="AD28" i="12"/>
  <c r="G28" i="12" s="1"/>
  <c r="Y28" i="12"/>
  <c r="F28" i="12" s="1"/>
  <c r="T28" i="12"/>
  <c r="E28" i="12" s="1"/>
  <c r="O28" i="12"/>
  <c r="D28" i="12" s="1"/>
  <c r="AN27" i="12"/>
  <c r="AI27" i="12"/>
  <c r="H27" i="12" s="1"/>
  <c r="AD27" i="12"/>
  <c r="G27" i="12" s="1"/>
  <c r="Y27" i="12"/>
  <c r="F27" i="12" s="1"/>
  <c r="T27" i="12"/>
  <c r="E27" i="12" s="1"/>
  <c r="O27" i="12"/>
  <c r="D27" i="12" s="1"/>
  <c r="AN26" i="12"/>
  <c r="AI26" i="12"/>
  <c r="H26" i="12" s="1"/>
  <c r="AD26" i="12"/>
  <c r="G26" i="12" s="1"/>
  <c r="Y26" i="12"/>
  <c r="F26" i="12" s="1"/>
  <c r="T26" i="12"/>
  <c r="E26" i="12" s="1"/>
  <c r="O26" i="12"/>
  <c r="D26" i="12" s="1"/>
  <c r="AN25" i="12"/>
  <c r="AI25" i="12"/>
  <c r="H25" i="12" s="1"/>
  <c r="AD25" i="12"/>
  <c r="G25" i="12" s="1"/>
  <c r="Y25" i="12"/>
  <c r="F25" i="12" s="1"/>
  <c r="T25" i="12"/>
  <c r="E25" i="12" s="1"/>
  <c r="O25" i="12"/>
  <c r="D25" i="12" s="1"/>
  <c r="AN24" i="12"/>
  <c r="AI24" i="12"/>
  <c r="H24" i="12" s="1"/>
  <c r="AD24" i="12"/>
  <c r="G24" i="12" s="1"/>
  <c r="Y24" i="12"/>
  <c r="F24" i="12" s="1"/>
  <c r="T24" i="12"/>
  <c r="E24" i="12" s="1"/>
  <c r="O24" i="12"/>
  <c r="D24" i="12" s="1"/>
  <c r="AN23" i="12"/>
  <c r="AI23" i="12"/>
  <c r="H23" i="12" s="1"/>
  <c r="AD23" i="12"/>
  <c r="G23" i="12" s="1"/>
  <c r="Y23" i="12"/>
  <c r="F23" i="12" s="1"/>
  <c r="T23" i="12"/>
  <c r="E23" i="12" s="1"/>
  <c r="O23" i="12"/>
  <c r="D23" i="12" s="1"/>
  <c r="AN22" i="12"/>
  <c r="AI22" i="12"/>
  <c r="H22" i="12" s="1"/>
  <c r="AD22" i="12"/>
  <c r="G22" i="12" s="1"/>
  <c r="Y22" i="12"/>
  <c r="F22" i="12" s="1"/>
  <c r="T22" i="12"/>
  <c r="E22" i="12" s="1"/>
  <c r="O22" i="12"/>
  <c r="D22" i="12" s="1"/>
  <c r="AN21" i="12"/>
  <c r="AI21" i="12"/>
  <c r="H21" i="12" s="1"/>
  <c r="AD21" i="12"/>
  <c r="G21" i="12" s="1"/>
  <c r="Y21" i="12"/>
  <c r="F21" i="12" s="1"/>
  <c r="T21" i="12"/>
  <c r="E21" i="12" s="1"/>
  <c r="O21" i="12"/>
  <c r="D21" i="12" s="1"/>
  <c r="AN20" i="12"/>
  <c r="AI20" i="12"/>
  <c r="H20" i="12" s="1"/>
  <c r="AD20" i="12"/>
  <c r="G20" i="12" s="1"/>
  <c r="Y20" i="12"/>
  <c r="F20" i="12" s="1"/>
  <c r="T20" i="12"/>
  <c r="E20" i="12" s="1"/>
  <c r="O20" i="12"/>
  <c r="D20" i="12" s="1"/>
  <c r="AN19" i="12"/>
  <c r="AI19" i="12"/>
  <c r="H19" i="12" s="1"/>
  <c r="AD19" i="12"/>
  <c r="G19" i="12" s="1"/>
  <c r="Y19" i="12"/>
  <c r="F19" i="12" s="1"/>
  <c r="T19" i="12"/>
  <c r="E19" i="12" s="1"/>
  <c r="O19" i="12"/>
  <c r="D19" i="12" s="1"/>
  <c r="AN18" i="12"/>
  <c r="AI18" i="12"/>
  <c r="H18" i="12" s="1"/>
  <c r="AD18" i="12"/>
  <c r="G18" i="12" s="1"/>
  <c r="T18" i="12"/>
  <c r="E18" i="12" s="1"/>
  <c r="O18" i="12"/>
  <c r="D18" i="12" s="1"/>
  <c r="AN17" i="12"/>
  <c r="AI17" i="12"/>
  <c r="H17" i="12" s="1"/>
  <c r="AD17" i="12"/>
  <c r="G17" i="12" s="1"/>
  <c r="Y17" i="12"/>
  <c r="F17" i="12" s="1"/>
  <c r="T17" i="12"/>
  <c r="E17" i="12" s="1"/>
  <c r="O17" i="12"/>
  <c r="D17" i="12" s="1"/>
  <c r="AN16" i="12"/>
  <c r="AI16" i="12"/>
  <c r="H16" i="12" s="1"/>
  <c r="AD16" i="12"/>
  <c r="G16" i="12" s="1"/>
  <c r="Y16" i="12"/>
  <c r="F16" i="12" s="1"/>
  <c r="T16" i="12"/>
  <c r="E16" i="12" s="1"/>
  <c r="O16" i="12"/>
  <c r="D16" i="12" s="1"/>
  <c r="AN15" i="12"/>
  <c r="AI15" i="12"/>
  <c r="H15" i="12" s="1"/>
  <c r="AD15" i="12"/>
  <c r="G15" i="12" s="1"/>
  <c r="Y15" i="12"/>
  <c r="F15" i="12" s="1"/>
  <c r="T15" i="12"/>
  <c r="E15" i="12" s="1"/>
  <c r="O15" i="12"/>
  <c r="D15" i="12" s="1"/>
  <c r="AN14" i="12"/>
  <c r="AI14" i="12"/>
  <c r="H14" i="12" s="1"/>
  <c r="AD14" i="12"/>
  <c r="G14" i="12" s="1"/>
  <c r="Y14" i="12"/>
  <c r="F14" i="12" s="1"/>
  <c r="T14" i="12"/>
  <c r="E14" i="12" s="1"/>
  <c r="O14" i="12"/>
  <c r="D14" i="12" s="1"/>
  <c r="AN13" i="12"/>
  <c r="AI13" i="12"/>
  <c r="H13" i="12" s="1"/>
  <c r="AD13" i="12"/>
  <c r="G13" i="12" s="1"/>
  <c r="T13" i="12"/>
  <c r="E13" i="12" s="1"/>
  <c r="O13" i="12"/>
  <c r="D13" i="12" s="1"/>
  <c r="AN12" i="12"/>
  <c r="AI12" i="12"/>
  <c r="H12" i="12" s="1"/>
  <c r="AD12" i="12"/>
  <c r="G12" i="12" s="1"/>
  <c r="Y12" i="12"/>
  <c r="F12" i="12" s="1"/>
  <c r="T12" i="12"/>
  <c r="E12" i="12" s="1"/>
  <c r="O12" i="12"/>
  <c r="D12" i="12" s="1"/>
  <c r="AN11" i="12"/>
  <c r="AI11" i="12"/>
  <c r="H11" i="12" s="1"/>
  <c r="AD11" i="12"/>
  <c r="G11" i="12" s="1"/>
  <c r="Y11" i="12"/>
  <c r="F11" i="12" s="1"/>
  <c r="T11" i="12"/>
  <c r="E11" i="12" s="1"/>
  <c r="O11" i="12"/>
  <c r="D11" i="12" s="1"/>
  <c r="AN10" i="12"/>
  <c r="AI10" i="12"/>
  <c r="H10" i="12" s="1"/>
  <c r="AD10" i="12"/>
  <c r="G10" i="12" s="1"/>
  <c r="Y10" i="12"/>
  <c r="F10" i="12" s="1"/>
  <c r="T10" i="12"/>
  <c r="E10" i="12" s="1"/>
  <c r="O10" i="12"/>
  <c r="D10" i="12" s="1"/>
  <c r="AN31" i="11"/>
  <c r="AI31" i="11"/>
  <c r="AD31" i="11"/>
  <c r="Y31" i="11"/>
  <c r="T31" i="11"/>
  <c r="E31" i="11" s="1"/>
  <c r="O31" i="11"/>
  <c r="H31" i="11"/>
  <c r="G31" i="11"/>
  <c r="F31" i="11"/>
  <c r="D31" i="11"/>
  <c r="AN30" i="11"/>
  <c r="AI30" i="11"/>
  <c r="H30" i="11" s="1"/>
  <c r="AD30" i="11"/>
  <c r="Y30" i="11"/>
  <c r="F30" i="11" s="1"/>
  <c r="T30" i="11"/>
  <c r="O30" i="11"/>
  <c r="D30" i="11" s="1"/>
  <c r="G30" i="11"/>
  <c r="E30" i="11"/>
  <c r="AN29" i="11"/>
  <c r="AI29" i="11"/>
  <c r="H29" i="11" s="1"/>
  <c r="AD29" i="11"/>
  <c r="Y29" i="11"/>
  <c r="F29" i="11" s="1"/>
  <c r="T29" i="11"/>
  <c r="E29" i="11" s="1"/>
  <c r="O29" i="11"/>
  <c r="D29" i="11" s="1"/>
  <c r="G29" i="11"/>
  <c r="AN28" i="11"/>
  <c r="AI28" i="11"/>
  <c r="H28" i="11" s="1"/>
  <c r="AD28" i="11"/>
  <c r="Y28" i="11"/>
  <c r="T28" i="11"/>
  <c r="E28" i="11" s="1"/>
  <c r="O28" i="11"/>
  <c r="D28" i="11" s="1"/>
  <c r="G28" i="11"/>
  <c r="F28" i="11"/>
  <c r="AN27" i="11"/>
  <c r="AI27" i="11"/>
  <c r="AD27" i="11"/>
  <c r="G27" i="11" s="1"/>
  <c r="Y27" i="11"/>
  <c r="T27" i="11"/>
  <c r="O27" i="11"/>
  <c r="H27" i="11"/>
  <c r="F27" i="11"/>
  <c r="E27" i="11"/>
  <c r="D27" i="11"/>
  <c r="AN26" i="11"/>
  <c r="AI26" i="11"/>
  <c r="H26" i="11" s="1"/>
  <c r="AD26" i="11"/>
  <c r="G26" i="11" s="1"/>
  <c r="Y26" i="11"/>
  <c r="T26" i="11"/>
  <c r="E26" i="11" s="1"/>
  <c r="O26" i="11"/>
  <c r="D26" i="11" s="1"/>
  <c r="F26" i="11"/>
  <c r="AN25" i="11"/>
  <c r="AI25" i="11"/>
  <c r="H25" i="11" s="1"/>
  <c r="AD25" i="11"/>
  <c r="G25" i="11" s="1"/>
  <c r="Y25" i="11"/>
  <c r="F25" i="11" s="1"/>
  <c r="T25" i="11"/>
  <c r="E25" i="11" s="1"/>
  <c r="O25" i="11"/>
  <c r="D25" i="11" s="1"/>
  <c r="AN24" i="11"/>
  <c r="AI24" i="11"/>
  <c r="H24" i="11" s="1"/>
  <c r="AD24" i="11"/>
  <c r="G24" i="11" s="1"/>
  <c r="Y24" i="11"/>
  <c r="F24" i="11" s="1"/>
  <c r="T24" i="11"/>
  <c r="E24" i="11" s="1"/>
  <c r="O24" i="11"/>
  <c r="D24" i="11" s="1"/>
  <c r="AN23" i="11"/>
  <c r="AI23" i="11"/>
  <c r="H23" i="11" s="1"/>
  <c r="AD23" i="11"/>
  <c r="G23" i="11" s="1"/>
  <c r="Y23" i="11"/>
  <c r="F23" i="11" s="1"/>
  <c r="T23" i="11"/>
  <c r="E23" i="11" s="1"/>
  <c r="O23" i="11"/>
  <c r="D23" i="11"/>
  <c r="AN22" i="11"/>
  <c r="AI22" i="11"/>
  <c r="H22" i="11" s="1"/>
  <c r="AD22" i="11"/>
  <c r="G22" i="11" s="1"/>
  <c r="Y22" i="11"/>
  <c r="F22" i="11" s="1"/>
  <c r="T22" i="11"/>
  <c r="E22" i="11" s="1"/>
  <c r="O22" i="11"/>
  <c r="D22" i="11" s="1"/>
  <c r="AN21" i="11"/>
  <c r="AI21" i="11"/>
  <c r="H21" i="11" s="1"/>
  <c r="AD21" i="11"/>
  <c r="G21" i="11" s="1"/>
  <c r="Y21" i="11"/>
  <c r="T21" i="11"/>
  <c r="E21" i="11" s="1"/>
  <c r="O21" i="11"/>
  <c r="D21" i="11" s="1"/>
  <c r="F21" i="11"/>
  <c r="AN20" i="11"/>
  <c r="AI20" i="11"/>
  <c r="H20" i="11" s="1"/>
  <c r="AD20" i="11"/>
  <c r="G20" i="11" s="1"/>
  <c r="Y20" i="11"/>
  <c r="F20" i="11" s="1"/>
  <c r="T20" i="11"/>
  <c r="E20" i="11" s="1"/>
  <c r="O20" i="11"/>
  <c r="D20" i="11" s="1"/>
  <c r="AN19" i="11"/>
  <c r="AI19" i="11"/>
  <c r="AD19" i="11"/>
  <c r="G19" i="11" s="1"/>
  <c r="Y19" i="11"/>
  <c r="F19" i="11" s="1"/>
  <c r="T19" i="11"/>
  <c r="E19" i="11" s="1"/>
  <c r="H19" i="11"/>
  <c r="AN18" i="11"/>
  <c r="AI18" i="11"/>
  <c r="H18" i="11" s="1"/>
  <c r="AD18" i="11"/>
  <c r="G18" i="11" s="1"/>
  <c r="Y18" i="11"/>
  <c r="T18" i="11"/>
  <c r="E18" i="11" s="1"/>
  <c r="O18" i="11"/>
  <c r="D18" i="11" s="1"/>
  <c r="F18" i="11"/>
  <c r="AN17" i="11"/>
  <c r="AI17" i="11"/>
  <c r="H17" i="11" s="1"/>
  <c r="AD17" i="11"/>
  <c r="G17" i="11" s="1"/>
  <c r="Y17" i="11"/>
  <c r="F17" i="11" s="1"/>
  <c r="O17" i="11"/>
  <c r="D17" i="11" s="1"/>
  <c r="E17" i="11"/>
  <c r="AN16" i="11"/>
  <c r="AI16" i="11"/>
  <c r="H16" i="11" s="1"/>
  <c r="AD16" i="11"/>
  <c r="G16" i="11" s="1"/>
  <c r="Y16" i="11"/>
  <c r="F16" i="11" s="1"/>
  <c r="T16" i="11"/>
  <c r="E16" i="11" s="1"/>
  <c r="O16" i="11"/>
  <c r="D16" i="11" s="1"/>
  <c r="AN15" i="11"/>
  <c r="AI15" i="11"/>
  <c r="AD15" i="11"/>
  <c r="G15" i="11" s="1"/>
  <c r="T15" i="11"/>
  <c r="E15" i="11" s="1"/>
  <c r="O15" i="11"/>
  <c r="D15" i="11" s="1"/>
  <c r="H15" i="11"/>
  <c r="F15" i="11"/>
  <c r="AN14" i="11"/>
  <c r="AI14" i="11"/>
  <c r="H14" i="11" s="1"/>
  <c r="AD14" i="11"/>
  <c r="G14" i="11" s="1"/>
  <c r="Y14" i="11"/>
  <c r="F14" i="11" s="1"/>
  <c r="T14" i="11"/>
  <c r="E14" i="11" s="1"/>
  <c r="O14" i="11"/>
  <c r="D14" i="11" s="1"/>
  <c r="AN13" i="11"/>
  <c r="AI13" i="11"/>
  <c r="H13" i="11" s="1"/>
  <c r="AD13" i="11"/>
  <c r="G13" i="11" s="1"/>
  <c r="Y13" i="11"/>
  <c r="F13" i="11" s="1"/>
  <c r="T13" i="11"/>
  <c r="E13" i="11" s="1"/>
  <c r="O13" i="11"/>
  <c r="D13" i="11" s="1"/>
  <c r="AN12" i="11"/>
  <c r="AI12" i="11"/>
  <c r="H12" i="11" s="1"/>
  <c r="AD12" i="11"/>
  <c r="G12" i="11" s="1"/>
  <c r="Y12" i="11"/>
  <c r="F12" i="11" s="1"/>
  <c r="T12" i="11"/>
  <c r="E12" i="11" s="1"/>
  <c r="O12" i="11"/>
  <c r="D12" i="11" s="1"/>
  <c r="AN11" i="11"/>
  <c r="AI11" i="11"/>
  <c r="H11" i="11" s="1"/>
  <c r="AD11" i="11"/>
  <c r="G11" i="11" s="1"/>
  <c r="Y11" i="11"/>
  <c r="F11" i="11" s="1"/>
  <c r="T11" i="11"/>
  <c r="E11" i="11" s="1"/>
  <c r="O11" i="11"/>
  <c r="D11" i="11" s="1"/>
  <c r="AN10" i="11"/>
  <c r="AI10" i="11"/>
  <c r="H10" i="11" s="1"/>
  <c r="AD10" i="11"/>
  <c r="G10" i="11" s="1"/>
  <c r="Y10" i="11"/>
  <c r="F10" i="11" s="1"/>
  <c r="T10" i="11"/>
  <c r="E10" i="11" s="1"/>
  <c r="O10" i="11"/>
  <c r="AL11" i="7"/>
  <c r="AL12" i="7"/>
  <c r="AL13" i="7"/>
  <c r="AL14" i="7"/>
  <c r="AL15" i="7"/>
  <c r="AL16" i="7"/>
  <c r="AL17" i="7"/>
  <c r="AL18" i="7"/>
  <c r="AL19" i="7"/>
  <c r="AL20" i="7"/>
  <c r="AL21" i="7"/>
  <c r="AL22" i="7"/>
  <c r="AL23" i="7"/>
  <c r="AL24" i="7"/>
  <c r="AL25" i="7"/>
  <c r="AL26" i="7"/>
  <c r="AL27" i="7"/>
  <c r="AL28" i="7"/>
  <c r="AL29" i="7"/>
  <c r="AL30" i="7"/>
  <c r="AL31" i="7"/>
  <c r="AL10" i="7"/>
  <c r="AG31" i="7"/>
  <c r="AG30" i="7"/>
  <c r="AG29" i="7"/>
  <c r="AG28" i="7"/>
  <c r="AG27" i="7"/>
  <c r="AG26" i="7"/>
  <c r="AG25" i="7"/>
  <c r="AG24" i="7"/>
  <c r="AG23" i="7"/>
  <c r="AG22" i="7"/>
  <c r="AG21" i="7"/>
  <c r="AG20" i="7"/>
  <c r="AG19" i="7"/>
  <c r="AG18" i="7"/>
  <c r="AG17" i="7"/>
  <c r="AG16" i="7"/>
  <c r="AG15" i="7"/>
  <c r="AG14" i="7"/>
  <c r="AG13" i="7"/>
  <c r="AG12" i="7"/>
  <c r="AG11" i="7"/>
  <c r="AG10" i="7"/>
  <c r="AB31" i="7"/>
  <c r="AB30" i="7"/>
  <c r="AB29" i="7"/>
  <c r="AB28" i="7"/>
  <c r="AB27" i="7"/>
  <c r="AB26" i="7"/>
  <c r="AB25" i="7"/>
  <c r="AB24" i="7"/>
  <c r="AB23" i="7"/>
  <c r="AB22" i="7"/>
  <c r="AB21" i="7"/>
  <c r="AB20" i="7"/>
  <c r="AB19" i="7"/>
  <c r="AB18" i="7"/>
  <c r="AB17" i="7"/>
  <c r="AB16" i="7"/>
  <c r="AB15" i="7"/>
  <c r="AB14" i="7"/>
  <c r="AB13" i="7"/>
  <c r="AB12" i="7"/>
  <c r="AB11" i="7"/>
  <c r="AB10" i="7"/>
  <c r="W31" i="7"/>
  <c r="W30" i="7"/>
  <c r="W29" i="7"/>
  <c r="W28" i="7"/>
  <c r="W27" i="7"/>
  <c r="W26" i="7"/>
  <c r="W25" i="7"/>
  <c r="W24" i="7"/>
  <c r="W23" i="7"/>
  <c r="W22" i="7"/>
  <c r="W21" i="7"/>
  <c r="W20" i="7"/>
  <c r="W19" i="7"/>
  <c r="W18" i="7"/>
  <c r="W17" i="7"/>
  <c r="W16" i="7"/>
  <c r="W15" i="7"/>
  <c r="W14" i="7"/>
  <c r="W13" i="7"/>
  <c r="W12" i="7"/>
  <c r="W11" i="7"/>
  <c r="W10" i="7"/>
  <c r="R31" i="7"/>
  <c r="R30" i="7"/>
  <c r="R29" i="7"/>
  <c r="R28" i="7"/>
  <c r="R27" i="7"/>
  <c r="R26" i="7"/>
  <c r="R25" i="7"/>
  <c r="R24" i="7"/>
  <c r="R23" i="7"/>
  <c r="R22" i="7"/>
  <c r="R21" i="7"/>
  <c r="R20" i="7"/>
  <c r="R19" i="7"/>
  <c r="R18" i="7"/>
  <c r="R17" i="7"/>
  <c r="R16" i="7"/>
  <c r="R15" i="7"/>
  <c r="R14" i="7"/>
  <c r="R13" i="7"/>
  <c r="R12" i="7"/>
  <c r="R11" i="7"/>
  <c r="R10" i="7"/>
  <c r="M13" i="7"/>
  <c r="M12" i="7"/>
  <c r="M11" i="7"/>
  <c r="M31" i="7"/>
  <c r="M30" i="7"/>
  <c r="M29" i="7"/>
  <c r="M28" i="7"/>
  <c r="M27" i="7"/>
  <c r="M26" i="7"/>
  <c r="M25" i="7"/>
  <c r="M24" i="7"/>
  <c r="M23" i="7"/>
  <c r="M22" i="7"/>
  <c r="M21" i="7"/>
  <c r="M20" i="7"/>
  <c r="M19" i="7"/>
  <c r="M18" i="7"/>
  <c r="M17" i="7"/>
  <c r="M16" i="7"/>
  <c r="M15" i="7"/>
  <c r="M14" i="7"/>
  <c r="AL31" i="9" l="1"/>
  <c r="AG31" i="9"/>
  <c r="AB31" i="9"/>
  <c r="W31" i="9"/>
  <c r="R31" i="9"/>
  <c r="M31" i="9"/>
  <c r="H31" i="9"/>
  <c r="G31" i="9"/>
  <c r="F31" i="9"/>
  <c r="E31" i="9"/>
  <c r="D31" i="9"/>
  <c r="AL30" i="9"/>
  <c r="AG30" i="9"/>
  <c r="AB30" i="9"/>
  <c r="W30" i="9"/>
  <c r="R30" i="9"/>
  <c r="M30" i="9"/>
  <c r="H30" i="9"/>
  <c r="G30" i="9"/>
  <c r="F30" i="9"/>
  <c r="E30" i="9"/>
  <c r="D30" i="9"/>
  <c r="AL29" i="9"/>
  <c r="AG29" i="9"/>
  <c r="AB29" i="9"/>
  <c r="W29" i="9"/>
  <c r="R29" i="9"/>
  <c r="M29" i="9"/>
  <c r="H29" i="9"/>
  <c r="G29" i="9"/>
  <c r="F29" i="9"/>
  <c r="E29" i="9"/>
  <c r="D29" i="9"/>
  <c r="AL28" i="9"/>
  <c r="AG28" i="9"/>
  <c r="AB28" i="9"/>
  <c r="W28" i="9"/>
  <c r="R28" i="9"/>
  <c r="M28" i="9"/>
  <c r="H28" i="9"/>
  <c r="G28" i="9"/>
  <c r="F28" i="9"/>
  <c r="E28" i="9"/>
  <c r="D28" i="9"/>
  <c r="AL27" i="9"/>
  <c r="AG27" i="9"/>
  <c r="AB27" i="9"/>
  <c r="W27" i="9"/>
  <c r="R27" i="9"/>
  <c r="M27" i="9"/>
  <c r="H27" i="9"/>
  <c r="G27" i="9"/>
  <c r="F27" i="9"/>
  <c r="E27" i="9"/>
  <c r="D27" i="9"/>
  <c r="AL26" i="9"/>
  <c r="AG26" i="9"/>
  <c r="AB26" i="9"/>
  <c r="W26" i="9"/>
  <c r="R26" i="9"/>
  <c r="M26" i="9"/>
  <c r="H26" i="9"/>
  <c r="G26" i="9"/>
  <c r="F26" i="9"/>
  <c r="E26" i="9"/>
  <c r="D26" i="9"/>
  <c r="AL25" i="9"/>
  <c r="AG25" i="9"/>
  <c r="AB25" i="9"/>
  <c r="W25" i="9"/>
  <c r="R25" i="9"/>
  <c r="M25" i="9"/>
  <c r="H25" i="9"/>
  <c r="G25" i="9"/>
  <c r="F25" i="9"/>
  <c r="E25" i="9"/>
  <c r="D25" i="9"/>
  <c r="AL24" i="9"/>
  <c r="AG24" i="9"/>
  <c r="AB24" i="9"/>
  <c r="W24" i="9"/>
  <c r="R24" i="9"/>
  <c r="M24" i="9"/>
  <c r="H24" i="9"/>
  <c r="G24" i="9"/>
  <c r="F24" i="9"/>
  <c r="E24" i="9"/>
  <c r="D24" i="9"/>
  <c r="AL23" i="9"/>
  <c r="AG23" i="9"/>
  <c r="AB23" i="9"/>
  <c r="W23" i="9"/>
  <c r="R23" i="9"/>
  <c r="M23" i="9"/>
  <c r="H23" i="9"/>
  <c r="G23" i="9"/>
  <c r="F23" i="9"/>
  <c r="E23" i="9"/>
  <c r="D23" i="9"/>
  <c r="AL22" i="9"/>
  <c r="AG22" i="9"/>
  <c r="AB22" i="9"/>
  <c r="W22" i="9"/>
  <c r="R22" i="9"/>
  <c r="M22" i="9"/>
  <c r="H22" i="9"/>
  <c r="G22" i="9"/>
  <c r="F22" i="9"/>
  <c r="E22" i="9"/>
  <c r="D22" i="9"/>
  <c r="AL21" i="9"/>
  <c r="AG21" i="9"/>
  <c r="AB21" i="9"/>
  <c r="W21" i="9"/>
  <c r="R21" i="9"/>
  <c r="M21" i="9"/>
  <c r="H21" i="9"/>
  <c r="G21" i="9"/>
  <c r="F21" i="9"/>
  <c r="E21" i="9"/>
  <c r="D21" i="9"/>
  <c r="AL20" i="9"/>
  <c r="AG20" i="9"/>
  <c r="AB20" i="9"/>
  <c r="W20" i="9"/>
  <c r="R20" i="9"/>
  <c r="M20" i="9"/>
  <c r="H20" i="9"/>
  <c r="G20" i="9"/>
  <c r="F20" i="9"/>
  <c r="E20" i="9"/>
  <c r="D20" i="9"/>
  <c r="AL19" i="9"/>
  <c r="AG19" i="9"/>
  <c r="AB19" i="9"/>
  <c r="W19" i="9"/>
  <c r="R19" i="9"/>
  <c r="M19" i="9"/>
  <c r="H19" i="9"/>
  <c r="G19" i="9"/>
  <c r="F19" i="9"/>
  <c r="E19" i="9"/>
  <c r="D19" i="9"/>
  <c r="AL18" i="9"/>
  <c r="AG18" i="9"/>
  <c r="AB18" i="9"/>
  <c r="W18" i="9"/>
  <c r="R18" i="9"/>
  <c r="M18" i="9"/>
  <c r="H18" i="9"/>
  <c r="G18" i="9"/>
  <c r="F18" i="9"/>
  <c r="E18" i="9"/>
  <c r="D18" i="9"/>
  <c r="AL17" i="9"/>
  <c r="AG17" i="9"/>
  <c r="AB17" i="9"/>
  <c r="W17" i="9"/>
  <c r="R17" i="9"/>
  <c r="M17" i="9"/>
  <c r="H17" i="9"/>
  <c r="G17" i="9"/>
  <c r="F17" i="9"/>
  <c r="E17" i="9"/>
  <c r="D17" i="9"/>
  <c r="AL16" i="9"/>
  <c r="AG16" i="9"/>
  <c r="AB16" i="9"/>
  <c r="W16" i="9"/>
  <c r="R16" i="9"/>
  <c r="M16" i="9"/>
  <c r="H16" i="9"/>
  <c r="G16" i="9"/>
  <c r="F16" i="9"/>
  <c r="E16" i="9"/>
  <c r="D16" i="9"/>
  <c r="AL15" i="9"/>
  <c r="AG15" i="9"/>
  <c r="AB15" i="9"/>
  <c r="W15" i="9"/>
  <c r="R15" i="9"/>
  <c r="M15" i="9"/>
  <c r="H15" i="9"/>
  <c r="G15" i="9"/>
  <c r="F15" i="9"/>
  <c r="E15" i="9"/>
  <c r="D15" i="9"/>
  <c r="AL14" i="9"/>
  <c r="AG14" i="9"/>
  <c r="AB14" i="9"/>
  <c r="W14" i="9"/>
  <c r="R14" i="9"/>
  <c r="M14" i="9"/>
  <c r="H14" i="9"/>
  <c r="G14" i="9"/>
  <c r="F14" i="9"/>
  <c r="E14" i="9"/>
  <c r="D14" i="9"/>
  <c r="AL13" i="9"/>
  <c r="AG13" i="9"/>
  <c r="AB13" i="9"/>
  <c r="W13" i="9"/>
  <c r="R13" i="9"/>
  <c r="M13" i="9"/>
  <c r="H13" i="9"/>
  <c r="G13" i="9"/>
  <c r="F13" i="9"/>
  <c r="E13" i="9"/>
  <c r="D13" i="9"/>
  <c r="AL12" i="9"/>
  <c r="AG12" i="9"/>
  <c r="AB12" i="9"/>
  <c r="W12" i="9"/>
  <c r="R12" i="9"/>
  <c r="M12" i="9"/>
  <c r="H12" i="9"/>
  <c r="G12" i="9"/>
  <c r="F12" i="9"/>
  <c r="E12" i="9"/>
  <c r="D12" i="9"/>
  <c r="AL11" i="9"/>
  <c r="AG11" i="9"/>
  <c r="AB11" i="9"/>
  <c r="W11" i="9"/>
  <c r="R11" i="9"/>
  <c r="M11" i="9"/>
  <c r="H11" i="9"/>
  <c r="G11" i="9"/>
  <c r="F11" i="9"/>
  <c r="E11" i="9"/>
  <c r="D11" i="9"/>
  <c r="AL10" i="9"/>
  <c r="AG10" i="9"/>
  <c r="AB10" i="9"/>
  <c r="W10" i="9"/>
  <c r="R10" i="9"/>
  <c r="M10" i="9"/>
  <c r="H10" i="9"/>
  <c r="G10" i="9"/>
  <c r="F10" i="9"/>
  <c r="E10" i="9"/>
  <c r="D10" i="9"/>
  <c r="E10" i="7"/>
  <c r="F10" i="7"/>
  <c r="G10" i="7"/>
  <c r="H10" i="7"/>
  <c r="D11" i="7"/>
  <c r="E11" i="7"/>
  <c r="F11" i="7"/>
  <c r="G11" i="7"/>
  <c r="H11" i="7"/>
  <c r="D12" i="7"/>
  <c r="E12" i="7"/>
  <c r="F12" i="7"/>
  <c r="G12" i="7"/>
  <c r="H12" i="7"/>
  <c r="D13" i="7"/>
  <c r="E13" i="7"/>
  <c r="F13" i="7"/>
  <c r="G13" i="7"/>
  <c r="H13" i="7"/>
  <c r="D14" i="7"/>
  <c r="E14" i="7"/>
  <c r="F14" i="7"/>
  <c r="G14" i="7"/>
  <c r="H14" i="7"/>
  <c r="D15" i="7"/>
  <c r="E15" i="7"/>
  <c r="F15" i="7"/>
  <c r="G15" i="7"/>
  <c r="H15" i="7"/>
  <c r="D16" i="7"/>
  <c r="E16" i="7"/>
  <c r="F16" i="7"/>
  <c r="G16" i="7"/>
  <c r="H16" i="7"/>
  <c r="D17" i="7"/>
  <c r="E17" i="7"/>
  <c r="F17" i="7"/>
  <c r="G17" i="7"/>
  <c r="H17" i="7"/>
  <c r="D18" i="7"/>
  <c r="E18" i="7"/>
  <c r="F18" i="7"/>
  <c r="G18" i="7"/>
  <c r="H18" i="7"/>
  <c r="D19" i="7"/>
  <c r="E19" i="7"/>
  <c r="F19" i="7"/>
  <c r="G19" i="7"/>
  <c r="H19" i="7"/>
  <c r="D20" i="7"/>
  <c r="E20" i="7"/>
  <c r="F20" i="7"/>
  <c r="G20" i="7"/>
  <c r="H20" i="7"/>
  <c r="D21" i="7"/>
  <c r="E21" i="7"/>
  <c r="F21" i="7"/>
  <c r="G21" i="7"/>
  <c r="H21" i="7"/>
  <c r="D22" i="7"/>
  <c r="E22" i="7"/>
  <c r="F22" i="7"/>
  <c r="G22" i="7"/>
  <c r="H22" i="7"/>
  <c r="D23" i="7"/>
  <c r="E23" i="7"/>
  <c r="F23" i="7"/>
  <c r="G23" i="7"/>
  <c r="H23" i="7"/>
  <c r="D24" i="7"/>
  <c r="E24" i="7"/>
  <c r="F24" i="7"/>
  <c r="G24" i="7"/>
  <c r="H24" i="7"/>
  <c r="D25" i="7"/>
  <c r="E25" i="7"/>
  <c r="F25" i="7"/>
  <c r="G25" i="7"/>
  <c r="H25" i="7"/>
  <c r="D26" i="7"/>
  <c r="E26" i="7"/>
  <c r="F26" i="7"/>
  <c r="G26" i="7"/>
  <c r="H26" i="7"/>
  <c r="D27" i="7"/>
  <c r="E27" i="7"/>
  <c r="F27" i="7"/>
  <c r="G27" i="7"/>
  <c r="H27" i="7"/>
  <c r="D28" i="7"/>
  <c r="E28" i="7"/>
  <c r="F28" i="7"/>
  <c r="G28" i="7"/>
  <c r="H28" i="7"/>
  <c r="D29" i="7"/>
  <c r="E29" i="7"/>
  <c r="F29" i="7"/>
  <c r="G29" i="7"/>
  <c r="H29" i="7"/>
  <c r="D30" i="7"/>
  <c r="E30" i="7"/>
  <c r="F30" i="7"/>
  <c r="G30" i="7"/>
  <c r="H30" i="7"/>
  <c r="D31" i="7"/>
  <c r="E31" i="7"/>
  <c r="F31" i="7"/>
  <c r="G31" i="7"/>
  <c r="H31" i="7"/>
  <c r="D11" i="18"/>
  <c r="D12" i="18"/>
</calcChain>
</file>

<file path=xl/sharedStrings.xml><?xml version="1.0" encoding="utf-8"?>
<sst xmlns="http://schemas.openxmlformats.org/spreadsheetml/2006/main" count="2502" uniqueCount="504">
  <si>
    <t>OJT評価　サマリ</t>
    <rPh sb="3" eb="5">
      <t>ヒョウカ</t>
    </rPh>
    <phoneticPr fontId="8"/>
  </si>
  <si>
    <t>Team　XX</t>
    <phoneticPr fontId="8"/>
  </si>
  <si>
    <t>KPI</t>
    <phoneticPr fontId="8"/>
  </si>
  <si>
    <t>進捗</t>
    <rPh sb="0" eb="2">
      <t>シンチョク</t>
    </rPh>
    <phoneticPr fontId="8"/>
  </si>
  <si>
    <t>課題５まで完成していること</t>
    <rPh sb="0" eb="2">
      <t>カダイ</t>
    </rPh>
    <rPh sb="5" eb="7">
      <t>カンセイ</t>
    </rPh>
    <phoneticPr fontId="8"/>
  </si>
  <si>
    <t>生産性</t>
    <rPh sb="0" eb="3">
      <t>セイサンセイ</t>
    </rPh>
    <phoneticPr fontId="8"/>
  </si>
  <si>
    <t>標準工数に対し35.0%以上</t>
    <rPh sb="0" eb="4">
      <t>ヒョウジュンコウスウ</t>
    </rPh>
    <rPh sb="5" eb="6">
      <t>タイ</t>
    </rPh>
    <rPh sb="12" eb="14">
      <t>イジョウ</t>
    </rPh>
    <phoneticPr fontId="8"/>
  </si>
  <si>
    <t>品質</t>
    <rPh sb="0" eb="2">
      <t>ヒンシツ</t>
    </rPh>
    <phoneticPr fontId="8"/>
  </si>
  <si>
    <t>Rev指摘対応が全件完了</t>
    <rPh sb="8" eb="10">
      <t>ゼンケン</t>
    </rPh>
    <rPh sb="10" eb="12">
      <t>カンリョウ</t>
    </rPh>
    <phoneticPr fontId="8"/>
  </si>
  <si>
    <t>課題１</t>
    <rPh sb="0" eb="2">
      <t>カダイ</t>
    </rPh>
    <phoneticPr fontId="8"/>
  </si>
  <si>
    <t>課題２</t>
    <rPh sb="0" eb="2">
      <t>カダイ</t>
    </rPh>
    <phoneticPr fontId="8"/>
  </si>
  <si>
    <t>課題３</t>
    <rPh sb="0" eb="2">
      <t>カダイ</t>
    </rPh>
    <phoneticPr fontId="8"/>
  </si>
  <si>
    <t>課題４</t>
    <rPh sb="0" eb="2">
      <t>カダイ</t>
    </rPh>
    <phoneticPr fontId="8"/>
  </si>
  <si>
    <t>課題５</t>
    <rPh sb="0" eb="2">
      <t>カダイ</t>
    </rPh>
    <phoneticPr fontId="8"/>
  </si>
  <si>
    <t>課題６</t>
    <rPh sb="0" eb="2">
      <t>カダイ</t>
    </rPh>
    <phoneticPr fontId="8"/>
  </si>
  <si>
    <t>定量評価</t>
    <rPh sb="0" eb="2">
      <t>テイリョウ</t>
    </rPh>
    <rPh sb="2" eb="4">
      <t>ヒョウカ</t>
    </rPh>
    <phoneticPr fontId="8"/>
  </si>
  <si>
    <t>標準工数</t>
    <rPh sb="0" eb="2">
      <t>ヒョウジュン</t>
    </rPh>
    <rPh sb="2" eb="4">
      <t>コウスウ</t>
    </rPh>
    <phoneticPr fontId="8"/>
  </si>
  <si>
    <t>指摘件数</t>
    <rPh sb="0" eb="2">
      <t>シテキ</t>
    </rPh>
    <rPh sb="2" eb="4">
      <t>ケンスウ</t>
    </rPh>
    <phoneticPr fontId="8"/>
  </si>
  <si>
    <t>全件対応</t>
    <rPh sb="0" eb="2">
      <t>ゼンケン</t>
    </rPh>
    <rPh sb="2" eb="4">
      <t>タイオウ</t>
    </rPh>
    <phoneticPr fontId="8"/>
  </si>
  <si>
    <t>メンバー</t>
    <phoneticPr fontId="8"/>
  </si>
  <si>
    <t>レベル</t>
    <phoneticPr fontId="7"/>
  </si>
  <si>
    <t>コメント
（生産性・品質・チームへの貢献）</t>
    <phoneticPr fontId="8"/>
  </si>
  <si>
    <t>最終評価</t>
    <rPh sb="0" eb="4">
      <t>サイシュウヒョウカ</t>
    </rPh>
    <phoneticPr fontId="8"/>
  </si>
  <si>
    <t>完了</t>
    <rPh sb="0" eb="2">
      <t>カンリョウ</t>
    </rPh>
    <phoneticPr fontId="8"/>
  </si>
  <si>
    <t>実績工数</t>
    <rPh sb="0" eb="2">
      <t>ジッセキ</t>
    </rPh>
    <rPh sb="2" eb="4">
      <t>コウスウ</t>
    </rPh>
    <phoneticPr fontId="8"/>
  </si>
  <si>
    <t>件数</t>
    <rPh sb="0" eb="2">
      <t>ケンスウ</t>
    </rPh>
    <phoneticPr fontId="8"/>
  </si>
  <si>
    <t>対応済</t>
    <rPh sb="0" eb="2">
      <t>タイオウ</t>
    </rPh>
    <rPh sb="2" eb="3">
      <t>スミ</t>
    </rPh>
    <phoneticPr fontId="8"/>
  </si>
  <si>
    <t>Maruyama</t>
    <phoneticPr fontId="8"/>
  </si>
  <si>
    <t>Sr</t>
  </si>
  <si>
    <t>問題なし。メンバーのフォローも出来ておりチームの生産性向上に貢献出来ている。</t>
    <rPh sb="0" eb="2">
      <t>モンダイ</t>
    </rPh>
    <rPh sb="15" eb="17">
      <t>デキ</t>
    </rPh>
    <rPh sb="24" eb="29">
      <t>セイサンセイコウジョウ</t>
    </rPh>
    <rPh sb="30" eb="32">
      <t>コウケン</t>
    </rPh>
    <rPh sb="32" eb="34">
      <t>デキ</t>
    </rPh>
    <phoneticPr fontId="7"/>
  </si>
  <si>
    <t>○</t>
  </si>
  <si>
    <t>Nakaya</t>
    <phoneticPr fontId="8"/>
  </si>
  <si>
    <t>Mid</t>
  </si>
  <si>
    <t>課題１は生産性が達しなかったが以降は問題なし</t>
    <rPh sb="0" eb="2">
      <t>カダイ</t>
    </rPh>
    <rPh sb="4" eb="7">
      <t>セイサンセイ</t>
    </rPh>
    <rPh sb="8" eb="9">
      <t>タッ</t>
    </rPh>
    <rPh sb="15" eb="17">
      <t>イコウ</t>
    </rPh>
    <rPh sb="18" eb="20">
      <t>モンダイ</t>
    </rPh>
    <phoneticPr fontId="8"/>
  </si>
  <si>
    <t>Motodohi</t>
    <phoneticPr fontId="8"/>
  </si>
  <si>
    <t>課題５が完成せず。OJTを継続し課題５を完成後に移管フェーズ参加</t>
    <rPh sb="0" eb="2">
      <t>カダイ</t>
    </rPh>
    <rPh sb="4" eb="6">
      <t>カンセイ</t>
    </rPh>
    <rPh sb="13" eb="15">
      <t>ケイゾク</t>
    </rPh>
    <rPh sb="16" eb="18">
      <t>カダイ</t>
    </rPh>
    <rPh sb="20" eb="22">
      <t>カンセイ</t>
    </rPh>
    <rPh sb="22" eb="23">
      <t>ゴ</t>
    </rPh>
    <rPh sb="24" eb="26">
      <t>イカン</t>
    </rPh>
    <rPh sb="30" eb="32">
      <t>サンカ</t>
    </rPh>
    <phoneticPr fontId="8"/>
  </si>
  <si>
    <t>△</t>
  </si>
  <si>
    <t>×</t>
  </si>
  <si>
    <t>Hirata</t>
    <phoneticPr fontId="8"/>
  </si>
  <si>
    <t>Jr</t>
  </si>
  <si>
    <t>課題完成せず、生産性も低い。
Lot2にて再度OJT実施</t>
    <rPh sb="0" eb="2">
      <t>カダイ</t>
    </rPh>
    <rPh sb="2" eb="4">
      <t>カンセイ</t>
    </rPh>
    <rPh sb="7" eb="10">
      <t>セイサンセイ</t>
    </rPh>
    <rPh sb="11" eb="12">
      <t>ヒク</t>
    </rPh>
    <rPh sb="21" eb="23">
      <t>サイド</t>
    </rPh>
    <rPh sb="26" eb="28">
      <t>ジッシ</t>
    </rPh>
    <phoneticPr fontId="8"/>
  </si>
  <si>
    <t>BSE 1</t>
    <phoneticPr fontId="2"/>
  </si>
  <si>
    <t>BSE Sr</t>
    <phoneticPr fontId="2"/>
  </si>
  <si>
    <t>-</t>
    <phoneticPr fontId="2"/>
  </si>
  <si>
    <t>翻訳能力に問題なし</t>
    <rPh sb="0" eb="2">
      <t>ホンヤク</t>
    </rPh>
    <rPh sb="2" eb="4">
      <t>ノウリョク</t>
    </rPh>
    <rPh sb="5" eb="7">
      <t>モンダイ</t>
    </rPh>
    <phoneticPr fontId="2"/>
  </si>
  <si>
    <t>BSE 2</t>
    <phoneticPr fontId="2"/>
  </si>
  <si>
    <t>BSE Mid</t>
    <phoneticPr fontId="2"/>
  </si>
  <si>
    <t>読み書きはOKだが会話の翻訳の正確性が低い</t>
    <phoneticPr fontId="2"/>
  </si>
  <si>
    <t>OJT Evaluation Summary</t>
    <phoneticPr fontId="2"/>
  </si>
  <si>
    <t>Team XX</t>
    <phoneticPr fontId="2"/>
  </si>
  <si>
    <t>KPI</t>
    <phoneticPr fontId="2"/>
  </si>
  <si>
    <t>Progress</t>
    <phoneticPr fontId="2"/>
  </si>
  <si>
    <t>Have completed up to task 5</t>
    <phoneticPr fontId="2"/>
  </si>
  <si>
    <t>productivity</t>
    <phoneticPr fontId="2"/>
  </si>
  <si>
    <t>35.0% or more of standard productivity</t>
    <phoneticPr fontId="2"/>
  </si>
  <si>
    <t>Quality</t>
    <phoneticPr fontId="2"/>
  </si>
  <si>
    <t>All Rev pointed out actions completed</t>
    <phoneticPr fontId="2"/>
  </si>
  <si>
    <t>Task 1</t>
  </si>
  <si>
    <t>Task 2</t>
  </si>
  <si>
    <t>Task 3</t>
  </si>
  <si>
    <t>Task 4</t>
  </si>
  <si>
    <t>Task 5</t>
  </si>
  <si>
    <t>Task 6</t>
    <phoneticPr fontId="2"/>
  </si>
  <si>
    <t>Quantitative evaluation</t>
    <phoneticPr fontId="2"/>
  </si>
  <si>
    <t>Comments</t>
    <phoneticPr fontId="2"/>
  </si>
  <si>
    <t>standard
productivity</t>
    <phoneticPr fontId="2"/>
  </si>
  <si>
    <t>Must handle all cases</t>
    <phoneticPr fontId="2"/>
  </si>
  <si>
    <t>Members</t>
    <phoneticPr fontId="2"/>
  </si>
  <si>
    <t>Level</t>
    <phoneticPr fontId="2"/>
  </si>
  <si>
    <t>（Productivity, Quality,
　 and Team Contribution）</t>
    <phoneticPr fontId="2"/>
  </si>
  <si>
    <t>final
evaluation</t>
    <phoneticPr fontId="2"/>
  </si>
  <si>
    <t>Complete</t>
    <phoneticPr fontId="2"/>
  </si>
  <si>
    <t>actual
effort</t>
    <phoneticPr fontId="2"/>
  </si>
  <si>
    <t>attainment
rate</t>
    <phoneticPr fontId="2"/>
  </si>
  <si>
    <t>Number of
points</t>
    <phoneticPr fontId="2"/>
  </si>
  <si>
    <t>Number of
Responded
Cases</t>
    <phoneticPr fontId="2"/>
  </si>
  <si>
    <t>Maruyama</t>
    <phoneticPr fontId="2"/>
  </si>
  <si>
    <t>Sr</t>
    <phoneticPr fontId="2"/>
  </si>
  <si>
    <t>No problem. We are able to follow the members and contribute to the productivity improvement of the team.</t>
    <phoneticPr fontId="2"/>
  </si>
  <si>
    <t>Nakaya</t>
    <phoneticPr fontId="2"/>
  </si>
  <si>
    <t>Mid</t>
    <phoneticPr fontId="2"/>
  </si>
  <si>
    <t>Problem 1 did not reach productivity, but after that there was no problem.</t>
    <phoneticPr fontId="2"/>
  </si>
  <si>
    <t>Motodohi</t>
    <phoneticPr fontId="2"/>
  </si>
  <si>
    <t>Task 5 was not completed. Continue OJT and participate in the transfer phase after completing Task 5</t>
  </si>
  <si>
    <t>Hirata</t>
    <phoneticPr fontId="2"/>
  </si>
  <si>
    <t>Jr</t>
    <phoneticPr fontId="2"/>
  </si>
  <si>
    <t>Tasks are not completed and productivity is low.
OJT again in Lot2</t>
  </si>
  <si>
    <t>No problem with translation ability</t>
    <phoneticPr fontId="2"/>
  </si>
  <si>
    <t>Reading and writing are OK, but translation of conversations is not accurate.</t>
    <phoneticPr fontId="2"/>
  </si>
  <si>
    <t>◎</t>
    <phoneticPr fontId="7"/>
  </si>
  <si>
    <t>Team A</t>
    <phoneticPr fontId="2"/>
  </si>
  <si>
    <t>△</t>
    <phoneticPr fontId="7"/>
  </si>
  <si>
    <t>×</t>
    <phoneticPr fontId="7"/>
  </si>
  <si>
    <t>Dongon, Joselle</t>
  </si>
  <si>
    <t>◎：Double Maru、○：Maru、△：Sankaku、×：Batsu</t>
    <phoneticPr fontId="7"/>
  </si>
  <si>
    <t>Root Cause Analysis</t>
  </si>
  <si>
    <t>maa</t>
  </si>
  <si>
    <t>（Productivity, Quality,Team Contribution,
   Attitude, Growth potential）</t>
    <phoneticPr fontId="2"/>
  </si>
  <si>
    <t>PH
evaluation
(○/△/×)</t>
    <phoneticPr fontId="2"/>
  </si>
  <si>
    <t>Measures</t>
    <phoneticPr fontId="2"/>
  </si>
  <si>
    <t>Paul David Dino</t>
  </si>
  <si>
    <t>TL</t>
  </si>
  <si>
    <t>Main contributor to tasks. Great productivity and quality. Gread attitude and independent. Great potential for growth.</t>
  </si>
  <si>
    <t>◎</t>
  </si>
  <si>
    <t>N/A</t>
    <phoneticPr fontId="7"/>
  </si>
  <si>
    <t>○</t>
    <phoneticPr fontId="7"/>
  </si>
  <si>
    <t>Lester John Dela Pena</t>
  </si>
  <si>
    <t>Fair contribution to team and fair productivity. Quality of work is still not stable but improving. Attitude is good with everyone. Good potential for growth.</t>
  </si>
  <si>
    <t>Alexander Almocera</t>
  </si>
  <si>
    <t>Fair contribution to team and fair productivity. Quality of work is good and is still improving. Good attitude and has good growth potential.</t>
  </si>
  <si>
    <t>Efraim Balayan</t>
  </si>
  <si>
    <t>Fair contribution to team. A bit low on  productivity. Quality of work is good. Member has good attitude and has good potetial for growth.</t>
  </si>
  <si>
    <t>Jennifer Cua</t>
  </si>
  <si>
    <t>Good contribution to team. Good productivity and quality. Attitude is good although we need to work on her working hours problem. Athough this doesn't affect her work quality and productvity. Great potential for growth.</t>
  </si>
  <si>
    <t>Janet Olimpos</t>
  </si>
  <si>
    <t>Fair contribution to team. Productivity is fair but improving. Quality of work is fair. Attitudeis good and there is a potential for growth.</t>
  </si>
  <si>
    <t>Ron Aldrian Natuel</t>
  </si>
  <si>
    <t>Good contribution to team. Productivity is also good. Quality of work looks low but due to being one of the few persons that submits for review first. Atttude is good and he is cooperative to all members. Has great potential for growth.</t>
  </si>
  <si>
    <t>Hendrix Biag</t>
  </si>
  <si>
    <t>Fair contribution to team. Productivity is fair but improving. Quality of work is fair. Attitude is good and there are potential for growth.</t>
  </si>
  <si>
    <t>Victor Nacino</t>
  </si>
  <si>
    <t>Great contribution to team. Productivity is fair but improving. Quality of work is good. Atttude is great, given that he is on telework, he still have good rapport with the team. Have great potentia for growth.</t>
  </si>
  <si>
    <t>Jose Bonivir Binalon</t>
    <phoneticPr fontId="7"/>
  </si>
  <si>
    <t>Low contribution in team. Productivity is good. Quality of work is a bit low but improving in task 3 onwards. Attitude wise member is fair but slowly improving. A proper guidance will definitely help him improve. There are good potential for growth.</t>
    <phoneticPr fontId="7"/>
  </si>
  <si>
    <t>Problem: Lack of coordination with members and leads during tasks 1 and 2.
Cause: Previously member didn't participate in team discussion and sometimes doesn't ask permission from leads on his attendance. Although by task 4 and 5 member has improved.
Root Cause: Possible lack of knowledge on rules and not feeling at home yet with the team.
Measures: Will conduct one on one to discuss the needs and also the policies. Member has improved in Task 4 since he is already informing the leads on his status.</t>
  </si>
  <si>
    <t>*Member is assigned on rotation to conduct Asakai to the team. In preparation, member will have to reach out to all team members to gather the status, and update the template that will be used in the discussion.</t>
    <phoneticPr fontId="7"/>
  </si>
  <si>
    <t>Adelberth Carlos</t>
  </si>
  <si>
    <t>Fair contribution in team due to frequent delays. Productivity is good. Quality of work is also good. Attitude is fair, but porpoer guidance can improve it. Good potential for growth.</t>
  </si>
  <si>
    <t>Justine Amansec</t>
    <phoneticPr fontId="7"/>
  </si>
  <si>
    <t>Low contribution in team. Productivity is fair. Quality of work is low but improving. Attitude wise, member is good but a bit shy. He just needs some push from the leads and PM. Has good potential for growth.</t>
    <phoneticPr fontId="7"/>
  </si>
  <si>
    <t>Problem: Low quality of work from task 1 to task 3
Cause: Member receiving many review points and sometimes reach 2nd review during task 1 to task 3.
Root Cause: Member is not coordinating with his teammates, and sometimes reach out to other team's members. This might have caused him to miss the common review points received by the team, hence he wasn't able to apply it in his work.
Measures: Will push member to participate in any team activities. WIll also ask TL to have a discussion on member to get his understanding on the tasks and standards. Member has actually improved since task 4 will lesser review points and less recurring reworks.</t>
  </si>
  <si>
    <t>* Peer review with subteam lead
* Conduct a knowledge transfer with the team on his understanding of the process done in OJT. This will be included in Asakai discussion.
*Member is assigned on rotation to conduct Asakai to the team. In preparation, member will have to reach out to all team members to gather the status, and update the template that will be used in the discussion.</t>
    <phoneticPr fontId="7"/>
  </si>
  <si>
    <t>Jonathan Ando</t>
  </si>
  <si>
    <t>Fair contribution in team. Productivity is fair but improving. Quality of work is good. Attitude is good, since he is on telework, he is still coordinating well with the team. Has good potential for growth.</t>
  </si>
  <si>
    <t>Marlou Hernandez</t>
  </si>
  <si>
    <t>Good contribution in team. Productivity is fair but improving. Quality of work is a bit inconsistent. Attitude is good, member is hardworking. There is good growth potential.</t>
  </si>
  <si>
    <t>Tyron Ed Tiongson</t>
  </si>
  <si>
    <t>Good contribution in team. Productivity is consistent. Quality of work is fair. Attitude is good, member is proactive. Had good potential fo growth.</t>
  </si>
  <si>
    <t>Michaela Dimacali</t>
  </si>
  <si>
    <t>Fair contribution in team. Productivity is fair but improving. Quality of work is good. Attitude is good. Has potential for growth.</t>
  </si>
  <si>
    <t>Jan-Louie Lopez</t>
  </si>
  <si>
    <t>Great contribution in team. Productivity is consistent. Quality of work looks low but due to being one of the few persons that submits for review first. Member has a bit jolly attitude hence members sometimes get disturbed. But he is easy to tak to and listens to feedbacks given to him. Hs potential for growth.</t>
  </si>
  <si>
    <t>Ynfane Shairene Alcain</t>
  </si>
  <si>
    <t>Good  contribution in team. Productivity is good. Quality of work is good. Member is easy to talk to and have good camaraderie with the other members. Gret potential for growth.</t>
  </si>
  <si>
    <t>Here</t>
    <phoneticPr fontId="7"/>
  </si>
  <si>
    <t>Mercy Caminio</t>
  </si>
  <si>
    <t>BSE Mid</t>
  </si>
  <si>
    <t>Regine De Torres</t>
  </si>
  <si>
    <t>Team B</t>
    <phoneticPr fontId="2"/>
  </si>
  <si>
    <t>Vergil Banasihan</t>
    <phoneticPr fontId="8"/>
  </si>
  <si>
    <t>Absin, John Ershon</t>
  </si>
  <si>
    <t>New TL, already completed Task 2,3, waiting for 2nd review feedback for Task 4, 5 PTE. Productivity and quality is good. Team contribution is also good and sssists PM in managing the team.</t>
  </si>
  <si>
    <t>Carl Angelo Cuba</t>
  </si>
  <si>
    <t xml:space="preserve">Productivity and quality is good. Good team contribution by reviewing peer work. One of the ahead members. </t>
  </si>
  <si>
    <t>N/A</t>
  </si>
  <si>
    <t>Jomari Decena</t>
  </si>
  <si>
    <t xml:space="preserve">Productivity and quality is good. Good team contribution by reviewing peer work.One of the ahead members. </t>
  </si>
  <si>
    <t>Janssen Donato</t>
  </si>
  <si>
    <t xml:space="preserve">Productivity and quality is good but low team contribution. One of the ahead members. </t>
  </si>
  <si>
    <t>Encourage to contribute more to team</t>
  </si>
  <si>
    <t>James Patrick Fernandez</t>
  </si>
  <si>
    <t xml:space="preserve">Productivity and quality is good. Main team contributor. Shared learnings to all teams. One of the ahead members. </t>
  </si>
  <si>
    <t>Joshua Bohol</t>
  </si>
  <si>
    <t>Productivity and quality is fair but good team contribution by reviewing peer work.</t>
  </si>
  <si>
    <t>Ralph Edmund Gacute</t>
  </si>
  <si>
    <t>Jim Rhose David</t>
  </si>
  <si>
    <t>Jonald Diesta</t>
  </si>
  <si>
    <t>Gilbert Jay  Maminta</t>
  </si>
  <si>
    <t>Productivity and quality is fair. Good team contribution by collaborating with peers.</t>
  </si>
  <si>
    <t>Vincent Mapalad</t>
  </si>
  <si>
    <t>Productivity and quality is good. Good team contribution by reviewing peer work.</t>
  </si>
  <si>
    <t>Jennilyn Natad</t>
  </si>
  <si>
    <t>Productivity and quality is good. Good team contribution by collaborating with peers. One of the ahead members.</t>
  </si>
  <si>
    <t>Deneil Carlo Penalba</t>
  </si>
  <si>
    <t>Productivity and quality is good. Good team contribution by collaborating and reviewing peer work.</t>
  </si>
  <si>
    <t>Jimbo Marasigan</t>
  </si>
  <si>
    <t>Eleazar Torres</t>
  </si>
  <si>
    <t>Alejo Len Aclan</t>
  </si>
  <si>
    <t>Romel Magsino</t>
  </si>
  <si>
    <t>Productivity and quality is fair. Fair team contribution by collaborating and reviewing peer work.</t>
  </si>
  <si>
    <t>John Mark Guades</t>
    <phoneticPr fontId="7"/>
  </si>
  <si>
    <t>Productivity and quality is low. Low team contribution as well. Less manhours due to being guided by seniors.</t>
  </si>
  <si>
    <r>
      <rPr>
        <sz val="8"/>
        <color rgb="FF000000"/>
        <rFont val="Meiryo UI"/>
        <family val="3"/>
        <charset val="128"/>
      </rPr>
      <t>Problem: Low productivity and quality in Task 1 to 3, Requires repeated instructions,</t>
    </r>
    <r>
      <rPr>
        <sz val="8"/>
        <color rgb="FFFF0000"/>
        <rFont val="Meiryo UI"/>
        <family val="3"/>
        <charset val="128"/>
      </rPr>
      <t xml:space="preserve"> always guided by Seniors, also missing Asakai
</t>
    </r>
    <r>
      <rPr>
        <sz val="8"/>
        <color rgb="FF000000"/>
        <rFont val="Meiryo UI"/>
        <family val="3"/>
        <charset val="128"/>
      </rPr>
      <t>Cause: Not all findings were identified and fixed during initial review/fixing
Root Cause:  Member has difficulty in coping with methods and tools, COBOL and Java  
Measures: Give additional task to be accomplished by himself</t>
    </r>
  </si>
  <si>
    <t>Must undergo additional KT by reviewing OJT documentation and standards</t>
  </si>
  <si>
    <t>Fabella, Emma</t>
  </si>
  <si>
    <t xml:space="preserve">Still waiting for Task 1 PTE 2nd review feedback
Ongoing Task 2,3 PTE
Waiting for feedback for Task 4,5 PG,PTS. Member's productivity and quality is good. She frequently collaborates with Seniors for review and updates the status of her tasks thru email. However she also expressed intent to transfer to another project. </t>
  </si>
  <si>
    <t>Mejia, Jeffrey</t>
  </si>
  <si>
    <t>Dev Sr</t>
  </si>
  <si>
    <t xml:space="preserve">Still waiting for Task 2 PTE 2nd review feedback
Ongoing Task 3 PTE
Ongoing Task 4 PG findings fix but completed PTS
Not started on Task 5
Member's productivity and quality is fair. He frequently collaborates with Seniors and can work on his own as well. </t>
  </si>
  <si>
    <t>Maureen Napiere</t>
  </si>
  <si>
    <t>Kenneth Aranda</t>
    <phoneticPr fontId="7"/>
  </si>
  <si>
    <t>Team C</t>
    <phoneticPr fontId="2"/>
  </si>
  <si>
    <t>Dan Atraje</t>
    <phoneticPr fontId="8"/>
  </si>
  <si>
    <t>Anna Marie Catalma</t>
  </si>
  <si>
    <r>
      <rPr>
        <b/>
        <sz val="8"/>
        <rFont val="Meiryo UI"/>
        <family val="3"/>
        <charset val="128"/>
      </rPr>
      <t>Productivity</t>
    </r>
    <r>
      <rPr>
        <sz val="8"/>
        <rFont val="Meiryo UI"/>
        <family val="3"/>
        <charset val="128"/>
      </rPr>
      <t xml:space="preserve"> - Low at the begnning it increases as OJT progress.
</t>
    </r>
    <r>
      <rPr>
        <b/>
        <sz val="8"/>
        <rFont val="Meiryo UI"/>
        <family val="3"/>
        <charset val="128"/>
      </rPr>
      <t xml:space="preserve">Quality </t>
    </r>
    <r>
      <rPr>
        <sz val="8"/>
        <rFont val="Meiryo UI"/>
        <family val="3"/>
        <charset val="128"/>
      </rPr>
      <t xml:space="preserve">- Have some quality indications in task 1 which is mainly due to submitting first and using her work as reference.
</t>
    </r>
    <r>
      <rPr>
        <b/>
        <sz val="8"/>
        <rFont val="Meiryo UI"/>
        <family val="3"/>
        <charset val="128"/>
      </rPr>
      <t>Team Contribution</t>
    </r>
    <r>
      <rPr>
        <sz val="8"/>
        <rFont val="Meiryo UI"/>
        <family val="3"/>
        <charset val="128"/>
      </rPr>
      <t xml:space="preserve"> - Anna helps out with the Admin tasks and team management on top of her OJT tasks.</t>
    </r>
  </si>
  <si>
    <t>Raven Ateinza</t>
    <phoneticPr fontId="7"/>
  </si>
  <si>
    <r>
      <rPr>
        <b/>
        <sz val="8"/>
        <rFont val="Meiryo UI"/>
        <family val="3"/>
        <charset val="128"/>
      </rPr>
      <t>Productivity</t>
    </r>
    <r>
      <rPr>
        <sz val="8"/>
        <rFont val="Meiryo UI"/>
        <family val="3"/>
        <charset val="128"/>
      </rPr>
      <t xml:space="preserve"> - Average productivity all throughout the OJT
</t>
    </r>
    <r>
      <rPr>
        <b/>
        <sz val="8"/>
        <rFont val="Meiryo UI"/>
        <family val="3"/>
        <charset val="128"/>
      </rPr>
      <t xml:space="preserve">Quality </t>
    </r>
    <r>
      <rPr>
        <sz val="8"/>
        <rFont val="Meiryo UI"/>
        <family val="3"/>
        <charset val="128"/>
      </rPr>
      <t xml:space="preserve">- Average quaity all throughout the OJT
</t>
    </r>
    <r>
      <rPr>
        <b/>
        <sz val="8"/>
        <rFont val="Meiryo UI"/>
        <family val="3"/>
        <charset val="128"/>
      </rPr>
      <t>Team Contribution</t>
    </r>
    <r>
      <rPr>
        <sz val="8"/>
        <rFont val="Meiryo UI"/>
        <family val="3"/>
        <charset val="128"/>
      </rPr>
      <t xml:space="preserve"> - Minimal participation in team collaboration</t>
    </r>
  </si>
  <si>
    <t>Clarence Bauzon</t>
    <phoneticPr fontId="7"/>
  </si>
  <si>
    <r>
      <rPr>
        <b/>
        <sz val="8"/>
        <rFont val="Meiryo UI"/>
        <family val="3"/>
        <charset val="128"/>
      </rPr>
      <t>Productivity</t>
    </r>
    <r>
      <rPr>
        <sz val="8"/>
        <rFont val="Meiryo UI"/>
        <family val="3"/>
        <charset val="128"/>
      </rPr>
      <t xml:space="preserve"> - Below average productivity but improves as the OJT progress
</t>
    </r>
    <r>
      <rPr>
        <b/>
        <sz val="8"/>
        <rFont val="Meiryo UI"/>
        <family val="3"/>
        <charset val="128"/>
      </rPr>
      <t xml:space="preserve">Quality </t>
    </r>
    <r>
      <rPr>
        <sz val="8"/>
        <rFont val="Meiryo UI"/>
        <family val="3"/>
        <charset val="128"/>
      </rPr>
      <t xml:space="preserve">- Below average quality but improves as the OJT progress
</t>
    </r>
    <r>
      <rPr>
        <b/>
        <sz val="8"/>
        <rFont val="Meiryo UI"/>
        <family val="3"/>
        <charset val="128"/>
      </rPr>
      <t>Team Contribution</t>
    </r>
    <r>
      <rPr>
        <sz val="8"/>
        <rFont val="Meiryo UI"/>
        <family val="3"/>
        <charset val="128"/>
      </rPr>
      <t xml:space="preserve"> - No Team Contribution</t>
    </r>
    <phoneticPr fontId="7"/>
  </si>
  <si>
    <r>
      <rPr>
        <b/>
        <sz val="8"/>
        <color rgb="FF000000"/>
        <rFont val="Meiryo UI"/>
        <family val="3"/>
        <charset val="128"/>
      </rPr>
      <t>Problem:</t>
    </r>
    <r>
      <rPr>
        <sz val="8"/>
        <color rgb="FF000000"/>
        <rFont val="Meiryo UI"/>
        <family val="3"/>
        <charset val="128"/>
      </rPr>
      <t xml:space="preserve"> Low Productivity on Task 1
</t>
    </r>
    <r>
      <rPr>
        <b/>
        <sz val="8"/>
        <color rgb="FF000000"/>
        <rFont val="Meiryo UI"/>
        <family val="3"/>
        <charset val="128"/>
      </rPr>
      <t>Cause:</t>
    </r>
    <r>
      <rPr>
        <sz val="8"/>
        <color rgb="FF000000"/>
        <rFont val="Meiryo UI"/>
        <family val="3"/>
        <charset val="128"/>
      </rPr>
      <t xml:space="preserve"> Too many absences, took more time in study and analysis for missing some walkthrough and face to face knowledge sharing
</t>
    </r>
    <r>
      <rPr>
        <b/>
        <sz val="8"/>
        <color rgb="FF000000"/>
        <rFont val="Meiryo UI"/>
        <family val="3"/>
        <charset val="128"/>
      </rPr>
      <t>Root Cause:</t>
    </r>
    <r>
      <rPr>
        <sz val="8"/>
        <color rgb="FF000000"/>
        <rFont val="Meiryo UI"/>
        <family val="3"/>
        <charset val="128"/>
      </rPr>
      <t xml:space="preserve"> Health
</t>
    </r>
    <r>
      <rPr>
        <b/>
        <sz val="8"/>
        <color rgb="FF000000"/>
        <rFont val="Meiryo UI"/>
        <family val="3"/>
        <charset val="128"/>
      </rPr>
      <t xml:space="preserve">Measures: </t>
    </r>
    <r>
      <rPr>
        <sz val="8"/>
        <color rgb="FF000000"/>
        <rFont val="Meiryo UI"/>
        <family val="3"/>
        <charset val="128"/>
      </rPr>
      <t>Make sure that all learnings are in recordings and documents important points discussed either face to face or meetings.</t>
    </r>
    <phoneticPr fontId="7"/>
  </si>
  <si>
    <t>1. Allow member to do telework as needed. There were times wherein he can work at home but finds it hard to travel to office.
2.  Document all learnings and compile so the member wont take much time in catch up.</t>
    <phoneticPr fontId="7"/>
  </si>
  <si>
    <t>Christian Buban</t>
  </si>
  <si>
    <r>
      <rPr>
        <b/>
        <sz val="8"/>
        <rFont val="Meiryo UI"/>
        <family val="3"/>
        <charset val="128"/>
      </rPr>
      <t>Productivity</t>
    </r>
    <r>
      <rPr>
        <sz val="8"/>
        <rFont val="Meiryo UI"/>
        <family val="3"/>
        <charset val="128"/>
      </rPr>
      <t xml:space="preserve"> - Low productivity during task 1 but improves consistently from task 2 onward
</t>
    </r>
    <r>
      <rPr>
        <b/>
        <sz val="8"/>
        <rFont val="Meiryo UI"/>
        <family val="3"/>
        <charset val="128"/>
      </rPr>
      <t xml:space="preserve">Quality </t>
    </r>
    <r>
      <rPr>
        <sz val="8"/>
        <rFont val="Meiryo UI"/>
        <family val="3"/>
        <charset val="128"/>
      </rPr>
      <t xml:space="preserve">- Very low quality during task 1 but improves from task 2 onwards
</t>
    </r>
    <r>
      <rPr>
        <b/>
        <sz val="8"/>
        <rFont val="Meiryo UI"/>
        <family val="3"/>
        <charset val="128"/>
      </rPr>
      <t>Team Contribution</t>
    </r>
    <r>
      <rPr>
        <sz val="8"/>
        <rFont val="Meiryo UI"/>
        <family val="3"/>
        <charset val="128"/>
      </rPr>
      <t xml:space="preserve"> - Helps other low performer teammates with OJT tasks</t>
    </r>
  </si>
  <si>
    <t>Cyrus Delos Santos</t>
  </si>
  <si>
    <t>The person is replaced and new person is now conducting KT</t>
    <phoneticPr fontId="7"/>
  </si>
  <si>
    <t>Joland Romano Ducay</t>
  </si>
  <si>
    <t>Ralph Duane Geronimo</t>
  </si>
  <si>
    <r>
      <rPr>
        <b/>
        <sz val="8"/>
        <rFont val="Meiryo UI"/>
        <family val="3"/>
        <charset val="128"/>
      </rPr>
      <t>Productivity</t>
    </r>
    <r>
      <rPr>
        <sz val="8"/>
        <rFont val="Meiryo UI"/>
        <family val="3"/>
        <charset val="128"/>
      </rPr>
      <t xml:space="preserve"> - Below average productivity all through out entire OJT
</t>
    </r>
    <r>
      <rPr>
        <b/>
        <sz val="8"/>
        <rFont val="Meiryo UI"/>
        <family val="3"/>
        <charset val="128"/>
      </rPr>
      <t xml:space="preserve">Quality </t>
    </r>
    <r>
      <rPr>
        <sz val="8"/>
        <rFont val="Meiryo UI"/>
        <family val="3"/>
        <charset val="128"/>
      </rPr>
      <t xml:space="preserve">- Very low quality during task 1 but improves from task 2 onwards
</t>
    </r>
    <r>
      <rPr>
        <b/>
        <sz val="8"/>
        <rFont val="Meiryo UI"/>
        <family val="3"/>
        <charset val="128"/>
      </rPr>
      <t>Team Contribution</t>
    </r>
    <r>
      <rPr>
        <sz val="8"/>
        <rFont val="Meiryo UI"/>
        <family val="3"/>
        <charset val="128"/>
      </rPr>
      <t xml:space="preserve"> - Minimal participation in team collaboration.</t>
    </r>
  </si>
  <si>
    <t>Jemuel Zohar Ortega</t>
  </si>
  <si>
    <r>
      <rPr>
        <b/>
        <sz val="8"/>
        <rFont val="Meiryo UI"/>
        <family val="3"/>
        <charset val="128"/>
      </rPr>
      <t>Productivity</t>
    </r>
    <r>
      <rPr>
        <sz val="8"/>
        <rFont val="Meiryo UI"/>
        <family val="3"/>
        <charset val="128"/>
      </rPr>
      <t xml:space="preserve"> - Very low quality during task 2, but above average productivity on other tasks
</t>
    </r>
    <r>
      <rPr>
        <b/>
        <sz val="8"/>
        <rFont val="Meiryo UI"/>
        <family val="3"/>
        <charset val="128"/>
      </rPr>
      <t xml:space="preserve">Quality </t>
    </r>
    <r>
      <rPr>
        <sz val="8"/>
        <rFont val="Meiryo UI"/>
        <family val="3"/>
        <charset val="128"/>
      </rPr>
      <t xml:space="preserve">- Very low quality during task 1, but above average productivity on other tasks
</t>
    </r>
    <r>
      <rPr>
        <b/>
        <sz val="8"/>
        <rFont val="Meiryo UI"/>
        <family val="3"/>
        <charset val="128"/>
      </rPr>
      <t>Team Contribution</t>
    </r>
    <r>
      <rPr>
        <sz val="8"/>
        <rFont val="Meiryo UI"/>
        <family val="3"/>
        <charset val="128"/>
      </rPr>
      <t xml:space="preserve"> - Minimal participation in team collaboration.</t>
    </r>
  </si>
  <si>
    <t>David Solomon Trabajo</t>
  </si>
  <si>
    <t>Sr</t>
    <phoneticPr fontId="7"/>
  </si>
  <si>
    <r>
      <rPr>
        <b/>
        <sz val="8"/>
        <rFont val="Meiryo UI"/>
        <family val="3"/>
        <charset val="128"/>
      </rPr>
      <t>Productivity</t>
    </r>
    <r>
      <rPr>
        <sz val="8"/>
        <rFont val="Meiryo UI"/>
        <family val="3"/>
        <charset val="128"/>
      </rPr>
      <t xml:space="preserve"> - High productivity all throughout the OJT period
</t>
    </r>
    <r>
      <rPr>
        <b/>
        <sz val="8"/>
        <rFont val="Meiryo UI"/>
        <family val="3"/>
        <charset val="128"/>
      </rPr>
      <t xml:space="preserve">Quality </t>
    </r>
    <r>
      <rPr>
        <sz val="8"/>
        <rFont val="Meiryo UI"/>
        <family val="3"/>
        <charset val="128"/>
      </rPr>
      <t xml:space="preserve">- High quality all throughout the OJT period
</t>
    </r>
    <r>
      <rPr>
        <b/>
        <sz val="8"/>
        <rFont val="Meiryo UI"/>
        <family val="3"/>
        <charset val="128"/>
      </rPr>
      <t>Team Contribution</t>
    </r>
    <r>
      <rPr>
        <sz val="8"/>
        <rFont val="Meiryo UI"/>
        <family val="3"/>
        <charset val="128"/>
      </rPr>
      <t xml:space="preserve"> - Go to person with regards to technical questions of the team. </t>
    </r>
  </si>
  <si>
    <t>Brendon Glenn Palileo</t>
  </si>
  <si>
    <t>Jr</t>
    <phoneticPr fontId="7"/>
  </si>
  <si>
    <t>Marck Jason Piesta</t>
    <phoneticPr fontId="7"/>
  </si>
  <si>
    <r>
      <rPr>
        <b/>
        <sz val="8"/>
        <rFont val="Meiryo UI"/>
        <family val="3"/>
        <charset val="128"/>
      </rPr>
      <t>Productivity</t>
    </r>
    <r>
      <rPr>
        <sz val="8"/>
        <rFont val="Meiryo UI"/>
        <family val="3"/>
        <charset val="128"/>
      </rPr>
      <t xml:space="preserve"> - Low productivity in task 4
</t>
    </r>
    <r>
      <rPr>
        <b/>
        <sz val="8"/>
        <rFont val="Meiryo UI"/>
        <family val="3"/>
        <charset val="128"/>
      </rPr>
      <t xml:space="preserve">Quality </t>
    </r>
    <r>
      <rPr>
        <sz val="8"/>
        <rFont val="Meiryo UI"/>
        <family val="3"/>
        <charset val="128"/>
      </rPr>
      <t xml:space="preserve">- Low productivity all throughout the OJT process
</t>
    </r>
    <r>
      <rPr>
        <b/>
        <sz val="8"/>
        <rFont val="Meiryo UI"/>
        <family val="3"/>
        <charset val="128"/>
      </rPr>
      <t>Team Contribution</t>
    </r>
    <r>
      <rPr>
        <sz val="8"/>
        <rFont val="Meiryo UI"/>
        <family val="3"/>
        <charset val="128"/>
      </rPr>
      <t xml:space="preserve"> - No team contribution</t>
    </r>
  </si>
  <si>
    <r>
      <rPr>
        <b/>
        <sz val="8"/>
        <color rgb="FF000000"/>
        <rFont val="Meiryo UI"/>
        <family val="3"/>
        <charset val="128"/>
      </rPr>
      <t>Problem:</t>
    </r>
    <r>
      <rPr>
        <sz val="8"/>
        <color rgb="FF000000"/>
        <rFont val="Meiryo UI"/>
        <family val="3"/>
        <charset val="128"/>
      </rPr>
      <t xml:space="preserve"> Slow progress
</t>
    </r>
    <r>
      <rPr>
        <b/>
        <sz val="8"/>
        <color rgb="FF000000"/>
        <rFont val="Meiryo UI"/>
        <family val="3"/>
        <charset val="128"/>
      </rPr>
      <t xml:space="preserve">Cause: </t>
    </r>
    <r>
      <rPr>
        <sz val="8"/>
        <color rgb="FF000000"/>
        <rFont val="Meiryo UI"/>
        <family val="3"/>
        <charset val="128"/>
      </rPr>
      <t xml:space="preserve">Highly dependent to leads
</t>
    </r>
    <r>
      <rPr>
        <b/>
        <sz val="8"/>
        <color rgb="FF000000"/>
        <rFont val="Meiryo UI"/>
        <family val="3"/>
        <charset val="128"/>
      </rPr>
      <t>Root Cause:</t>
    </r>
    <r>
      <rPr>
        <sz val="8"/>
        <color rgb="FF000000"/>
        <rFont val="Meiryo UI"/>
        <family val="3"/>
        <charset val="128"/>
      </rPr>
      <t xml:space="preserve"> Lacks resourcefulness to discover and resolve issues.
</t>
    </r>
    <r>
      <rPr>
        <b/>
        <sz val="8"/>
        <color rgb="FF000000"/>
        <rFont val="Meiryo UI"/>
        <family val="3"/>
        <charset val="128"/>
      </rPr>
      <t>Measures:</t>
    </r>
    <r>
      <rPr>
        <sz val="8"/>
        <color rgb="FF000000"/>
        <rFont val="Meiryo UI"/>
        <family val="3"/>
        <charset val="128"/>
      </rPr>
      <t xml:space="preserve"> Conduct 1on1 with member to improve his mindset.</t>
    </r>
  </si>
  <si>
    <t>1. Prepare a simple presentation on how he understood the system and present it to the team for us to measure his understanding of the tasks.
2. Helps in creating of documentation of OJT tasks and KT plan for new members
3. Conduct 1on1 with member to improve his mindset.</t>
    <phoneticPr fontId="7"/>
  </si>
  <si>
    <t>Francis Cholo Manglicmot</t>
  </si>
  <si>
    <t>Chrestian Tuazon</t>
  </si>
  <si>
    <t>Jan Eman Zaldua</t>
  </si>
  <si>
    <t>Jomari Ivan Fajardo</t>
  </si>
  <si>
    <t>Mid</t>
    <phoneticPr fontId="7"/>
  </si>
  <si>
    <r>
      <rPr>
        <b/>
        <sz val="8"/>
        <rFont val="Meiryo UI"/>
        <family val="3"/>
        <charset val="128"/>
      </rPr>
      <t>Productivity</t>
    </r>
    <r>
      <rPr>
        <sz val="8"/>
        <rFont val="Meiryo UI"/>
        <family val="3"/>
        <charset val="128"/>
      </rPr>
      <t xml:space="preserve"> - High productivity all throughout the OJT period. Volume of quality indications is from submitting first of deliverables.
</t>
    </r>
    <r>
      <rPr>
        <b/>
        <sz val="8"/>
        <rFont val="Meiryo UI"/>
        <family val="3"/>
        <charset val="128"/>
      </rPr>
      <t xml:space="preserve">Quality </t>
    </r>
    <r>
      <rPr>
        <sz val="8"/>
        <rFont val="Meiryo UI"/>
        <family val="3"/>
        <charset val="128"/>
      </rPr>
      <t xml:space="preserve">- High quality all throughout the OJT period. Volume of quality indications is from submitting first of deliverables.
</t>
    </r>
    <r>
      <rPr>
        <b/>
        <sz val="8"/>
        <rFont val="Meiryo UI"/>
        <family val="3"/>
        <charset val="128"/>
      </rPr>
      <t>Team Contribution</t>
    </r>
    <r>
      <rPr>
        <sz val="8"/>
        <rFont val="Meiryo UI"/>
        <family val="3"/>
        <charset val="128"/>
      </rPr>
      <t xml:space="preserve"> - Advances to the next task and conduct walkthrough to all members to speed up the learning process of the team.</t>
    </r>
  </si>
  <si>
    <t>Jason Paul Rosario</t>
  </si>
  <si>
    <r>
      <rPr>
        <b/>
        <sz val="8"/>
        <rFont val="Meiryo UI"/>
        <family val="3"/>
        <charset val="128"/>
      </rPr>
      <t>Productivity</t>
    </r>
    <r>
      <rPr>
        <sz val="8"/>
        <rFont val="Meiryo UI"/>
        <family val="3"/>
        <charset val="128"/>
      </rPr>
      <t xml:space="preserve"> - High productivity all throughout the OJT period except during task 1.
</t>
    </r>
    <r>
      <rPr>
        <b/>
        <sz val="8"/>
        <rFont val="Meiryo UI"/>
        <family val="3"/>
        <charset val="128"/>
      </rPr>
      <t xml:space="preserve">Quality </t>
    </r>
    <r>
      <rPr>
        <sz val="8"/>
        <rFont val="Meiryo UI"/>
        <family val="3"/>
        <charset val="128"/>
      </rPr>
      <t xml:space="preserve">- High quality all throughout the OJT period except during task 1.
</t>
    </r>
    <r>
      <rPr>
        <b/>
        <sz val="8"/>
        <rFont val="Meiryo UI"/>
        <family val="3"/>
        <charset val="128"/>
      </rPr>
      <t>Team Contribution</t>
    </r>
    <r>
      <rPr>
        <sz val="8"/>
        <rFont val="Meiryo UI"/>
        <family val="3"/>
        <charset val="128"/>
      </rPr>
      <t xml:space="preserve"> - Conducted walkthrough session on Task 4 PG to help the team with the study and analysis.</t>
    </r>
  </si>
  <si>
    <t xml:space="preserve">Junar Narisma </t>
  </si>
  <si>
    <t>Bonjour Bonifacio</t>
  </si>
  <si>
    <r>
      <rPr>
        <b/>
        <sz val="8"/>
        <rFont val="Meiryo UI"/>
        <family val="3"/>
        <charset val="128"/>
      </rPr>
      <t>Productivity</t>
    </r>
    <r>
      <rPr>
        <sz val="8"/>
        <rFont val="Meiryo UI"/>
        <family val="3"/>
        <charset val="128"/>
      </rPr>
      <t xml:space="preserve"> - High productivity all throughout the OJT period
</t>
    </r>
    <r>
      <rPr>
        <b/>
        <sz val="8"/>
        <rFont val="Meiryo UI"/>
        <family val="3"/>
        <charset val="128"/>
      </rPr>
      <t xml:space="preserve">Quality </t>
    </r>
    <r>
      <rPr>
        <sz val="8"/>
        <rFont val="Meiryo UI"/>
        <family val="3"/>
        <charset val="128"/>
      </rPr>
      <t xml:space="preserve">- High quality all throughout the OJT period
</t>
    </r>
    <r>
      <rPr>
        <b/>
        <sz val="8"/>
        <rFont val="Meiryo UI"/>
        <family val="3"/>
        <charset val="128"/>
      </rPr>
      <t>Team Contribution</t>
    </r>
    <r>
      <rPr>
        <sz val="8"/>
        <rFont val="Meiryo UI"/>
        <family val="3"/>
        <charset val="128"/>
      </rPr>
      <t xml:space="preserve"> - Minimal Team contribution.</t>
    </r>
  </si>
  <si>
    <t>Charles Crisbert Dalisay</t>
  </si>
  <si>
    <t>Alejandro Medina</t>
  </si>
  <si>
    <t>Elgine Tacandong</t>
  </si>
  <si>
    <t>Rebecca Tempongko</t>
  </si>
  <si>
    <t>Team D</t>
    <phoneticPr fontId="2"/>
  </si>
  <si>
    <t>Martin Garcia</t>
    <phoneticPr fontId="8"/>
  </si>
  <si>
    <t>Marco Reanzares</t>
  </si>
  <si>
    <t>Very good quality and productivity. Very High on team contribution due to his leading and checking tasks.</t>
  </si>
  <si>
    <t>Kate Dipon</t>
    <phoneticPr fontId="7"/>
  </si>
  <si>
    <t>Decent quality but low productivity.  
Low on team contribution.</t>
  </si>
  <si>
    <r>
      <rPr>
        <b/>
        <sz val="8"/>
        <rFont val="Meiryo UI"/>
        <family val="3"/>
        <charset val="128"/>
      </rPr>
      <t>Problem</t>
    </r>
    <r>
      <rPr>
        <sz val="8"/>
        <rFont val="Meiryo UI"/>
        <family val="3"/>
        <charset val="128"/>
      </rPr>
      <t xml:space="preserve">: Low Productivity on Task 1 -3.
</t>
    </r>
    <r>
      <rPr>
        <b/>
        <sz val="8"/>
        <rFont val="Meiryo UI"/>
        <family val="3"/>
        <charset val="128"/>
      </rPr>
      <t>Cause</t>
    </r>
    <r>
      <rPr>
        <sz val="8"/>
        <rFont val="Meiryo UI"/>
        <family val="3"/>
        <charset val="128"/>
      </rPr>
      <t xml:space="preserve">: Takes a lot of time on fixing issues
</t>
    </r>
    <r>
      <rPr>
        <b/>
        <sz val="8"/>
        <rFont val="Meiryo UI"/>
        <family val="3"/>
        <charset val="128"/>
      </rPr>
      <t>Root Cause:</t>
    </r>
    <r>
      <rPr>
        <sz val="8"/>
        <rFont val="Meiryo UI"/>
        <family val="3"/>
        <charset val="128"/>
      </rPr>
      <t xml:space="preserve"> Lack of communication when having issue on Task 1-3. But Task 4 and 5 improves.</t>
    </r>
    <phoneticPr fontId="7"/>
  </si>
  <si>
    <t>1. Closely monitor by Team Leads. 
2. Require status report from time to time.
3. Build relationship with member. 
4. Team leads must be more approachable.</t>
  </si>
  <si>
    <t>Joey Tago</t>
  </si>
  <si>
    <t>Decent quality but low productivity. Has big contribution on on his subgroup.</t>
  </si>
  <si>
    <t>Rchiebal Alberr Villafranca</t>
  </si>
  <si>
    <t>Decent quality and productivity. A bit low on team contribution.</t>
  </si>
  <si>
    <t>Elaine Rodillas</t>
  </si>
  <si>
    <t>Top quality and productivity. Submitted her work very early and share findings to the team. Contributed to team as lead and checks the works of other.</t>
  </si>
  <si>
    <t>Clarice Ivee Ragot</t>
  </si>
  <si>
    <t>Task 1 productivity and quality is low, but is able to improve to very good quality during task 2 onwards. Has team contribution on her subgroup.</t>
  </si>
  <si>
    <t>Ramon Lorenzo Lotivio</t>
  </si>
  <si>
    <t>Low quality and productivity. A bit low on team contribution. But is able to catch up Task 3 onwards.Has team contribution on her subgroup.</t>
  </si>
  <si>
    <t>Raven Vince Jarangan</t>
    <phoneticPr fontId="7"/>
  </si>
  <si>
    <t>Low  productivity. Needs too much supervision from leads. But is able to catch up Task 3 onwards.</t>
    <phoneticPr fontId="7"/>
  </si>
  <si>
    <r>
      <rPr>
        <b/>
        <sz val="8"/>
        <color rgb="FF000000"/>
        <rFont val="Meiryo UI"/>
        <family val="3"/>
        <charset val="128"/>
      </rPr>
      <t>Problem</t>
    </r>
    <r>
      <rPr>
        <sz val="8"/>
        <color rgb="FF000000"/>
        <rFont val="Meiryo UI"/>
        <family val="3"/>
        <charset val="128"/>
      </rPr>
      <t xml:space="preserve">: Low Productivity on Task 1 and 2.
</t>
    </r>
    <r>
      <rPr>
        <b/>
        <sz val="8"/>
        <color rgb="FF000000"/>
        <rFont val="Meiryo UI"/>
        <family val="3"/>
        <charset val="128"/>
      </rPr>
      <t>Cause</t>
    </r>
    <r>
      <rPr>
        <sz val="8"/>
        <color rgb="FF000000"/>
        <rFont val="Meiryo UI"/>
        <family val="3"/>
        <charset val="128"/>
      </rPr>
      <t xml:space="preserve">: Always waiting for correct instructions from others.
</t>
    </r>
    <r>
      <rPr>
        <b/>
        <sz val="8"/>
        <color rgb="FF000000"/>
        <rFont val="Meiryo UI"/>
        <family val="3"/>
        <charset val="128"/>
      </rPr>
      <t>Root Cause</t>
    </r>
    <r>
      <rPr>
        <sz val="8"/>
        <color rgb="FF000000"/>
        <rFont val="Meiryo UI"/>
        <family val="3"/>
        <charset val="128"/>
      </rPr>
      <t xml:space="preserve">:Lacks the resourcefulness to find the correct information to solve his problem.
</t>
    </r>
    <r>
      <rPr>
        <b/>
        <sz val="8"/>
        <color rgb="FF000000"/>
        <rFont val="Meiryo UI"/>
        <family val="3"/>
        <charset val="128"/>
      </rPr>
      <t>Problem</t>
    </r>
    <r>
      <rPr>
        <sz val="8"/>
        <color rgb="FF000000"/>
        <rFont val="Meiryo UI"/>
        <family val="3"/>
        <charset val="128"/>
      </rPr>
      <t xml:space="preserve">: Lots of issues on our team internal review on Task 1-4.
</t>
    </r>
    <r>
      <rPr>
        <b/>
        <sz val="8"/>
        <color rgb="FF000000"/>
        <rFont val="Meiryo UI"/>
        <family val="3"/>
        <charset val="128"/>
      </rPr>
      <t>Cause</t>
    </r>
    <r>
      <rPr>
        <sz val="8"/>
        <color rgb="FF000000"/>
        <rFont val="Meiryo UI"/>
        <family val="3"/>
        <charset val="128"/>
      </rPr>
      <t xml:space="preserve">: Same bug happens even if it was already shared as a yokotenkai.
</t>
    </r>
    <r>
      <rPr>
        <b/>
        <sz val="8"/>
        <color rgb="FF000000"/>
        <rFont val="Meiryo UI"/>
        <family val="3"/>
        <charset val="128"/>
      </rPr>
      <t>Root Cause</t>
    </r>
    <r>
      <rPr>
        <sz val="8"/>
        <color rgb="FF000000"/>
        <rFont val="Meiryo UI"/>
        <family val="3"/>
        <charset val="128"/>
      </rPr>
      <t>: Lacks the initiative to learn the ins and out of the project.</t>
    </r>
  </si>
  <si>
    <t>1. Conduct 1 on 1 to change his mindset.  Remind on focus on learning the task. 
2. When member is asking question, ask him first what did he tried so far.</t>
  </si>
  <si>
    <t>Kelly Budol</t>
  </si>
  <si>
    <t>Very good quality and productivity. Has big contribution on his subgroup.</t>
  </si>
  <si>
    <t>Adrian Caleb Garon</t>
  </si>
  <si>
    <t>Decent quality and productivity. Has team contribution on his group.</t>
  </si>
  <si>
    <t>William Wallace Bautista</t>
  </si>
  <si>
    <t>Josue Tabia</t>
  </si>
  <si>
    <t>Task 1 productivity and quality is low, but is able to improve to very good quality during task 2 onwards.</t>
  </si>
  <si>
    <t>Kevin Yu</t>
  </si>
  <si>
    <t>Decent quality and productivity. Has  contribution on on his subgroup.</t>
  </si>
  <si>
    <t>Jose Fernando Ismael</t>
  </si>
  <si>
    <t>John Cortez</t>
  </si>
  <si>
    <t>Decent quality but low productivity. A bit low on team contribution.</t>
  </si>
  <si>
    <t xml:space="preserve">Jaysie Ben Sanchez </t>
  </si>
  <si>
    <t>Productivity and quality score is misleading here, because member contributed largely to the team by submitting early on and having his work as a basis for team yokotenkai</t>
  </si>
  <si>
    <t>Randy Dominguez</t>
  </si>
  <si>
    <t>Ferdinand Louie Carlos</t>
  </si>
  <si>
    <t>Takahashi, Ginji Boy</t>
  </si>
  <si>
    <t>Productivity - Low productivity all throughout the OJT period. 
Task 1: completed
Task 2: ongoing 
Quality - Low quality but improving all through the OJT period
Team Contribution - Minimal Team contribution.
Attitude - Requires supervision and monitoring to complete his tasks. Need to be more resourceful
Final Verdict: Batsu. Hard to catch up even with the extension.</t>
  </si>
  <si>
    <t>Problem: Slow progress
Cause: No formal knowledge transfer attended
Root Cause: Lacks resourcefulness to discover and resolve issues.
Measures: Conduct 1on1 with member to improve his mindset.</t>
  </si>
  <si>
    <t>1. Under monitoring
2. Require status report from time to time. 
3.Conduct 1on1 with member to improve his mindset.</t>
  </si>
  <si>
    <t>Torres, R-Jay Carl</t>
  </si>
  <si>
    <t>Productivity - ok (low for his level)
Quality - recurring internal review issues
Attitude - ask questions and willing to learn
Progress:
Task 1 complete
Task 2 complete
Task 3 complete
Task 4 complete
Task 5 submitted PTE
Task 6 submitted PG and PTS (China will not check)
Fina Verdict: Batsu, member requested for release.</t>
  </si>
  <si>
    <t>Problem: Recurring internal review issues
Cause: Overlooked due to tight schedule
Root Cause: Insufficient knowledge of the whole conversion process. Insufficient time to fully understand the whole conversion process.</t>
  </si>
  <si>
    <t xml:space="preserve">1. Under monitoring
2. Require status report from time to time. </t>
  </si>
  <si>
    <t>John David Bildan</t>
  </si>
  <si>
    <t>Renz Ramos</t>
  </si>
  <si>
    <t>Team E</t>
    <phoneticPr fontId="2"/>
  </si>
  <si>
    <t>Cabibihan, Antonio</t>
    <phoneticPr fontId="8"/>
  </si>
  <si>
    <t>John Philip Atijera</t>
  </si>
  <si>
    <t>Productivity and Quality improved by Task 3. Team Contribution is high. Assist team members on their issues and review work before sending.</t>
  </si>
  <si>
    <t>Remon Jay Cordero</t>
  </si>
  <si>
    <t>Decent productivity and quality.</t>
  </si>
  <si>
    <t>Ruzzel Hapon</t>
  </si>
  <si>
    <t>Peter Joshua Jacinto</t>
  </si>
  <si>
    <t>Anthony Ryan Austria</t>
  </si>
  <si>
    <t>One of the fast to complete the task. Quality and Productivity is great. Contribution to the team is high, serve as back up TL.</t>
  </si>
  <si>
    <t>Marlon Barnuevo</t>
  </si>
  <si>
    <t>Christian Batang</t>
  </si>
  <si>
    <t>John Dennies Cerbito</t>
    <phoneticPr fontId="7"/>
  </si>
  <si>
    <t>Productivity low. Slow to progress due to leaves</t>
    <phoneticPr fontId="7"/>
  </si>
  <si>
    <r>
      <rPr>
        <b/>
        <sz val="8"/>
        <color rgb="FF000000"/>
        <rFont val="Meiryo UI"/>
        <family val="3"/>
        <charset val="128"/>
      </rPr>
      <t xml:space="preserve">Problem: </t>
    </r>
    <r>
      <rPr>
        <sz val="8"/>
        <color rgb="FF000000"/>
        <rFont val="Meiryo UI"/>
        <family val="3"/>
        <charset val="128"/>
      </rPr>
      <t xml:space="preserve">Slow to Progress in the tasks and low productivity.
</t>
    </r>
    <r>
      <rPr>
        <b/>
        <sz val="8"/>
        <color rgb="FF000000"/>
        <rFont val="Meiryo UI"/>
        <family val="3"/>
        <charset val="128"/>
      </rPr>
      <t xml:space="preserve">Cause: </t>
    </r>
    <r>
      <rPr>
        <sz val="8"/>
        <color rgb="FF000000"/>
        <rFont val="Meiryo UI"/>
        <family val="3"/>
        <charset val="128"/>
      </rPr>
      <t xml:space="preserve">spends more time in analysis, consultations and study due to missed walkthrough, reminders, and guidance during Yokotenkai.
</t>
    </r>
    <r>
      <rPr>
        <b/>
        <sz val="8"/>
        <color rgb="FF000000"/>
        <rFont val="Meiryo UI"/>
        <family val="3"/>
        <charset val="128"/>
      </rPr>
      <t>Root Cause:</t>
    </r>
    <r>
      <rPr>
        <sz val="8"/>
        <color rgb="FF000000"/>
        <rFont val="Meiryo UI"/>
        <family val="3"/>
        <charset val="128"/>
      </rPr>
      <t xml:space="preserve"> Absenteeism(SL and EL) in middle part of the OJT. 
</t>
    </r>
    <r>
      <rPr>
        <b/>
        <sz val="8"/>
        <color rgb="FF000000"/>
        <rFont val="Meiryo UI"/>
        <family val="3"/>
        <charset val="128"/>
      </rPr>
      <t>Measures:</t>
    </r>
    <r>
      <rPr>
        <sz val="8"/>
        <color rgb="FF000000"/>
        <rFont val="Meiryo UI"/>
        <family val="3"/>
        <charset val="128"/>
      </rPr>
      <t xml:space="preserve"> Asked the subgroup leader / Senior Dev to assist and monitor his progress. Had a 1:1 session with him to explain our current situation, timeline and expectations. He also explained his current situation and main reason of his leaves. 
</t>
    </r>
    <r>
      <rPr>
        <b/>
        <sz val="8"/>
        <color rgb="FF000000"/>
        <rFont val="Meiryo UI"/>
        <family val="3"/>
        <charset val="128"/>
      </rPr>
      <t xml:space="preserve">Results: </t>
    </r>
    <r>
      <rPr>
        <sz val="8"/>
        <color rgb="FF000000"/>
        <rFont val="Meiryo UI"/>
        <family val="3"/>
        <charset val="128"/>
      </rPr>
      <t>He was able to catch up with the tasks.</t>
    </r>
  </si>
  <si>
    <t xml:space="preserve">Continue to provide guidance and monitoring by his subgroup leader / senior dev. 
</t>
    <phoneticPr fontId="7"/>
  </si>
  <si>
    <t>Ronie Gadiane</t>
  </si>
  <si>
    <t>Decent productivity and quality. High team contribution, leader of the subgroup.</t>
  </si>
  <si>
    <t>Mary Grace Estoperez</t>
  </si>
  <si>
    <t>Decent productivity and quality. Was able to advance one time beyond other team members.</t>
  </si>
  <si>
    <t>Joe Marie Payos</t>
  </si>
  <si>
    <t>Decent productivity and quality. Was able to advance one time beyond other team members. Good Quality in the later tasks</t>
  </si>
  <si>
    <t>Hilario Catral</t>
  </si>
  <si>
    <t>Decent productivity and quality. High team contribution, leader of the subgroup.PIC for Security Audit</t>
  </si>
  <si>
    <t>Joseph Baldorado</t>
  </si>
  <si>
    <t>Trister Bryan Profugo</t>
  </si>
  <si>
    <t>Adrian Paul Santos</t>
  </si>
  <si>
    <t>Productivity Good. Fast in completing the task. High number of quality cases was due to being first in the team.</t>
  </si>
  <si>
    <t>Ermilo Lallo</t>
  </si>
  <si>
    <t>Zachary Go</t>
    <phoneticPr fontId="7"/>
  </si>
  <si>
    <t>Slow progress to progress on task. Team contribution is good in terms of admin questions.</t>
    <phoneticPr fontId="7"/>
  </si>
  <si>
    <r>
      <rPr>
        <b/>
        <sz val="8"/>
        <color rgb="FF000000"/>
        <rFont val="Meiryo UI"/>
        <family val="3"/>
        <charset val="128"/>
      </rPr>
      <t>Problem</t>
    </r>
    <r>
      <rPr>
        <sz val="8"/>
        <color rgb="FF000000"/>
        <rFont val="Meiryo UI"/>
        <family val="3"/>
        <charset val="128"/>
      </rPr>
      <t xml:space="preserve">: Slow to Progress in tasks
</t>
    </r>
    <r>
      <rPr>
        <b/>
        <sz val="8"/>
        <color rgb="FF000000"/>
        <rFont val="Meiryo UI"/>
        <family val="3"/>
        <charset val="128"/>
      </rPr>
      <t>Cause</t>
    </r>
    <r>
      <rPr>
        <sz val="8"/>
        <color rgb="FF000000"/>
        <rFont val="Meiryo UI"/>
        <family val="3"/>
        <charset val="128"/>
      </rPr>
      <t xml:space="preserve">: He took his time to do the task
</t>
    </r>
    <r>
      <rPr>
        <b/>
        <sz val="8"/>
        <color rgb="FF000000"/>
        <rFont val="Meiryo UI"/>
        <family val="3"/>
        <charset val="128"/>
      </rPr>
      <t>Root Cause:</t>
    </r>
    <r>
      <rPr>
        <sz val="8"/>
        <color rgb="FF000000"/>
        <rFont val="Meiryo UI"/>
        <family val="3"/>
        <charset val="128"/>
      </rPr>
      <t xml:space="preserve">Focused on the current task and not advancing on the next task
</t>
    </r>
    <r>
      <rPr>
        <b/>
        <sz val="8"/>
        <color rgb="FF000000"/>
        <rFont val="Meiryo UI"/>
        <family val="3"/>
        <charset val="128"/>
      </rPr>
      <t>Good points</t>
    </r>
    <r>
      <rPr>
        <sz val="8"/>
        <color rgb="FF000000"/>
        <rFont val="Meiryo UI"/>
        <family val="3"/>
        <charset val="128"/>
      </rPr>
      <t>: He try his best to catch up.</t>
    </r>
    <phoneticPr fontId="7"/>
  </si>
  <si>
    <t>Close monitoring by the TL regarding his progress.
To conduct 1:1 sessoin to better stress the importance of timeline and the urgency of the tasks.</t>
    <phoneticPr fontId="7"/>
  </si>
  <si>
    <t>Paul John Seño</t>
    <phoneticPr fontId="7"/>
  </si>
  <si>
    <t>Productivity low. Slow to progress due to leaves</t>
  </si>
  <si>
    <r>
      <rPr>
        <b/>
        <sz val="8"/>
        <color rgb="FF000000"/>
        <rFont val="Meiryo UI"/>
      </rPr>
      <t xml:space="preserve">Problem: </t>
    </r>
    <r>
      <rPr>
        <sz val="8"/>
        <color rgb="FF000000"/>
        <rFont val="Meiryo UI"/>
      </rPr>
      <t xml:space="preserve">Slow to progress in tasks and low productivity.
</t>
    </r>
    <r>
      <rPr>
        <b/>
        <sz val="8"/>
        <color rgb="FF000000"/>
        <rFont val="Meiryo UI"/>
      </rPr>
      <t>Cause:</t>
    </r>
    <r>
      <rPr>
        <sz val="8"/>
        <color rgb="FF000000"/>
        <rFont val="Meiryo UI"/>
      </rPr>
      <t xml:space="preserve"> spends more time in analysis,  consultations and study due to missed walkthrough, reminders, and guidance during yokotenkai.
</t>
    </r>
    <r>
      <rPr>
        <b/>
        <sz val="8"/>
        <color rgb="FF000000"/>
        <rFont val="Meiryo UI"/>
      </rPr>
      <t>Root Cause:</t>
    </r>
    <r>
      <rPr>
        <sz val="8"/>
        <color rgb="FF000000"/>
        <rFont val="Meiryo UI"/>
      </rPr>
      <t xml:space="preserve">Absenteeism: Frequent absences due to different health concern. 
Communication:  No proper communication to leads and colleagues during leaves to help the team prepare materials for him when he comesback.
Lack of sense of responsibility: Absences usually occurs during critical days or days with required deliverables.
</t>
    </r>
    <r>
      <rPr>
        <b/>
        <sz val="8"/>
        <color rgb="FF000000"/>
        <rFont val="Meiryo UI"/>
      </rPr>
      <t xml:space="preserve">Measures: </t>
    </r>
    <r>
      <rPr>
        <sz val="8"/>
        <color rgb="FF000000"/>
        <rFont val="Meiryo UI"/>
      </rPr>
      <t>Asked the subgroup leader / Senior Dev to assist and monitor his progress. 
Already had a 1:1 discussion with him regarding his previous long leaves.He understood the current timeline that we have but had another set of leaves on the last week of OJT with Pending PT4.</t>
    </r>
  </si>
  <si>
    <t xml:space="preserve">
Suggested to reassign to other project.</t>
    <phoneticPr fontId="7"/>
  </si>
  <si>
    <t>Rebolledo, Julius Caesar</t>
  </si>
  <si>
    <t>Requested to be transferred (released) due to development work preference.</t>
  </si>
  <si>
    <t>Problem: As a senior developer, he would like to continue to hone his programming skills by working on development projects not on conversions.</t>
  </si>
  <si>
    <t>Released.</t>
  </si>
  <si>
    <t>Tapagnan, Wilcelle</t>
  </si>
  <si>
    <t>He wished to be transfer to a project with a C# and Python programming language.</t>
  </si>
  <si>
    <t>Requested to be released.</t>
  </si>
  <si>
    <t>Sheila Siongco</t>
  </si>
  <si>
    <t>BSE Sr</t>
    <phoneticPr fontId="7"/>
  </si>
  <si>
    <t>Antonietta Pimentel</t>
  </si>
  <si>
    <t>Team MY</t>
    <phoneticPr fontId="2"/>
  </si>
  <si>
    <t>Evaluation results</t>
    <phoneticPr fontId="7"/>
  </si>
  <si>
    <t>Evaluation</t>
    <phoneticPr fontId="7"/>
  </si>
  <si>
    <t>Team A</t>
    <phoneticPr fontId="7"/>
  </si>
  <si>
    <t>Team B</t>
    <phoneticPr fontId="7"/>
  </si>
  <si>
    <t>Team C</t>
    <phoneticPr fontId="7"/>
  </si>
  <si>
    <t>Team D</t>
    <phoneticPr fontId="7"/>
  </si>
  <si>
    <t>Team E</t>
    <phoneticPr fontId="7"/>
  </si>
  <si>
    <t>合計</t>
    <rPh sb="0" eb="2">
      <t>ゴウケイ</t>
    </rPh>
    <phoneticPr fontId="7"/>
  </si>
  <si>
    <t>割合(ratio)</t>
    <rPh sb="0" eb="2">
      <t>ワリアイ</t>
    </rPh>
    <phoneticPr fontId="7"/>
  </si>
  <si>
    <t>基準</t>
    <rPh sb="0" eb="2">
      <t>キジュン</t>
    </rPh>
    <phoneticPr fontId="7"/>
  </si>
  <si>
    <t>Task1から5までを完璧にこなせた人</t>
    <rPh sb="11" eb="13">
      <t>カンペキ</t>
    </rPh>
    <rPh sb="18" eb="19">
      <t>ヒト</t>
    </rPh>
    <phoneticPr fontId="7"/>
  </si>
  <si>
    <t>移管フェーズに進んでも問題ないと判断された人</t>
    <rPh sb="0" eb="2">
      <t>イカン</t>
    </rPh>
    <rPh sb="7" eb="8">
      <t>スス</t>
    </rPh>
    <rPh sb="11" eb="13">
      <t>モンダイ</t>
    </rPh>
    <rPh sb="16" eb="18">
      <t>ハンダン</t>
    </rPh>
    <rPh sb="21" eb="22">
      <t>ヒト</t>
    </rPh>
    <phoneticPr fontId="7"/>
  </si>
  <si>
    <t>移管フェーズに進む前に対策が必要と判断された人</t>
    <rPh sb="0" eb="2">
      <t>イカン</t>
    </rPh>
    <rPh sb="7" eb="8">
      <t>スス</t>
    </rPh>
    <rPh sb="9" eb="10">
      <t>マエ</t>
    </rPh>
    <rPh sb="11" eb="13">
      <t>タイサク</t>
    </rPh>
    <rPh sb="14" eb="16">
      <t>ヒツヨウ</t>
    </rPh>
    <rPh sb="17" eb="19">
      <t>ハンダン</t>
    </rPh>
    <rPh sb="22" eb="23">
      <t>ヒト</t>
    </rPh>
    <phoneticPr fontId="7"/>
  </si>
  <si>
    <t>移管フェーズに進む能力がないと判断された人</t>
    <rPh sb="0" eb="2">
      <t>イカン</t>
    </rPh>
    <rPh sb="7" eb="8">
      <t>スス</t>
    </rPh>
    <rPh sb="9" eb="11">
      <t>ノウリョク</t>
    </rPh>
    <rPh sb="15" eb="17">
      <t>ハンダン</t>
    </rPh>
    <rPh sb="20" eb="21">
      <t>ヒト</t>
    </rPh>
    <phoneticPr fontId="7"/>
  </si>
  <si>
    <t>Team</t>
  </si>
  <si>
    <t>Name</t>
  </si>
  <si>
    <t>Problem</t>
  </si>
  <si>
    <t>Cause</t>
  </si>
  <si>
    <t>Root Cause</t>
  </si>
  <si>
    <t>Measures</t>
  </si>
  <si>
    <t>A</t>
  </si>
  <si>
    <t>Jose Bonivir Binalon</t>
  </si>
  <si>
    <t>Lacks coordination with TL and other members during Tasks 1~2</t>
  </si>
  <si>
    <t>Low self-confidence and trust in TL and other members</t>
  </si>
  <si>
    <t>Insufficient venue and time to build trust within the team</t>
  </si>
  <si>
    <t>Improve Asakai to include topics to build and nourish team trust</t>
  </si>
  <si>
    <t>Justine Amansec</t>
  </si>
  <si>
    <t>Low Quality in Tasks 1~3</t>
  </si>
  <si>
    <t>1. Low familiarity on IPK rules
2. Did not consult TL/Sr about difficultes encountered
    -&gt; Low self-confidence and trust in TL and other members</t>
  </si>
  <si>
    <t>1. Takes time to memorize and search in large volume of documents
2. Insufficient venue and time to build trust within the team</t>
  </si>
  <si>
    <t>1. Create IPK Document Glossary, IPK Development Procedure, Conduct Yokotenkai.
2. Improve Asakai to include topics to build and nourish team trust</t>
  </si>
  <si>
    <t>C</t>
  </si>
  <si>
    <t>Raven Ateinza</t>
  </si>
  <si>
    <t>Slow progress</t>
  </si>
  <si>
    <t>Proceeds to next task while waiting for updated instructions from other members who already completed the task</t>
  </si>
  <si>
    <t>Lacks resourcefulness to discover and resolve issues.</t>
  </si>
  <si>
    <t>Conduct 1on1 with member to improve his mindset.</t>
  </si>
  <si>
    <t>Clarence Bauzon</t>
  </si>
  <si>
    <t>Low Productivity in Task 1</t>
  </si>
  <si>
    <t>Took more study and analysis time after missing Yokotenkai and Walkthroughs due to his Sick Leaves.</t>
  </si>
  <si>
    <t>Yokotenkai and Walkthroughs are not documented reaccessible.</t>
  </si>
  <si>
    <t>Record and create Minutes of Yokotenkai and Walkthroughs for future reference.</t>
  </si>
  <si>
    <t>Marck Jason Piesta</t>
  </si>
  <si>
    <t>D</t>
  </si>
  <si>
    <t>Kate Dipon</t>
  </si>
  <si>
    <t>Low Productivity in Task 2</t>
  </si>
  <si>
    <r>
      <t xml:space="preserve">Takes a lot of time fixing issues during Tasks 1~3
</t>
    </r>
    <r>
      <rPr>
        <b/>
        <sz val="9"/>
        <color rgb="FF000000"/>
        <rFont val="Meiryo UI"/>
        <family val="3"/>
        <charset val="128"/>
      </rPr>
      <t>-&gt;</t>
    </r>
    <r>
      <rPr>
        <sz val="9"/>
        <color rgb="FF000000"/>
        <rFont val="Meiryo UI"/>
        <family val="3"/>
        <charset val="128"/>
      </rPr>
      <t xml:space="preserve"> Low self-confidence and trust in TL and other members</t>
    </r>
  </si>
  <si>
    <t>Raven Vince Jarangan</t>
  </si>
  <si>
    <t>Low Productivity in Tasks 1~2</t>
  </si>
  <si>
    <t>Waits for instructions from other members who already completed the task</t>
  </si>
  <si>
    <t>add new 15</t>
    <phoneticPr fontId="2"/>
  </si>
  <si>
    <t>PH
evaluation
(◎/○/△/×)</t>
    <phoneticPr fontId="2"/>
  </si>
  <si>
    <t>Number of
Responded
Cases</t>
  </si>
  <si>
    <t>A→C</t>
    <phoneticPr fontId="7"/>
  </si>
  <si>
    <t>Catoy, Sheila</t>
    <phoneticPr fontId="7"/>
  </si>
  <si>
    <t>Member's productivity and quality is good. Member is also proactive and reach out to fellow TL for questions and internal review.
#will complete by Nov. 30</t>
  </si>
  <si>
    <t>Problem: Low quality in task 5
Cause: Member tries to complete OJT tasks with higher productivity rate compare to lot 1 members.
Root Cause: Member works independently with minimal supervision from lot 1 members.
Measures: Create a documentation of all processes and learnings so that new members will not have the same audit findings in the future.</t>
  </si>
  <si>
    <t>1.Conduct 1on1 with member to understand the low quality on task 5.
2. Task 6 completion
3. Task 1 to 5 exam evaluation</t>
  </si>
  <si>
    <t>A</t>
    <phoneticPr fontId="7"/>
  </si>
  <si>
    <t>Domingo Jr., Romeo
→Released</t>
    <phoneticPr fontId="7"/>
  </si>
  <si>
    <t>Member's productivity and quality is ok. However, member is not contributing much on the team. Member is also sometimes late in responding to his status, and not frequently updating the trackers regardless of frequent follow ups. Given that he is COBOL focused, member is not growing much in our current tasks.</t>
  </si>
  <si>
    <t>Member has already raised concern regarding the role and tasks given to him. He thinks that there is low potential for him to grow his COBOL skills. he requested to be transferred to other project.</t>
    <phoneticPr fontId="7"/>
  </si>
  <si>
    <t>Performance not accurate to his level. Also, requested to be released.</t>
  </si>
  <si>
    <t>B</t>
    <phoneticPr fontId="7"/>
  </si>
  <si>
    <t>Fabella, Emma</t>
    <phoneticPr fontId="7"/>
  </si>
  <si>
    <t xml:space="preserve">Completed all tasks except for Task 4, currently waiting for 2nd review feedback.
Member's productivity and quality is fair and frequently collaborates with Seniors.
</t>
  </si>
  <si>
    <t>Mejia, Jeffrey</t>
    <phoneticPr fontId="7"/>
  </si>
  <si>
    <t xml:space="preserve">Completed all Task 1-5. Member's productivity and quality is fair. He frequently collaborates with Seniors and can work on his own as well. 
</t>
  </si>
  <si>
    <t>C</t>
    <phoneticPr fontId="7"/>
  </si>
  <si>
    <t>Medina III, Alejandro
→Released</t>
    <phoneticPr fontId="7"/>
  </si>
  <si>
    <r>
      <rPr>
        <b/>
        <sz val="8"/>
        <color rgb="FF000000"/>
        <rFont val="Meiryo UI"/>
        <family val="3"/>
        <charset val="128"/>
      </rPr>
      <t>Productivity</t>
    </r>
    <r>
      <rPr>
        <sz val="8"/>
        <color rgb="FF000000"/>
        <rFont val="Meiryo UI"/>
        <family val="3"/>
        <charset val="128"/>
      </rPr>
      <t xml:space="preserve"> - Very low productivity all throughout the OJT period
</t>
    </r>
    <r>
      <rPr>
        <b/>
        <sz val="8"/>
        <color rgb="FF000000"/>
        <rFont val="Meiryo UI"/>
        <family val="3"/>
        <charset val="128"/>
      </rPr>
      <t xml:space="preserve">Quality </t>
    </r>
    <r>
      <rPr>
        <sz val="8"/>
        <color rgb="FF000000"/>
        <rFont val="Meiryo UI"/>
        <family val="3"/>
        <charset val="128"/>
      </rPr>
      <t xml:space="preserve">- Very low productivity all throughout the OJT period
</t>
    </r>
    <r>
      <rPr>
        <b/>
        <sz val="8"/>
        <color rgb="FF000000"/>
        <rFont val="Meiryo UI"/>
        <family val="3"/>
        <charset val="128"/>
      </rPr>
      <t>Team Contribution</t>
    </r>
    <r>
      <rPr>
        <sz val="8"/>
        <color rgb="FF000000"/>
        <rFont val="Meiryo UI"/>
        <family val="3"/>
        <charset val="128"/>
      </rPr>
      <t xml:space="preserve"> - No team contribution
</t>
    </r>
    <r>
      <rPr>
        <b/>
        <sz val="8"/>
        <color rgb="FF000000"/>
        <rFont val="Meiryo UI"/>
        <family val="3"/>
        <charset val="128"/>
      </rPr>
      <t xml:space="preserve">Attitude </t>
    </r>
    <r>
      <rPr>
        <sz val="8"/>
        <color rgb="FF000000"/>
        <rFont val="Meiryo UI"/>
        <family val="3"/>
        <charset val="128"/>
      </rPr>
      <t>- No retention and needs a lot of supervision to complete his deliverables.</t>
    </r>
    <phoneticPr fontId="7"/>
  </si>
  <si>
    <t>To be released
(Low productivity)</t>
    <phoneticPr fontId="7"/>
  </si>
  <si>
    <t>Dalisay, Charles</t>
    <phoneticPr fontId="7"/>
  </si>
  <si>
    <t>Dev Mid</t>
  </si>
  <si>
    <r>
      <rPr>
        <b/>
        <sz val="8"/>
        <color rgb="FF000000"/>
        <rFont val="Meiryo UI"/>
        <family val="3"/>
        <charset val="128"/>
      </rPr>
      <t xml:space="preserve">Productivity </t>
    </r>
    <r>
      <rPr>
        <sz val="8"/>
        <color rgb="FF000000"/>
        <rFont val="Meiryo UI"/>
        <family val="3"/>
        <charset val="128"/>
      </rPr>
      <t xml:space="preserve">- High productivity all throughout the OJT period
</t>
    </r>
    <r>
      <rPr>
        <b/>
        <sz val="8"/>
        <color rgb="FF000000"/>
        <rFont val="Meiryo UI"/>
        <family val="3"/>
        <charset val="128"/>
      </rPr>
      <t>Quality</t>
    </r>
    <r>
      <rPr>
        <sz val="8"/>
        <color rgb="FF000000"/>
        <rFont val="Meiryo UI"/>
        <family val="3"/>
        <charset val="128"/>
      </rPr>
      <t xml:space="preserve"> - High quality all throughout the OJT period
</t>
    </r>
    <r>
      <rPr>
        <b/>
        <sz val="8"/>
        <color rgb="FF000000"/>
        <rFont val="Meiryo UI"/>
        <family val="3"/>
        <charset val="128"/>
      </rPr>
      <t xml:space="preserve">Team Contribution </t>
    </r>
    <r>
      <rPr>
        <sz val="8"/>
        <color rgb="FF000000"/>
        <rFont val="Meiryo UI"/>
        <family val="3"/>
        <charset val="128"/>
      </rPr>
      <t xml:space="preserve">- Minimal Team contribution.
</t>
    </r>
    <r>
      <rPr>
        <b/>
        <sz val="8"/>
        <color rgb="FF000000"/>
        <rFont val="Meiryo UI"/>
        <family val="3"/>
        <charset val="128"/>
      </rPr>
      <t xml:space="preserve">Attitude </t>
    </r>
    <r>
      <rPr>
        <sz val="8"/>
        <color rgb="FF000000"/>
        <rFont val="Meiryo UI"/>
        <family val="3"/>
        <charset val="128"/>
      </rPr>
      <t xml:space="preserve">- Requires no supervision and monitoring to complete his tasks.
</t>
    </r>
    <r>
      <rPr>
        <b/>
        <sz val="8"/>
        <color rgb="FF000000"/>
        <rFont val="Meiryo UI"/>
        <family val="3"/>
        <charset val="128"/>
      </rPr>
      <t>Growth Potential</t>
    </r>
    <r>
      <rPr>
        <sz val="8"/>
        <color rgb="FF000000"/>
        <rFont val="Meiryo UI"/>
        <family val="3"/>
        <charset val="128"/>
      </rPr>
      <t xml:space="preserve"> - Member is quick learner and highly skilled technically
#will complete by Nov. 29</t>
    </r>
  </si>
  <si>
    <t>Problem: Low quality in task 1 and 3
Cause: Member tries to complete OJT tasks with higher productivity rate compare to lot 1 members.
Root Cause: Member works independently with minimal supervision from lot 1 members.
Measures: Create a documentation of all processes and learnings so that new members will not have the same audit findings in the future.</t>
  </si>
  <si>
    <t>D</t>
    <phoneticPr fontId="7"/>
  </si>
  <si>
    <t>Takahashi, Ginji Boy
→Released</t>
    <phoneticPr fontId="7"/>
  </si>
  <si>
    <r>
      <rPr>
        <b/>
        <sz val="8"/>
        <color rgb="FF000000"/>
        <rFont val="Meiryo UI"/>
        <family val="3"/>
        <charset val="128"/>
      </rPr>
      <t>Productivity</t>
    </r>
    <r>
      <rPr>
        <sz val="8"/>
        <color rgb="FF000000"/>
        <rFont val="Meiryo UI"/>
        <family val="3"/>
        <charset val="128"/>
      </rPr>
      <t xml:space="preserve"> - Low productivity all throughout the OJT period. 
Task 1: completed
Task 2: ongoing 
</t>
    </r>
    <r>
      <rPr>
        <b/>
        <sz val="8"/>
        <color rgb="FF000000"/>
        <rFont val="Meiryo UI"/>
        <family val="3"/>
        <charset val="128"/>
      </rPr>
      <t>Quality</t>
    </r>
    <r>
      <rPr>
        <sz val="8"/>
        <color rgb="FF000000"/>
        <rFont val="Meiryo UI"/>
        <family val="3"/>
        <charset val="128"/>
      </rPr>
      <t xml:space="preserve"> - Low quality but improving all through the OJT period
</t>
    </r>
    <r>
      <rPr>
        <b/>
        <sz val="8"/>
        <color rgb="FF000000"/>
        <rFont val="Meiryo UI"/>
        <family val="3"/>
        <charset val="128"/>
      </rPr>
      <t>Team Contribution</t>
    </r>
    <r>
      <rPr>
        <sz val="8"/>
        <color rgb="FF000000"/>
        <rFont val="Meiryo UI"/>
        <family val="3"/>
        <charset val="128"/>
      </rPr>
      <t xml:space="preserve"> - Minimal Team contribution.
</t>
    </r>
    <r>
      <rPr>
        <b/>
        <sz val="8"/>
        <color rgb="FF000000"/>
        <rFont val="Meiryo UI"/>
        <family val="3"/>
        <charset val="128"/>
      </rPr>
      <t>Attitude</t>
    </r>
    <r>
      <rPr>
        <sz val="8"/>
        <color rgb="FF000000"/>
        <rFont val="Meiryo UI"/>
        <family val="3"/>
        <charset val="128"/>
      </rPr>
      <t xml:space="preserve"> - Requires supervision and monitoring to complete his tasks. Need to be more resourceful</t>
    </r>
  </si>
  <si>
    <t>Torres, R-Jay Carl</t>
    <phoneticPr fontId="7"/>
  </si>
  <si>
    <t>Productivity - ok (low for his level)
Quality - recurring internal review issues
Attitude - ask questions and willing to learn
Overall performance is ok, but does not match his level.
Progress:
Task 1 complete
Task 2 waiting for PTE feedback
Task 3 ongoing PTE
Task 4 ongoing PG internal revisions
Task 5 ongoing PG (paused)</t>
  </si>
  <si>
    <t>E</t>
    <phoneticPr fontId="7"/>
  </si>
  <si>
    <t>Rebolledo, Julius Caesar
→Released</t>
    <phoneticPr fontId="7"/>
  </si>
  <si>
    <t>Requested to be transferred (released) due to development work preference.</t>
    <phoneticPr fontId="7"/>
  </si>
  <si>
    <t>Problem: As a senior developer, he would like to continue to hone his programming skills by working on development projects not on conversions.</t>
    <phoneticPr fontId="7"/>
  </si>
  <si>
    <t>Released.
# hard coding</t>
    <phoneticPr fontId="7"/>
  </si>
  <si>
    <t>Tapagnan, Wilcelle
→Released</t>
    <phoneticPr fontId="7"/>
  </si>
  <si>
    <t>He wished to be transfer to a project with a C# and Python programming language.</t>
    <phoneticPr fontId="7"/>
  </si>
  <si>
    <t>Requested to be released.
$ Python/C# -&gt; Cobol</t>
    <phoneticPr fontId="7"/>
  </si>
  <si>
    <t>F</t>
    <phoneticPr fontId="7"/>
  </si>
  <si>
    <t>Teo Jun Jie</t>
    <phoneticPr fontId="7"/>
  </si>
  <si>
    <t>Tecnically competent, highly responsive and independent. Despite being fully telework situaion, he actively engages teammates and TL during development. 
#will complete by Dec. 8</t>
    <phoneticPr fontId="7"/>
  </si>
  <si>
    <t>De Bei, Koh</t>
    <phoneticPr fontId="7"/>
  </si>
  <si>
    <t>New Joiner. Technically competent, helpful and de-facto leader. RTO frequently, engages his teammates and advises the Transfer Project members (移管Proj) during development.
#will complete by Dec. 8</t>
    <phoneticPr fontId="7"/>
  </si>
  <si>
    <t xml:space="preserve">Hor Guang Yao </t>
    <phoneticPr fontId="7"/>
  </si>
  <si>
    <t>New Joiner. Technically OK and meticulous. Very careful with his deliverables, to the point it slows down his delivery progress. Requires constant supervision to be effective, but coachable.
#will complete by Dec. 8</t>
    <phoneticPr fontId="7"/>
  </si>
  <si>
    <t>Ng Jing Wen</t>
    <phoneticPr fontId="7"/>
  </si>
  <si>
    <t>Dev Jr</t>
    <phoneticPr fontId="7"/>
  </si>
  <si>
    <t>Fresh graduate. Highly moivated, ready to accept new challenges. RTO frequently. Engages teammates during development. Picked up the development process well, despite new to programming.
#will complete by Dec. 8</t>
    <phoneticPr fontId="7"/>
  </si>
  <si>
    <t xml:space="preserve">Chun Yee, Joey Tan </t>
    <phoneticPr fontId="7"/>
  </si>
  <si>
    <t>Intern converted to Full-time, just to join the project. High technical potential, high motivation. Frequently engages teammates during development. Works extra hours to improve development progress.
#will complete by Dec. 8</t>
    <phoneticPr fontId="7"/>
  </si>
  <si>
    <t xml:space="preserve">Am </t>
  </si>
  <si>
    <t>Transition PRJ(Kira,Gelo,Mcl)</t>
  </si>
  <si>
    <t>◎：Double Maru、○：Maru、△：Sankaku、×：Batsu</t>
  </si>
  <si>
    <t>Brian Rhoy Santos</t>
  </si>
  <si>
    <t xml:space="preserve">Productivity - Has Average Productivity. Improved drastically in Tasks 4 and 5.
Quality - Low Quality for Task 1,2 and 5
Team Contribution - Major contributor to the team. Assists other members and collaborates well with others. Also provides input on how to work better on tasks.
Attitude - Requires no supervision and monitoring to complete his tasks. Proactive and Responsible even to the point of doing OT Recovery.
Growth Potential - Member is quick learner and highly skilled technically. </t>
  </si>
  <si>
    <t>Problem: Low Quality for task 1, 2 and 5
Cause: Member receiving many review points and sometimes reach 2nd review during task 1,2 and 5.
Root Cause:Not all findings were identified and fixed during initial review/fixing</t>
  </si>
  <si>
    <t>1.Conduct 1 on 1 to change his mindset.  
2. Reminder to focus on learning the task and reiterate the need to be more detail oriented.
3. Emphasize the need to check work before submission and minimize quality errors.</t>
  </si>
  <si>
    <t>Charles Michael Ramos</t>
  </si>
  <si>
    <t>Productivity - Has Average Productivity. Improved drastically in Tasks 4 and 5.
Quality - Average quality all throughout the OJT period
Team Contribution - Provides assistance to other members when asked. Needs to be more participative. Fair Contributor to the team.
Attitude - Member is open to suggestions and works on his tasks when reminded.T</t>
  </si>
  <si>
    <t>Problem: Low Productivity on Task 1 and 2.
Cause: Always waiting for correct instructions from others.
Root Cause:Lacks the resourcefulness to find the correct information to solve his problem.</t>
  </si>
  <si>
    <t>1. Under monitoring. Needs Continuous coaching.
2. Require status report from time to time. 
3.Conduct 1on1 with member and to be involved in Group Study.</t>
  </si>
  <si>
    <t>Jeffreson Salvador</t>
    <phoneticPr fontId="7"/>
  </si>
  <si>
    <t>Productivity - Member is able to complete Tasks 1 to 5.  Has Average Productivity and Improved drastically in Tasks 4 and 5.
Quality - High quality all throughout the OJT period
Team Contribution - Provides assistance to teammates in need of help. Proactively shares his learnings with the team and promotes strong collaboration.
Attitude - Member is very responsible in terms of his tasks (Completing Task 1,2,4 nd 5) and does not fail to help other team members when needed.</t>
  </si>
  <si>
    <t>Jerick Estipona</t>
  </si>
  <si>
    <t>Productivity - Has Average Productivity. Improved in Tasks 4 and 5.
Quality -Fair Quality of Work for Member.
Team Contribution -Needs to be more collaborative and involved in the team.
Attitude - Member follows the processes to accomplish the tasks but has the tendecy to wait for assistance from others rather than looking for his own solutions.</t>
  </si>
  <si>
    <t>Problem: Slow progress and low productivity for Tasks 1 and 2.
Cause: Member often relies on solutions from other team members than inding the correct solution.
Root Cause:Lacks the resourcefulness to find the correct information to solve his problem.</t>
  </si>
  <si>
    <t>1.Conduct 1 on 1 to change his mindset.  
2. Reminder to focus on learning the task and reiterate the need to be more detail oriented.
3. Emphasize the need to check work before submission and minimize quality errors.
4. Member to have coaching sessions with the Seniors on the team in order to improve work practice and improve understanding of tasks.</t>
  </si>
  <si>
    <t>John Christopher Hung</t>
  </si>
  <si>
    <t>Productivity - Has Average Productivity. Improved in Tasks 4 and 5.
Quality -. Fair Quality of Work for Member.
Team Contribution - Member provides assistance when asked and also promotes collaboration by being active in asakai.
Attitude - Member possesses a positive attitude and promotes teamwork but should show more leadership especially when it comes to influencing others especially for his level.</t>
  </si>
  <si>
    <t>Problem: Slow progress.
Cause: Difficulty in adjusting to the process and steps for the tasks.
Root Cause:Has the tendency to ask the same questions repeatedly and does not apply in his tasks.</t>
  </si>
  <si>
    <t>1. Member to have coachng sessions and review project guidelines and proicesses.
2. Require status report from time to time. 
3.Conduct 1on1 with member and to be involved in Group Study.</t>
  </si>
  <si>
    <t>John Paul Maglunob</t>
  </si>
  <si>
    <t>Productivity - Member is able to complete Tasks 1 to 5.  Has Average Productivity and Improved drastically in Tasks 4 and 5.
Quality - Poor Quality for Tasks 1, 2 and 5.
Team Contribution - Shares his knowledge and techniques to the rest of the team. Also shows leadership potential.
Attitude - Member can work well alone and in a group. Is proactive, responsible and resouceful.</t>
  </si>
  <si>
    <t>John Philip Diala</t>
  </si>
  <si>
    <t>Productivity - Member is able to complete Tasks 1 to 5.  Has Average Productivity and Improved drastically in Tasks 4 and 5.
Quality - High quality all throughout the OJT period
Team Contribution - Member has consistently been involved in Asakai meetings and encourages others to ask questions. He goes to great lengths to help others.
Attitude - Member is practive an does not want being idle. He monitors his work to the point of reaching out to FXS for clarifications and RP's. He then shares this to the team so that others have a basis for similar RP's.</t>
  </si>
  <si>
    <t>Mark Anthony Ciso</t>
  </si>
  <si>
    <t>Productivity -Has High Productivity throughout the OJT.
Quality - High quality all throughout the OJT period
Team Contribution - Member takes on the responsibility of guiding his teammates and  assisting the team lead. He serves as the PIC when the TL is on leave or is not available. 
Attitude - th Member is very responsible and works well uner pressure. He was a replacement member to the team and had to recover 7 MD to catch up with OJT. He not only is at pace with the rest of the team but is also one of the earliest members to complete tasks.</t>
  </si>
  <si>
    <t>Mc Kevin Aranda</t>
  </si>
  <si>
    <t>Productivity -Has High Productivity throughout the OJT.
Quality - High quality all throughout the OJT period
Team Contribution - has the tendency to work on his own and is not dependent on others but also gives time to his teammates when asked to help out.
Attitude - has the ability to work independently and resourceful in terms of finding solutions to challenges and blockers.</t>
  </si>
  <si>
    <t>Miguelito Resuera</t>
  </si>
  <si>
    <t>Productivity -Has Fair Productivity and has improved in Tasks 4 and 5.
Quality - Fair Quality of work and is able to address RP's when instructed.
Team Contribution - has many ideas to share with the team but needs to work on his follow through of his suggestions.
Attiitude -  Member needs to improve his collaboration with the team and hs initiative. He has a tendency to delay his tasks and cram at the last minute.</t>
  </si>
  <si>
    <t>Problem: Slow progress.
Cause: Difficulty in adjusting to the process and steps for the tasks.
Root Cause: Member sits on his tasks and lacks initiative to resolve on his own. He would rather wait for others on the team to provide solutions</t>
  </si>
  <si>
    <t>Nigelle Alfeche</t>
    <phoneticPr fontId="7"/>
  </si>
  <si>
    <t>Productivity -Has Fair Productivity and has improved in Tasks 4 and 5.
Quality - Fair Quality of work and is able to address RP's when instructed.
Team Contribution - Member is not visible and often keeps to herself.
Attiitude -  Member is highly dependent on others and often times needs supervision from her Lead.</t>
  </si>
  <si>
    <t>Problem: Slow progress.
Cause: Multiple Absences and difficulty catching up.
Root Cause: Membre is very dependent on her peers and does not have initiative learning the skills in OJT. She had difficulty with her issues in attendance and cannot catch up with the rest of the team even if help is extended to her.</t>
  </si>
  <si>
    <t>Nimrod Abrigo</t>
  </si>
  <si>
    <t xml:space="preserve">Productivity -Productivity for Task 2 is poor but  is High for Tasks 1, 3 and 5.
Quality - Acceptable Quality of work and is able to address RP's when instructed.
Team Contribution - Member is highly visible to the team and provides reommendations from time to time to improve the teams ways of working.
Attiitude -  Member exhibits a very positive demeanor and puts effort into learning the tasks. </t>
  </si>
  <si>
    <t>Problem: Slow progress and completion of taks.
Cause: Member has repetitive questions and makes the same mistakes in doing tasks..
Root Cause: Member needs to improve documenting his questions and mistakes in order to improve his efficiancy.</t>
  </si>
  <si>
    <t>Philip Aaron Perpetua</t>
    <phoneticPr fontId="7"/>
  </si>
  <si>
    <t>Productivity - Fair produtivity.
Quality - Acceptable Quality of work and is able to address RP's when instructed.
Team Contribution - Member participates in discussion but needs to be more vocal if things are inclear to him. He has a tendency to wait idly while waiting for assistance from others.
Attiitude -  Member listens to feedback and does his best to work on the feedback given.</t>
  </si>
  <si>
    <t>Problem: Slow progress and completion of taks.
Cause: Member has difficulty catching up with the tasks even with OT Recovery.
Root Cause: Member was on Bereavement Leave for 4 days and had difficulty catching up. This may have been caused by his emotional state during recovery period.</t>
  </si>
  <si>
    <t>Rienell Rae Akeem Delgado</t>
  </si>
  <si>
    <t>Productivity - Fair produtivity.
Quality - Acceptable Quality of work and is able to address RP's when instructed.
Team Contribution - Member is easy to talk to and have good camaraderie with the other members.
Attiitude -  the Member is very passive and would benefit him if he had a sense of urgency.</t>
  </si>
  <si>
    <t>Problem: Slow progress and completion of taks.
Cause: Member does not show a sense of urgency to catch up with tasks delayed due to absences. 
Root Cause: Member was on extended leave for 4 MD's and has not recovered even with Overtime.</t>
  </si>
  <si>
    <t>Roselito Sicsic</t>
  </si>
  <si>
    <t>Productivity - Fair produtivity.
Quality - Acceptable Quality of work and is able to address RP's when instructed.
Team Contribution - is participative in team discussions and also gives his suggestions and recommendations.
Attiitude - the Member is a good influence on his teammates and always shows a positive demeanor.</t>
  </si>
  <si>
    <t xml:space="preserve">Problem: Slow to Progress in the tasks and low productivity.
Cause: Member takes too much time with Anaysis and study rather than the actual tasks.
Root Cause: Absenteeism(SL and EL) in middle part of the OJT which resulted in the need to catch up with the tasks.
</t>
  </si>
  <si>
    <t>Sir June Sagarino</t>
  </si>
  <si>
    <t>Productivity - Member is able to complete Tasks 1 to 5.  Has High Productivity especially for Tasks 2,4 and 5.
Quality - High quality all throughout the OJT period
Team Contribution - Finishes his tasks early and give time to have consultations with other mebers needing assistance. Also shares his thoughts on how to better his teammates ways of working.
Attitude - Member is responsible and is good in prioritizing his work. Consentious and gives all his effort in his tasks.</t>
  </si>
  <si>
    <t>Yusney Madlansacay</t>
  </si>
  <si>
    <t>Productivity - Has Average Productivity. Improved drastically in Tasks 4 and 5.
Quality - High quality all throughout the OJT period
Team Contribution - Finishes his tasks early and give time to have consultations with other mebers needing assistance. Member also leads in action and encourages others in their respective tasks. He even sets time for QA if other members have concerns.
Attitude - he is a good team player and has potential to lead.</t>
  </si>
  <si>
    <t>Peng Shao Feng</t>
  </si>
  <si>
    <t>As a new joiner, member is unfamiliar with the PG~PT process and is still learning. As a result, careless mistakes were made, but coding logic is good. Member is hired as a senior member and is expected to contribute a lot to the project. Member is a COBOL expert.</t>
  </si>
  <si>
    <t>ｑ</t>
  </si>
  <si>
    <t>Yee Ping Yap</t>
  </si>
  <si>
    <t>As a new joiner, member is unfamiliar with the PG~PT process and is still learning. Member is designated to be the CH-EN translator for the team. Coding logic is good and has exposure to all the QA requests. Know-how should be better than other developers.. Member is hired as a senior member and is expected to contribute a lot to the project.</t>
  </si>
  <si>
    <t>Cheong Beng Chuan</t>
  </si>
  <si>
    <t>As a new joiner, member is unfamiliar with the PG~PT process and is still learning. Careless mistakes were made, and much time is spent fixing the careless mistakes.</t>
  </si>
  <si>
    <t>As a new joiner, need more coaching and getting used to the PG~PT process. 
Need to do more self review and need extra peer review before submission.</t>
  </si>
  <si>
    <t>Hor Rui Jie</t>
  </si>
  <si>
    <t>As a new joiner, member is unfamiliar with the PG~PT process and is still learning. Compared to other joiners, member has picked up the requirements and skills well, and is under good leadership of Jiunn Hong as group leader. Very careful with his work. No problem overall</t>
  </si>
  <si>
    <t>Khong Wai Kit</t>
  </si>
  <si>
    <t>A good and productive member. Worked on other projects before for a few years in Fujitsu. Fast learner and eager to work when instructed. Careless mistakes are low and very familiar with the SDEM proccess. No problem overall</t>
  </si>
  <si>
    <t>Wee Kian Huat</t>
  </si>
  <si>
    <t>Yap Sun Wei</t>
  </si>
  <si>
    <t>Chan Jiunn Hong</t>
  </si>
  <si>
    <t>A good and productive member. Worked on other projects before for a few years in Fujitsu. Good group leader, members in his team has performed well. Highly resourceful and very familiar with the SDEM proccess. No problem overall</t>
  </si>
  <si>
    <t>Muhammad Jamal Nur Amalina Binti</t>
  </si>
  <si>
    <t>A good and productive member. Worked on other projects before for a few years in Fujitsu. Good group leader, especially good in PTS/PTE process because she is careful and good with creating test cases. Very hardworking and very familiar with the SDEM proccess. No problem overall.</t>
  </si>
  <si>
    <t>Nurul Nadia Binti Jamil Abdul Nasir</t>
  </si>
  <si>
    <t xml:space="preserve">Good and productive member. Fairly knowledgeable in the PG~PT process. Careless mistakes were made because member is relying on solving problem ownself instead of referrring to senior members. Much time is spent fixing the careless mistakes. </t>
  </si>
  <si>
    <t>Need to refer to seniors a little more when in trouble.</t>
  </si>
  <si>
    <t>Nurul Afiqah Binti Zakaria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</si>
</sst>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quot;h&quot;"/>
    <numFmt numFmtId="166" formatCode="0_ "/>
  </numFmts>
  <fonts count="26">
    <font>
      <sz val="8"/>
      <name val="Meiryo UI"/>
    </font>
    <font>
      <sz val="10"/>
      <color theme="1"/>
      <name val="Meiryo UI"/>
      <family val="2"/>
      <charset val="128"/>
    </font>
    <font>
      <sz val="5"/>
      <name val="Meiryo UI"/>
      <family val="3"/>
      <charset val="128"/>
    </font>
    <font>
      <sz val="11"/>
      <name val="Meiryo UI"/>
      <family val="3"/>
      <charset val="128"/>
    </font>
    <font>
      <sz val="8"/>
      <name val="Meiryo UI"/>
      <family val="3"/>
      <charset val="128"/>
    </font>
    <font>
      <sz val="8"/>
      <color rgb="FFC00000"/>
      <name val="Meiryo UI"/>
      <family val="3"/>
      <charset val="128"/>
    </font>
    <font>
      <b/>
      <sz val="14"/>
      <color theme="1"/>
      <name val="Meiryo UI"/>
      <family val="3"/>
      <charset val="128"/>
    </font>
    <font>
      <sz val="6"/>
      <name val="ＭＳ Ｐゴシック"/>
      <family val="3"/>
      <charset val="128"/>
    </font>
    <font>
      <sz val="6"/>
      <name val="Meiryo UI"/>
      <family val="2"/>
      <charset val="128"/>
    </font>
    <font>
      <b/>
      <sz val="12"/>
      <color theme="1"/>
      <name val="Meiryo UI"/>
      <family val="3"/>
      <charset val="128"/>
    </font>
    <font>
      <sz val="10"/>
      <color rgb="FFC00000"/>
      <name val="Meiryo UI"/>
      <family val="2"/>
      <charset val="128"/>
    </font>
    <font>
      <sz val="14"/>
      <color theme="1"/>
      <name val="Meiryo UI"/>
      <family val="2"/>
      <charset val="128"/>
    </font>
    <font>
      <b/>
      <sz val="11"/>
      <name val="Meiryo UI"/>
      <family val="3"/>
      <charset val="128"/>
    </font>
    <font>
      <b/>
      <sz val="10"/>
      <name val="Meiryo UI"/>
      <family val="3"/>
      <charset val="128"/>
    </font>
    <font>
      <sz val="9"/>
      <name val="Meiryo UI"/>
      <family val="3"/>
      <charset val="128"/>
    </font>
    <font>
      <sz val="8"/>
      <color rgb="FFFF0000"/>
      <name val="Meiryo UI"/>
      <family val="3"/>
      <charset val="128"/>
    </font>
    <font>
      <sz val="8"/>
      <color rgb="FF000000"/>
      <name val="Meiryo UI"/>
      <family val="3"/>
      <charset val="128"/>
    </font>
    <font>
      <b/>
      <sz val="8"/>
      <name val="Meiryo UI"/>
      <family val="3"/>
      <charset val="128"/>
    </font>
    <font>
      <sz val="6"/>
      <name val="Meiryo UI"/>
      <family val="3"/>
      <charset val="128"/>
    </font>
    <font>
      <b/>
      <sz val="8"/>
      <color rgb="FF000000"/>
      <name val="Meiryo UI"/>
      <family val="3"/>
      <charset val="128"/>
    </font>
    <font>
      <b/>
      <sz val="9"/>
      <color rgb="FF000000"/>
      <name val="Meiryo UI"/>
      <family val="3"/>
      <charset val="128"/>
    </font>
    <font>
      <sz val="9"/>
      <color rgb="FF000000"/>
      <name val="Meiryo UI"/>
      <family val="3"/>
      <charset val="128"/>
    </font>
    <font>
      <sz val="8"/>
      <color rgb="FF444444"/>
      <name val="Meiryo"/>
    </font>
    <font>
      <sz val="10"/>
      <name val="Meiryo UI"/>
      <family val="3"/>
      <charset val="128"/>
    </font>
    <font>
      <b/>
      <sz val="8"/>
      <color rgb="FF000000"/>
      <name val="Meiryo UI"/>
    </font>
    <font>
      <sz val="8"/>
      <color rgb="FF000000"/>
      <name val="Meiryo UI"/>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auto="1"/>
      </top>
      <bottom/>
      <diagonal/>
    </border>
    <border>
      <left/>
      <right/>
      <top/>
      <bottom style="thin">
        <color auto="1"/>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hair">
        <color indexed="64"/>
      </left>
      <right style="thin">
        <color indexed="64"/>
      </right>
      <top style="hair">
        <color indexed="64"/>
      </top>
      <bottom style="hair">
        <color indexed="64"/>
      </bottom>
      <diagonal/>
    </border>
  </borders>
  <cellStyleXfs count="3">
    <xf numFmtId="0" fontId="0" fillId="0" borderId="0">
      <alignment vertical="center"/>
    </xf>
    <xf numFmtId="0" fontId="1" fillId="0" borderId="0">
      <alignment vertical="center"/>
    </xf>
    <xf numFmtId="0" fontId="4" fillId="0" borderId="0">
      <alignment vertical="center"/>
    </xf>
  </cellStyleXfs>
  <cellXfs count="184">
    <xf numFmtId="0" fontId="0" fillId="0" borderId="0" xfId="0">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3" xfId="0" applyBorder="1">
      <alignment vertical="center"/>
    </xf>
    <xf numFmtId="0" fontId="0" fillId="0" borderId="12" xfId="0" applyBorder="1">
      <alignment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165" fontId="0" fillId="0" borderId="1" xfId="0" applyNumberFormat="1" applyBorder="1">
      <alignment vertical="center"/>
    </xf>
    <xf numFmtId="0" fontId="0" fillId="2" borderId="5" xfId="0" applyFill="1" applyBorder="1">
      <alignment vertical="center"/>
    </xf>
    <xf numFmtId="0" fontId="0" fillId="2" borderId="7" xfId="0" applyFill="1" applyBorder="1">
      <alignment vertical="center"/>
    </xf>
    <xf numFmtId="0" fontId="0" fillId="2" borderId="7" xfId="0" applyFill="1" applyBorder="1" applyAlignment="1">
      <alignment horizontal="left" vertical="center"/>
    </xf>
    <xf numFmtId="0" fontId="0" fillId="2" borderId="8"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0" xfId="0" applyFill="1">
      <alignment vertical="center"/>
    </xf>
    <xf numFmtId="0" fontId="3" fillId="0" borderId="1" xfId="0" applyFont="1" applyBorder="1" applyAlignment="1">
      <alignment horizontal="center" vertical="center"/>
    </xf>
    <xf numFmtId="0" fontId="0" fillId="2" borderId="17" xfId="0" applyFill="1" applyBorder="1">
      <alignment vertical="center"/>
    </xf>
    <xf numFmtId="0" fontId="0" fillId="2" borderId="18" xfId="0" applyFill="1" applyBorder="1">
      <alignment vertical="center"/>
    </xf>
    <xf numFmtId="0" fontId="0" fillId="0" borderId="19" xfId="0" applyBorder="1">
      <alignment vertical="center"/>
    </xf>
    <xf numFmtId="0" fontId="0" fillId="0" borderId="20" xfId="0" applyBorder="1">
      <alignment vertical="center"/>
    </xf>
    <xf numFmtId="0" fontId="0" fillId="2" borderId="22" xfId="0" applyFill="1" applyBorder="1">
      <alignment vertical="center"/>
    </xf>
    <xf numFmtId="0" fontId="0" fillId="2" borderId="2" xfId="0" applyFill="1" applyBorder="1">
      <alignment vertical="center"/>
    </xf>
    <xf numFmtId="0" fontId="0" fillId="2" borderId="1" xfId="0" applyFill="1" applyBorder="1">
      <alignment vertical="center"/>
    </xf>
    <xf numFmtId="0" fontId="4" fillId="3" borderId="7" xfId="0" applyFont="1" applyFill="1" applyBorder="1" applyAlignment="1">
      <alignment horizontal="left" vertical="center" wrapText="1"/>
    </xf>
    <xf numFmtId="0" fontId="4" fillId="2" borderId="14" xfId="0" applyFont="1" applyFill="1" applyBorder="1">
      <alignment vertical="center"/>
    </xf>
    <xf numFmtId="0" fontId="4" fillId="3" borderId="5" xfId="0" applyFont="1" applyFill="1" applyBorder="1" applyAlignment="1">
      <alignment vertical="center" wrapText="1"/>
    </xf>
    <xf numFmtId="0" fontId="4" fillId="2" borderId="21" xfId="0" applyFont="1" applyFill="1" applyBorder="1">
      <alignment vertical="center"/>
    </xf>
    <xf numFmtId="0" fontId="4" fillId="2" borderId="21" xfId="0" applyFont="1" applyFill="1" applyBorder="1" applyAlignment="1">
      <alignment vertical="center" wrapText="1"/>
    </xf>
    <xf numFmtId="165" fontId="5" fillId="2" borderId="22" xfId="0" applyNumberFormat="1" applyFont="1" applyFill="1" applyBorder="1" applyAlignment="1">
      <alignment horizontal="center" vertical="center"/>
    </xf>
    <xf numFmtId="0" fontId="4" fillId="2" borderId="9" xfId="0" applyFont="1" applyFill="1" applyBorder="1" applyAlignment="1">
      <alignment horizontal="center" vertical="center" wrapText="1"/>
    </xf>
    <xf numFmtId="0" fontId="4" fillId="0" borderId="20" xfId="0" applyFont="1" applyBorder="1">
      <alignment vertical="center"/>
    </xf>
    <xf numFmtId="0" fontId="4" fillId="2" borderId="6" xfId="0" applyFont="1" applyFill="1" applyBorder="1" applyAlignment="1">
      <alignment horizontal="center" vertical="center" wrapText="1"/>
    </xf>
    <xf numFmtId="165" fontId="5" fillId="2" borderId="15" xfId="0" applyNumberFormat="1" applyFont="1" applyFill="1" applyBorder="1" applyAlignment="1">
      <alignment horizontal="center" vertical="center"/>
    </xf>
    <xf numFmtId="0" fontId="6" fillId="0" borderId="0" xfId="1" applyFont="1">
      <alignment vertical="center"/>
    </xf>
    <xf numFmtId="0" fontId="1" fillId="0" borderId="0" xfId="1">
      <alignment vertical="center"/>
    </xf>
    <xf numFmtId="0" fontId="9" fillId="0" borderId="8" xfId="1" applyFont="1" applyBorder="1">
      <alignment vertical="center"/>
    </xf>
    <xf numFmtId="0" fontId="1" fillId="0" borderId="19" xfId="1" applyBorder="1">
      <alignment vertical="center"/>
    </xf>
    <xf numFmtId="0" fontId="1" fillId="0" borderId="11" xfId="1" applyBorder="1">
      <alignment vertical="center"/>
    </xf>
    <xf numFmtId="0" fontId="1" fillId="0" borderId="9" xfId="1" applyBorder="1">
      <alignment vertical="center"/>
    </xf>
    <xf numFmtId="0" fontId="1" fillId="0" borderId="12" xfId="1" applyBorder="1">
      <alignment vertical="center"/>
    </xf>
    <xf numFmtId="0" fontId="1" fillId="0" borderId="10" xfId="1" applyBorder="1">
      <alignment vertical="center"/>
    </xf>
    <xf numFmtId="0" fontId="1" fillId="0" borderId="20" xfId="1" applyBorder="1">
      <alignment vertical="center"/>
    </xf>
    <xf numFmtId="0" fontId="1" fillId="0" borderId="13" xfId="1" applyBorder="1">
      <alignment vertical="center"/>
    </xf>
    <xf numFmtId="0" fontId="1" fillId="2" borderId="8" xfId="1" applyFill="1" applyBorder="1">
      <alignment vertical="center"/>
    </xf>
    <xf numFmtId="0" fontId="1" fillId="2" borderId="3" xfId="1" applyFill="1" applyBorder="1">
      <alignment vertical="center"/>
    </xf>
    <xf numFmtId="0" fontId="1" fillId="2" borderId="4" xfId="1" applyFill="1" applyBorder="1">
      <alignment vertical="center"/>
    </xf>
    <xf numFmtId="0" fontId="1" fillId="2" borderId="1" xfId="1" applyFill="1" applyBorder="1">
      <alignment vertical="center"/>
    </xf>
    <xf numFmtId="0" fontId="1" fillId="2" borderId="2" xfId="1" applyFill="1" applyBorder="1">
      <alignment vertical="center"/>
    </xf>
    <xf numFmtId="0" fontId="1" fillId="2" borderId="5" xfId="1" applyFill="1" applyBorder="1">
      <alignment vertical="center"/>
    </xf>
    <xf numFmtId="0" fontId="1" fillId="2" borderId="14" xfId="1" applyFill="1" applyBorder="1">
      <alignment vertical="center"/>
    </xf>
    <xf numFmtId="0" fontId="1" fillId="2" borderId="17" xfId="1" applyFill="1" applyBorder="1">
      <alignment vertical="center"/>
    </xf>
    <xf numFmtId="0" fontId="1" fillId="2" borderId="18" xfId="1" applyFill="1" applyBorder="1">
      <alignment vertical="center"/>
    </xf>
    <xf numFmtId="0" fontId="1" fillId="3" borderId="5" xfId="1" applyFill="1" applyBorder="1">
      <alignment vertical="center"/>
    </xf>
    <xf numFmtId="0" fontId="1" fillId="2" borderId="0" xfId="1" applyFill="1">
      <alignment vertical="center"/>
    </xf>
    <xf numFmtId="0" fontId="1" fillId="2" borderId="21" xfId="1" applyFill="1" applyBorder="1">
      <alignment vertical="center"/>
    </xf>
    <xf numFmtId="165" fontId="10" fillId="2" borderId="22" xfId="1" applyNumberFormat="1" applyFont="1" applyFill="1" applyBorder="1" applyAlignment="1">
      <alignment horizontal="center" vertical="center"/>
    </xf>
    <xf numFmtId="0" fontId="1" fillId="2" borderId="22" xfId="1" applyFill="1" applyBorder="1">
      <alignment vertical="center"/>
    </xf>
    <xf numFmtId="0" fontId="1" fillId="2" borderId="16" xfId="1" applyFill="1" applyBorder="1">
      <alignment vertical="center"/>
    </xf>
    <xf numFmtId="165" fontId="10" fillId="2" borderId="15" xfId="1" applyNumberFormat="1" applyFont="1" applyFill="1" applyBorder="1" applyAlignment="1">
      <alignment horizontal="center" vertical="center"/>
    </xf>
    <xf numFmtId="0" fontId="1" fillId="2" borderId="15" xfId="1" applyFill="1" applyBorder="1">
      <alignment vertical="center"/>
    </xf>
    <xf numFmtId="0" fontId="1" fillId="2" borderId="7" xfId="1" applyFill="1" applyBorder="1">
      <alignment vertical="center"/>
    </xf>
    <xf numFmtId="0" fontId="1" fillId="2" borderId="7" xfId="1" applyFill="1" applyBorder="1" applyAlignment="1">
      <alignment horizontal="left" vertical="center"/>
    </xf>
    <xf numFmtId="0" fontId="1" fillId="3" borderId="7" xfId="1" applyFill="1" applyBorder="1" applyAlignment="1">
      <alignment horizontal="left" vertical="center"/>
    </xf>
    <xf numFmtId="0" fontId="1" fillId="2" borderId="9" xfId="1" applyFill="1" applyBorder="1" applyAlignment="1">
      <alignment horizontal="center" vertical="center"/>
    </xf>
    <xf numFmtId="0" fontId="1" fillId="2" borderId="6" xfId="1" applyFill="1" applyBorder="1" applyAlignment="1">
      <alignment horizontal="center" vertical="center"/>
    </xf>
    <xf numFmtId="0" fontId="1" fillId="0" borderId="1" xfId="1" applyBorder="1">
      <alignment vertical="center"/>
    </xf>
    <xf numFmtId="0" fontId="1" fillId="0" borderId="1" xfId="1" applyBorder="1" applyAlignment="1">
      <alignment horizontal="center" vertical="center"/>
    </xf>
    <xf numFmtId="0" fontId="1" fillId="0" borderId="1" xfId="1" applyBorder="1" applyAlignment="1">
      <alignment vertical="center" wrapText="1"/>
    </xf>
    <xf numFmtId="0" fontId="11" fillId="0" borderId="1" xfId="1" applyFont="1" applyBorder="1" applyAlignment="1">
      <alignment horizontal="center" vertical="center"/>
    </xf>
    <xf numFmtId="165" fontId="1" fillId="0" borderId="1" xfId="1" applyNumberFormat="1" applyBorder="1">
      <alignment vertical="center"/>
    </xf>
    <xf numFmtId="164" fontId="1" fillId="0" borderId="1" xfId="1" applyNumberFormat="1" applyBorder="1">
      <alignment vertical="center"/>
    </xf>
    <xf numFmtId="0" fontId="4" fillId="0" borderId="0" xfId="0" applyFont="1">
      <alignment vertical="center"/>
    </xf>
    <xf numFmtId="0" fontId="12" fillId="0" borderId="0" xfId="0" applyFont="1">
      <alignment vertical="center"/>
    </xf>
    <xf numFmtId="0" fontId="4" fillId="2" borderId="7" xfId="0" applyFont="1" applyFill="1" applyBorder="1">
      <alignment vertical="center"/>
    </xf>
    <xf numFmtId="0" fontId="4" fillId="0" borderId="1" xfId="0" applyFont="1" applyBorder="1">
      <alignment vertical="center"/>
    </xf>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2" borderId="7" xfId="0" applyFont="1" applyFill="1" applyBorder="1" applyAlignment="1">
      <alignment vertical="center" wrapText="1"/>
    </xf>
    <xf numFmtId="0" fontId="4" fillId="2" borderId="5" xfId="0" applyFont="1" applyFill="1" applyBorder="1">
      <alignment vertical="center"/>
    </xf>
    <xf numFmtId="0" fontId="1" fillId="2" borderId="7" xfId="1" applyFill="1" applyBorder="1" applyAlignment="1">
      <alignment vertical="center" wrapText="1"/>
    </xf>
    <xf numFmtId="0" fontId="13" fillId="0" borderId="8" xfId="0" applyFont="1" applyBorder="1">
      <alignment vertical="center"/>
    </xf>
    <xf numFmtId="164" fontId="0" fillId="2" borderId="1" xfId="0" applyNumberFormat="1" applyFill="1" applyBorder="1">
      <alignment vertical="center"/>
    </xf>
    <xf numFmtId="0" fontId="14" fillId="4" borderId="23" xfId="0" applyFont="1" applyFill="1" applyBorder="1">
      <alignment vertical="center"/>
    </xf>
    <xf numFmtId="0" fontId="14" fillId="5" borderId="23" xfId="0" applyFont="1" applyFill="1" applyBorder="1">
      <alignment vertical="center"/>
    </xf>
    <xf numFmtId="0" fontId="15" fillId="0" borderId="1" xfId="0" applyFont="1" applyBorder="1">
      <alignment vertical="center"/>
    </xf>
    <xf numFmtId="165" fontId="0" fillId="0" borderId="1" xfId="2" applyNumberFormat="1" applyFont="1" applyBorder="1">
      <alignment vertical="center"/>
    </xf>
    <xf numFmtId="0" fontId="0" fillId="0" borderId="1" xfId="2" applyFont="1" applyBorder="1">
      <alignment vertical="center"/>
    </xf>
    <xf numFmtId="0" fontId="0" fillId="0" borderId="0" xfId="0" applyAlignment="1">
      <alignment vertical="center" wrapText="1"/>
    </xf>
    <xf numFmtId="0" fontId="0" fillId="0" borderId="2" xfId="0" applyBorder="1" applyAlignment="1">
      <alignment horizontal="center" vertical="center"/>
    </xf>
    <xf numFmtId="0" fontId="3" fillId="0" borderId="4" xfId="0" applyFont="1" applyBorder="1" applyAlignment="1">
      <alignment horizontal="center" vertical="center"/>
    </xf>
    <xf numFmtId="0" fontId="0" fillId="0" borderId="7" xfId="0" applyBorder="1" applyAlignment="1">
      <alignment vertical="center" wrapText="1"/>
    </xf>
    <xf numFmtId="0" fontId="0" fillId="0" borderId="24" xfId="0" applyBorder="1" applyAlignment="1">
      <alignment vertical="center" wrapText="1"/>
    </xf>
    <xf numFmtId="0" fontId="16" fillId="0" borderId="0" xfId="0" applyFont="1" applyAlignment="1">
      <alignment vertical="center" wrapText="1"/>
    </xf>
    <xf numFmtId="0" fontId="16" fillId="0" borderId="0" xfId="0" applyFont="1">
      <alignment vertical="center"/>
    </xf>
    <xf numFmtId="0" fontId="16" fillId="0" borderId="24" xfId="0" applyFont="1" applyBorder="1">
      <alignment vertical="center"/>
    </xf>
    <xf numFmtId="0" fontId="0" fillId="0" borderId="5" xfId="0" applyBorder="1" applyAlignment="1">
      <alignment vertical="center" wrapText="1"/>
    </xf>
    <xf numFmtId="0" fontId="0" fillId="6" borderId="5" xfId="0" applyFill="1" applyBorder="1" applyAlignment="1">
      <alignment vertical="center" wrapText="1"/>
    </xf>
    <xf numFmtId="0" fontId="0" fillId="6" borderId="5" xfId="0" applyFill="1" applyBorder="1">
      <alignment vertical="center"/>
    </xf>
    <xf numFmtId="0" fontId="0" fillId="6" borderId="7" xfId="0" applyFill="1" applyBorder="1" applyAlignment="1">
      <alignment horizontal="left" vertical="center" wrapText="1"/>
    </xf>
    <xf numFmtId="0" fontId="0" fillId="6" borderId="7" xfId="0" applyFill="1" applyBorder="1" applyAlignment="1">
      <alignment vertical="center" wrapText="1"/>
    </xf>
    <xf numFmtId="0" fontId="4" fillId="6" borderId="7" xfId="0" applyFont="1" applyFill="1" applyBorder="1" applyAlignment="1">
      <alignment vertical="center" wrapText="1"/>
    </xf>
    <xf numFmtId="0" fontId="0" fillId="0" borderId="10" xfId="0" applyBorder="1" applyAlignment="1">
      <alignment vertical="center" wrapText="1"/>
    </xf>
    <xf numFmtId="0" fontId="4" fillId="0" borderId="0" xfId="0" applyFont="1" applyAlignment="1">
      <alignment vertical="center" wrapText="1"/>
    </xf>
    <xf numFmtId="0" fontId="4" fillId="0" borderId="24" xfId="0" applyFont="1" applyBorder="1" applyAlignment="1">
      <alignment vertical="center" wrapText="1"/>
    </xf>
    <xf numFmtId="0" fontId="4" fillId="0" borderId="2" xfId="0" applyFont="1" applyBorder="1" applyAlignment="1">
      <alignment vertical="center" wrapText="1"/>
    </xf>
    <xf numFmtId="0" fontId="0" fillId="0" borderId="8" xfId="0" applyBorder="1" applyAlignment="1">
      <alignment vertical="center" wrapText="1"/>
    </xf>
    <xf numFmtId="0" fontId="16" fillId="0" borderId="25" xfId="0" applyFont="1" applyBorder="1">
      <alignment vertical="center"/>
    </xf>
    <xf numFmtId="0" fontId="0" fillId="0" borderId="2" xfId="0" applyBorder="1" applyAlignment="1">
      <alignment vertical="center" wrapText="1"/>
    </xf>
    <xf numFmtId="0" fontId="4" fillId="2" borderId="6" xfId="0" applyFont="1" applyFill="1" applyBorder="1" applyAlignment="1">
      <alignment vertical="center" wrapText="1"/>
    </xf>
    <xf numFmtId="0" fontId="16" fillId="0" borderId="25" xfId="0" applyFont="1" applyBorder="1" applyAlignment="1">
      <alignment vertical="center" wrapText="1"/>
    </xf>
    <xf numFmtId="0" fontId="16" fillId="0" borderId="1" xfId="0" applyFont="1" applyBorder="1" applyAlignment="1">
      <alignment vertical="center" wrapText="1"/>
    </xf>
    <xf numFmtId="0" fontId="0" fillId="0" borderId="26" xfId="0" applyBorder="1" applyAlignment="1">
      <alignment vertical="center" wrapText="1"/>
    </xf>
    <xf numFmtId="0" fontId="3" fillId="0" borderId="2" xfId="0" applyFont="1"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27" xfId="0" applyBorder="1" applyAlignment="1">
      <alignment vertical="center" wrapText="1"/>
    </xf>
    <xf numFmtId="0" fontId="4" fillId="2" borderId="5" xfId="0" applyFont="1" applyFill="1" applyBorder="1" applyAlignment="1">
      <alignment vertical="center" wrapText="1"/>
    </xf>
    <xf numFmtId="0" fontId="3" fillId="0" borderId="1" xfId="0" applyFont="1" applyBorder="1" applyAlignment="1">
      <alignment horizontal="center" vertical="center" wrapText="1"/>
    </xf>
    <xf numFmtId="0" fontId="18" fillId="0" borderId="0" xfId="0" applyFont="1">
      <alignment vertical="center"/>
    </xf>
    <xf numFmtId="0" fontId="4" fillId="0" borderId="0" xfId="0" applyFont="1" applyAlignment="1">
      <alignment horizontal="center" vertical="center"/>
    </xf>
    <xf numFmtId="0" fontId="4" fillId="0" borderId="0" xfId="0" applyFont="1" applyAlignment="1">
      <alignment horizontal="right" vertical="center"/>
    </xf>
    <xf numFmtId="164" fontId="0" fillId="0" borderId="0" xfId="0" applyNumberFormat="1">
      <alignment vertical="center"/>
    </xf>
    <xf numFmtId="0" fontId="0" fillId="7" borderId="1" xfId="0" applyFill="1" applyBorder="1" applyAlignment="1">
      <alignment horizontal="center" vertical="center"/>
    </xf>
    <xf numFmtId="0" fontId="4" fillId="7" borderId="1" xfId="0" applyFont="1" applyFill="1" applyBorder="1" applyAlignment="1">
      <alignment horizontal="center" vertical="center"/>
    </xf>
    <xf numFmtId="0" fontId="0" fillId="0" borderId="5" xfId="0" applyBorder="1">
      <alignment vertical="center"/>
    </xf>
    <xf numFmtId="0" fontId="0" fillId="0" borderId="7" xfId="0" applyBorder="1">
      <alignment vertical="center"/>
    </xf>
    <xf numFmtId="0" fontId="21" fillId="0" borderId="24" xfId="0" applyFont="1" applyBorder="1" applyAlignment="1">
      <alignment vertical="center" wrapText="1"/>
    </xf>
    <xf numFmtId="0" fontId="0" fillId="0" borderId="0" xfId="0"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2" fillId="8" borderId="24" xfId="0" applyFont="1" applyFill="1" applyBorder="1" applyAlignment="1">
      <alignment horizontal="center" vertical="center"/>
    </xf>
    <xf numFmtId="0" fontId="12" fillId="8" borderId="24" xfId="0" applyFont="1" applyFill="1" applyBorder="1" applyAlignment="1">
      <alignment horizontal="center" vertical="center" wrapText="1"/>
    </xf>
    <xf numFmtId="0" fontId="14" fillId="0" borderId="26" xfId="0" applyFont="1" applyBorder="1" applyAlignment="1">
      <alignment horizontal="center" vertical="center"/>
    </xf>
    <xf numFmtId="0" fontId="14" fillId="0" borderId="26" xfId="0" applyFont="1" applyBorder="1">
      <alignment vertical="center"/>
    </xf>
    <xf numFmtId="0" fontId="14" fillId="0" borderId="26" xfId="0" applyFont="1" applyBorder="1" applyAlignment="1">
      <alignment vertical="center" wrapText="1"/>
    </xf>
    <xf numFmtId="0" fontId="14" fillId="0" borderId="24" xfId="0" applyFont="1" applyBorder="1" applyAlignment="1">
      <alignment horizontal="center" vertical="center"/>
    </xf>
    <xf numFmtId="0" fontId="14" fillId="0" borderId="24" xfId="0" applyFont="1" applyBorder="1">
      <alignment vertical="center"/>
    </xf>
    <xf numFmtId="0" fontId="14" fillId="0" borderId="24" xfId="0" applyFont="1" applyBorder="1" applyAlignment="1">
      <alignment vertical="center" wrapText="1"/>
    </xf>
    <xf numFmtId="0" fontId="16" fillId="0" borderId="4" xfId="0" applyFont="1" applyBorder="1" applyAlignment="1">
      <alignment vertical="center" wrapText="1"/>
    </xf>
    <xf numFmtId="0" fontId="16" fillId="0" borderId="28" xfId="0" applyFont="1" applyBorder="1" applyAlignment="1">
      <alignment vertical="center" wrapText="1"/>
    </xf>
    <xf numFmtId="0" fontId="0" fillId="0" borderId="25" xfId="0" applyBorder="1" applyAlignment="1">
      <alignment vertical="center" wrapText="1"/>
    </xf>
    <xf numFmtId="0" fontId="4" fillId="0" borderId="8" xfId="0" applyFont="1" applyBorder="1" applyAlignment="1">
      <alignment vertical="center" wrapText="1"/>
    </xf>
    <xf numFmtId="0" fontId="16" fillId="0" borderId="10" xfId="0" applyFont="1" applyBorder="1" applyAlignment="1">
      <alignment vertical="center" wrapText="1"/>
    </xf>
    <xf numFmtId="0" fontId="0" fillId="2" borderId="14" xfId="0" applyFill="1" applyBorder="1">
      <alignment vertical="center"/>
    </xf>
    <xf numFmtId="0" fontId="0" fillId="2" borderId="21" xfId="0" applyFill="1" applyBorder="1" applyAlignment="1">
      <alignment vertical="center" wrapText="1"/>
    </xf>
    <xf numFmtId="0" fontId="0" fillId="2" borderId="21" xfId="0" applyFill="1" applyBorder="1">
      <alignment vertical="center"/>
    </xf>
    <xf numFmtId="0" fontId="0" fillId="2" borderId="7" xfId="0" applyFill="1" applyBorder="1" applyAlignment="1">
      <alignment vertical="center" wrapText="1"/>
    </xf>
    <xf numFmtId="0" fontId="0" fillId="2" borderId="6" xfId="0" applyFill="1" applyBorder="1" applyAlignment="1">
      <alignment vertical="center" wrapText="1"/>
    </xf>
    <xf numFmtId="0" fontId="0" fillId="2" borderId="9" xfId="0" applyFill="1" applyBorder="1" applyAlignment="1">
      <alignment horizontal="center" vertical="center" wrapText="1"/>
    </xf>
    <xf numFmtId="0" fontId="0" fillId="2" borderId="6" xfId="0" applyFill="1" applyBorder="1" applyAlignment="1">
      <alignment horizontal="center" vertical="center" wrapText="1"/>
    </xf>
    <xf numFmtId="0" fontId="4" fillId="6" borderId="7" xfId="0" applyFont="1" applyFill="1" applyBorder="1" applyAlignment="1">
      <alignment horizontal="left" vertical="center" wrapText="1"/>
    </xf>
    <xf numFmtId="0" fontId="4" fillId="0" borderId="7" xfId="0" applyFont="1" applyBorder="1" applyAlignment="1">
      <alignment vertical="center" wrapText="1"/>
    </xf>
    <xf numFmtId="0" fontId="4" fillId="0" borderId="25" xfId="0" applyFont="1" applyBorder="1" applyAlignment="1">
      <alignment vertical="center" wrapText="1"/>
    </xf>
    <xf numFmtId="0" fontId="4" fillId="0" borderId="10" xfId="0" applyFont="1" applyBorder="1" applyAlignment="1">
      <alignment vertical="center" wrapText="1"/>
    </xf>
    <xf numFmtId="0" fontId="16" fillId="0" borderId="5" xfId="0" applyFont="1" applyBorder="1" applyAlignment="1">
      <alignment vertical="center" wrapText="1"/>
    </xf>
    <xf numFmtId="0" fontId="15" fillId="0" borderId="1" xfId="0" applyFont="1" applyBorder="1" applyAlignment="1">
      <alignment vertical="center" wrapText="1"/>
    </xf>
    <xf numFmtId="0" fontId="16" fillId="0" borderId="29" xfId="0" applyFont="1" applyBorder="1" applyAlignment="1">
      <alignment vertical="center" wrapText="1"/>
    </xf>
    <xf numFmtId="0" fontId="0" fillId="0" borderId="4" xfId="0" applyBorder="1">
      <alignment vertical="center"/>
    </xf>
    <xf numFmtId="0" fontId="4" fillId="0" borderId="7" xfId="0" applyFont="1" applyBorder="1">
      <alignment vertical="center"/>
    </xf>
    <xf numFmtId="0" fontId="23" fillId="0" borderId="22" xfId="0" applyFont="1" applyBorder="1" applyAlignment="1"/>
    <xf numFmtId="0" fontId="4" fillId="9" borderId="0" xfId="0" applyFont="1" applyFill="1">
      <alignment vertical="center"/>
    </xf>
    <xf numFmtId="0" fontId="23" fillId="9" borderId="22" xfId="0" applyFont="1" applyFill="1" applyBorder="1" applyAlignment="1"/>
    <xf numFmtId="0" fontId="0" fillId="9" borderId="1" xfId="0" applyFill="1" applyBorder="1">
      <alignment vertic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16" fillId="9" borderId="1" xfId="0" applyFont="1" applyFill="1" applyBorder="1" applyAlignment="1">
      <alignment vertical="center" wrapText="1"/>
    </xf>
    <xf numFmtId="0" fontId="3" fillId="9" borderId="4" xfId="0" applyFont="1" applyFill="1" applyBorder="1" applyAlignment="1">
      <alignment horizontal="center" vertical="center"/>
    </xf>
    <xf numFmtId="0" fontId="4" fillId="9" borderId="1" xfId="0" applyFont="1" applyFill="1" applyBorder="1" applyAlignment="1">
      <alignment vertical="center" wrapText="1"/>
    </xf>
    <xf numFmtId="165" fontId="0" fillId="9" borderId="1" xfId="0" applyNumberFormat="1" applyFill="1" applyBorder="1">
      <alignment vertical="center"/>
    </xf>
    <xf numFmtId="164" fontId="0" fillId="9" borderId="1" xfId="0" applyNumberFormat="1" applyFill="1" applyBorder="1">
      <alignment vertical="center"/>
    </xf>
    <xf numFmtId="0" fontId="0" fillId="9" borderId="0" xfId="0" applyFill="1">
      <alignment vertical="center"/>
    </xf>
    <xf numFmtId="166" fontId="23" fillId="0" borderId="30" xfId="0" applyNumberFormat="1" applyFont="1" applyBorder="1" applyAlignment="1"/>
    <xf numFmtId="0" fontId="16" fillId="0" borderId="24" xfId="0" applyFont="1" applyBorder="1" applyAlignment="1">
      <alignment vertical="center" wrapText="1"/>
    </xf>
    <xf numFmtId="0" fontId="4" fillId="0" borderId="9" xfId="0" applyFont="1" applyBorder="1" applyAlignment="1">
      <alignment vertical="center" wrapText="1"/>
    </xf>
    <xf numFmtId="0" fontId="4" fillId="0" borderId="26" xfId="0" applyFont="1" applyBorder="1" applyAlignment="1">
      <alignment vertical="center" wrapText="1"/>
    </xf>
    <xf numFmtId="0" fontId="4" fillId="10" borderId="1" xfId="0" applyFont="1" applyFill="1" applyBorder="1">
      <alignment vertical="center"/>
    </xf>
    <xf numFmtId="0" fontId="4" fillId="10" borderId="5" xfId="0" applyFont="1" applyFill="1" applyBorder="1">
      <alignment vertical="center"/>
    </xf>
    <xf numFmtId="0" fontId="22" fillId="10" borderId="24" xfId="0" applyFont="1" applyFill="1" applyBorder="1">
      <alignment vertical="center"/>
    </xf>
    <xf numFmtId="0" fontId="0" fillId="9" borderId="1" xfId="0" applyFill="1" applyBorder="1" applyAlignment="1">
      <alignment vertical="center" wrapText="1"/>
    </xf>
    <xf numFmtId="0" fontId="25" fillId="0" borderId="28" xfId="0" applyFont="1" applyBorder="1" applyAlignment="1">
      <alignment vertical="center" wrapText="1"/>
    </xf>
    <xf numFmtId="165" fontId="0" fillId="0" borderId="0" xfId="0" applyNumberFormat="1">
      <alignment vertical="center"/>
    </xf>
  </cellXfs>
  <cellStyles count="3">
    <cellStyle name="Normal" xfId="0" builtinId="0"/>
    <cellStyle name="Normal 3" xfId="2" xr:uid="{226A9605-3C00-40CB-A61F-0C6F7BD9C326}"/>
    <cellStyle name="標準 2" xfId="1" xr:uid="{1F7367B0-5FF1-4792-B669-C06EE4C60B7F}"/>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rgb="FFFF0000"/>
        </patternFill>
      </fill>
    </dxf>
    <dxf>
      <font>
        <color rgb="FF9C0006"/>
      </font>
      <fill>
        <patternFill>
          <bgColor rgb="FFFFC7CE"/>
        </patternFill>
      </fill>
    </dxf>
    <dxf>
      <font>
        <color rgb="FF9C0006"/>
      </font>
      <fill>
        <patternFill>
          <bgColor rgb="FFFFC7CE"/>
        </patternFill>
      </fill>
    </dxf>
    <dxf>
      <fill>
        <patternFill>
          <fgColor indexed="64"/>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utan\Downloads\&#36914;&#25431;&#31649;&#29702;&#34920;PG-PT_A01_Conversion%20Training_20231227_1021.xlsm" TargetMode="External"/><Relationship Id="rId1" Type="http://schemas.openxmlformats.org/officeDocument/2006/relationships/externalLinkPath" Target="file:///C:\Users\yutan\Downloads\&#36914;&#25431;&#31649;&#29702;&#34920;PG-PT_A01_Conversion%20Training_20231227_1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進捗管理表作成ワークシート"/>
      <sheetName val="重複日程チェック"/>
      <sheetName val="進捗管理表"/>
      <sheetName val="進捗状況"/>
      <sheetName val="development work list"/>
      <sheetName val="【変更不可】共通設定"/>
      <sheetName val="PGPT規模実績 (開始）"/>
      <sheetName val="PGPT規模実績（終了）"/>
      <sheetName val="ガントチャート"/>
      <sheetName val="進捗状況 (Lot1 Add)"/>
      <sheetName val="個人別分析"/>
      <sheetName val="バージョン情報"/>
      <sheetName val="進捗状況 (移管Proj)"/>
      <sheetName val="設定"/>
      <sheetName val="生産性vs品質(Lot1)"/>
      <sheetName val="生産性vs品質(Lot1 Add)"/>
      <sheetName val="生産性vs品質(移管Proj)"/>
      <sheetName val="個人別ピボッ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4ED9B-E863-4A22-9382-BC8E793FAD99}">
  <dimension ref="B2:AN35"/>
  <sheetViews>
    <sheetView showGridLines="0" zoomScale="85" zoomScaleNormal="85" workbookViewId="0">
      <pane xSplit="10" ySplit="9" topLeftCell="AO18" activePane="bottomRight" state="frozen"/>
      <selection pane="topRight" activeCell="K1" sqref="K1"/>
      <selection pane="bottomLeft" activeCell="A10" sqref="A10"/>
      <selection pane="bottomRight" activeCell="AO19" sqref="AO19"/>
    </sheetView>
  </sheetViews>
  <sheetFormatPr defaultColWidth="9" defaultRowHeight="14.4"/>
  <cols>
    <col min="1" max="1" width="3.625" style="36" customWidth="1"/>
    <col min="2" max="2" width="33.75" style="36" bestFit="1" customWidth="1"/>
    <col min="3" max="3" width="8.25" style="36" bestFit="1" customWidth="1"/>
    <col min="4" max="8" width="8.125" style="36" customWidth="1"/>
    <col min="9" max="9" width="30.625" style="36" customWidth="1"/>
    <col min="10" max="10" width="11.25" style="36" customWidth="1"/>
    <col min="11" max="11" width="6.375" style="36" customWidth="1"/>
    <col min="12" max="13" width="9" style="36"/>
    <col min="14" max="15" width="10.25" style="36" bestFit="1" customWidth="1"/>
    <col min="16" max="16" width="6.375" style="36" customWidth="1"/>
    <col min="17" max="18" width="9" style="36"/>
    <col min="19" max="20" width="10.25" style="36" bestFit="1" customWidth="1"/>
    <col min="21" max="21" width="6.375" style="36" customWidth="1"/>
    <col min="22" max="23" width="9" style="36"/>
    <col min="24" max="25" width="10.25" style="36" bestFit="1" customWidth="1"/>
    <col min="26" max="26" width="6.375" style="36" customWidth="1"/>
    <col min="27" max="28" width="9" style="36"/>
    <col min="29" max="30" width="10.25" style="36" bestFit="1" customWidth="1"/>
    <col min="31" max="31" width="6.375" style="36" customWidth="1"/>
    <col min="32" max="33" width="9" style="36"/>
    <col min="34" max="35" width="10.25" style="36" bestFit="1" customWidth="1"/>
    <col min="36" max="36" width="6.375" style="36" customWidth="1"/>
    <col min="37" max="38" width="9" style="36"/>
    <col min="39" max="40" width="10.25" style="36" bestFit="1" customWidth="1"/>
    <col min="41" max="16384" width="9" style="36"/>
  </cols>
  <sheetData>
    <row r="2" spans="2:40" ht="18.600000000000001">
      <c r="B2" s="35" t="s">
        <v>0</v>
      </c>
      <c r="C2" s="35"/>
    </row>
    <row r="3" spans="2:40" ht="16.2">
      <c r="B3" s="36" t="s">
        <v>1</v>
      </c>
      <c r="D3" s="37" t="s">
        <v>2</v>
      </c>
      <c r="E3" s="38"/>
      <c r="F3" s="38"/>
      <c r="G3" s="38"/>
      <c r="H3" s="39"/>
    </row>
    <row r="4" spans="2:40">
      <c r="D4" s="40" t="s">
        <v>3</v>
      </c>
      <c r="E4" s="36" t="s">
        <v>4</v>
      </c>
      <c r="H4" s="41"/>
    </row>
    <row r="5" spans="2:40">
      <c r="D5" s="40" t="s">
        <v>5</v>
      </c>
      <c r="E5" s="36" t="s">
        <v>6</v>
      </c>
      <c r="H5" s="41"/>
    </row>
    <row r="6" spans="2:40">
      <c r="D6" s="42" t="s">
        <v>7</v>
      </c>
      <c r="E6" s="43" t="s">
        <v>8</v>
      </c>
      <c r="F6" s="43"/>
      <c r="G6" s="43"/>
      <c r="H6" s="44"/>
      <c r="K6" s="45" t="s">
        <v>9</v>
      </c>
      <c r="L6" s="46"/>
      <c r="M6" s="46"/>
      <c r="N6" s="46"/>
      <c r="O6" s="47"/>
      <c r="P6" s="45" t="s">
        <v>10</v>
      </c>
      <c r="Q6" s="46"/>
      <c r="R6" s="46"/>
      <c r="S6" s="46"/>
      <c r="T6" s="47"/>
      <c r="U6" s="45" t="s">
        <v>11</v>
      </c>
      <c r="V6" s="46"/>
      <c r="W6" s="46"/>
      <c r="X6" s="46"/>
      <c r="Y6" s="47"/>
      <c r="Z6" s="45" t="s">
        <v>12</v>
      </c>
      <c r="AA6" s="46"/>
      <c r="AB6" s="46"/>
      <c r="AC6" s="46"/>
      <c r="AD6" s="47"/>
      <c r="AE6" s="45" t="s">
        <v>13</v>
      </c>
      <c r="AF6" s="46"/>
      <c r="AG6" s="46"/>
      <c r="AH6" s="46"/>
      <c r="AI6" s="47"/>
      <c r="AJ6" s="45" t="s">
        <v>14</v>
      </c>
      <c r="AK6" s="46"/>
      <c r="AL6" s="46"/>
      <c r="AM6" s="46"/>
      <c r="AN6" s="47"/>
    </row>
    <row r="7" spans="2:40">
      <c r="K7" s="48" t="s">
        <v>3</v>
      </c>
      <c r="L7" s="49" t="s">
        <v>5</v>
      </c>
      <c r="M7" s="47"/>
      <c r="N7" s="49" t="s">
        <v>7</v>
      </c>
      <c r="O7" s="47"/>
      <c r="P7" s="48" t="s">
        <v>3</v>
      </c>
      <c r="Q7" s="49" t="s">
        <v>5</v>
      </c>
      <c r="R7" s="47"/>
      <c r="S7" s="49" t="s">
        <v>7</v>
      </c>
      <c r="T7" s="47"/>
      <c r="U7" s="48" t="s">
        <v>3</v>
      </c>
      <c r="V7" s="49" t="s">
        <v>5</v>
      </c>
      <c r="W7" s="47"/>
      <c r="X7" s="49" t="s">
        <v>7</v>
      </c>
      <c r="Y7" s="47"/>
      <c r="Z7" s="48" t="s">
        <v>3</v>
      </c>
      <c r="AA7" s="49" t="s">
        <v>5</v>
      </c>
      <c r="AB7" s="47"/>
      <c r="AC7" s="49" t="s">
        <v>7</v>
      </c>
      <c r="AD7" s="47"/>
      <c r="AE7" s="48" t="s">
        <v>3</v>
      </c>
      <c r="AF7" s="49" t="s">
        <v>5</v>
      </c>
      <c r="AG7" s="47"/>
      <c r="AH7" s="49" t="s">
        <v>7</v>
      </c>
      <c r="AI7" s="47"/>
      <c r="AJ7" s="48" t="s">
        <v>3</v>
      </c>
      <c r="AK7" s="49" t="s">
        <v>5</v>
      </c>
      <c r="AL7" s="47"/>
      <c r="AM7" s="49" t="s">
        <v>7</v>
      </c>
      <c r="AN7" s="47"/>
    </row>
    <row r="8" spans="2:40">
      <c r="B8" s="50"/>
      <c r="C8" s="45"/>
      <c r="D8" s="51" t="s">
        <v>15</v>
      </c>
      <c r="E8" s="52"/>
      <c r="F8" s="52"/>
      <c r="G8" s="52"/>
      <c r="H8" s="53"/>
      <c r="I8" s="50"/>
      <c r="J8" s="54"/>
      <c r="K8" s="55"/>
      <c r="L8" s="56" t="s">
        <v>16</v>
      </c>
      <c r="M8" s="57">
        <v>23.2</v>
      </c>
      <c r="N8" s="56" t="s">
        <v>17</v>
      </c>
      <c r="O8" s="58" t="s">
        <v>18</v>
      </c>
      <c r="P8" s="55"/>
      <c r="Q8" s="59" t="s">
        <v>16</v>
      </c>
      <c r="R8" s="60">
        <v>11.2</v>
      </c>
      <c r="S8" s="59" t="s">
        <v>17</v>
      </c>
      <c r="T8" s="61" t="s">
        <v>18</v>
      </c>
      <c r="U8" s="55"/>
      <c r="V8" s="59" t="s">
        <v>16</v>
      </c>
      <c r="W8" s="60">
        <v>20</v>
      </c>
      <c r="X8" s="59" t="s">
        <v>17</v>
      </c>
      <c r="Y8" s="61" t="s">
        <v>18</v>
      </c>
      <c r="Z8" s="55"/>
      <c r="AA8" s="59" t="s">
        <v>16</v>
      </c>
      <c r="AB8" s="60">
        <v>20.8</v>
      </c>
      <c r="AC8" s="59" t="s">
        <v>17</v>
      </c>
      <c r="AD8" s="61" t="s">
        <v>18</v>
      </c>
      <c r="AE8" s="55"/>
      <c r="AF8" s="59" t="s">
        <v>16</v>
      </c>
      <c r="AG8" s="60">
        <v>12.8</v>
      </c>
      <c r="AH8" s="59" t="s">
        <v>17</v>
      </c>
      <c r="AI8" s="61" t="s">
        <v>18</v>
      </c>
      <c r="AJ8" s="55"/>
      <c r="AK8" s="59" t="s">
        <v>16</v>
      </c>
      <c r="AL8" s="60">
        <v>12.8</v>
      </c>
      <c r="AM8" s="59" t="s">
        <v>17</v>
      </c>
      <c r="AN8" s="61" t="s">
        <v>18</v>
      </c>
    </row>
    <row r="9" spans="2:40" ht="43.2">
      <c r="B9" s="62" t="s">
        <v>19</v>
      </c>
      <c r="C9" s="62" t="s">
        <v>20</v>
      </c>
      <c r="D9" s="63" t="s">
        <v>9</v>
      </c>
      <c r="E9" s="63" t="s">
        <v>10</v>
      </c>
      <c r="F9" s="63" t="s">
        <v>11</v>
      </c>
      <c r="G9" s="63" t="s">
        <v>12</v>
      </c>
      <c r="H9" s="63" t="s">
        <v>13</v>
      </c>
      <c r="I9" s="81" t="s">
        <v>21</v>
      </c>
      <c r="J9" s="64" t="s">
        <v>22</v>
      </c>
      <c r="K9" s="55" t="s">
        <v>23</v>
      </c>
      <c r="L9" s="65" t="s">
        <v>24</v>
      </c>
      <c r="M9" s="66" t="s">
        <v>5</v>
      </c>
      <c r="N9" s="65" t="s">
        <v>25</v>
      </c>
      <c r="O9" s="66" t="s">
        <v>26</v>
      </c>
      <c r="P9" s="55" t="s">
        <v>23</v>
      </c>
      <c r="Q9" s="65" t="s">
        <v>24</v>
      </c>
      <c r="R9" s="66" t="s">
        <v>5</v>
      </c>
      <c r="S9" s="65" t="s">
        <v>25</v>
      </c>
      <c r="T9" s="66" t="s">
        <v>26</v>
      </c>
      <c r="U9" s="55" t="s">
        <v>23</v>
      </c>
      <c r="V9" s="65" t="s">
        <v>24</v>
      </c>
      <c r="W9" s="66" t="s">
        <v>5</v>
      </c>
      <c r="X9" s="65" t="s">
        <v>25</v>
      </c>
      <c r="Y9" s="66" t="s">
        <v>26</v>
      </c>
      <c r="Z9" s="55" t="s">
        <v>23</v>
      </c>
      <c r="AA9" s="65" t="s">
        <v>24</v>
      </c>
      <c r="AB9" s="66" t="s">
        <v>5</v>
      </c>
      <c r="AC9" s="65" t="s">
        <v>25</v>
      </c>
      <c r="AD9" s="66" t="s">
        <v>26</v>
      </c>
      <c r="AE9" s="55" t="s">
        <v>23</v>
      </c>
      <c r="AF9" s="65" t="s">
        <v>24</v>
      </c>
      <c r="AG9" s="66" t="s">
        <v>5</v>
      </c>
      <c r="AH9" s="65" t="s">
        <v>25</v>
      </c>
      <c r="AI9" s="66" t="s">
        <v>26</v>
      </c>
      <c r="AJ9" s="55" t="s">
        <v>23</v>
      </c>
      <c r="AK9" s="65" t="s">
        <v>24</v>
      </c>
      <c r="AL9" s="66" t="s">
        <v>5</v>
      </c>
      <c r="AM9" s="65" t="s">
        <v>25</v>
      </c>
      <c r="AN9" s="66" t="s">
        <v>26</v>
      </c>
    </row>
    <row r="10" spans="2:40" ht="28.95" customHeight="1">
      <c r="B10" s="67" t="s">
        <v>27</v>
      </c>
      <c r="C10" s="67" t="s">
        <v>28</v>
      </c>
      <c r="D10" s="68" t="str">
        <f>IF(AND(K10="○",M10&gt;0.35,N10=O10),"○","×")</f>
        <v>○</v>
      </c>
      <c r="E10" s="68" t="str">
        <f>IF(AND(P10="○",R10&gt;0.35,S10=T10),"○","×")</f>
        <v>○</v>
      </c>
      <c r="F10" s="68" t="str">
        <f>IF(AND(U10="○",W10&gt;0.35,X10=Y10),"○","×")</f>
        <v>○</v>
      </c>
      <c r="G10" s="68" t="str">
        <f>IF(AND(Z10="○",AB10&gt;0.35,AC10=AD10),"○","×")</f>
        <v>○</v>
      </c>
      <c r="H10" s="68" t="str">
        <f>IF(AND(AE10="○",AG10&gt;0.35,AH10=AI10),"○","×")</f>
        <v>○</v>
      </c>
      <c r="I10" s="69" t="s">
        <v>29</v>
      </c>
      <c r="J10" s="70" t="s">
        <v>30</v>
      </c>
      <c r="K10" s="68" t="s">
        <v>30</v>
      </c>
      <c r="L10" s="71">
        <v>20</v>
      </c>
      <c r="M10" s="72">
        <f t="shared" ref="M10:M12" si="0">IF(L10="",0,M$8/L10)</f>
        <v>1.1599999999999999</v>
      </c>
      <c r="N10" s="67">
        <v>8</v>
      </c>
      <c r="O10" s="67">
        <v>8</v>
      </c>
      <c r="P10" s="68" t="s">
        <v>30</v>
      </c>
      <c r="Q10" s="71">
        <v>20</v>
      </c>
      <c r="R10" s="72">
        <f>IF(Q10="",0,R$8/Q10)</f>
        <v>0.55999999999999994</v>
      </c>
      <c r="S10" s="67">
        <v>8</v>
      </c>
      <c r="T10" s="67">
        <v>8</v>
      </c>
      <c r="U10" s="68" t="s">
        <v>30</v>
      </c>
      <c r="V10" s="71">
        <v>20</v>
      </c>
      <c r="W10" s="72">
        <f t="shared" ref="W10:W31" si="1">IF(V10="",0,W$8/V10)</f>
        <v>1</v>
      </c>
      <c r="X10" s="67">
        <v>8</v>
      </c>
      <c r="Y10" s="67">
        <v>8</v>
      </c>
      <c r="Z10" s="68" t="s">
        <v>30</v>
      </c>
      <c r="AA10" s="71">
        <v>20</v>
      </c>
      <c r="AB10" s="72">
        <f t="shared" ref="AB10:AB31" si="2">IF(AA10="",0,AB$8/AA10)</f>
        <v>1.04</v>
      </c>
      <c r="AC10" s="67">
        <v>8</v>
      </c>
      <c r="AD10" s="67">
        <v>8</v>
      </c>
      <c r="AE10" s="68" t="s">
        <v>30</v>
      </c>
      <c r="AF10" s="71">
        <v>20</v>
      </c>
      <c r="AG10" s="72">
        <f t="shared" ref="AG10:AG31" si="3">IF(AF10="",0,AG$8/AF10)</f>
        <v>0.64</v>
      </c>
      <c r="AH10" s="67">
        <v>8</v>
      </c>
      <c r="AI10" s="67">
        <v>8</v>
      </c>
      <c r="AJ10" s="68"/>
      <c r="AK10" s="71"/>
      <c r="AL10" s="72">
        <f t="shared" ref="AL10:AL31" si="4">IF(AK10="",0,AL$8/AK10)</f>
        <v>0</v>
      </c>
      <c r="AM10" s="67"/>
      <c r="AN10" s="67"/>
    </row>
    <row r="11" spans="2:40" ht="28.95" customHeight="1">
      <c r="B11" s="67" t="s">
        <v>31</v>
      </c>
      <c r="C11" s="67" t="s">
        <v>32</v>
      </c>
      <c r="D11" s="68" t="str">
        <f t="shared" ref="D11:D31" si="5">IF(AND(K11="○",M11&gt;0.35,N11=O11),"○","×")</f>
        <v>×</v>
      </c>
      <c r="E11" s="68" t="str">
        <f t="shared" ref="E11:E31" si="6">IF(AND(P11="○",R11&gt;0.35,S11=T11),"○","×")</f>
        <v>○</v>
      </c>
      <c r="F11" s="68" t="str">
        <f t="shared" ref="F11:F31" si="7">IF(AND(U11="○",W11&gt;0.35,X11=Y11),"○","×")</f>
        <v>○</v>
      </c>
      <c r="G11" s="68" t="str">
        <f t="shared" ref="G11:G31" si="8">IF(AND(Z11="○",AB11&gt;0.35,AC11=AD11),"○","×")</f>
        <v>○</v>
      </c>
      <c r="H11" s="68" t="str">
        <f t="shared" ref="H11:H31" si="9">IF(AND(AE11="○",AG11&gt;0.35,AH11=AI11),"○","×")</f>
        <v>○</v>
      </c>
      <c r="I11" s="69" t="s">
        <v>33</v>
      </c>
      <c r="J11" s="70" t="s">
        <v>30</v>
      </c>
      <c r="K11" s="68" t="s">
        <v>30</v>
      </c>
      <c r="L11" s="71">
        <v>80</v>
      </c>
      <c r="M11" s="72">
        <f t="shared" si="0"/>
        <v>0.28999999999999998</v>
      </c>
      <c r="N11" s="67">
        <v>6</v>
      </c>
      <c r="O11" s="67">
        <v>6</v>
      </c>
      <c r="P11" s="68" t="s">
        <v>30</v>
      </c>
      <c r="Q11" s="71">
        <v>20</v>
      </c>
      <c r="R11" s="72">
        <f t="shared" ref="R11:R31" si="10">IF(Q11="",0,R$8/Q11)</f>
        <v>0.55999999999999994</v>
      </c>
      <c r="S11" s="67">
        <v>6</v>
      </c>
      <c r="T11" s="67">
        <v>6</v>
      </c>
      <c r="U11" s="68" t="s">
        <v>30</v>
      </c>
      <c r="V11" s="71">
        <v>20</v>
      </c>
      <c r="W11" s="72">
        <f t="shared" si="1"/>
        <v>1</v>
      </c>
      <c r="X11" s="67">
        <v>6</v>
      </c>
      <c r="Y11" s="67">
        <v>6</v>
      </c>
      <c r="Z11" s="68" t="s">
        <v>30</v>
      </c>
      <c r="AA11" s="71">
        <v>20</v>
      </c>
      <c r="AB11" s="72">
        <f t="shared" si="2"/>
        <v>1.04</v>
      </c>
      <c r="AC11" s="67">
        <v>6</v>
      </c>
      <c r="AD11" s="67">
        <v>6</v>
      </c>
      <c r="AE11" s="68" t="s">
        <v>30</v>
      </c>
      <c r="AF11" s="71">
        <v>20</v>
      </c>
      <c r="AG11" s="72">
        <f t="shared" si="3"/>
        <v>0.64</v>
      </c>
      <c r="AH11" s="67">
        <v>6</v>
      </c>
      <c r="AI11" s="67">
        <v>6</v>
      </c>
      <c r="AJ11" s="68"/>
      <c r="AK11" s="71"/>
      <c r="AL11" s="72">
        <f t="shared" si="4"/>
        <v>0</v>
      </c>
      <c r="AM11" s="67"/>
      <c r="AN11" s="67"/>
    </row>
    <row r="12" spans="2:40" ht="28.95" customHeight="1">
      <c r="B12" s="67" t="s">
        <v>34</v>
      </c>
      <c r="C12" s="67" t="s">
        <v>32</v>
      </c>
      <c r="D12" s="68" t="str">
        <f t="shared" si="5"/>
        <v>○</v>
      </c>
      <c r="E12" s="68" t="str">
        <f t="shared" si="6"/>
        <v>○</v>
      </c>
      <c r="F12" s="68" t="str">
        <f t="shared" si="7"/>
        <v>○</v>
      </c>
      <c r="G12" s="68" t="str">
        <f t="shared" si="8"/>
        <v>○</v>
      </c>
      <c r="H12" s="68" t="str">
        <f t="shared" si="9"/>
        <v>×</v>
      </c>
      <c r="I12" s="69" t="s">
        <v>35</v>
      </c>
      <c r="J12" s="70" t="s">
        <v>36</v>
      </c>
      <c r="K12" s="68" t="s">
        <v>30</v>
      </c>
      <c r="L12" s="71">
        <v>20</v>
      </c>
      <c r="M12" s="72">
        <f t="shared" si="0"/>
        <v>1.1599999999999999</v>
      </c>
      <c r="N12" s="67">
        <v>1</v>
      </c>
      <c r="O12" s="67">
        <v>1</v>
      </c>
      <c r="P12" s="68" t="s">
        <v>30</v>
      </c>
      <c r="Q12" s="71">
        <v>20</v>
      </c>
      <c r="R12" s="72">
        <f t="shared" si="10"/>
        <v>0.55999999999999994</v>
      </c>
      <c r="S12" s="67">
        <v>1</v>
      </c>
      <c r="T12" s="67">
        <v>1</v>
      </c>
      <c r="U12" s="68" t="s">
        <v>30</v>
      </c>
      <c r="V12" s="71">
        <v>20</v>
      </c>
      <c r="W12" s="72">
        <f t="shared" si="1"/>
        <v>1</v>
      </c>
      <c r="X12" s="67">
        <v>1</v>
      </c>
      <c r="Y12" s="67">
        <v>1</v>
      </c>
      <c r="Z12" s="68" t="s">
        <v>30</v>
      </c>
      <c r="AA12" s="71">
        <v>20</v>
      </c>
      <c r="AB12" s="72">
        <f t="shared" si="2"/>
        <v>1.04</v>
      </c>
      <c r="AC12" s="67">
        <v>1</v>
      </c>
      <c r="AD12" s="67">
        <v>1</v>
      </c>
      <c r="AE12" s="68" t="s">
        <v>37</v>
      </c>
      <c r="AF12" s="71"/>
      <c r="AG12" s="72">
        <f t="shared" si="3"/>
        <v>0</v>
      </c>
      <c r="AH12" s="67"/>
      <c r="AI12" s="67"/>
      <c r="AJ12" s="68"/>
      <c r="AK12" s="71"/>
      <c r="AL12" s="72">
        <f t="shared" si="4"/>
        <v>0</v>
      </c>
      <c r="AM12" s="67"/>
      <c r="AN12" s="67"/>
    </row>
    <row r="13" spans="2:40" ht="28.95" customHeight="1">
      <c r="B13" s="67" t="s">
        <v>38</v>
      </c>
      <c r="C13" s="67" t="s">
        <v>39</v>
      </c>
      <c r="D13" s="68" t="str">
        <f t="shared" si="5"/>
        <v>×</v>
      </c>
      <c r="E13" s="68" t="str">
        <f t="shared" si="6"/>
        <v>×</v>
      </c>
      <c r="F13" s="68" t="str">
        <f t="shared" si="7"/>
        <v>×</v>
      </c>
      <c r="G13" s="68" t="str">
        <f t="shared" si="8"/>
        <v>×</v>
      </c>
      <c r="H13" s="68" t="str">
        <f t="shared" si="9"/>
        <v>×</v>
      </c>
      <c r="I13" s="69" t="s">
        <v>40</v>
      </c>
      <c r="J13" s="70" t="s">
        <v>37</v>
      </c>
      <c r="K13" s="68" t="s">
        <v>30</v>
      </c>
      <c r="L13" s="71">
        <v>100</v>
      </c>
      <c r="M13" s="72">
        <f>IF(L13="",0,M$8/L13)</f>
        <v>0.23199999999999998</v>
      </c>
      <c r="N13" s="67">
        <v>10</v>
      </c>
      <c r="O13" s="67">
        <v>10</v>
      </c>
      <c r="P13" s="68" t="s">
        <v>30</v>
      </c>
      <c r="Q13" s="71">
        <v>120</v>
      </c>
      <c r="R13" s="72">
        <f t="shared" si="10"/>
        <v>9.3333333333333324E-2</v>
      </c>
      <c r="S13" s="67">
        <v>12</v>
      </c>
      <c r="T13" s="67">
        <v>12</v>
      </c>
      <c r="U13" s="68" t="s">
        <v>37</v>
      </c>
      <c r="V13" s="71"/>
      <c r="W13" s="72">
        <f t="shared" si="1"/>
        <v>0</v>
      </c>
      <c r="X13" s="67"/>
      <c r="Y13" s="67"/>
      <c r="Z13" s="68" t="s">
        <v>37</v>
      </c>
      <c r="AA13" s="71"/>
      <c r="AB13" s="72">
        <f t="shared" si="2"/>
        <v>0</v>
      </c>
      <c r="AC13" s="67"/>
      <c r="AD13" s="67"/>
      <c r="AE13" s="68" t="s">
        <v>37</v>
      </c>
      <c r="AF13" s="71"/>
      <c r="AG13" s="72">
        <f t="shared" si="3"/>
        <v>0</v>
      </c>
      <c r="AH13" s="67"/>
      <c r="AI13" s="67"/>
      <c r="AJ13" s="68"/>
      <c r="AK13" s="71"/>
      <c r="AL13" s="72">
        <f t="shared" si="4"/>
        <v>0</v>
      </c>
      <c r="AM13" s="67"/>
      <c r="AN13" s="67"/>
    </row>
    <row r="14" spans="2:40" ht="28.95" customHeight="1">
      <c r="B14" s="67"/>
      <c r="C14" s="67"/>
      <c r="D14" s="68" t="str">
        <f t="shared" si="5"/>
        <v>×</v>
      </c>
      <c r="E14" s="68" t="str">
        <f t="shared" si="6"/>
        <v>×</v>
      </c>
      <c r="F14" s="68" t="str">
        <f t="shared" si="7"/>
        <v>×</v>
      </c>
      <c r="G14" s="68" t="str">
        <f t="shared" si="8"/>
        <v>×</v>
      </c>
      <c r="H14" s="68" t="str">
        <f t="shared" si="9"/>
        <v>×</v>
      </c>
      <c r="I14" s="69"/>
      <c r="J14" s="70"/>
      <c r="K14" s="68"/>
      <c r="L14" s="71"/>
      <c r="M14" s="72">
        <f t="shared" ref="M14:M31" si="11">IF(L14="",0,M$8/L14)</f>
        <v>0</v>
      </c>
      <c r="N14" s="67"/>
      <c r="O14" s="67"/>
      <c r="P14" s="68"/>
      <c r="Q14" s="71"/>
      <c r="R14" s="72">
        <f t="shared" si="10"/>
        <v>0</v>
      </c>
      <c r="S14" s="67"/>
      <c r="T14" s="67"/>
      <c r="U14" s="68"/>
      <c r="V14" s="71"/>
      <c r="W14" s="72">
        <f t="shared" si="1"/>
        <v>0</v>
      </c>
      <c r="X14" s="67"/>
      <c r="Y14" s="67"/>
      <c r="Z14" s="68"/>
      <c r="AA14" s="71"/>
      <c r="AB14" s="72">
        <f t="shared" si="2"/>
        <v>0</v>
      </c>
      <c r="AC14" s="67"/>
      <c r="AD14" s="67"/>
      <c r="AE14" s="68"/>
      <c r="AF14" s="71"/>
      <c r="AG14" s="72">
        <f t="shared" si="3"/>
        <v>0</v>
      </c>
      <c r="AH14" s="67"/>
      <c r="AI14" s="67"/>
      <c r="AJ14" s="68"/>
      <c r="AK14" s="71"/>
      <c r="AL14" s="72">
        <f t="shared" si="4"/>
        <v>0</v>
      </c>
      <c r="AM14" s="67"/>
      <c r="AN14" s="67"/>
    </row>
    <row r="15" spans="2:40" ht="28.95" customHeight="1">
      <c r="B15" s="67"/>
      <c r="C15" s="67"/>
      <c r="D15" s="68" t="str">
        <f t="shared" si="5"/>
        <v>×</v>
      </c>
      <c r="E15" s="68" t="str">
        <f t="shared" si="6"/>
        <v>×</v>
      </c>
      <c r="F15" s="68" t="str">
        <f t="shared" si="7"/>
        <v>×</v>
      </c>
      <c r="G15" s="68" t="str">
        <f t="shared" si="8"/>
        <v>×</v>
      </c>
      <c r="H15" s="68" t="str">
        <f t="shared" si="9"/>
        <v>×</v>
      </c>
      <c r="I15" s="69"/>
      <c r="J15" s="70"/>
      <c r="K15" s="68"/>
      <c r="L15" s="71"/>
      <c r="M15" s="72">
        <f t="shared" si="11"/>
        <v>0</v>
      </c>
      <c r="N15" s="67"/>
      <c r="O15" s="67"/>
      <c r="P15" s="68"/>
      <c r="Q15" s="71"/>
      <c r="R15" s="72">
        <f t="shared" si="10"/>
        <v>0</v>
      </c>
      <c r="S15" s="67"/>
      <c r="T15" s="67"/>
      <c r="U15" s="68"/>
      <c r="V15" s="71"/>
      <c r="W15" s="72">
        <f t="shared" si="1"/>
        <v>0</v>
      </c>
      <c r="X15" s="67"/>
      <c r="Y15" s="67"/>
      <c r="Z15" s="68"/>
      <c r="AA15" s="71"/>
      <c r="AB15" s="72">
        <f t="shared" si="2"/>
        <v>0</v>
      </c>
      <c r="AC15" s="67"/>
      <c r="AD15" s="67"/>
      <c r="AE15" s="68"/>
      <c r="AF15" s="71"/>
      <c r="AG15" s="72">
        <f t="shared" si="3"/>
        <v>0</v>
      </c>
      <c r="AH15" s="67"/>
      <c r="AI15" s="67"/>
      <c r="AJ15" s="68"/>
      <c r="AK15" s="71"/>
      <c r="AL15" s="72">
        <f t="shared" si="4"/>
        <v>0</v>
      </c>
      <c r="AM15" s="67"/>
      <c r="AN15" s="67"/>
    </row>
    <row r="16" spans="2:40" ht="28.95" customHeight="1">
      <c r="B16" s="67"/>
      <c r="C16" s="67"/>
      <c r="D16" s="68" t="str">
        <f t="shared" si="5"/>
        <v>×</v>
      </c>
      <c r="E16" s="68" t="str">
        <f t="shared" si="6"/>
        <v>×</v>
      </c>
      <c r="F16" s="68" t="str">
        <f t="shared" si="7"/>
        <v>×</v>
      </c>
      <c r="G16" s="68" t="str">
        <f t="shared" si="8"/>
        <v>×</v>
      </c>
      <c r="H16" s="68" t="str">
        <f t="shared" si="9"/>
        <v>×</v>
      </c>
      <c r="I16" s="69"/>
      <c r="J16" s="70"/>
      <c r="K16" s="68"/>
      <c r="L16" s="71"/>
      <c r="M16" s="72">
        <f t="shared" si="11"/>
        <v>0</v>
      </c>
      <c r="N16" s="67"/>
      <c r="O16" s="67"/>
      <c r="P16" s="68"/>
      <c r="Q16" s="71"/>
      <c r="R16" s="72">
        <f t="shared" si="10"/>
        <v>0</v>
      </c>
      <c r="S16" s="67"/>
      <c r="T16" s="67"/>
      <c r="U16" s="68"/>
      <c r="V16" s="71"/>
      <c r="W16" s="72">
        <f t="shared" si="1"/>
        <v>0</v>
      </c>
      <c r="X16" s="67"/>
      <c r="Y16" s="67"/>
      <c r="Z16" s="68"/>
      <c r="AA16" s="71"/>
      <c r="AB16" s="72">
        <f t="shared" si="2"/>
        <v>0</v>
      </c>
      <c r="AC16" s="67"/>
      <c r="AD16" s="67"/>
      <c r="AE16" s="68"/>
      <c r="AF16" s="71"/>
      <c r="AG16" s="72">
        <f t="shared" si="3"/>
        <v>0</v>
      </c>
      <c r="AH16" s="67"/>
      <c r="AI16" s="67"/>
      <c r="AJ16" s="68"/>
      <c r="AK16" s="71"/>
      <c r="AL16" s="72">
        <f t="shared" si="4"/>
        <v>0</v>
      </c>
      <c r="AM16" s="67"/>
      <c r="AN16" s="67"/>
    </row>
    <row r="17" spans="2:40" ht="28.95" customHeight="1">
      <c r="B17" s="67"/>
      <c r="C17" s="67"/>
      <c r="D17" s="68" t="str">
        <f t="shared" si="5"/>
        <v>×</v>
      </c>
      <c r="E17" s="68" t="str">
        <f t="shared" si="6"/>
        <v>×</v>
      </c>
      <c r="F17" s="68" t="str">
        <f t="shared" si="7"/>
        <v>×</v>
      </c>
      <c r="G17" s="68" t="str">
        <f t="shared" si="8"/>
        <v>×</v>
      </c>
      <c r="H17" s="68" t="str">
        <f t="shared" si="9"/>
        <v>×</v>
      </c>
      <c r="I17" s="69"/>
      <c r="J17" s="70"/>
      <c r="K17" s="68"/>
      <c r="L17" s="71"/>
      <c r="M17" s="72">
        <f t="shared" si="11"/>
        <v>0</v>
      </c>
      <c r="N17" s="67"/>
      <c r="O17" s="67"/>
      <c r="P17" s="68"/>
      <c r="Q17" s="71"/>
      <c r="R17" s="72">
        <f t="shared" si="10"/>
        <v>0</v>
      </c>
      <c r="S17" s="67"/>
      <c r="T17" s="67"/>
      <c r="U17" s="68"/>
      <c r="V17" s="71"/>
      <c r="W17" s="72">
        <f t="shared" si="1"/>
        <v>0</v>
      </c>
      <c r="X17" s="67"/>
      <c r="Y17" s="67"/>
      <c r="Z17" s="68"/>
      <c r="AA17" s="71"/>
      <c r="AB17" s="72">
        <f t="shared" si="2"/>
        <v>0</v>
      </c>
      <c r="AC17" s="67"/>
      <c r="AD17" s="67"/>
      <c r="AE17" s="68"/>
      <c r="AF17" s="71"/>
      <c r="AG17" s="72">
        <f t="shared" si="3"/>
        <v>0</v>
      </c>
      <c r="AH17" s="67"/>
      <c r="AI17" s="67"/>
      <c r="AJ17" s="68"/>
      <c r="AK17" s="71"/>
      <c r="AL17" s="72">
        <f t="shared" si="4"/>
        <v>0</v>
      </c>
      <c r="AM17" s="67"/>
      <c r="AN17" s="67"/>
    </row>
    <row r="18" spans="2:40" ht="28.95" customHeight="1">
      <c r="B18" s="67"/>
      <c r="C18" s="67"/>
      <c r="D18" s="68" t="str">
        <f t="shared" si="5"/>
        <v>×</v>
      </c>
      <c r="E18" s="68" t="str">
        <f t="shared" si="6"/>
        <v>×</v>
      </c>
      <c r="F18" s="68" t="str">
        <f t="shared" si="7"/>
        <v>×</v>
      </c>
      <c r="G18" s="68" t="str">
        <f t="shared" si="8"/>
        <v>×</v>
      </c>
      <c r="H18" s="68" t="str">
        <f t="shared" si="9"/>
        <v>×</v>
      </c>
      <c r="I18" s="69"/>
      <c r="J18" s="70"/>
      <c r="K18" s="68"/>
      <c r="L18" s="71"/>
      <c r="M18" s="72">
        <f t="shared" si="11"/>
        <v>0</v>
      </c>
      <c r="N18" s="67"/>
      <c r="O18" s="67"/>
      <c r="P18" s="68"/>
      <c r="Q18" s="71"/>
      <c r="R18" s="72">
        <f t="shared" si="10"/>
        <v>0</v>
      </c>
      <c r="S18" s="67"/>
      <c r="T18" s="67"/>
      <c r="U18" s="68"/>
      <c r="V18" s="71"/>
      <c r="W18" s="72">
        <f t="shared" si="1"/>
        <v>0</v>
      </c>
      <c r="X18" s="67"/>
      <c r="Y18" s="67"/>
      <c r="Z18" s="68"/>
      <c r="AA18" s="71"/>
      <c r="AB18" s="72">
        <f t="shared" si="2"/>
        <v>0</v>
      </c>
      <c r="AC18" s="67"/>
      <c r="AD18" s="67"/>
      <c r="AE18" s="68"/>
      <c r="AF18" s="71"/>
      <c r="AG18" s="72">
        <f t="shared" si="3"/>
        <v>0</v>
      </c>
      <c r="AH18" s="67"/>
      <c r="AI18" s="67"/>
      <c r="AJ18" s="68"/>
      <c r="AK18" s="71"/>
      <c r="AL18" s="72">
        <f t="shared" si="4"/>
        <v>0</v>
      </c>
      <c r="AM18" s="67"/>
      <c r="AN18" s="67"/>
    </row>
    <row r="19" spans="2:40" ht="28.95" customHeight="1">
      <c r="B19" s="67"/>
      <c r="C19" s="67"/>
      <c r="D19" s="68" t="str">
        <f t="shared" si="5"/>
        <v>×</v>
      </c>
      <c r="E19" s="68" t="str">
        <f t="shared" si="6"/>
        <v>×</v>
      </c>
      <c r="F19" s="68" t="str">
        <f t="shared" si="7"/>
        <v>×</v>
      </c>
      <c r="G19" s="68" t="str">
        <f t="shared" si="8"/>
        <v>×</v>
      </c>
      <c r="H19" s="68" t="str">
        <f t="shared" si="9"/>
        <v>×</v>
      </c>
      <c r="I19" s="69"/>
      <c r="J19" s="70"/>
      <c r="K19" s="68"/>
      <c r="L19" s="71"/>
      <c r="M19" s="72">
        <f t="shared" si="11"/>
        <v>0</v>
      </c>
      <c r="N19" s="67"/>
      <c r="O19" s="67"/>
      <c r="P19" s="68"/>
      <c r="Q19" s="71"/>
      <c r="R19" s="72">
        <f t="shared" si="10"/>
        <v>0</v>
      </c>
      <c r="S19" s="67"/>
      <c r="T19" s="67"/>
      <c r="U19" s="68"/>
      <c r="V19" s="71"/>
      <c r="W19" s="72">
        <f t="shared" si="1"/>
        <v>0</v>
      </c>
      <c r="X19" s="67"/>
      <c r="Y19" s="67"/>
      <c r="Z19" s="68"/>
      <c r="AA19" s="71"/>
      <c r="AB19" s="72">
        <f t="shared" si="2"/>
        <v>0</v>
      </c>
      <c r="AC19" s="67"/>
      <c r="AD19" s="67"/>
      <c r="AE19" s="68"/>
      <c r="AF19" s="71"/>
      <c r="AG19" s="72">
        <f t="shared" si="3"/>
        <v>0</v>
      </c>
      <c r="AH19" s="67"/>
      <c r="AI19" s="67"/>
      <c r="AJ19" s="68"/>
      <c r="AK19" s="71"/>
      <c r="AL19" s="72">
        <f t="shared" si="4"/>
        <v>0</v>
      </c>
      <c r="AM19" s="67"/>
      <c r="AN19" s="67"/>
    </row>
    <row r="20" spans="2:40" ht="28.95" customHeight="1">
      <c r="B20" s="67"/>
      <c r="C20" s="67"/>
      <c r="D20" s="68" t="str">
        <f t="shared" si="5"/>
        <v>×</v>
      </c>
      <c r="E20" s="68" t="str">
        <f t="shared" si="6"/>
        <v>×</v>
      </c>
      <c r="F20" s="68" t="str">
        <f t="shared" si="7"/>
        <v>×</v>
      </c>
      <c r="G20" s="68" t="str">
        <f t="shared" si="8"/>
        <v>×</v>
      </c>
      <c r="H20" s="68" t="str">
        <f t="shared" si="9"/>
        <v>×</v>
      </c>
      <c r="I20" s="69"/>
      <c r="J20" s="70"/>
      <c r="K20" s="68"/>
      <c r="L20" s="71"/>
      <c r="M20" s="72">
        <f t="shared" si="11"/>
        <v>0</v>
      </c>
      <c r="N20" s="67"/>
      <c r="O20" s="67"/>
      <c r="P20" s="68"/>
      <c r="Q20" s="71"/>
      <c r="R20" s="72">
        <f t="shared" si="10"/>
        <v>0</v>
      </c>
      <c r="S20" s="67"/>
      <c r="T20" s="67"/>
      <c r="U20" s="68"/>
      <c r="V20" s="71"/>
      <c r="W20" s="72">
        <f t="shared" si="1"/>
        <v>0</v>
      </c>
      <c r="X20" s="67"/>
      <c r="Y20" s="67"/>
      <c r="Z20" s="68"/>
      <c r="AA20" s="71"/>
      <c r="AB20" s="72">
        <f t="shared" si="2"/>
        <v>0</v>
      </c>
      <c r="AC20" s="67"/>
      <c r="AD20" s="67"/>
      <c r="AE20" s="68"/>
      <c r="AF20" s="71"/>
      <c r="AG20" s="72">
        <f t="shared" si="3"/>
        <v>0</v>
      </c>
      <c r="AH20" s="67"/>
      <c r="AI20" s="67"/>
      <c r="AJ20" s="68"/>
      <c r="AK20" s="71"/>
      <c r="AL20" s="72">
        <f t="shared" si="4"/>
        <v>0</v>
      </c>
      <c r="AM20" s="67"/>
      <c r="AN20" s="67"/>
    </row>
    <row r="21" spans="2:40" ht="28.95" customHeight="1">
      <c r="B21" s="67"/>
      <c r="C21" s="67"/>
      <c r="D21" s="68" t="str">
        <f t="shared" si="5"/>
        <v>×</v>
      </c>
      <c r="E21" s="68" t="str">
        <f t="shared" si="6"/>
        <v>×</v>
      </c>
      <c r="F21" s="68" t="str">
        <f t="shared" si="7"/>
        <v>×</v>
      </c>
      <c r="G21" s="68" t="str">
        <f t="shared" si="8"/>
        <v>×</v>
      </c>
      <c r="H21" s="68" t="str">
        <f t="shared" si="9"/>
        <v>×</v>
      </c>
      <c r="I21" s="69"/>
      <c r="J21" s="70"/>
      <c r="K21" s="68"/>
      <c r="L21" s="71"/>
      <c r="M21" s="72">
        <f t="shared" si="11"/>
        <v>0</v>
      </c>
      <c r="N21" s="67"/>
      <c r="O21" s="67"/>
      <c r="P21" s="68"/>
      <c r="Q21" s="71"/>
      <c r="R21" s="72">
        <f t="shared" si="10"/>
        <v>0</v>
      </c>
      <c r="S21" s="67"/>
      <c r="T21" s="67"/>
      <c r="U21" s="68"/>
      <c r="V21" s="71"/>
      <c r="W21" s="72">
        <f t="shared" si="1"/>
        <v>0</v>
      </c>
      <c r="X21" s="67"/>
      <c r="Y21" s="67"/>
      <c r="Z21" s="68"/>
      <c r="AA21" s="71"/>
      <c r="AB21" s="72">
        <f t="shared" si="2"/>
        <v>0</v>
      </c>
      <c r="AC21" s="67"/>
      <c r="AD21" s="67"/>
      <c r="AE21" s="68"/>
      <c r="AF21" s="71"/>
      <c r="AG21" s="72">
        <f t="shared" si="3"/>
        <v>0</v>
      </c>
      <c r="AH21" s="67"/>
      <c r="AI21" s="67"/>
      <c r="AJ21" s="68"/>
      <c r="AK21" s="71"/>
      <c r="AL21" s="72">
        <f t="shared" si="4"/>
        <v>0</v>
      </c>
      <c r="AM21" s="67"/>
      <c r="AN21" s="67"/>
    </row>
    <row r="22" spans="2:40" ht="28.95" customHeight="1">
      <c r="B22" s="67"/>
      <c r="C22" s="67"/>
      <c r="D22" s="68" t="str">
        <f t="shared" si="5"/>
        <v>×</v>
      </c>
      <c r="E22" s="68" t="str">
        <f t="shared" si="6"/>
        <v>×</v>
      </c>
      <c r="F22" s="68" t="str">
        <f t="shared" si="7"/>
        <v>×</v>
      </c>
      <c r="G22" s="68" t="str">
        <f t="shared" si="8"/>
        <v>×</v>
      </c>
      <c r="H22" s="68" t="str">
        <f t="shared" si="9"/>
        <v>×</v>
      </c>
      <c r="I22" s="69"/>
      <c r="J22" s="70"/>
      <c r="K22" s="68"/>
      <c r="L22" s="71"/>
      <c r="M22" s="72">
        <f t="shared" si="11"/>
        <v>0</v>
      </c>
      <c r="N22" s="67"/>
      <c r="O22" s="67"/>
      <c r="P22" s="68"/>
      <c r="Q22" s="71"/>
      <c r="R22" s="72">
        <f t="shared" si="10"/>
        <v>0</v>
      </c>
      <c r="S22" s="67"/>
      <c r="T22" s="67"/>
      <c r="U22" s="68"/>
      <c r="V22" s="71"/>
      <c r="W22" s="72">
        <f t="shared" si="1"/>
        <v>0</v>
      </c>
      <c r="X22" s="67"/>
      <c r="Y22" s="67"/>
      <c r="Z22" s="68"/>
      <c r="AA22" s="71"/>
      <c r="AB22" s="72">
        <f t="shared" si="2"/>
        <v>0</v>
      </c>
      <c r="AC22" s="67"/>
      <c r="AD22" s="67"/>
      <c r="AE22" s="68"/>
      <c r="AF22" s="71"/>
      <c r="AG22" s="72">
        <f t="shared" si="3"/>
        <v>0</v>
      </c>
      <c r="AH22" s="67"/>
      <c r="AI22" s="67"/>
      <c r="AJ22" s="68"/>
      <c r="AK22" s="71"/>
      <c r="AL22" s="72">
        <f t="shared" si="4"/>
        <v>0</v>
      </c>
      <c r="AM22" s="67"/>
      <c r="AN22" s="67"/>
    </row>
    <row r="23" spans="2:40" ht="28.95" customHeight="1">
      <c r="B23" s="67"/>
      <c r="C23" s="67"/>
      <c r="D23" s="68" t="str">
        <f t="shared" si="5"/>
        <v>×</v>
      </c>
      <c r="E23" s="68" t="str">
        <f t="shared" si="6"/>
        <v>×</v>
      </c>
      <c r="F23" s="68" t="str">
        <f t="shared" si="7"/>
        <v>×</v>
      </c>
      <c r="G23" s="68" t="str">
        <f t="shared" si="8"/>
        <v>×</v>
      </c>
      <c r="H23" s="68" t="str">
        <f t="shared" si="9"/>
        <v>×</v>
      </c>
      <c r="I23" s="69"/>
      <c r="J23" s="70"/>
      <c r="K23" s="68"/>
      <c r="L23" s="71"/>
      <c r="M23" s="72">
        <f t="shared" si="11"/>
        <v>0</v>
      </c>
      <c r="N23" s="67"/>
      <c r="O23" s="67"/>
      <c r="P23" s="68"/>
      <c r="Q23" s="71"/>
      <c r="R23" s="72">
        <f t="shared" si="10"/>
        <v>0</v>
      </c>
      <c r="S23" s="67"/>
      <c r="T23" s="67"/>
      <c r="U23" s="68"/>
      <c r="V23" s="71"/>
      <c r="W23" s="72">
        <f t="shared" si="1"/>
        <v>0</v>
      </c>
      <c r="X23" s="67"/>
      <c r="Y23" s="67"/>
      <c r="Z23" s="68"/>
      <c r="AA23" s="71"/>
      <c r="AB23" s="72">
        <f t="shared" si="2"/>
        <v>0</v>
      </c>
      <c r="AC23" s="67"/>
      <c r="AD23" s="67"/>
      <c r="AE23" s="68"/>
      <c r="AF23" s="71"/>
      <c r="AG23" s="72">
        <f t="shared" si="3"/>
        <v>0</v>
      </c>
      <c r="AH23" s="67"/>
      <c r="AI23" s="67"/>
      <c r="AJ23" s="68"/>
      <c r="AK23" s="71"/>
      <c r="AL23" s="72">
        <f t="shared" si="4"/>
        <v>0</v>
      </c>
      <c r="AM23" s="67"/>
      <c r="AN23" s="67"/>
    </row>
    <row r="24" spans="2:40" ht="28.95" customHeight="1">
      <c r="B24" s="67"/>
      <c r="C24" s="67"/>
      <c r="D24" s="68" t="str">
        <f t="shared" si="5"/>
        <v>×</v>
      </c>
      <c r="E24" s="68" t="str">
        <f t="shared" si="6"/>
        <v>×</v>
      </c>
      <c r="F24" s="68" t="str">
        <f t="shared" si="7"/>
        <v>×</v>
      </c>
      <c r="G24" s="68" t="str">
        <f t="shared" si="8"/>
        <v>×</v>
      </c>
      <c r="H24" s="68" t="str">
        <f t="shared" si="9"/>
        <v>×</v>
      </c>
      <c r="I24" s="69"/>
      <c r="J24" s="70"/>
      <c r="K24" s="68"/>
      <c r="L24" s="71"/>
      <c r="M24" s="72">
        <f t="shared" si="11"/>
        <v>0</v>
      </c>
      <c r="N24" s="67"/>
      <c r="O24" s="67"/>
      <c r="P24" s="68"/>
      <c r="Q24" s="71"/>
      <c r="R24" s="72">
        <f t="shared" si="10"/>
        <v>0</v>
      </c>
      <c r="S24" s="67"/>
      <c r="T24" s="67"/>
      <c r="U24" s="68"/>
      <c r="V24" s="71"/>
      <c r="W24" s="72">
        <f t="shared" si="1"/>
        <v>0</v>
      </c>
      <c r="X24" s="67"/>
      <c r="Y24" s="67"/>
      <c r="Z24" s="68"/>
      <c r="AA24" s="71"/>
      <c r="AB24" s="72">
        <f t="shared" si="2"/>
        <v>0</v>
      </c>
      <c r="AC24" s="67"/>
      <c r="AD24" s="67"/>
      <c r="AE24" s="68"/>
      <c r="AF24" s="71"/>
      <c r="AG24" s="72">
        <f t="shared" si="3"/>
        <v>0</v>
      </c>
      <c r="AH24" s="67"/>
      <c r="AI24" s="67"/>
      <c r="AJ24" s="68"/>
      <c r="AK24" s="71"/>
      <c r="AL24" s="72">
        <f t="shared" si="4"/>
        <v>0</v>
      </c>
      <c r="AM24" s="67"/>
      <c r="AN24" s="67"/>
    </row>
    <row r="25" spans="2:40" ht="28.95" customHeight="1">
      <c r="B25" s="67"/>
      <c r="C25" s="67"/>
      <c r="D25" s="68" t="str">
        <f t="shared" si="5"/>
        <v>×</v>
      </c>
      <c r="E25" s="68" t="str">
        <f t="shared" si="6"/>
        <v>×</v>
      </c>
      <c r="F25" s="68" t="str">
        <f t="shared" si="7"/>
        <v>×</v>
      </c>
      <c r="G25" s="68" t="str">
        <f t="shared" si="8"/>
        <v>×</v>
      </c>
      <c r="H25" s="68" t="str">
        <f t="shared" si="9"/>
        <v>×</v>
      </c>
      <c r="I25" s="69"/>
      <c r="J25" s="70"/>
      <c r="K25" s="68"/>
      <c r="L25" s="71"/>
      <c r="M25" s="72">
        <f t="shared" si="11"/>
        <v>0</v>
      </c>
      <c r="N25" s="67"/>
      <c r="O25" s="67"/>
      <c r="P25" s="68"/>
      <c r="Q25" s="71"/>
      <c r="R25" s="72">
        <f t="shared" si="10"/>
        <v>0</v>
      </c>
      <c r="S25" s="67"/>
      <c r="T25" s="67"/>
      <c r="U25" s="68"/>
      <c r="V25" s="71"/>
      <c r="W25" s="72">
        <f t="shared" si="1"/>
        <v>0</v>
      </c>
      <c r="X25" s="67"/>
      <c r="Y25" s="67"/>
      <c r="Z25" s="68"/>
      <c r="AA25" s="71"/>
      <c r="AB25" s="72">
        <f t="shared" si="2"/>
        <v>0</v>
      </c>
      <c r="AC25" s="67"/>
      <c r="AD25" s="67"/>
      <c r="AE25" s="68"/>
      <c r="AF25" s="71"/>
      <c r="AG25" s="72">
        <f t="shared" si="3"/>
        <v>0</v>
      </c>
      <c r="AH25" s="67"/>
      <c r="AI25" s="67"/>
      <c r="AJ25" s="68"/>
      <c r="AK25" s="71"/>
      <c r="AL25" s="72">
        <f t="shared" si="4"/>
        <v>0</v>
      </c>
      <c r="AM25" s="67"/>
      <c r="AN25" s="67"/>
    </row>
    <row r="26" spans="2:40" ht="28.95" customHeight="1">
      <c r="B26" s="67"/>
      <c r="C26" s="67"/>
      <c r="D26" s="68" t="str">
        <f t="shared" si="5"/>
        <v>×</v>
      </c>
      <c r="E26" s="68" t="str">
        <f t="shared" si="6"/>
        <v>×</v>
      </c>
      <c r="F26" s="68" t="str">
        <f t="shared" si="7"/>
        <v>×</v>
      </c>
      <c r="G26" s="68" t="str">
        <f t="shared" si="8"/>
        <v>×</v>
      </c>
      <c r="H26" s="68" t="str">
        <f t="shared" si="9"/>
        <v>×</v>
      </c>
      <c r="I26" s="69"/>
      <c r="J26" s="70"/>
      <c r="K26" s="68"/>
      <c r="L26" s="71"/>
      <c r="M26" s="72">
        <f t="shared" si="11"/>
        <v>0</v>
      </c>
      <c r="N26" s="67"/>
      <c r="O26" s="67"/>
      <c r="P26" s="68"/>
      <c r="Q26" s="71"/>
      <c r="R26" s="72">
        <f t="shared" si="10"/>
        <v>0</v>
      </c>
      <c r="S26" s="67"/>
      <c r="T26" s="67"/>
      <c r="U26" s="68"/>
      <c r="V26" s="71"/>
      <c r="W26" s="72">
        <f t="shared" si="1"/>
        <v>0</v>
      </c>
      <c r="X26" s="67"/>
      <c r="Y26" s="67"/>
      <c r="Z26" s="68"/>
      <c r="AA26" s="71"/>
      <c r="AB26" s="72">
        <f t="shared" si="2"/>
        <v>0</v>
      </c>
      <c r="AC26" s="67"/>
      <c r="AD26" s="67"/>
      <c r="AE26" s="68"/>
      <c r="AF26" s="71"/>
      <c r="AG26" s="72">
        <f t="shared" si="3"/>
        <v>0</v>
      </c>
      <c r="AH26" s="67"/>
      <c r="AI26" s="67"/>
      <c r="AJ26" s="68"/>
      <c r="AK26" s="71"/>
      <c r="AL26" s="72">
        <f t="shared" si="4"/>
        <v>0</v>
      </c>
      <c r="AM26" s="67"/>
      <c r="AN26" s="67"/>
    </row>
    <row r="27" spans="2:40" ht="28.95" customHeight="1">
      <c r="B27" s="67"/>
      <c r="C27" s="67"/>
      <c r="D27" s="68" t="str">
        <f t="shared" si="5"/>
        <v>×</v>
      </c>
      <c r="E27" s="68" t="str">
        <f t="shared" si="6"/>
        <v>×</v>
      </c>
      <c r="F27" s="68" t="str">
        <f t="shared" si="7"/>
        <v>×</v>
      </c>
      <c r="G27" s="68" t="str">
        <f t="shared" si="8"/>
        <v>×</v>
      </c>
      <c r="H27" s="68" t="str">
        <f t="shared" si="9"/>
        <v>×</v>
      </c>
      <c r="I27" s="69"/>
      <c r="J27" s="70"/>
      <c r="K27" s="68"/>
      <c r="L27" s="71"/>
      <c r="M27" s="72">
        <f t="shared" si="11"/>
        <v>0</v>
      </c>
      <c r="N27" s="67"/>
      <c r="O27" s="67"/>
      <c r="P27" s="68"/>
      <c r="Q27" s="71"/>
      <c r="R27" s="72">
        <f t="shared" si="10"/>
        <v>0</v>
      </c>
      <c r="S27" s="67"/>
      <c r="T27" s="67"/>
      <c r="U27" s="68"/>
      <c r="V27" s="71"/>
      <c r="W27" s="72">
        <f t="shared" si="1"/>
        <v>0</v>
      </c>
      <c r="X27" s="67"/>
      <c r="Y27" s="67"/>
      <c r="Z27" s="68"/>
      <c r="AA27" s="71"/>
      <c r="AB27" s="72">
        <f t="shared" si="2"/>
        <v>0</v>
      </c>
      <c r="AC27" s="67"/>
      <c r="AD27" s="67"/>
      <c r="AE27" s="68"/>
      <c r="AF27" s="71"/>
      <c r="AG27" s="72">
        <f t="shared" si="3"/>
        <v>0</v>
      </c>
      <c r="AH27" s="67"/>
      <c r="AI27" s="67"/>
      <c r="AJ27" s="68"/>
      <c r="AK27" s="71"/>
      <c r="AL27" s="72">
        <f t="shared" si="4"/>
        <v>0</v>
      </c>
      <c r="AM27" s="67"/>
      <c r="AN27" s="67"/>
    </row>
    <row r="28" spans="2:40" ht="28.95" customHeight="1">
      <c r="B28" s="67"/>
      <c r="C28" s="67"/>
      <c r="D28" s="68" t="str">
        <f t="shared" si="5"/>
        <v>×</v>
      </c>
      <c r="E28" s="68" t="str">
        <f t="shared" si="6"/>
        <v>×</v>
      </c>
      <c r="F28" s="68" t="str">
        <f t="shared" si="7"/>
        <v>×</v>
      </c>
      <c r="G28" s="68" t="str">
        <f t="shared" si="8"/>
        <v>×</v>
      </c>
      <c r="H28" s="68" t="str">
        <f t="shared" si="9"/>
        <v>×</v>
      </c>
      <c r="I28" s="69"/>
      <c r="J28" s="70"/>
      <c r="K28" s="68"/>
      <c r="L28" s="71"/>
      <c r="M28" s="72">
        <f t="shared" si="11"/>
        <v>0</v>
      </c>
      <c r="N28" s="67"/>
      <c r="O28" s="67"/>
      <c r="P28" s="68"/>
      <c r="Q28" s="71"/>
      <c r="R28" s="72">
        <f t="shared" si="10"/>
        <v>0</v>
      </c>
      <c r="S28" s="67"/>
      <c r="T28" s="67"/>
      <c r="U28" s="68"/>
      <c r="V28" s="71"/>
      <c r="W28" s="72">
        <f t="shared" si="1"/>
        <v>0</v>
      </c>
      <c r="X28" s="67"/>
      <c r="Y28" s="67"/>
      <c r="Z28" s="68"/>
      <c r="AA28" s="71"/>
      <c r="AB28" s="72">
        <f t="shared" si="2"/>
        <v>0</v>
      </c>
      <c r="AC28" s="67"/>
      <c r="AD28" s="67"/>
      <c r="AE28" s="68"/>
      <c r="AF28" s="71"/>
      <c r="AG28" s="72">
        <f t="shared" si="3"/>
        <v>0</v>
      </c>
      <c r="AH28" s="67"/>
      <c r="AI28" s="67"/>
      <c r="AJ28" s="68"/>
      <c r="AK28" s="71"/>
      <c r="AL28" s="72">
        <f t="shared" si="4"/>
        <v>0</v>
      </c>
      <c r="AM28" s="67"/>
      <c r="AN28" s="67"/>
    </row>
    <row r="29" spans="2:40" ht="28.95" customHeight="1">
      <c r="B29" s="67"/>
      <c r="C29" s="67"/>
      <c r="D29" s="68" t="str">
        <f t="shared" si="5"/>
        <v>×</v>
      </c>
      <c r="E29" s="68" t="str">
        <f t="shared" si="6"/>
        <v>×</v>
      </c>
      <c r="F29" s="68" t="str">
        <f t="shared" si="7"/>
        <v>×</v>
      </c>
      <c r="G29" s="68" t="str">
        <f t="shared" si="8"/>
        <v>×</v>
      </c>
      <c r="H29" s="68" t="str">
        <f t="shared" si="9"/>
        <v>×</v>
      </c>
      <c r="I29" s="69"/>
      <c r="J29" s="70"/>
      <c r="K29" s="68"/>
      <c r="L29" s="71"/>
      <c r="M29" s="72">
        <f t="shared" si="11"/>
        <v>0</v>
      </c>
      <c r="N29" s="67"/>
      <c r="O29" s="67"/>
      <c r="P29" s="68"/>
      <c r="Q29" s="71"/>
      <c r="R29" s="72">
        <f t="shared" si="10"/>
        <v>0</v>
      </c>
      <c r="S29" s="67"/>
      <c r="T29" s="67"/>
      <c r="U29" s="68"/>
      <c r="V29" s="71"/>
      <c r="W29" s="72">
        <f t="shared" si="1"/>
        <v>0</v>
      </c>
      <c r="X29" s="67"/>
      <c r="Y29" s="67"/>
      <c r="Z29" s="68"/>
      <c r="AA29" s="71"/>
      <c r="AB29" s="72">
        <f t="shared" si="2"/>
        <v>0</v>
      </c>
      <c r="AC29" s="67"/>
      <c r="AD29" s="67"/>
      <c r="AE29" s="68"/>
      <c r="AF29" s="71"/>
      <c r="AG29" s="72">
        <f t="shared" si="3"/>
        <v>0</v>
      </c>
      <c r="AH29" s="67"/>
      <c r="AI29" s="67"/>
      <c r="AJ29" s="68"/>
      <c r="AK29" s="71"/>
      <c r="AL29" s="72">
        <f t="shared" si="4"/>
        <v>0</v>
      </c>
      <c r="AM29" s="67"/>
      <c r="AN29" s="67"/>
    </row>
    <row r="30" spans="2:40" ht="28.95" customHeight="1">
      <c r="B30" s="67"/>
      <c r="C30" s="67"/>
      <c r="D30" s="68" t="str">
        <f t="shared" si="5"/>
        <v>×</v>
      </c>
      <c r="E30" s="68" t="str">
        <f t="shared" si="6"/>
        <v>×</v>
      </c>
      <c r="F30" s="68" t="str">
        <f t="shared" si="7"/>
        <v>×</v>
      </c>
      <c r="G30" s="68" t="str">
        <f t="shared" si="8"/>
        <v>×</v>
      </c>
      <c r="H30" s="68" t="str">
        <f t="shared" si="9"/>
        <v>×</v>
      </c>
      <c r="I30" s="69"/>
      <c r="J30" s="70"/>
      <c r="K30" s="68"/>
      <c r="L30" s="71"/>
      <c r="M30" s="72">
        <f t="shared" si="11"/>
        <v>0</v>
      </c>
      <c r="N30" s="67"/>
      <c r="O30" s="67"/>
      <c r="P30" s="68"/>
      <c r="Q30" s="71"/>
      <c r="R30" s="72">
        <f t="shared" si="10"/>
        <v>0</v>
      </c>
      <c r="S30" s="67"/>
      <c r="T30" s="67"/>
      <c r="U30" s="68"/>
      <c r="V30" s="71"/>
      <c r="W30" s="72">
        <f t="shared" si="1"/>
        <v>0</v>
      </c>
      <c r="X30" s="67"/>
      <c r="Y30" s="67"/>
      <c r="Z30" s="68"/>
      <c r="AA30" s="71"/>
      <c r="AB30" s="72">
        <f t="shared" si="2"/>
        <v>0</v>
      </c>
      <c r="AC30" s="67"/>
      <c r="AD30" s="67"/>
      <c r="AE30" s="68"/>
      <c r="AF30" s="71"/>
      <c r="AG30" s="72">
        <f t="shared" si="3"/>
        <v>0</v>
      </c>
      <c r="AH30" s="67"/>
      <c r="AI30" s="67"/>
      <c r="AJ30" s="68"/>
      <c r="AK30" s="71"/>
      <c r="AL30" s="72">
        <f t="shared" si="4"/>
        <v>0</v>
      </c>
      <c r="AM30" s="67"/>
      <c r="AN30" s="67"/>
    </row>
    <row r="31" spans="2:40" ht="28.95" customHeight="1">
      <c r="B31" s="67"/>
      <c r="C31" s="67"/>
      <c r="D31" s="68" t="str">
        <f t="shared" si="5"/>
        <v>×</v>
      </c>
      <c r="E31" s="68" t="str">
        <f t="shared" si="6"/>
        <v>×</v>
      </c>
      <c r="F31" s="68" t="str">
        <f t="shared" si="7"/>
        <v>×</v>
      </c>
      <c r="G31" s="68" t="str">
        <f t="shared" si="8"/>
        <v>×</v>
      </c>
      <c r="H31" s="68" t="str">
        <f t="shared" si="9"/>
        <v>×</v>
      </c>
      <c r="I31" s="69"/>
      <c r="J31" s="70"/>
      <c r="K31" s="68"/>
      <c r="L31" s="71"/>
      <c r="M31" s="72">
        <f t="shared" si="11"/>
        <v>0</v>
      </c>
      <c r="N31" s="67"/>
      <c r="O31" s="67"/>
      <c r="P31" s="68"/>
      <c r="Q31" s="71"/>
      <c r="R31" s="72">
        <f t="shared" si="10"/>
        <v>0</v>
      </c>
      <c r="S31" s="67"/>
      <c r="T31" s="67"/>
      <c r="U31" s="68"/>
      <c r="V31" s="71"/>
      <c r="W31" s="72">
        <f t="shared" si="1"/>
        <v>0</v>
      </c>
      <c r="X31" s="67"/>
      <c r="Y31" s="67"/>
      <c r="Z31" s="68"/>
      <c r="AA31" s="71"/>
      <c r="AB31" s="72">
        <f t="shared" si="2"/>
        <v>0</v>
      </c>
      <c r="AC31" s="67"/>
      <c r="AD31" s="67"/>
      <c r="AE31" s="68"/>
      <c r="AF31" s="71"/>
      <c r="AG31" s="72">
        <f t="shared" si="3"/>
        <v>0</v>
      </c>
      <c r="AH31" s="67"/>
      <c r="AI31" s="67"/>
      <c r="AJ31" s="68"/>
      <c r="AK31" s="71"/>
      <c r="AL31" s="72">
        <f t="shared" si="4"/>
        <v>0</v>
      </c>
      <c r="AM31" s="67"/>
      <c r="AN31" s="67"/>
    </row>
    <row r="33" spans="2:10" ht="30" customHeight="1">
      <c r="B33" s="76" t="s">
        <v>41</v>
      </c>
      <c r="C33" s="76" t="s">
        <v>42</v>
      </c>
      <c r="D33" s="77" t="s">
        <v>43</v>
      </c>
      <c r="E33" s="77" t="s">
        <v>43</v>
      </c>
      <c r="F33" s="77" t="s">
        <v>43</v>
      </c>
      <c r="G33" s="77" t="s">
        <v>43</v>
      </c>
      <c r="H33" s="77" t="s">
        <v>43</v>
      </c>
      <c r="I33" s="78" t="s">
        <v>44</v>
      </c>
      <c r="J33" s="17" t="s">
        <v>30</v>
      </c>
    </row>
    <row r="34" spans="2:10" ht="30" customHeight="1">
      <c r="B34" s="76" t="s">
        <v>45</v>
      </c>
      <c r="C34" s="76" t="s">
        <v>46</v>
      </c>
      <c r="D34" s="77" t="s">
        <v>43</v>
      </c>
      <c r="E34" s="77" t="s">
        <v>43</v>
      </c>
      <c r="F34" s="77" t="s">
        <v>43</v>
      </c>
      <c r="G34" s="77" t="s">
        <v>43</v>
      </c>
      <c r="H34" s="77" t="s">
        <v>43</v>
      </c>
      <c r="I34" s="78" t="s">
        <v>47</v>
      </c>
      <c r="J34" s="17" t="s">
        <v>37</v>
      </c>
    </row>
    <row r="35" spans="2:10" ht="30" customHeight="1">
      <c r="B35" s="6"/>
      <c r="C35" s="76"/>
      <c r="D35" s="7"/>
      <c r="E35" s="7"/>
      <c r="F35" s="7"/>
      <c r="G35" s="7"/>
      <c r="H35" s="7"/>
      <c r="I35" s="8"/>
      <c r="J35" s="17"/>
    </row>
  </sheetData>
  <phoneticPr fontId="7"/>
  <dataValidations count="2">
    <dataValidation type="list" allowBlank="1" showInputMessage="1" showErrorMessage="1" sqref="J10:J31 J33:J35" xr:uid="{D7D1DFE6-5907-4D58-BBA5-FEFD821890A7}">
      <formula1>"○,△,×"</formula1>
    </dataValidation>
    <dataValidation type="list" allowBlank="1" showInputMessage="1" showErrorMessage="1" sqref="AJ10:AJ31 P10:P31 U10:U31 Z10:Z31 AE10:AE31 K10:K31" xr:uid="{9DE59167-6B4B-4834-BF89-ABDE15F8040B}">
      <formula1>"○,×"</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4CAEA-48BE-4C3C-A063-CEA9F5683183}">
  <dimension ref="B3:G10"/>
  <sheetViews>
    <sheetView workbookViewId="0">
      <selection activeCell="G6" sqref="G6"/>
    </sheetView>
  </sheetViews>
  <sheetFormatPr defaultRowHeight="11.4"/>
  <cols>
    <col min="3" max="3" width="19.125" customWidth="1"/>
    <col min="4" max="4" width="23.25" style="89" customWidth="1"/>
    <col min="5" max="5" width="39.25" style="89" customWidth="1"/>
    <col min="6" max="6" width="31.875" style="89" customWidth="1"/>
    <col min="7" max="7" width="42.875" style="89" customWidth="1"/>
  </cols>
  <sheetData>
    <row r="3" spans="2:7" ht="30.75" customHeight="1">
      <c r="B3" s="133" t="s">
        <v>344</v>
      </c>
      <c r="C3" s="133" t="s">
        <v>345</v>
      </c>
      <c r="D3" s="134" t="s">
        <v>346</v>
      </c>
      <c r="E3" s="134" t="s">
        <v>347</v>
      </c>
      <c r="F3" s="134" t="s">
        <v>348</v>
      </c>
      <c r="G3" s="134" t="s">
        <v>349</v>
      </c>
    </row>
    <row r="4" spans="2:7" ht="50.25" customHeight="1">
      <c r="B4" s="135" t="s">
        <v>350</v>
      </c>
      <c r="C4" s="136" t="s">
        <v>351</v>
      </c>
      <c r="D4" s="137" t="s">
        <v>352</v>
      </c>
      <c r="E4" s="137" t="s">
        <v>353</v>
      </c>
      <c r="F4" s="137" t="s">
        <v>354</v>
      </c>
      <c r="G4" s="137" t="s">
        <v>355</v>
      </c>
    </row>
    <row r="5" spans="2:7" ht="66.75" customHeight="1">
      <c r="B5" s="138" t="s">
        <v>350</v>
      </c>
      <c r="C5" s="139" t="s">
        <v>356</v>
      </c>
      <c r="D5" s="140" t="s">
        <v>357</v>
      </c>
      <c r="E5" s="140" t="s">
        <v>358</v>
      </c>
      <c r="F5" s="140" t="s">
        <v>359</v>
      </c>
      <c r="G5" s="140" t="s">
        <v>360</v>
      </c>
    </row>
    <row r="6" spans="2:7" ht="50.25" customHeight="1">
      <c r="B6" s="138" t="s">
        <v>361</v>
      </c>
      <c r="C6" s="139" t="s">
        <v>362</v>
      </c>
      <c r="D6" s="140" t="s">
        <v>363</v>
      </c>
      <c r="E6" s="129" t="s">
        <v>364</v>
      </c>
      <c r="F6" s="140" t="s">
        <v>365</v>
      </c>
      <c r="G6" s="140" t="s">
        <v>366</v>
      </c>
    </row>
    <row r="7" spans="2:7" ht="50.25" customHeight="1">
      <c r="B7" s="138" t="s">
        <v>361</v>
      </c>
      <c r="C7" s="139" t="s">
        <v>367</v>
      </c>
      <c r="D7" s="140" t="s">
        <v>368</v>
      </c>
      <c r="E7" s="129" t="s">
        <v>369</v>
      </c>
      <c r="F7" s="140" t="s">
        <v>370</v>
      </c>
      <c r="G7" s="140" t="s">
        <v>371</v>
      </c>
    </row>
    <row r="8" spans="2:7" ht="50.25" customHeight="1">
      <c r="B8" s="138" t="s">
        <v>361</v>
      </c>
      <c r="C8" s="139" t="s">
        <v>372</v>
      </c>
      <c r="D8" s="140" t="s">
        <v>363</v>
      </c>
      <c r="E8" s="129" t="s">
        <v>364</v>
      </c>
      <c r="F8" s="140" t="s">
        <v>365</v>
      </c>
      <c r="G8" s="140" t="s">
        <v>366</v>
      </c>
    </row>
    <row r="9" spans="2:7" ht="50.25" customHeight="1">
      <c r="B9" s="138" t="s">
        <v>373</v>
      </c>
      <c r="C9" s="139" t="s">
        <v>374</v>
      </c>
      <c r="D9" s="140" t="s">
        <v>375</v>
      </c>
      <c r="E9" s="129" t="s">
        <v>376</v>
      </c>
      <c r="F9" s="137" t="s">
        <v>354</v>
      </c>
      <c r="G9" s="137" t="s">
        <v>355</v>
      </c>
    </row>
    <row r="10" spans="2:7" ht="50.25" customHeight="1">
      <c r="B10" s="138" t="s">
        <v>373</v>
      </c>
      <c r="C10" s="139" t="s">
        <v>377</v>
      </c>
      <c r="D10" s="140" t="s">
        <v>378</v>
      </c>
      <c r="E10" s="129" t="s">
        <v>379</v>
      </c>
      <c r="F10" s="140" t="s">
        <v>365</v>
      </c>
      <c r="G10" s="140" t="s">
        <v>366</v>
      </c>
    </row>
  </sheetData>
  <phoneticPr fontId="7"/>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64FF-E83E-42E5-9EFB-F62B6494D9D7}">
  <dimension ref="A2:AP35"/>
  <sheetViews>
    <sheetView showGridLines="0" view="pageBreakPreview" zoomScale="70" zoomScaleNormal="115" zoomScaleSheetLayoutView="70" workbookViewId="0">
      <pane xSplit="12" ySplit="9" topLeftCell="M10" activePane="bottomRight" state="frozen"/>
      <selection pane="topRight" activeCell="K1" sqref="K1"/>
      <selection pane="bottomLeft" activeCell="A10" sqref="A10"/>
      <selection pane="bottomRight" activeCell="L16" sqref="L16"/>
    </sheetView>
  </sheetViews>
  <sheetFormatPr defaultRowHeight="12" customHeight="1"/>
  <cols>
    <col min="1" max="1" width="4" customWidth="1"/>
    <col min="2" max="2" width="24.375" bestFit="1" customWidth="1"/>
    <col min="3" max="3" width="7.875" bestFit="1" customWidth="1"/>
    <col min="4" max="8" width="5.875" customWidth="1"/>
    <col min="9" max="9" width="35.375" customWidth="1"/>
    <col min="10" max="10" width="40.75" customWidth="1"/>
    <col min="11" max="11" width="11" customWidth="1"/>
    <col min="12" max="12" width="24.625" customWidth="1"/>
    <col min="13" max="42" width="10.625" customWidth="1"/>
  </cols>
  <sheetData>
    <row r="2" spans="1:42" ht="15">
      <c r="B2" s="74" t="s">
        <v>48</v>
      </c>
      <c r="C2" s="74"/>
      <c r="K2" t="s">
        <v>89</v>
      </c>
      <c r="L2">
        <f>COUNTIF($K$10:$K$31,K2)</f>
        <v>3</v>
      </c>
      <c r="M2" s="124">
        <f>L2/SUM($L$2:$L$5)</f>
        <v>0.2</v>
      </c>
    </row>
    <row r="3" spans="1:42" ht="14.4">
      <c r="B3" s="73" t="s">
        <v>380</v>
      </c>
      <c r="D3" s="82" t="s">
        <v>50</v>
      </c>
      <c r="E3" s="20"/>
      <c r="F3" s="20"/>
      <c r="G3" s="20"/>
      <c r="H3" s="20"/>
      <c r="I3" s="3"/>
      <c r="K3" t="s">
        <v>105</v>
      </c>
      <c r="L3">
        <f>COUNTIF($K$10:$K$31,K3)</f>
        <v>4</v>
      </c>
      <c r="M3" s="124">
        <f>L3/SUM($L$2:$L$5)</f>
        <v>0.26666666666666666</v>
      </c>
    </row>
    <row r="4" spans="1:42" ht="11.4">
      <c r="D4" s="1" t="s">
        <v>51</v>
      </c>
      <c r="F4" t="s">
        <v>52</v>
      </c>
      <c r="I4" s="5"/>
      <c r="K4" t="s">
        <v>91</v>
      </c>
      <c r="L4">
        <f>COUNTIF($K$10:$K$31,K4)</f>
        <v>3</v>
      </c>
      <c r="M4" s="124">
        <f>L4/SUM($L$2:$L$5)</f>
        <v>0.2</v>
      </c>
    </row>
    <row r="5" spans="1:42" ht="11.4">
      <c r="D5" s="1" t="s">
        <v>53</v>
      </c>
      <c r="F5" s="73" t="s">
        <v>54</v>
      </c>
      <c r="I5" s="5"/>
      <c r="K5" t="s">
        <v>92</v>
      </c>
      <c r="L5">
        <f>COUNTIF($K$10:$K$31,K5)</f>
        <v>5</v>
      </c>
      <c r="M5" s="124">
        <f>L5/SUM($L$2:$L$5)</f>
        <v>0.33333333333333331</v>
      </c>
    </row>
    <row r="6" spans="1:42" ht="11.4">
      <c r="D6" s="2" t="s">
        <v>55</v>
      </c>
      <c r="E6" s="32"/>
      <c r="F6" s="32" t="s">
        <v>56</v>
      </c>
      <c r="G6" s="21"/>
      <c r="H6" s="21"/>
      <c r="I6" s="4"/>
      <c r="M6" s="13" t="s">
        <v>57</v>
      </c>
      <c r="N6" s="14"/>
      <c r="O6" s="14"/>
      <c r="P6" s="14"/>
      <c r="Q6" s="15"/>
      <c r="R6" s="13" t="s">
        <v>58</v>
      </c>
      <c r="S6" s="14"/>
      <c r="T6" s="14"/>
      <c r="U6" s="14"/>
      <c r="V6" s="15"/>
      <c r="W6" s="13" t="s">
        <v>59</v>
      </c>
      <c r="X6" s="14"/>
      <c r="Y6" s="14"/>
      <c r="Z6" s="14"/>
      <c r="AA6" s="15"/>
      <c r="AB6" s="13" t="s">
        <v>60</v>
      </c>
      <c r="AC6" s="14"/>
      <c r="AD6" s="14"/>
      <c r="AE6" s="14"/>
      <c r="AF6" s="15"/>
      <c r="AG6" s="13" t="s">
        <v>61</v>
      </c>
      <c r="AH6" s="14"/>
      <c r="AI6" s="14"/>
      <c r="AJ6" s="14"/>
      <c r="AK6" s="15"/>
      <c r="AL6" s="13" t="s">
        <v>62</v>
      </c>
      <c r="AM6" s="14"/>
      <c r="AN6" s="14"/>
      <c r="AO6" s="14"/>
      <c r="AP6" s="15"/>
    </row>
    <row r="7" spans="1:42" ht="11.4">
      <c r="K7" s="121" t="s">
        <v>94</v>
      </c>
      <c r="M7" s="24" t="s">
        <v>51</v>
      </c>
      <c r="N7" s="23" t="s">
        <v>53</v>
      </c>
      <c r="O7" s="15"/>
      <c r="P7" s="23" t="s">
        <v>55</v>
      </c>
      <c r="Q7" s="15"/>
      <c r="R7" s="24" t="s">
        <v>51</v>
      </c>
      <c r="S7" s="23" t="s">
        <v>53</v>
      </c>
      <c r="T7" s="15"/>
      <c r="U7" s="23" t="s">
        <v>55</v>
      </c>
      <c r="V7" s="15"/>
      <c r="W7" s="24" t="s">
        <v>51</v>
      </c>
      <c r="X7" s="23" t="s">
        <v>53</v>
      </c>
      <c r="Y7" s="15"/>
      <c r="Z7" s="23" t="s">
        <v>55</v>
      </c>
      <c r="AA7" s="15"/>
      <c r="AB7" s="24" t="s">
        <v>51</v>
      </c>
      <c r="AC7" s="23" t="s">
        <v>53</v>
      </c>
      <c r="AD7" s="15"/>
      <c r="AE7" s="23" t="s">
        <v>55</v>
      </c>
      <c r="AF7" s="15"/>
      <c r="AG7" s="24" t="s">
        <v>51</v>
      </c>
      <c r="AH7" s="23" t="s">
        <v>53</v>
      </c>
      <c r="AI7" s="15"/>
      <c r="AJ7" s="23" t="s">
        <v>55</v>
      </c>
      <c r="AK7" s="15"/>
      <c r="AL7" s="24" t="s">
        <v>51</v>
      </c>
      <c r="AM7" s="23" t="s">
        <v>53</v>
      </c>
      <c r="AN7" s="15"/>
      <c r="AO7" s="23" t="s">
        <v>55</v>
      </c>
      <c r="AP7" s="15"/>
    </row>
    <row r="8" spans="1:42" ht="22.8">
      <c r="B8" s="10"/>
      <c r="C8" s="13"/>
      <c r="D8" s="26" t="s">
        <v>63</v>
      </c>
      <c r="E8" s="18"/>
      <c r="F8" s="18"/>
      <c r="G8" s="18"/>
      <c r="H8" s="19"/>
      <c r="I8" s="80" t="s">
        <v>64</v>
      </c>
      <c r="J8" s="80" t="s">
        <v>95</v>
      </c>
      <c r="K8" s="98"/>
      <c r="L8" s="99"/>
      <c r="M8" s="16"/>
      <c r="N8" s="29" t="s">
        <v>65</v>
      </c>
      <c r="O8" s="30">
        <v>23.2</v>
      </c>
      <c r="P8" s="28" t="s">
        <v>66</v>
      </c>
      <c r="Q8" s="22"/>
      <c r="R8" s="16"/>
      <c r="S8" s="29" t="s">
        <v>65</v>
      </c>
      <c r="T8" s="34">
        <v>11.2</v>
      </c>
      <c r="U8" s="28" t="s">
        <v>66</v>
      </c>
      <c r="V8" s="22"/>
      <c r="W8" s="16"/>
      <c r="X8" s="29" t="s">
        <v>65</v>
      </c>
      <c r="Y8" s="34">
        <v>20</v>
      </c>
      <c r="Z8" s="28" t="s">
        <v>66</v>
      </c>
      <c r="AA8" s="22"/>
      <c r="AB8" s="16"/>
      <c r="AC8" s="29" t="s">
        <v>65</v>
      </c>
      <c r="AD8" s="34">
        <v>20.8</v>
      </c>
      <c r="AE8" s="28" t="s">
        <v>66</v>
      </c>
      <c r="AF8" s="22"/>
      <c r="AG8" s="16"/>
      <c r="AH8" s="29" t="s">
        <v>65</v>
      </c>
      <c r="AI8" s="34">
        <v>12.8</v>
      </c>
      <c r="AJ8" s="28" t="s">
        <v>66</v>
      </c>
      <c r="AK8" s="22"/>
      <c r="AL8" s="16"/>
      <c r="AM8" s="29" t="s">
        <v>65</v>
      </c>
      <c r="AN8" s="34">
        <v>12.8</v>
      </c>
      <c r="AO8" s="28" t="s">
        <v>66</v>
      </c>
      <c r="AP8" s="22"/>
    </row>
    <row r="9" spans="1:42" ht="34.200000000000003">
      <c r="B9" s="11" t="s">
        <v>67</v>
      </c>
      <c r="C9" s="75" t="s">
        <v>68</v>
      </c>
      <c r="D9" s="12" t="s">
        <v>57</v>
      </c>
      <c r="E9" s="12" t="s">
        <v>58</v>
      </c>
      <c r="F9" s="12" t="s">
        <v>59</v>
      </c>
      <c r="G9" s="12" t="s">
        <v>60</v>
      </c>
      <c r="H9" s="12" t="s">
        <v>61</v>
      </c>
      <c r="I9" s="79" t="s">
        <v>97</v>
      </c>
      <c r="J9" s="110"/>
      <c r="K9" s="153" t="s">
        <v>381</v>
      </c>
      <c r="L9" s="101" t="s">
        <v>99</v>
      </c>
      <c r="M9" s="16" t="s">
        <v>71</v>
      </c>
      <c r="N9" s="31" t="s">
        <v>72</v>
      </c>
      <c r="O9" s="33" t="s">
        <v>73</v>
      </c>
      <c r="P9" s="31" t="s">
        <v>74</v>
      </c>
      <c r="Q9" s="33" t="s">
        <v>382</v>
      </c>
      <c r="R9" s="16" t="s">
        <v>71</v>
      </c>
      <c r="S9" s="31" t="s">
        <v>72</v>
      </c>
      <c r="T9" s="33" t="s">
        <v>73</v>
      </c>
      <c r="U9" s="31" t="s">
        <v>74</v>
      </c>
      <c r="V9" s="33" t="s">
        <v>75</v>
      </c>
      <c r="W9" s="16" t="s">
        <v>71</v>
      </c>
      <c r="X9" s="31" t="s">
        <v>72</v>
      </c>
      <c r="Y9" s="33" t="s">
        <v>73</v>
      </c>
      <c r="Z9" s="31" t="s">
        <v>74</v>
      </c>
      <c r="AA9" s="33" t="s">
        <v>75</v>
      </c>
      <c r="AB9" s="16" t="s">
        <v>71</v>
      </c>
      <c r="AC9" s="31" t="s">
        <v>72</v>
      </c>
      <c r="AD9" s="33" t="s">
        <v>73</v>
      </c>
      <c r="AE9" s="31" t="s">
        <v>74</v>
      </c>
      <c r="AF9" s="33" t="s">
        <v>75</v>
      </c>
      <c r="AG9" s="16" t="s">
        <v>71</v>
      </c>
      <c r="AH9" s="31" t="s">
        <v>72</v>
      </c>
      <c r="AI9" s="33" t="s">
        <v>73</v>
      </c>
      <c r="AJ9" s="31" t="s">
        <v>74</v>
      </c>
      <c r="AK9" s="33" t="s">
        <v>75</v>
      </c>
      <c r="AL9" s="16" t="s">
        <v>71</v>
      </c>
      <c r="AM9" s="31" t="s">
        <v>72</v>
      </c>
      <c r="AN9" s="33" t="s">
        <v>73</v>
      </c>
      <c r="AO9" s="31" t="s">
        <v>74</v>
      </c>
      <c r="AP9" s="33" t="s">
        <v>75</v>
      </c>
    </row>
    <row r="10" spans="1:42" ht="58.5" customHeight="1">
      <c r="A10" s="73" t="s">
        <v>383</v>
      </c>
      <c r="B10" s="76" t="s">
        <v>384</v>
      </c>
      <c r="C10" s="76" t="s">
        <v>101</v>
      </c>
      <c r="D10" s="7" t="str">
        <f t="shared" ref="D10:D24" si="0">IF(AND(M10="○",O10&gt;0.35,P10=Q10),"○","×")</f>
        <v>○</v>
      </c>
      <c r="E10" s="7" t="str">
        <f t="shared" ref="E10:E24" si="1">IF(AND(R10="○",T10&gt;0.35,U10=V10),"○","×")</f>
        <v>○</v>
      </c>
      <c r="F10" s="7" t="str">
        <f t="shared" ref="F10:F24" si="2">IF(AND(W10="○",Y10&gt;0.35,Z10=AA10),"○","×")</f>
        <v>○</v>
      </c>
      <c r="G10" s="7" t="str">
        <f t="shared" ref="G10:G24" si="3">IF(AND(AB10="○",AD10&gt;0.35,AE10=AF10),"○","×")</f>
        <v>○</v>
      </c>
      <c r="H10" s="90" t="str">
        <f t="shared" ref="H10:H24" si="4">IF(AND(AG10="○",AI10&gt;0.35,AJ10=AK10),"○","×")</f>
        <v>○</v>
      </c>
      <c r="I10" s="106" t="s">
        <v>385</v>
      </c>
      <c r="J10" s="159" t="s">
        <v>386</v>
      </c>
      <c r="K10" s="91" t="s">
        <v>36</v>
      </c>
      <c r="L10" s="78" t="s">
        <v>387</v>
      </c>
      <c r="M10" s="7" t="s">
        <v>30</v>
      </c>
      <c r="N10" s="9">
        <v>28</v>
      </c>
      <c r="O10" s="83">
        <f>IF(N10="","",O$8/N10)</f>
        <v>0.82857142857142851</v>
      </c>
      <c r="P10" s="6">
        <v>4</v>
      </c>
      <c r="Q10" s="6">
        <v>4</v>
      </c>
      <c r="R10" s="7" t="s">
        <v>30</v>
      </c>
      <c r="S10" s="9">
        <v>27</v>
      </c>
      <c r="T10" s="83">
        <f t="shared" ref="T10:T11" si="5">IF(S10="","",T$8/S10)</f>
        <v>0.4148148148148148</v>
      </c>
      <c r="U10" s="6">
        <v>2</v>
      </c>
      <c r="V10" s="6">
        <v>2</v>
      </c>
      <c r="W10" s="7" t="s">
        <v>30</v>
      </c>
      <c r="X10" s="9">
        <v>21</v>
      </c>
      <c r="Y10" s="83">
        <f t="shared" ref="Y10:Y11" si="6">IF(X10="","",Y$8/X10)</f>
        <v>0.95238095238095233</v>
      </c>
      <c r="Z10" s="6">
        <v>1</v>
      </c>
      <c r="AA10" s="6">
        <v>1</v>
      </c>
      <c r="AB10" s="7" t="s">
        <v>30</v>
      </c>
      <c r="AC10" s="9">
        <v>19</v>
      </c>
      <c r="AD10" s="83">
        <f t="shared" ref="AD10:AD11" si="7">IF(AC10="","",AD$8/AC10)</f>
        <v>1.0947368421052632</v>
      </c>
      <c r="AE10" s="6">
        <v>1</v>
      </c>
      <c r="AF10" s="6">
        <v>1</v>
      </c>
      <c r="AG10" s="7" t="s">
        <v>30</v>
      </c>
      <c r="AH10" s="9">
        <v>15</v>
      </c>
      <c r="AI10" s="83">
        <f t="shared" ref="AI10:AI11" si="8">IF(AH10="","",AI$8/AH10)</f>
        <v>0.85333333333333339</v>
      </c>
      <c r="AJ10" s="6">
        <v>7</v>
      </c>
      <c r="AK10" s="6">
        <v>7</v>
      </c>
      <c r="AL10" s="7"/>
      <c r="AM10" s="9"/>
      <c r="AN10" s="83" t="str">
        <f>IF(AM10="","",AN$8/AM10)</f>
        <v/>
      </c>
      <c r="AO10" s="6"/>
      <c r="AP10" s="6"/>
    </row>
    <row r="11" spans="1:42" ht="91.2">
      <c r="A11" s="73" t="s">
        <v>388</v>
      </c>
      <c r="B11" s="158" t="s">
        <v>389</v>
      </c>
      <c r="C11" s="76" t="s">
        <v>187</v>
      </c>
      <c r="D11" s="7" t="str">
        <f t="shared" si="0"/>
        <v>○</v>
      </c>
      <c r="E11" s="7" t="str">
        <f t="shared" si="1"/>
        <v>×</v>
      </c>
      <c r="F11" s="7" t="str">
        <f t="shared" si="2"/>
        <v>×</v>
      </c>
      <c r="G11" s="7" t="str">
        <f t="shared" si="3"/>
        <v>×</v>
      </c>
      <c r="H11" s="90" t="str">
        <f t="shared" si="4"/>
        <v>×</v>
      </c>
      <c r="I11" s="144" t="s">
        <v>390</v>
      </c>
      <c r="J11" s="105" t="s">
        <v>391</v>
      </c>
      <c r="K11" s="91" t="s">
        <v>37</v>
      </c>
      <c r="L11" s="78" t="s">
        <v>392</v>
      </c>
      <c r="M11" s="7" t="s">
        <v>30</v>
      </c>
      <c r="N11" s="9">
        <v>40.5</v>
      </c>
      <c r="O11" s="83">
        <f t="shared" ref="O11" si="9">IF(N11="","",O$8/N11)</f>
        <v>0.57283950617283952</v>
      </c>
      <c r="P11" s="6">
        <v>8</v>
      </c>
      <c r="Q11" s="6">
        <v>8</v>
      </c>
      <c r="R11" s="7" t="s">
        <v>37</v>
      </c>
      <c r="S11" s="9">
        <v>35</v>
      </c>
      <c r="T11" s="83">
        <f t="shared" si="5"/>
        <v>0.32</v>
      </c>
      <c r="U11" s="6"/>
      <c r="V11" s="6"/>
      <c r="W11" s="7" t="s">
        <v>37</v>
      </c>
      <c r="X11" s="9"/>
      <c r="Y11" s="83" t="str">
        <f t="shared" si="6"/>
        <v/>
      </c>
      <c r="Z11" s="6"/>
      <c r="AA11" s="6"/>
      <c r="AB11" s="7" t="s">
        <v>37</v>
      </c>
      <c r="AC11" s="9"/>
      <c r="AD11" s="83" t="str">
        <f t="shared" si="7"/>
        <v/>
      </c>
      <c r="AE11" s="6"/>
      <c r="AF11" s="6"/>
      <c r="AG11" s="7" t="s">
        <v>37</v>
      </c>
      <c r="AH11" s="9"/>
      <c r="AI11" s="83" t="str">
        <f t="shared" si="8"/>
        <v/>
      </c>
      <c r="AJ11" s="6"/>
      <c r="AK11" s="6"/>
      <c r="AL11" s="7"/>
      <c r="AM11" s="9"/>
      <c r="AN11" s="83" t="str">
        <f t="shared" ref="AN11:AN31" si="10">IF(AM11="","",AN$8/AM11)</f>
        <v/>
      </c>
      <c r="AO11" s="6"/>
      <c r="AP11" s="6"/>
    </row>
    <row r="12" spans="1:42" ht="121.5" customHeight="1">
      <c r="A12" s="73" t="s">
        <v>393</v>
      </c>
      <c r="B12" s="76" t="s">
        <v>394</v>
      </c>
      <c r="C12" s="6" t="s">
        <v>101</v>
      </c>
      <c r="D12" s="7" t="str">
        <f t="shared" si="0"/>
        <v>○</v>
      </c>
      <c r="E12" s="7" t="str">
        <f t="shared" si="1"/>
        <v>○</v>
      </c>
      <c r="F12" s="7" t="str">
        <f t="shared" si="2"/>
        <v>○</v>
      </c>
      <c r="G12" s="7" t="str">
        <f t="shared" si="3"/>
        <v>○</v>
      </c>
      <c r="H12" s="90" t="str">
        <f t="shared" si="4"/>
        <v>○</v>
      </c>
      <c r="I12" s="111" t="s">
        <v>395</v>
      </c>
      <c r="J12" s="8"/>
      <c r="K12" s="17" t="s">
        <v>30</v>
      </c>
      <c r="L12" s="8"/>
      <c r="M12" s="7" t="s">
        <v>30</v>
      </c>
      <c r="N12" s="9">
        <v>28</v>
      </c>
      <c r="O12" s="83">
        <f>IF(N12="","",O$8/N12)</f>
        <v>0.82857142857142851</v>
      </c>
      <c r="P12" s="6">
        <v>5</v>
      </c>
      <c r="Q12" s="6">
        <v>5</v>
      </c>
      <c r="R12" s="7" t="s">
        <v>30</v>
      </c>
      <c r="S12" s="9">
        <v>24</v>
      </c>
      <c r="T12" s="83">
        <f>IF(S12="","",T$8/S12)</f>
        <v>0.46666666666666662</v>
      </c>
      <c r="U12" s="6">
        <v>4</v>
      </c>
      <c r="V12" s="6">
        <v>4</v>
      </c>
      <c r="W12" s="7" t="s">
        <v>30</v>
      </c>
      <c r="X12" s="9">
        <v>19.5</v>
      </c>
      <c r="Y12" s="83">
        <f>IF(X12="","",Y$8/X12)</f>
        <v>1.0256410256410255</v>
      </c>
      <c r="Z12" s="6">
        <v>3</v>
      </c>
      <c r="AA12" s="6">
        <v>3</v>
      </c>
      <c r="AB12" s="7" t="s">
        <v>30</v>
      </c>
      <c r="AC12" s="9">
        <v>16</v>
      </c>
      <c r="AD12" s="83">
        <f>IF(AC12="","",AD$8/AC12)</f>
        <v>1.3</v>
      </c>
      <c r="AE12" s="6">
        <v>1</v>
      </c>
      <c r="AF12" s="6">
        <v>1</v>
      </c>
      <c r="AG12" s="7" t="s">
        <v>30</v>
      </c>
      <c r="AH12" s="9">
        <v>15.7</v>
      </c>
      <c r="AI12" s="83">
        <f>IF(AH12="","",AI$8/AH12)</f>
        <v>0.8152866242038217</v>
      </c>
      <c r="AJ12" s="6">
        <v>1</v>
      </c>
      <c r="AK12" s="6">
        <v>1</v>
      </c>
      <c r="AL12" s="7"/>
      <c r="AM12" s="9"/>
      <c r="AN12" s="83" t="str">
        <f>IF(AM12="","",AN$8/AM12)</f>
        <v/>
      </c>
      <c r="AO12" s="6"/>
      <c r="AP12" s="6"/>
    </row>
    <row r="13" spans="1:42" ht="134.25" customHeight="1">
      <c r="A13" s="73" t="s">
        <v>393</v>
      </c>
      <c r="B13" s="76" t="s">
        <v>396</v>
      </c>
      <c r="C13" s="6" t="s">
        <v>187</v>
      </c>
      <c r="D13" s="7" t="str">
        <f t="shared" si="0"/>
        <v>○</v>
      </c>
      <c r="E13" s="7" t="str">
        <f t="shared" si="1"/>
        <v>○</v>
      </c>
      <c r="F13" s="7" t="str">
        <f t="shared" si="2"/>
        <v>○</v>
      </c>
      <c r="G13" s="7" t="str">
        <f t="shared" si="3"/>
        <v>○</v>
      </c>
      <c r="H13" s="90" t="str">
        <f t="shared" si="4"/>
        <v>○</v>
      </c>
      <c r="I13" s="155" t="s">
        <v>397</v>
      </c>
      <c r="J13" s="8"/>
      <c r="K13" s="17" t="s">
        <v>30</v>
      </c>
      <c r="L13" s="8"/>
      <c r="M13" s="7" t="s">
        <v>30</v>
      </c>
      <c r="N13" s="9">
        <v>27.5</v>
      </c>
      <c r="O13" s="83">
        <f>IF(N13="","",O$8/N13)</f>
        <v>0.84363636363636363</v>
      </c>
      <c r="P13" s="6">
        <v>1</v>
      </c>
      <c r="Q13" s="6">
        <v>1</v>
      </c>
      <c r="R13" s="7" t="s">
        <v>30</v>
      </c>
      <c r="S13" s="9">
        <v>24.5</v>
      </c>
      <c r="T13" s="83">
        <f>IF(S13="","",T$8/S13)</f>
        <v>0.45714285714285713</v>
      </c>
      <c r="U13" s="6">
        <v>3</v>
      </c>
      <c r="V13" s="6">
        <v>3</v>
      </c>
      <c r="W13" s="7" t="s">
        <v>30</v>
      </c>
      <c r="X13" s="9">
        <v>19.5</v>
      </c>
      <c r="Y13" s="83">
        <f>IF(X13="","",Y$8/X13)</f>
        <v>1.0256410256410255</v>
      </c>
      <c r="Z13" s="6">
        <v>3</v>
      </c>
      <c r="AA13" s="6">
        <v>3</v>
      </c>
      <c r="AB13" s="7" t="s">
        <v>30</v>
      </c>
      <c r="AC13" s="9">
        <v>22</v>
      </c>
      <c r="AD13" s="83">
        <f>IF(AC13="","",AD$8/AC13)</f>
        <v>0.94545454545454544</v>
      </c>
      <c r="AE13" s="6">
        <v>3</v>
      </c>
      <c r="AF13" s="6">
        <v>3</v>
      </c>
      <c r="AG13" s="7" t="s">
        <v>30</v>
      </c>
      <c r="AH13" s="9">
        <v>16</v>
      </c>
      <c r="AI13" s="83">
        <f>IF(AH13="","",AI$8/AH13)</f>
        <v>0.8</v>
      </c>
      <c r="AJ13" s="6">
        <v>2</v>
      </c>
      <c r="AK13" s="6">
        <v>2</v>
      </c>
      <c r="AL13" s="7"/>
      <c r="AM13" s="9"/>
      <c r="AN13" s="83" t="str">
        <f>IF(AM13="","",AN$8/AM13)</f>
        <v/>
      </c>
      <c r="AO13" s="6"/>
      <c r="AP13" s="6"/>
    </row>
    <row r="14" spans="1:42" ht="76.5" customHeight="1">
      <c r="A14" s="73" t="s">
        <v>398</v>
      </c>
      <c r="B14" s="158" t="s">
        <v>399</v>
      </c>
      <c r="C14" s="6" t="s">
        <v>187</v>
      </c>
      <c r="D14" s="7" t="str">
        <f t="shared" si="0"/>
        <v>×</v>
      </c>
      <c r="E14" s="7" t="str">
        <f t="shared" si="1"/>
        <v>×</v>
      </c>
      <c r="F14" s="7" t="str">
        <f t="shared" si="2"/>
        <v>×</v>
      </c>
      <c r="G14" s="7" t="str">
        <f t="shared" si="3"/>
        <v>×</v>
      </c>
      <c r="H14" s="90" t="str">
        <f t="shared" si="4"/>
        <v>×</v>
      </c>
      <c r="I14" s="145" t="s">
        <v>400</v>
      </c>
      <c r="J14" s="93"/>
      <c r="K14" s="91" t="s">
        <v>37</v>
      </c>
      <c r="L14" s="154" t="s">
        <v>401</v>
      </c>
      <c r="M14" s="7" t="s">
        <v>37</v>
      </c>
      <c r="N14" s="9"/>
      <c r="O14" s="83" t="str">
        <f>IF(N14="","",O$8/N14)</f>
        <v/>
      </c>
      <c r="P14" s="6"/>
      <c r="Q14" s="6"/>
      <c r="R14" s="7"/>
      <c r="S14" s="9"/>
      <c r="T14" s="83" t="str">
        <f>IF(S14="","",T$8/S14)</f>
        <v/>
      </c>
      <c r="U14" s="6"/>
      <c r="V14" s="6"/>
      <c r="W14" s="7"/>
      <c r="X14" s="9"/>
      <c r="Y14" s="83" t="str">
        <f>IF(X14="","",Y$8/X14)</f>
        <v/>
      </c>
      <c r="Z14" s="6"/>
      <c r="AA14" s="6"/>
      <c r="AB14" s="7"/>
      <c r="AC14" s="9"/>
      <c r="AD14" s="83" t="str">
        <f>IF(AC14="","",AD$8/AC14)</f>
        <v/>
      </c>
      <c r="AE14" s="6"/>
      <c r="AF14" s="6"/>
      <c r="AG14" s="7"/>
      <c r="AH14" s="9"/>
      <c r="AI14" s="83" t="str">
        <f>IF(AH14="","",AI$8/AH14)</f>
        <v/>
      </c>
      <c r="AJ14" s="6"/>
      <c r="AK14" s="6"/>
      <c r="AL14" s="7"/>
      <c r="AM14" s="9"/>
      <c r="AN14" s="83" t="str">
        <f t="shared" si="10"/>
        <v/>
      </c>
      <c r="AO14" s="6"/>
      <c r="AP14" s="6"/>
    </row>
    <row r="15" spans="1:42" ht="82.5" customHeight="1">
      <c r="A15" s="73" t="s">
        <v>398</v>
      </c>
      <c r="B15" s="76" t="s">
        <v>402</v>
      </c>
      <c r="C15" s="76" t="s">
        <v>403</v>
      </c>
      <c r="D15" s="7" t="str">
        <f t="shared" si="0"/>
        <v>○</v>
      </c>
      <c r="E15" s="7" t="str">
        <f t="shared" si="1"/>
        <v>○</v>
      </c>
      <c r="F15" s="7" t="str">
        <f t="shared" si="2"/>
        <v>○</v>
      </c>
      <c r="G15" s="7" t="str">
        <f t="shared" si="3"/>
        <v>○</v>
      </c>
      <c r="H15" s="90" t="str">
        <f t="shared" si="4"/>
        <v>○</v>
      </c>
      <c r="I15" s="157" t="s">
        <v>404</v>
      </c>
      <c r="J15" s="159" t="s">
        <v>405</v>
      </c>
      <c r="K15" s="91" t="s">
        <v>36</v>
      </c>
      <c r="L15" s="78" t="s">
        <v>275</v>
      </c>
      <c r="M15" s="7" t="s">
        <v>30</v>
      </c>
      <c r="N15" s="9">
        <v>28</v>
      </c>
      <c r="O15" s="83">
        <f t="shared" ref="O15:O31" si="11">IF(N15="","",O$8/N15)</f>
        <v>0.82857142857142851</v>
      </c>
      <c r="P15" s="6">
        <v>7</v>
      </c>
      <c r="Q15" s="6">
        <v>7</v>
      </c>
      <c r="R15" s="7" t="s">
        <v>30</v>
      </c>
      <c r="S15" s="9">
        <v>20</v>
      </c>
      <c r="T15" s="83">
        <f t="shared" ref="T15:T31" si="12">IF(S15="","",T$8/S15)</f>
        <v>0.55999999999999994</v>
      </c>
      <c r="U15" s="6">
        <v>11</v>
      </c>
      <c r="V15" s="6">
        <v>11</v>
      </c>
      <c r="W15" s="7" t="s">
        <v>30</v>
      </c>
      <c r="X15" s="9">
        <v>22</v>
      </c>
      <c r="Y15" s="83">
        <f t="shared" ref="Y15:Y31" si="13">IF(X15="","",Y$8/X15)</f>
        <v>0.90909090909090906</v>
      </c>
      <c r="Z15" s="6">
        <v>9</v>
      </c>
      <c r="AA15" s="6">
        <v>9</v>
      </c>
      <c r="AB15" s="7" t="s">
        <v>30</v>
      </c>
      <c r="AC15" s="9">
        <v>15.5</v>
      </c>
      <c r="AD15" s="83">
        <f t="shared" ref="AD15:AD31" si="14">IF(AC15="","",AD$8/AC15)</f>
        <v>1.3419354838709678</v>
      </c>
      <c r="AE15" s="6">
        <v>2</v>
      </c>
      <c r="AF15" s="6">
        <v>2</v>
      </c>
      <c r="AG15" s="7" t="s">
        <v>30</v>
      </c>
      <c r="AH15" s="9">
        <v>9.5</v>
      </c>
      <c r="AI15" s="83">
        <f t="shared" ref="AI15:AI31" si="15">IF(AH15="","",AI$8/AH15)</f>
        <v>1.3473684210526315</v>
      </c>
      <c r="AJ15" s="6">
        <v>3</v>
      </c>
      <c r="AK15" s="6">
        <v>3</v>
      </c>
      <c r="AL15" s="7"/>
      <c r="AM15" s="9"/>
      <c r="AN15" s="83" t="str">
        <f t="shared" si="10"/>
        <v/>
      </c>
      <c r="AO15" s="6"/>
      <c r="AP15" s="6"/>
    </row>
    <row r="16" spans="1:42" ht="152.25" customHeight="1">
      <c r="A16" s="73" t="s">
        <v>406</v>
      </c>
      <c r="B16" s="158" t="s">
        <v>407</v>
      </c>
      <c r="C16" s="76" t="s">
        <v>187</v>
      </c>
      <c r="D16" s="7" t="str">
        <f t="shared" si="0"/>
        <v>○</v>
      </c>
      <c r="E16" s="7" t="str">
        <f t="shared" si="1"/>
        <v>×</v>
      </c>
      <c r="F16" s="7" t="str">
        <f t="shared" si="2"/>
        <v>×</v>
      </c>
      <c r="G16" s="7" t="str">
        <f t="shared" si="3"/>
        <v>×</v>
      </c>
      <c r="H16" s="90" t="str">
        <f t="shared" si="4"/>
        <v>×</v>
      </c>
      <c r="I16" s="112" t="s">
        <v>408</v>
      </c>
      <c r="J16" s="78" t="s">
        <v>274</v>
      </c>
      <c r="K16" s="91" t="s">
        <v>37</v>
      </c>
      <c r="L16" s="104" t="s">
        <v>275</v>
      </c>
      <c r="M16" s="7" t="s">
        <v>30</v>
      </c>
      <c r="N16" s="9">
        <v>50</v>
      </c>
      <c r="O16" s="83">
        <f t="shared" si="11"/>
        <v>0.46399999999999997</v>
      </c>
      <c r="P16" s="6">
        <v>3</v>
      </c>
      <c r="Q16" s="6">
        <v>3</v>
      </c>
      <c r="R16" s="7" t="s">
        <v>37</v>
      </c>
      <c r="S16" s="9"/>
      <c r="T16" s="83" t="str">
        <f t="shared" si="12"/>
        <v/>
      </c>
      <c r="U16" s="6"/>
      <c r="V16" s="6"/>
      <c r="W16" s="7" t="s">
        <v>37</v>
      </c>
      <c r="X16" s="9"/>
      <c r="Y16" s="83" t="str">
        <f t="shared" si="13"/>
        <v/>
      </c>
      <c r="Z16" s="6"/>
      <c r="AA16" s="6"/>
      <c r="AB16" s="7" t="s">
        <v>37</v>
      </c>
      <c r="AC16" s="9"/>
      <c r="AD16" s="83" t="str">
        <f t="shared" si="14"/>
        <v/>
      </c>
      <c r="AE16" s="6"/>
      <c r="AF16" s="6"/>
      <c r="AG16" s="7"/>
      <c r="AH16" s="9"/>
      <c r="AI16" s="83" t="str">
        <f t="shared" si="15"/>
        <v/>
      </c>
      <c r="AJ16" s="6"/>
      <c r="AK16" s="6"/>
      <c r="AL16" s="7"/>
      <c r="AM16" s="9"/>
      <c r="AN16" s="83" t="str">
        <f t="shared" si="10"/>
        <v/>
      </c>
      <c r="AO16" s="6"/>
      <c r="AP16" s="6"/>
    </row>
    <row r="17" spans="1:42" ht="84" customHeight="1">
      <c r="A17" s="73" t="s">
        <v>406</v>
      </c>
      <c r="B17" s="76" t="s">
        <v>409</v>
      </c>
      <c r="C17" s="6" t="s">
        <v>187</v>
      </c>
      <c r="D17" s="7" t="str">
        <f t="shared" si="0"/>
        <v>○</v>
      </c>
      <c r="E17" s="7" t="str">
        <f t="shared" si="1"/>
        <v>×</v>
      </c>
      <c r="F17" s="7" t="str">
        <f t="shared" si="2"/>
        <v>×</v>
      </c>
      <c r="G17" s="7" t="str">
        <f t="shared" si="3"/>
        <v>×</v>
      </c>
      <c r="H17" s="90" t="str">
        <f t="shared" si="4"/>
        <v>×</v>
      </c>
      <c r="I17" s="6" t="s">
        <v>410</v>
      </c>
      <c r="J17" s="112" t="s">
        <v>278</v>
      </c>
      <c r="K17" s="91" t="s">
        <v>103</v>
      </c>
      <c r="L17" s="78" t="s">
        <v>279</v>
      </c>
      <c r="M17" s="7" t="s">
        <v>30</v>
      </c>
      <c r="N17" s="9">
        <v>56</v>
      </c>
      <c r="O17" s="83">
        <f t="shared" si="11"/>
        <v>0.41428571428571426</v>
      </c>
      <c r="P17" s="6">
        <v>2</v>
      </c>
      <c r="Q17" s="6">
        <v>2</v>
      </c>
      <c r="R17" s="7" t="s">
        <v>37</v>
      </c>
      <c r="S17" s="9"/>
      <c r="T17" s="83" t="str">
        <f t="shared" si="12"/>
        <v/>
      </c>
      <c r="U17" s="6">
        <v>1</v>
      </c>
      <c r="V17" s="6">
        <v>1</v>
      </c>
      <c r="W17" s="7" t="s">
        <v>37</v>
      </c>
      <c r="X17" s="9"/>
      <c r="Y17" s="83" t="str">
        <f t="shared" si="13"/>
        <v/>
      </c>
      <c r="Z17" s="6">
        <v>3</v>
      </c>
      <c r="AA17" s="6">
        <v>3</v>
      </c>
      <c r="AB17" s="7" t="s">
        <v>37</v>
      </c>
      <c r="AC17" s="9"/>
      <c r="AD17" s="83" t="str">
        <f t="shared" si="14"/>
        <v/>
      </c>
      <c r="AE17" s="6"/>
      <c r="AF17" s="6"/>
      <c r="AG17" s="7" t="s">
        <v>37</v>
      </c>
      <c r="AH17" s="9"/>
      <c r="AI17" s="83" t="str">
        <f t="shared" si="15"/>
        <v/>
      </c>
      <c r="AJ17" s="6"/>
      <c r="AK17" s="6"/>
      <c r="AL17" s="7"/>
      <c r="AM17" s="9"/>
      <c r="AN17" s="83" t="str">
        <f t="shared" si="10"/>
        <v/>
      </c>
      <c r="AO17" s="6"/>
      <c r="AP17" s="6"/>
    </row>
    <row r="18" spans="1:42" ht="42" customHeight="1">
      <c r="A18" s="73" t="s">
        <v>411</v>
      </c>
      <c r="B18" s="158" t="s">
        <v>412</v>
      </c>
      <c r="C18" s="76" t="s">
        <v>101</v>
      </c>
      <c r="D18" s="7" t="str">
        <f t="shared" si="0"/>
        <v>○</v>
      </c>
      <c r="E18" s="7" t="str">
        <f t="shared" si="1"/>
        <v>○</v>
      </c>
      <c r="F18" s="7" t="str">
        <f t="shared" si="2"/>
        <v>×</v>
      </c>
      <c r="G18" s="7" t="str">
        <f t="shared" si="3"/>
        <v>×</v>
      </c>
      <c r="H18" s="7" t="str">
        <f t="shared" si="4"/>
        <v>×</v>
      </c>
      <c r="I18" s="78" t="s">
        <v>413</v>
      </c>
      <c r="J18" s="78" t="s">
        <v>414</v>
      </c>
      <c r="K18" s="17" t="s">
        <v>37</v>
      </c>
      <c r="L18" s="78" t="s">
        <v>415</v>
      </c>
      <c r="M18" s="7" t="s">
        <v>30</v>
      </c>
      <c r="N18" s="9">
        <v>44</v>
      </c>
      <c r="O18" s="83">
        <f>IF(N18="","",O$8/N18)</f>
        <v>0.52727272727272723</v>
      </c>
      <c r="P18" s="6">
        <v>6</v>
      </c>
      <c r="Q18" s="6">
        <v>6</v>
      </c>
      <c r="R18" s="7" t="s">
        <v>30</v>
      </c>
      <c r="S18" s="9">
        <v>18</v>
      </c>
      <c r="T18" s="83">
        <f>IF(S18="","",T$8/S18)</f>
        <v>0.62222222222222223</v>
      </c>
      <c r="U18" s="6">
        <v>0</v>
      </c>
      <c r="V18" s="6">
        <v>0</v>
      </c>
      <c r="W18" s="7"/>
      <c r="X18" s="9">
        <v>6</v>
      </c>
      <c r="Y18" s="83">
        <f>IF(X18="","",Y$8/X18)</f>
        <v>3.3333333333333335</v>
      </c>
      <c r="Z18" s="6"/>
      <c r="AA18" s="6"/>
      <c r="AB18" s="7"/>
      <c r="AC18" s="9"/>
      <c r="AD18" s="83" t="str">
        <f t="shared" si="14"/>
        <v/>
      </c>
      <c r="AE18" s="6"/>
      <c r="AF18" s="6"/>
      <c r="AG18" s="7"/>
      <c r="AH18" s="9"/>
      <c r="AI18" s="83" t="str">
        <f t="shared" si="15"/>
        <v/>
      </c>
      <c r="AJ18" s="6"/>
      <c r="AK18" s="6"/>
      <c r="AL18" s="7"/>
      <c r="AM18" s="9"/>
      <c r="AN18" s="83" t="str">
        <f t="shared" si="10"/>
        <v/>
      </c>
      <c r="AO18" s="6"/>
      <c r="AP18" s="6"/>
    </row>
    <row r="19" spans="1:42" ht="42" customHeight="1">
      <c r="A19" s="73" t="s">
        <v>411</v>
      </c>
      <c r="B19" s="158" t="s">
        <v>416</v>
      </c>
      <c r="C19" s="6" t="s">
        <v>403</v>
      </c>
      <c r="D19" s="7" t="str">
        <f t="shared" si="0"/>
        <v>○</v>
      </c>
      <c r="E19" s="7" t="str">
        <f t="shared" si="1"/>
        <v>×</v>
      </c>
      <c r="F19" s="7" t="str">
        <f t="shared" si="2"/>
        <v>×</v>
      </c>
      <c r="G19" s="7" t="str">
        <f t="shared" si="3"/>
        <v>×</v>
      </c>
      <c r="H19" s="7" t="str">
        <f t="shared" si="4"/>
        <v>×</v>
      </c>
      <c r="I19" s="78" t="s">
        <v>413</v>
      </c>
      <c r="J19" s="78" t="s">
        <v>417</v>
      </c>
      <c r="K19" s="17" t="s">
        <v>37</v>
      </c>
      <c r="L19" s="78" t="s">
        <v>418</v>
      </c>
      <c r="M19" s="7" t="s">
        <v>30</v>
      </c>
      <c r="N19" s="9">
        <v>56</v>
      </c>
      <c r="O19" s="83">
        <f>IF(N19="","",O$8/N19)</f>
        <v>0.41428571428571426</v>
      </c>
      <c r="P19" s="6">
        <v>4</v>
      </c>
      <c r="Q19" s="6">
        <v>4</v>
      </c>
      <c r="R19" s="7" t="s">
        <v>30</v>
      </c>
      <c r="S19" s="9">
        <v>72</v>
      </c>
      <c r="T19" s="83">
        <f>IF(S19="","",T$8/S19)</f>
        <v>0.15555555555555556</v>
      </c>
      <c r="U19" s="6">
        <v>0</v>
      </c>
      <c r="V19" s="6">
        <v>0</v>
      </c>
      <c r="W19" s="7"/>
      <c r="X19" s="9"/>
      <c r="Y19" s="83" t="str">
        <f>IF(X19="","",Y$8/X19)</f>
        <v/>
      </c>
      <c r="Z19" s="6"/>
      <c r="AA19" s="6"/>
      <c r="AB19" s="7"/>
      <c r="AC19" s="9"/>
      <c r="AD19" s="83" t="str">
        <f t="shared" si="14"/>
        <v/>
      </c>
      <c r="AE19" s="6"/>
      <c r="AF19" s="6"/>
      <c r="AG19" s="7"/>
      <c r="AH19" s="9"/>
      <c r="AI19" s="83" t="str">
        <f t="shared" si="15"/>
        <v/>
      </c>
      <c r="AJ19" s="6"/>
      <c r="AK19" s="6"/>
      <c r="AL19" s="7"/>
      <c r="AM19" s="9"/>
      <c r="AN19" s="83" t="str">
        <f t="shared" si="10"/>
        <v/>
      </c>
      <c r="AO19" s="6"/>
      <c r="AP19" s="6"/>
    </row>
    <row r="20" spans="1:42" ht="57" customHeight="1">
      <c r="A20" s="73" t="s">
        <v>419</v>
      </c>
      <c r="B20" s="76" t="s">
        <v>420</v>
      </c>
      <c r="C20" s="6" t="s">
        <v>403</v>
      </c>
      <c r="D20" s="7" t="str">
        <f t="shared" si="0"/>
        <v>○</v>
      </c>
      <c r="E20" s="7" t="str">
        <f t="shared" si="1"/>
        <v>○</v>
      </c>
      <c r="F20" s="7" t="str">
        <f t="shared" si="2"/>
        <v>○</v>
      </c>
      <c r="G20" s="7" t="str">
        <f t="shared" si="3"/>
        <v>○</v>
      </c>
      <c r="H20" s="7" t="str">
        <f t="shared" si="4"/>
        <v>○</v>
      </c>
      <c r="I20" s="111" t="s">
        <v>421</v>
      </c>
      <c r="J20" s="96"/>
      <c r="K20" s="91" t="s">
        <v>36</v>
      </c>
      <c r="M20" s="7" t="s">
        <v>30</v>
      </c>
      <c r="N20" s="9">
        <v>31</v>
      </c>
      <c r="O20" s="83">
        <f t="shared" si="11"/>
        <v>0.74838709677419357</v>
      </c>
      <c r="P20" s="6">
        <v>6</v>
      </c>
      <c r="Q20" s="6">
        <v>6</v>
      </c>
      <c r="R20" s="7" t="s">
        <v>30</v>
      </c>
      <c r="S20" s="9">
        <v>19.5</v>
      </c>
      <c r="T20" s="83">
        <f t="shared" si="12"/>
        <v>0.57435897435897432</v>
      </c>
      <c r="U20" s="6">
        <v>7</v>
      </c>
      <c r="V20" s="6">
        <v>7</v>
      </c>
      <c r="W20" s="7" t="s">
        <v>30</v>
      </c>
      <c r="X20" s="9">
        <v>19</v>
      </c>
      <c r="Y20" s="83">
        <f t="shared" si="13"/>
        <v>1.0526315789473684</v>
      </c>
      <c r="Z20" s="6">
        <v>6</v>
      </c>
      <c r="AA20" s="6">
        <v>6</v>
      </c>
      <c r="AB20" s="7" t="s">
        <v>30</v>
      </c>
      <c r="AC20" s="9">
        <v>18</v>
      </c>
      <c r="AD20" s="83">
        <f t="shared" si="14"/>
        <v>1.1555555555555557</v>
      </c>
      <c r="AE20" s="6">
        <v>2</v>
      </c>
      <c r="AF20" s="6">
        <v>2</v>
      </c>
      <c r="AG20" s="7" t="s">
        <v>30</v>
      </c>
      <c r="AH20" s="9">
        <v>12</v>
      </c>
      <c r="AI20" s="83">
        <f t="shared" si="15"/>
        <v>1.0666666666666667</v>
      </c>
      <c r="AJ20" s="6">
        <v>1</v>
      </c>
      <c r="AK20" s="6">
        <v>1</v>
      </c>
      <c r="AL20" s="7"/>
      <c r="AM20" s="9"/>
      <c r="AN20" s="83" t="str">
        <f t="shared" si="10"/>
        <v/>
      </c>
      <c r="AO20" s="6"/>
      <c r="AP20" s="6"/>
    </row>
    <row r="21" spans="1:42" ht="57" customHeight="1">
      <c r="A21" s="73" t="s">
        <v>419</v>
      </c>
      <c r="B21" s="76" t="s">
        <v>422</v>
      </c>
      <c r="C21" s="6" t="s">
        <v>403</v>
      </c>
      <c r="D21" s="7" t="str">
        <f t="shared" si="0"/>
        <v>○</v>
      </c>
      <c r="E21" s="7" t="str">
        <f t="shared" si="1"/>
        <v>○</v>
      </c>
      <c r="F21" s="7" t="str">
        <f t="shared" si="2"/>
        <v>○</v>
      </c>
      <c r="G21" s="7" t="str">
        <f t="shared" si="3"/>
        <v>○</v>
      </c>
      <c r="H21" s="7" t="str">
        <f t="shared" si="4"/>
        <v>○</v>
      </c>
      <c r="I21" s="156" t="s">
        <v>423</v>
      </c>
      <c r="J21" s="93"/>
      <c r="K21" s="91" t="s">
        <v>103</v>
      </c>
      <c r="L21" s="8"/>
      <c r="M21" s="7" t="s">
        <v>30</v>
      </c>
      <c r="N21" s="9">
        <v>34.5</v>
      </c>
      <c r="O21" s="83">
        <f t="shared" si="11"/>
        <v>0.672463768115942</v>
      </c>
      <c r="P21" s="6">
        <v>7</v>
      </c>
      <c r="Q21" s="6">
        <v>7</v>
      </c>
      <c r="R21" s="7" t="s">
        <v>30</v>
      </c>
      <c r="S21" s="9">
        <v>24.5</v>
      </c>
      <c r="T21" s="83">
        <f t="shared" si="12"/>
        <v>0.45714285714285713</v>
      </c>
      <c r="U21" s="6">
        <v>0</v>
      </c>
      <c r="V21" s="6">
        <v>0</v>
      </c>
      <c r="W21" s="7" t="s">
        <v>30</v>
      </c>
      <c r="X21" s="9">
        <v>25.5</v>
      </c>
      <c r="Y21" s="83">
        <f t="shared" si="13"/>
        <v>0.78431372549019607</v>
      </c>
      <c r="Z21" s="6">
        <v>2</v>
      </c>
      <c r="AA21" s="6">
        <v>2</v>
      </c>
      <c r="AB21" s="7" t="s">
        <v>30</v>
      </c>
      <c r="AC21" s="9">
        <v>11</v>
      </c>
      <c r="AD21" s="83">
        <f t="shared" si="14"/>
        <v>1.8909090909090909</v>
      </c>
      <c r="AE21" s="6">
        <v>2</v>
      </c>
      <c r="AF21" s="6">
        <v>2</v>
      </c>
      <c r="AG21" s="7" t="s">
        <v>30</v>
      </c>
      <c r="AH21" s="9">
        <v>10</v>
      </c>
      <c r="AI21" s="83">
        <f t="shared" si="15"/>
        <v>1.28</v>
      </c>
      <c r="AJ21" s="6">
        <v>0</v>
      </c>
      <c r="AK21" s="6">
        <v>0</v>
      </c>
      <c r="AL21" s="7"/>
      <c r="AM21" s="9"/>
      <c r="AN21" s="83" t="str">
        <f t="shared" si="10"/>
        <v/>
      </c>
      <c r="AO21" s="6"/>
      <c r="AP21" s="6"/>
    </row>
    <row r="22" spans="1:42" ht="73.5" customHeight="1">
      <c r="A22" s="73" t="s">
        <v>419</v>
      </c>
      <c r="B22" s="76" t="s">
        <v>424</v>
      </c>
      <c r="C22" s="6" t="s">
        <v>403</v>
      </c>
      <c r="D22" s="7" t="str">
        <f t="shared" si="0"/>
        <v>○</v>
      </c>
      <c r="E22" s="7" t="str">
        <f t="shared" si="1"/>
        <v>○</v>
      </c>
      <c r="F22" s="7" t="str">
        <f t="shared" si="2"/>
        <v>○</v>
      </c>
      <c r="G22" s="7" t="str">
        <f t="shared" si="3"/>
        <v>○</v>
      </c>
      <c r="H22" s="7" t="str">
        <f t="shared" si="4"/>
        <v>○</v>
      </c>
      <c r="I22" s="94" t="s">
        <v>425</v>
      </c>
      <c r="J22" s="96"/>
      <c r="K22" s="91" t="s">
        <v>103</v>
      </c>
      <c r="L22" s="8"/>
      <c r="M22" s="7" t="s">
        <v>30</v>
      </c>
      <c r="N22" s="9">
        <v>61</v>
      </c>
      <c r="O22" s="83">
        <f t="shared" si="11"/>
        <v>0.38032786885245901</v>
      </c>
      <c r="P22" s="6">
        <v>2</v>
      </c>
      <c r="Q22" s="6">
        <v>2</v>
      </c>
      <c r="R22" s="7" t="s">
        <v>30</v>
      </c>
      <c r="S22" s="9">
        <v>19</v>
      </c>
      <c r="T22" s="83">
        <f t="shared" si="12"/>
        <v>0.58947368421052626</v>
      </c>
      <c r="U22" s="6">
        <v>1</v>
      </c>
      <c r="V22" s="6">
        <v>1</v>
      </c>
      <c r="W22" s="7" t="s">
        <v>30</v>
      </c>
      <c r="X22" s="9">
        <v>11</v>
      </c>
      <c r="Y22" s="83">
        <f t="shared" si="13"/>
        <v>1.8181818181818181</v>
      </c>
      <c r="Z22" s="6">
        <v>1</v>
      </c>
      <c r="AA22" s="6">
        <v>1</v>
      </c>
      <c r="AB22" s="7" t="s">
        <v>30</v>
      </c>
      <c r="AC22" s="9">
        <v>10</v>
      </c>
      <c r="AD22" s="83">
        <f t="shared" si="14"/>
        <v>2.08</v>
      </c>
      <c r="AE22" s="6">
        <v>2</v>
      </c>
      <c r="AF22" s="6">
        <v>2</v>
      </c>
      <c r="AG22" s="7" t="s">
        <v>30</v>
      </c>
      <c r="AH22" s="9">
        <v>10.3</v>
      </c>
      <c r="AI22" s="83">
        <f t="shared" si="15"/>
        <v>1.2427184466019416</v>
      </c>
      <c r="AJ22" s="6">
        <v>0</v>
      </c>
      <c r="AK22" s="6">
        <v>0</v>
      </c>
      <c r="AL22" s="7"/>
      <c r="AM22" s="9"/>
      <c r="AN22" s="83" t="str">
        <f t="shared" si="10"/>
        <v/>
      </c>
      <c r="AO22" s="6"/>
      <c r="AP22" s="6"/>
    </row>
    <row r="23" spans="1:42" ht="72.75" customHeight="1">
      <c r="A23" s="73" t="s">
        <v>419</v>
      </c>
      <c r="B23" s="76" t="s">
        <v>426</v>
      </c>
      <c r="C23" t="s">
        <v>427</v>
      </c>
      <c r="D23" s="7" t="str">
        <f t="shared" si="0"/>
        <v>○</v>
      </c>
      <c r="E23" s="7" t="str">
        <f t="shared" si="1"/>
        <v>○</v>
      </c>
      <c r="F23" s="7" t="str">
        <f t="shared" si="2"/>
        <v>○</v>
      </c>
      <c r="G23" s="7" t="str">
        <f t="shared" si="3"/>
        <v>○</v>
      </c>
      <c r="H23" s="7" t="str">
        <f t="shared" si="4"/>
        <v>○</v>
      </c>
      <c r="I23" s="106" t="s">
        <v>428</v>
      </c>
      <c r="J23" s="93"/>
      <c r="K23" s="91" t="s">
        <v>30</v>
      </c>
      <c r="L23" s="8"/>
      <c r="M23" s="7" t="s">
        <v>30</v>
      </c>
      <c r="N23" s="9">
        <v>41</v>
      </c>
      <c r="O23" s="83">
        <f t="shared" si="11"/>
        <v>0.56585365853658531</v>
      </c>
      <c r="P23" s="6">
        <v>8</v>
      </c>
      <c r="Q23" s="6">
        <v>8</v>
      </c>
      <c r="R23" s="7" t="s">
        <v>30</v>
      </c>
      <c r="S23" s="9">
        <v>22.9</v>
      </c>
      <c r="T23" s="83">
        <f t="shared" si="12"/>
        <v>0.48908296943231439</v>
      </c>
      <c r="U23" s="6">
        <v>4</v>
      </c>
      <c r="V23" s="6">
        <v>4</v>
      </c>
      <c r="W23" s="7" t="s">
        <v>30</v>
      </c>
      <c r="X23" s="9">
        <v>12.2</v>
      </c>
      <c r="Y23" s="83">
        <f t="shared" si="13"/>
        <v>1.639344262295082</v>
      </c>
      <c r="Z23" s="6">
        <v>2</v>
      </c>
      <c r="AA23" s="6">
        <v>2</v>
      </c>
      <c r="AB23" s="7" t="s">
        <v>30</v>
      </c>
      <c r="AC23" s="9">
        <v>10</v>
      </c>
      <c r="AD23" s="83">
        <f t="shared" si="14"/>
        <v>2.08</v>
      </c>
      <c r="AE23" s="6">
        <v>0</v>
      </c>
      <c r="AF23" s="6">
        <v>0</v>
      </c>
      <c r="AG23" s="7" t="s">
        <v>30</v>
      </c>
      <c r="AH23" s="9">
        <v>11</v>
      </c>
      <c r="AI23" s="83">
        <f t="shared" si="15"/>
        <v>1.1636363636363638</v>
      </c>
      <c r="AJ23" s="6">
        <v>1</v>
      </c>
      <c r="AK23" s="6">
        <v>1</v>
      </c>
      <c r="AL23" s="7"/>
      <c r="AM23" s="9"/>
      <c r="AN23" s="83" t="str">
        <f t="shared" si="10"/>
        <v/>
      </c>
      <c r="AO23" s="6"/>
      <c r="AP23" s="6"/>
    </row>
    <row r="24" spans="1:42" ht="78.75" customHeight="1">
      <c r="A24" s="73" t="s">
        <v>419</v>
      </c>
      <c r="B24" s="76" t="s">
        <v>429</v>
      </c>
      <c r="C24" s="76" t="s">
        <v>427</v>
      </c>
      <c r="D24" s="7" t="str">
        <f t="shared" si="0"/>
        <v>○</v>
      </c>
      <c r="E24" s="7" t="str">
        <f t="shared" si="1"/>
        <v>○</v>
      </c>
      <c r="F24" s="7" t="str">
        <f t="shared" si="2"/>
        <v>○</v>
      </c>
      <c r="G24" s="7" t="str">
        <f t="shared" si="3"/>
        <v>○</v>
      </c>
      <c r="H24" s="7" t="str">
        <f t="shared" si="4"/>
        <v>○</v>
      </c>
      <c r="I24" s="106" t="s">
        <v>430</v>
      </c>
      <c r="J24" s="93"/>
      <c r="K24" s="91" t="s">
        <v>30</v>
      </c>
      <c r="L24" s="8"/>
      <c r="M24" s="7" t="s">
        <v>30</v>
      </c>
      <c r="N24" s="9">
        <v>36</v>
      </c>
      <c r="O24" s="83">
        <f t="shared" si="11"/>
        <v>0.64444444444444438</v>
      </c>
      <c r="P24" s="6">
        <v>8</v>
      </c>
      <c r="Q24" s="6">
        <v>8</v>
      </c>
      <c r="R24" s="7" t="s">
        <v>30</v>
      </c>
      <c r="S24" s="9">
        <v>20.5</v>
      </c>
      <c r="T24" s="83">
        <f t="shared" si="12"/>
        <v>0.54634146341463408</v>
      </c>
      <c r="U24" s="6">
        <v>1</v>
      </c>
      <c r="V24" s="6">
        <v>1</v>
      </c>
      <c r="W24" s="7" t="s">
        <v>30</v>
      </c>
      <c r="X24" s="9">
        <v>22</v>
      </c>
      <c r="Y24" s="83">
        <f t="shared" si="13"/>
        <v>0.90909090909090906</v>
      </c>
      <c r="Z24" s="6">
        <v>4</v>
      </c>
      <c r="AA24" s="6">
        <v>4</v>
      </c>
      <c r="AB24" s="7" t="s">
        <v>30</v>
      </c>
      <c r="AC24" s="9">
        <v>10</v>
      </c>
      <c r="AD24" s="83">
        <f t="shared" si="14"/>
        <v>2.08</v>
      </c>
      <c r="AE24" s="6">
        <v>2</v>
      </c>
      <c r="AF24" s="6">
        <v>2</v>
      </c>
      <c r="AG24" s="7" t="s">
        <v>30</v>
      </c>
      <c r="AH24" s="9">
        <v>12</v>
      </c>
      <c r="AI24" s="83">
        <f t="shared" si="15"/>
        <v>1.0666666666666667</v>
      </c>
      <c r="AJ24" s="6">
        <v>0</v>
      </c>
      <c r="AK24" s="6">
        <v>0</v>
      </c>
      <c r="AL24" s="7"/>
      <c r="AM24" s="9"/>
      <c r="AN24" s="83" t="str">
        <f t="shared" si="10"/>
        <v/>
      </c>
      <c r="AO24" s="6"/>
      <c r="AP24" s="6"/>
    </row>
    <row r="25" spans="1:42" ht="42" customHeight="1">
      <c r="B25" s="6"/>
      <c r="C25" s="76"/>
      <c r="D25" s="7"/>
      <c r="E25" s="7"/>
      <c r="F25" s="7"/>
      <c r="G25" s="7"/>
      <c r="H25" s="7"/>
      <c r="I25" s="109"/>
      <c r="J25" s="118"/>
      <c r="K25" s="91"/>
      <c r="L25" s="8"/>
      <c r="M25" s="7"/>
      <c r="N25" s="9"/>
      <c r="O25" s="83" t="str">
        <f t="shared" si="11"/>
        <v/>
      </c>
      <c r="P25" s="6"/>
      <c r="Q25" s="6"/>
      <c r="R25" s="7"/>
      <c r="S25" s="9"/>
      <c r="T25" s="83" t="str">
        <f t="shared" si="12"/>
        <v/>
      </c>
      <c r="U25" s="6"/>
      <c r="V25" s="6"/>
      <c r="W25" s="7"/>
      <c r="X25" s="9"/>
      <c r="Y25" s="83" t="str">
        <f t="shared" si="13"/>
        <v/>
      </c>
      <c r="Z25" s="6"/>
      <c r="AA25" s="6"/>
      <c r="AB25" s="7"/>
      <c r="AC25" s="9"/>
      <c r="AD25" s="83" t="str">
        <f t="shared" si="14"/>
        <v/>
      </c>
      <c r="AE25" s="6"/>
      <c r="AF25" s="6"/>
      <c r="AG25" s="7"/>
      <c r="AH25" s="9"/>
      <c r="AI25" s="83" t="str">
        <f t="shared" si="15"/>
        <v/>
      </c>
      <c r="AJ25" s="6"/>
      <c r="AK25" s="6"/>
      <c r="AL25" s="7"/>
      <c r="AM25" s="9"/>
      <c r="AN25" s="83" t="str">
        <f t="shared" si="10"/>
        <v/>
      </c>
      <c r="AO25" s="6"/>
      <c r="AP25" s="6"/>
    </row>
    <row r="26" spans="1:42" ht="42" customHeight="1">
      <c r="B26" s="6"/>
      <c r="C26" s="76"/>
      <c r="D26" s="7"/>
      <c r="E26" s="7"/>
      <c r="F26" s="7"/>
      <c r="G26" s="7"/>
      <c r="H26" s="7"/>
      <c r="I26" s="78"/>
      <c r="J26" s="142"/>
      <c r="K26" s="91"/>
      <c r="L26" s="78"/>
      <c r="M26" s="7"/>
      <c r="N26" s="9"/>
      <c r="O26" s="83" t="str">
        <f t="shared" si="11"/>
        <v/>
      </c>
      <c r="P26" s="6"/>
      <c r="Q26" s="6"/>
      <c r="R26" s="7"/>
      <c r="S26" s="9"/>
      <c r="T26" s="83" t="str">
        <f t="shared" si="12"/>
        <v/>
      </c>
      <c r="U26" s="6"/>
      <c r="V26" s="6"/>
      <c r="W26" s="7"/>
      <c r="X26" s="9"/>
      <c r="Y26" s="83" t="str">
        <f t="shared" si="13"/>
        <v/>
      </c>
      <c r="Z26" s="6"/>
      <c r="AA26" s="6"/>
      <c r="AB26" s="7"/>
      <c r="AC26" s="9"/>
      <c r="AD26" s="83" t="str">
        <f t="shared" si="14"/>
        <v/>
      </c>
      <c r="AE26" s="6"/>
      <c r="AF26" s="6"/>
      <c r="AG26" s="7"/>
      <c r="AH26" s="9"/>
      <c r="AI26" s="83" t="str">
        <f t="shared" si="15"/>
        <v/>
      </c>
      <c r="AJ26" s="6"/>
      <c r="AK26" s="6"/>
      <c r="AL26" s="7"/>
      <c r="AM26" s="9"/>
      <c r="AN26" s="83" t="str">
        <f t="shared" si="10"/>
        <v/>
      </c>
      <c r="AO26" s="6"/>
      <c r="AP26" s="6"/>
    </row>
    <row r="27" spans="1:42" ht="42" customHeight="1">
      <c r="B27" s="6"/>
      <c r="C27" s="76"/>
      <c r="D27" s="7"/>
      <c r="E27" s="7"/>
      <c r="F27" s="7"/>
      <c r="G27" s="7"/>
      <c r="H27" s="7"/>
      <c r="I27" s="8"/>
      <c r="J27" s="142"/>
      <c r="K27" s="91"/>
      <c r="L27" s="78"/>
      <c r="M27" s="7"/>
      <c r="N27" s="9"/>
      <c r="O27" s="83" t="str">
        <f t="shared" si="11"/>
        <v/>
      </c>
      <c r="P27" s="6"/>
      <c r="Q27" s="6"/>
      <c r="R27" s="7"/>
      <c r="S27" s="9"/>
      <c r="T27" s="83" t="str">
        <f t="shared" si="12"/>
        <v/>
      </c>
      <c r="U27" s="6"/>
      <c r="V27" s="6"/>
      <c r="W27" s="7"/>
      <c r="X27" s="9"/>
      <c r="Y27" s="83" t="str">
        <f t="shared" si="13"/>
        <v/>
      </c>
      <c r="Z27" s="6"/>
      <c r="AA27" s="6"/>
      <c r="AB27" s="7"/>
      <c r="AC27" s="9"/>
      <c r="AD27" s="83" t="str">
        <f t="shared" si="14"/>
        <v/>
      </c>
      <c r="AE27" s="6"/>
      <c r="AF27" s="6"/>
      <c r="AG27" s="7"/>
      <c r="AH27" s="9"/>
      <c r="AI27" s="83" t="str">
        <f t="shared" si="15"/>
        <v/>
      </c>
      <c r="AJ27" s="6"/>
      <c r="AK27" s="6"/>
      <c r="AL27" s="7"/>
      <c r="AM27" s="9"/>
      <c r="AN27" s="83" t="str">
        <f t="shared" si="10"/>
        <v/>
      </c>
      <c r="AO27" s="6"/>
      <c r="AP27" s="6"/>
    </row>
    <row r="28" spans="1:42" ht="42" customHeight="1">
      <c r="B28" s="6"/>
      <c r="C28" s="6"/>
      <c r="D28" s="7"/>
      <c r="E28" s="7"/>
      <c r="F28" s="7"/>
      <c r="G28" s="7"/>
      <c r="H28" s="7"/>
      <c r="I28" s="8"/>
      <c r="J28" s="92"/>
      <c r="K28" s="17"/>
      <c r="L28" s="8"/>
      <c r="M28" s="7"/>
      <c r="N28" s="9"/>
      <c r="O28" s="83" t="str">
        <f t="shared" si="11"/>
        <v/>
      </c>
      <c r="P28" s="6"/>
      <c r="Q28" s="6"/>
      <c r="R28" s="7"/>
      <c r="S28" s="9"/>
      <c r="T28" s="83" t="str">
        <f t="shared" si="12"/>
        <v/>
      </c>
      <c r="U28" s="6"/>
      <c r="V28" s="6"/>
      <c r="W28" s="7"/>
      <c r="X28" s="9"/>
      <c r="Y28" s="83" t="str">
        <f t="shared" si="13"/>
        <v/>
      </c>
      <c r="Z28" s="6"/>
      <c r="AA28" s="6"/>
      <c r="AB28" s="7"/>
      <c r="AC28" s="9"/>
      <c r="AD28" s="83" t="str">
        <f t="shared" si="14"/>
        <v/>
      </c>
      <c r="AE28" s="6"/>
      <c r="AF28" s="6"/>
      <c r="AG28" s="7"/>
      <c r="AH28" s="9"/>
      <c r="AI28" s="83" t="str">
        <f t="shared" si="15"/>
        <v/>
      </c>
      <c r="AJ28" s="6"/>
      <c r="AK28" s="6"/>
      <c r="AL28" s="7"/>
      <c r="AM28" s="9"/>
      <c r="AN28" s="83" t="str">
        <f t="shared" si="10"/>
        <v/>
      </c>
      <c r="AO28" s="6"/>
      <c r="AP28" s="6"/>
    </row>
    <row r="29" spans="1:42" ht="42" customHeight="1">
      <c r="B29" s="6"/>
      <c r="C29" s="6"/>
      <c r="D29" s="7" t="str">
        <f t="shared" ref="D29:D31" si="16">IF(AND(M29="○",O29&gt;0.35,P29=Q29),"○","×")</f>
        <v>×</v>
      </c>
      <c r="E29" s="7" t="str">
        <f t="shared" ref="E29:E31" si="17">IF(AND(R29="○",T29&gt;0.35,U29=V29),"○","×")</f>
        <v>×</v>
      </c>
      <c r="F29" s="7" t="str">
        <f t="shared" ref="F29:F31" si="18">IF(AND(W29="○",Y29&gt;0.35,Z29=AA29),"○","×")</f>
        <v>×</v>
      </c>
      <c r="G29" s="7" t="str">
        <f t="shared" ref="G29:G31" si="19">IF(AND(AB29="○",AD29&gt;0.35,AE29=AF29),"○","×")</f>
        <v>×</v>
      </c>
      <c r="H29" s="7" t="str">
        <f t="shared" ref="H29:H31" si="20">IF(AND(AG29="○",AI29&gt;0.35,AJ29=AK29),"○","×")</f>
        <v>×</v>
      </c>
      <c r="I29" s="8"/>
      <c r="J29" s="8"/>
      <c r="K29" s="17"/>
      <c r="L29" s="8"/>
      <c r="M29" s="7"/>
      <c r="N29" s="9"/>
      <c r="O29" s="83" t="str">
        <f t="shared" si="11"/>
        <v/>
      </c>
      <c r="P29" s="6"/>
      <c r="Q29" s="6"/>
      <c r="R29" s="7"/>
      <c r="S29" s="9"/>
      <c r="T29" s="83" t="str">
        <f t="shared" si="12"/>
        <v/>
      </c>
      <c r="U29" s="6"/>
      <c r="V29" s="6"/>
      <c r="W29" s="7"/>
      <c r="X29" s="9"/>
      <c r="Y29" s="83" t="str">
        <f t="shared" si="13"/>
        <v/>
      </c>
      <c r="Z29" s="6"/>
      <c r="AA29" s="6"/>
      <c r="AB29" s="7"/>
      <c r="AC29" s="9"/>
      <c r="AD29" s="83" t="str">
        <f t="shared" si="14"/>
        <v/>
      </c>
      <c r="AE29" s="6"/>
      <c r="AF29" s="6"/>
      <c r="AG29" s="7"/>
      <c r="AH29" s="9"/>
      <c r="AI29" s="83" t="str">
        <f t="shared" si="15"/>
        <v/>
      </c>
      <c r="AJ29" s="6"/>
      <c r="AK29" s="6"/>
      <c r="AL29" s="7"/>
      <c r="AM29" s="9"/>
      <c r="AN29" s="83" t="str">
        <f t="shared" si="10"/>
        <v/>
      </c>
      <c r="AO29" s="6"/>
      <c r="AP29" s="6"/>
    </row>
    <row r="30" spans="1:42" ht="42" customHeight="1">
      <c r="B30" s="6"/>
      <c r="C30" s="6"/>
      <c r="D30" s="7" t="str">
        <f t="shared" si="16"/>
        <v>×</v>
      </c>
      <c r="E30" s="7" t="str">
        <f t="shared" si="17"/>
        <v>×</v>
      </c>
      <c r="F30" s="7" t="str">
        <f t="shared" si="18"/>
        <v>×</v>
      </c>
      <c r="G30" s="7" t="str">
        <f t="shared" si="19"/>
        <v>×</v>
      </c>
      <c r="H30" s="7" t="str">
        <f t="shared" si="20"/>
        <v>×</v>
      </c>
      <c r="I30" s="8"/>
      <c r="J30" s="8"/>
      <c r="K30" s="17"/>
      <c r="L30" s="8"/>
      <c r="M30" s="7"/>
      <c r="N30" s="9"/>
      <c r="O30" s="83" t="str">
        <f t="shared" si="11"/>
        <v/>
      </c>
      <c r="P30" s="6"/>
      <c r="Q30" s="6"/>
      <c r="R30" s="7"/>
      <c r="S30" s="9"/>
      <c r="T30" s="83" t="str">
        <f t="shared" si="12"/>
        <v/>
      </c>
      <c r="U30" s="6"/>
      <c r="V30" s="6"/>
      <c r="W30" s="7"/>
      <c r="X30" s="9"/>
      <c r="Y30" s="83" t="str">
        <f t="shared" si="13"/>
        <v/>
      </c>
      <c r="Z30" s="6"/>
      <c r="AA30" s="6"/>
      <c r="AB30" s="7"/>
      <c r="AC30" s="9"/>
      <c r="AD30" s="83" t="str">
        <f t="shared" si="14"/>
        <v/>
      </c>
      <c r="AE30" s="6"/>
      <c r="AF30" s="6"/>
      <c r="AG30" s="7"/>
      <c r="AH30" s="9"/>
      <c r="AI30" s="83" t="str">
        <f t="shared" si="15"/>
        <v/>
      </c>
      <c r="AJ30" s="6"/>
      <c r="AK30" s="6"/>
      <c r="AL30" s="7"/>
      <c r="AM30" s="9"/>
      <c r="AN30" s="83" t="str">
        <f t="shared" si="10"/>
        <v/>
      </c>
      <c r="AO30" s="6"/>
      <c r="AP30" s="6"/>
    </row>
    <row r="31" spans="1:42" ht="42" customHeight="1">
      <c r="B31" s="6"/>
      <c r="C31" s="6"/>
      <c r="D31" s="7" t="str">
        <f t="shared" si="16"/>
        <v>×</v>
      </c>
      <c r="E31" s="7" t="str">
        <f t="shared" si="17"/>
        <v>×</v>
      </c>
      <c r="F31" s="7" t="str">
        <f t="shared" si="18"/>
        <v>×</v>
      </c>
      <c r="G31" s="7" t="str">
        <f t="shared" si="19"/>
        <v>×</v>
      </c>
      <c r="H31" s="7" t="str">
        <f t="shared" si="20"/>
        <v>×</v>
      </c>
      <c r="I31" s="8"/>
      <c r="J31" s="8"/>
      <c r="K31" s="17"/>
      <c r="L31" s="8"/>
      <c r="M31" s="7"/>
      <c r="N31" s="9"/>
      <c r="O31" s="83" t="str">
        <f t="shared" si="11"/>
        <v/>
      </c>
      <c r="P31" s="6"/>
      <c r="Q31" s="6"/>
      <c r="R31" s="7"/>
      <c r="S31" s="9"/>
      <c r="T31" s="83" t="str">
        <f t="shared" si="12"/>
        <v/>
      </c>
      <c r="U31" s="6"/>
      <c r="V31" s="6"/>
      <c r="W31" s="7"/>
      <c r="X31" s="9"/>
      <c r="Y31" s="83" t="str">
        <f t="shared" si="13"/>
        <v/>
      </c>
      <c r="Z31" s="6"/>
      <c r="AA31" s="6"/>
      <c r="AB31" s="7"/>
      <c r="AC31" s="9"/>
      <c r="AD31" s="83" t="str">
        <f t="shared" si="14"/>
        <v/>
      </c>
      <c r="AE31" s="6"/>
      <c r="AF31" s="6"/>
      <c r="AG31" s="7"/>
      <c r="AH31" s="9"/>
      <c r="AI31" s="83" t="str">
        <f t="shared" si="15"/>
        <v/>
      </c>
      <c r="AJ31" s="6"/>
      <c r="AK31" s="6"/>
      <c r="AL31" s="7"/>
      <c r="AM31" s="9"/>
      <c r="AN31" s="83" t="str">
        <f t="shared" si="10"/>
        <v/>
      </c>
      <c r="AO31" s="6"/>
      <c r="AP31" s="6"/>
    </row>
    <row r="33" spans="2:12" ht="42" customHeight="1">
      <c r="B33" s="76"/>
      <c r="C33" s="76"/>
      <c r="D33" s="77" t="s">
        <v>43</v>
      </c>
      <c r="E33" s="77" t="s">
        <v>43</v>
      </c>
      <c r="F33" s="77" t="s">
        <v>43</v>
      </c>
      <c r="G33" s="77" t="s">
        <v>43</v>
      </c>
      <c r="H33" s="77" t="s">
        <v>43</v>
      </c>
      <c r="I33" s="78"/>
      <c r="J33" s="78"/>
      <c r="K33" s="17"/>
      <c r="L33" s="17"/>
    </row>
    <row r="34" spans="2:12" ht="42" customHeight="1">
      <c r="B34" s="76"/>
      <c r="C34" s="76"/>
      <c r="D34" s="77" t="s">
        <v>43</v>
      </c>
      <c r="E34" s="77" t="s">
        <v>43</v>
      </c>
      <c r="F34" s="77" t="s">
        <v>43</v>
      </c>
      <c r="G34" s="77" t="s">
        <v>43</v>
      </c>
      <c r="H34" s="77" t="s">
        <v>43</v>
      </c>
      <c r="I34" s="78"/>
      <c r="J34" s="78"/>
      <c r="K34" s="17"/>
      <c r="L34" s="17"/>
    </row>
    <row r="35" spans="2:12" ht="42" customHeight="1">
      <c r="B35" s="6"/>
      <c r="C35" s="76"/>
      <c r="D35" s="7"/>
      <c r="E35" s="7"/>
      <c r="F35" s="7"/>
      <c r="G35" s="7"/>
      <c r="H35" s="7"/>
      <c r="I35" s="8"/>
      <c r="J35" s="8"/>
      <c r="K35" s="17"/>
      <c r="L35" s="17"/>
    </row>
  </sheetData>
  <autoFilter ref="B9:AP31" xr:uid="{5C7C1D08-9413-4C3A-98E4-DA9C453FF628}"/>
  <phoneticPr fontId="7"/>
  <conditionalFormatting sqref="M10:M31 R10:R31 W10:W31 AB10:AB31 AG10:AG31">
    <cfRule type="cellIs" dxfId="13" priority="2" operator="equal">
      <formula>"×"</formula>
    </cfRule>
  </conditionalFormatting>
  <conditionalFormatting sqref="O10:O31 T10:T31 Y10:Y31 AD10:AD31 AI10:AI31">
    <cfRule type="cellIs" dxfId="12" priority="3" operator="lessThan">
      <formula>0.35</formula>
    </cfRule>
  </conditionalFormatting>
  <conditionalFormatting sqref="Q10:Q19 AK10:AK19 V10:V31 AA12:AA13 AF12:AF13 Q25:Q31 AK25:AK31">
    <cfRule type="cellIs" dxfId="11" priority="1" operator="notEqual">
      <formula>P10</formula>
    </cfRule>
  </conditionalFormatting>
  <conditionalFormatting sqref="AA28:AA31 AF29:AF31">
    <cfRule type="cellIs" dxfId="10" priority="4" operator="notEqual">
      <formula>Z28</formula>
    </cfRule>
  </conditionalFormatting>
  <dataValidations count="3">
    <dataValidation type="list" allowBlank="1" showInputMessage="1" showErrorMessage="1" sqref="R10:R31 M10:M31 AL10:AL31 W10:W31 AB10:AB31 AG10:AG31" xr:uid="{0BF0BF38-C4A8-420D-8A31-A31E2260AF35}">
      <formula1>"○,×"</formula1>
    </dataValidation>
    <dataValidation type="list" allowBlank="1" showInputMessage="1" showErrorMessage="1" sqref="K33:L35" xr:uid="{D8939C23-C835-47E4-AC9E-93D29D373E13}">
      <formula1>"○,△,×"</formula1>
    </dataValidation>
    <dataValidation type="list" allowBlank="1" showInputMessage="1" showErrorMessage="1" sqref="K10:K31" xr:uid="{91BBFF8F-FF1C-41BA-9CFB-BFE0586D62BA}">
      <formula1>"◎,○,△,×"</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B6521-EE11-4E66-8BF2-F66F0C2412C4}">
  <sheetPr filterMode="1"/>
  <dimension ref="A1:AJ55"/>
  <sheetViews>
    <sheetView showGridLines="0" view="pageBreakPreview" zoomScaleNormal="115" zoomScaleSheetLayoutView="100" workbookViewId="0">
      <pane xSplit="11" ySplit="9" topLeftCell="W10" activePane="bottomRight" state="frozen"/>
      <selection pane="topRight" activeCell="K1" sqref="K1"/>
      <selection pane="bottomLeft" activeCell="A10" sqref="A10"/>
      <selection pane="bottomRight" activeCell="Y24" sqref="Y24"/>
    </sheetView>
  </sheetViews>
  <sheetFormatPr defaultRowHeight="12" customHeight="1"/>
  <cols>
    <col min="1" max="1" width="4" customWidth="1"/>
    <col min="2" max="2" width="36" customWidth="1"/>
    <col min="3" max="3" width="7.875" bestFit="1" customWidth="1"/>
    <col min="4" max="4" width="8.125" customWidth="1"/>
    <col min="5" max="5" width="7.375" customWidth="1"/>
    <col min="6" max="6" width="9.625" customWidth="1"/>
    <col min="7" max="7" width="10.375" customWidth="1"/>
    <col min="8" max="8" width="35.375" customWidth="1"/>
    <col min="9" max="9" width="40.75" customWidth="1"/>
    <col min="10" max="10" width="11" customWidth="1"/>
    <col min="11" max="11" width="24.625" customWidth="1"/>
    <col min="12" max="36" width="10.625" customWidth="1"/>
  </cols>
  <sheetData>
    <row r="1" spans="1:36" ht="12" customHeight="1">
      <c r="P1" t="s">
        <v>431</v>
      </c>
    </row>
    <row r="2" spans="1:36" ht="15">
      <c r="B2" s="74" t="s">
        <v>48</v>
      </c>
      <c r="C2" s="74"/>
      <c r="F2">
        <f>IF(AB15="","",AC$8/AB15)</f>
        <v>0.50196078431372548</v>
      </c>
      <c r="J2" t="s">
        <v>89</v>
      </c>
      <c r="K2">
        <f>COUNTIF($J$10:$J$51,J2)</f>
        <v>0</v>
      </c>
      <c r="L2" s="124">
        <f>K2/SUM($K$2:$K$5)</f>
        <v>0</v>
      </c>
    </row>
    <row r="3" spans="1:36" ht="14.4">
      <c r="B3" s="73" t="s">
        <v>432</v>
      </c>
      <c r="D3" s="82" t="s">
        <v>50</v>
      </c>
      <c r="E3" s="20"/>
      <c r="F3" s="20"/>
      <c r="G3" s="20"/>
      <c r="H3" s="3"/>
      <c r="J3" t="s">
        <v>105</v>
      </c>
      <c r="K3">
        <f>COUNTIF($J$10:$J$51,J3)</f>
        <v>12</v>
      </c>
      <c r="L3" s="124">
        <f>K3/SUM($K$2:$K$5)</f>
        <v>0.42857142857142855</v>
      </c>
    </row>
    <row r="4" spans="1:36" ht="11.4">
      <c r="D4" s="1" t="s">
        <v>51</v>
      </c>
      <c r="H4" s="5"/>
      <c r="J4" t="s">
        <v>36</v>
      </c>
      <c r="K4">
        <f>COUNTIF($J$10:$J$51,J4)</f>
        <v>16</v>
      </c>
      <c r="L4" s="124">
        <f>K4/SUM($K$2:$K$5)</f>
        <v>0.5714285714285714</v>
      </c>
    </row>
    <row r="5" spans="1:36" ht="11.4">
      <c r="D5" s="1" t="s">
        <v>53</v>
      </c>
      <c r="H5" s="5"/>
      <c r="J5" t="s">
        <v>92</v>
      </c>
      <c r="K5">
        <f>COUNTIF($J$10:$J$51,J5)</f>
        <v>0</v>
      </c>
      <c r="L5" s="124">
        <f>K5/SUM($K$2:$K$5)</f>
        <v>0</v>
      </c>
    </row>
    <row r="6" spans="1:36" ht="11.4">
      <c r="D6" s="2" t="s">
        <v>55</v>
      </c>
      <c r="E6" s="32"/>
      <c r="F6" s="21"/>
      <c r="G6" s="21"/>
      <c r="H6" s="4"/>
      <c r="L6" s="13" t="s">
        <v>57</v>
      </c>
      <c r="M6" s="14"/>
      <c r="N6" s="14"/>
      <c r="O6" s="14"/>
      <c r="P6" s="15"/>
      <c r="Q6" s="13" t="s">
        <v>58</v>
      </c>
      <c r="R6" s="14"/>
      <c r="S6" s="14"/>
      <c r="T6" s="14"/>
      <c r="U6" s="15"/>
      <c r="V6" s="13" t="s">
        <v>60</v>
      </c>
      <c r="W6" s="14"/>
      <c r="X6" s="14"/>
      <c r="Y6" s="14"/>
      <c r="Z6" s="15"/>
      <c r="AA6" s="13" t="s">
        <v>61</v>
      </c>
      <c r="AB6" s="14"/>
      <c r="AC6" s="14"/>
      <c r="AD6" s="14"/>
      <c r="AE6" s="15"/>
      <c r="AF6" s="13" t="s">
        <v>62</v>
      </c>
      <c r="AG6" s="14"/>
      <c r="AH6" s="14"/>
      <c r="AI6" s="14"/>
      <c r="AJ6" s="15"/>
    </row>
    <row r="7" spans="1:36" ht="11.4">
      <c r="J7" s="121" t="s">
        <v>433</v>
      </c>
      <c r="L7" s="24" t="s">
        <v>51</v>
      </c>
      <c r="M7" s="23" t="s">
        <v>53</v>
      </c>
      <c r="N7" s="15"/>
      <c r="O7" s="23" t="s">
        <v>55</v>
      </c>
      <c r="P7" s="15"/>
      <c r="Q7" s="24" t="s">
        <v>51</v>
      </c>
      <c r="R7" s="23" t="s">
        <v>53</v>
      </c>
      <c r="S7" s="15"/>
      <c r="T7" s="23" t="s">
        <v>55</v>
      </c>
      <c r="U7" s="15"/>
      <c r="V7" s="24" t="s">
        <v>51</v>
      </c>
      <c r="W7" s="23" t="s">
        <v>53</v>
      </c>
      <c r="X7" s="15"/>
      <c r="Y7" s="23" t="s">
        <v>55</v>
      </c>
      <c r="Z7" s="15"/>
      <c r="AA7" s="24" t="s">
        <v>51</v>
      </c>
      <c r="AB7" s="23" t="s">
        <v>53</v>
      </c>
      <c r="AC7" s="15"/>
      <c r="AD7" s="23" t="s">
        <v>55</v>
      </c>
      <c r="AE7" s="15"/>
      <c r="AF7" s="24" t="s">
        <v>51</v>
      </c>
      <c r="AG7" s="23" t="s">
        <v>53</v>
      </c>
      <c r="AH7" s="15"/>
      <c r="AI7" s="23" t="s">
        <v>55</v>
      </c>
      <c r="AJ7" s="15"/>
    </row>
    <row r="8" spans="1:36" ht="22.8">
      <c r="B8" s="10"/>
      <c r="C8" s="13"/>
      <c r="D8" s="26" t="s">
        <v>63</v>
      </c>
      <c r="E8" s="18"/>
      <c r="F8" s="18"/>
      <c r="G8" s="19"/>
      <c r="H8" s="80" t="s">
        <v>64</v>
      </c>
      <c r="I8" s="80" t="s">
        <v>95</v>
      </c>
      <c r="J8" s="98"/>
      <c r="K8" s="99"/>
      <c r="L8" s="16"/>
      <c r="M8" s="29" t="s">
        <v>65</v>
      </c>
      <c r="N8" s="30">
        <v>23.2</v>
      </c>
      <c r="O8" s="28" t="s">
        <v>66</v>
      </c>
      <c r="P8" s="22"/>
      <c r="Q8" s="16"/>
      <c r="R8" s="29" t="s">
        <v>65</v>
      </c>
      <c r="S8" s="34">
        <v>11.2</v>
      </c>
      <c r="T8" s="28" t="s">
        <v>66</v>
      </c>
      <c r="U8" s="22"/>
      <c r="V8" s="16"/>
      <c r="W8" s="29" t="s">
        <v>65</v>
      </c>
      <c r="X8" s="34">
        <v>20.8</v>
      </c>
      <c r="Y8" s="28" t="s">
        <v>66</v>
      </c>
      <c r="Z8" s="22"/>
      <c r="AA8" s="16"/>
      <c r="AB8" s="29" t="s">
        <v>65</v>
      </c>
      <c r="AC8" s="34">
        <v>12.8</v>
      </c>
      <c r="AD8" s="28" t="s">
        <v>66</v>
      </c>
      <c r="AE8" s="22"/>
      <c r="AF8" s="16"/>
      <c r="AG8" s="29" t="s">
        <v>65</v>
      </c>
      <c r="AH8" s="34">
        <v>12.8</v>
      </c>
      <c r="AI8" s="28" t="s">
        <v>66</v>
      </c>
      <c r="AJ8" s="22"/>
    </row>
    <row r="9" spans="1:36" ht="34.200000000000003">
      <c r="B9" s="11" t="s">
        <v>67</v>
      </c>
      <c r="C9" s="75" t="s">
        <v>68</v>
      </c>
      <c r="D9" s="12" t="s">
        <v>57</v>
      </c>
      <c r="E9" s="12" t="s">
        <v>58</v>
      </c>
      <c r="F9" s="12" t="s">
        <v>60</v>
      </c>
      <c r="G9" s="12" t="s">
        <v>61</v>
      </c>
      <c r="H9" s="110" t="s">
        <v>97</v>
      </c>
      <c r="I9" s="110"/>
      <c r="J9" s="153" t="s">
        <v>381</v>
      </c>
      <c r="K9" s="101" t="s">
        <v>99</v>
      </c>
      <c r="L9" s="16" t="s">
        <v>71</v>
      </c>
      <c r="M9" s="31" t="s">
        <v>72</v>
      </c>
      <c r="N9" s="33" t="s">
        <v>73</v>
      </c>
      <c r="O9" s="31" t="s">
        <v>74</v>
      </c>
      <c r="P9" s="33" t="s">
        <v>75</v>
      </c>
      <c r="Q9" s="16" t="s">
        <v>71</v>
      </c>
      <c r="R9" s="31" t="s">
        <v>72</v>
      </c>
      <c r="S9" s="33" t="s">
        <v>73</v>
      </c>
      <c r="T9" s="31" t="s">
        <v>74</v>
      </c>
      <c r="U9" s="33" t="s">
        <v>75</v>
      </c>
      <c r="V9" s="16" t="s">
        <v>71</v>
      </c>
      <c r="W9" s="31" t="s">
        <v>72</v>
      </c>
      <c r="X9" s="33" t="s">
        <v>73</v>
      </c>
      <c r="Y9" s="31" t="s">
        <v>74</v>
      </c>
      <c r="Z9" s="33" t="s">
        <v>75</v>
      </c>
      <c r="AA9" s="16" t="s">
        <v>71</v>
      </c>
      <c r="AB9" s="31" t="s">
        <v>72</v>
      </c>
      <c r="AC9" s="33" t="s">
        <v>73</v>
      </c>
      <c r="AD9" s="31" t="s">
        <v>74</v>
      </c>
      <c r="AE9" s="33" t="s">
        <v>75</v>
      </c>
      <c r="AF9" s="16" t="s">
        <v>71</v>
      </c>
      <c r="AG9" s="31" t="s">
        <v>72</v>
      </c>
      <c r="AH9" s="33" t="s">
        <v>73</v>
      </c>
      <c r="AI9" s="31" t="s">
        <v>74</v>
      </c>
      <c r="AJ9" s="33" t="s">
        <v>75</v>
      </c>
    </row>
    <row r="10" spans="1:36" ht="159.6">
      <c r="A10" s="73"/>
      <c r="B10" s="178" t="s">
        <v>434</v>
      </c>
      <c r="C10" s="76" t="s">
        <v>101</v>
      </c>
      <c r="D10" s="7" t="str">
        <f>IF(AND(L10="○",N10&gt;0.35,O10=P10),"○","×")</f>
        <v>×</v>
      </c>
      <c r="E10" s="7" t="str">
        <f t="shared" ref="E10:E24" si="0">IF(AND(Q10="○",S10&gt;0.35,T10=U10),"○","×")</f>
        <v>×</v>
      </c>
      <c r="F10" s="7" t="str">
        <f t="shared" ref="F10:F24" si="1">IF(AND(V10="○",X10&gt;0.35,Y10=Z10),"○","×")</f>
        <v>○</v>
      </c>
      <c r="G10" s="90" t="str">
        <f t="shared" ref="G10:G24" si="2">IF(AND(AA10="○",AC10&gt;0.35,AD10=AE10),"○","×")</f>
        <v>○</v>
      </c>
      <c r="H10" s="105" t="s">
        <v>435</v>
      </c>
      <c r="I10" s="175" t="s">
        <v>436</v>
      </c>
      <c r="J10" s="91" t="s">
        <v>36</v>
      </c>
      <c r="K10" s="78" t="s">
        <v>437</v>
      </c>
      <c r="L10" s="7" t="s">
        <v>30</v>
      </c>
      <c r="M10" s="9">
        <v>69</v>
      </c>
      <c r="N10" s="83">
        <f t="shared" ref="N10:N26" si="3">IF(M10="","",N$8/M10)</f>
        <v>0.336231884057971</v>
      </c>
      <c r="O10" s="6">
        <v>15</v>
      </c>
      <c r="P10" s="6">
        <v>15</v>
      </c>
      <c r="Q10" s="7" t="s">
        <v>30</v>
      </c>
      <c r="R10" s="9">
        <v>40</v>
      </c>
      <c r="S10" s="83">
        <f t="shared" ref="S10:S26" si="4">IF(R10="","",S$8/R10)</f>
        <v>0.27999999999999997</v>
      </c>
      <c r="T10" s="6">
        <v>4</v>
      </c>
      <c r="U10" s="6">
        <v>4</v>
      </c>
      <c r="V10" s="7" t="s">
        <v>30</v>
      </c>
      <c r="W10" s="9">
        <v>19</v>
      </c>
      <c r="X10" s="83">
        <f>IF(W10="","",X$8/W10)</f>
        <v>1.0947368421052632</v>
      </c>
      <c r="Y10" s="6">
        <v>8</v>
      </c>
      <c r="Z10" s="6">
        <v>8</v>
      </c>
      <c r="AA10" s="7" t="s">
        <v>30</v>
      </c>
      <c r="AB10" s="9">
        <v>9</v>
      </c>
      <c r="AC10" s="83">
        <f t="shared" ref="AC10:AC26" si="5">IF(AB10="","",AC$8/AB10)</f>
        <v>1.4222222222222223</v>
      </c>
      <c r="AD10" s="6">
        <v>7</v>
      </c>
      <c r="AE10" s="6">
        <v>7</v>
      </c>
      <c r="AF10" s="7"/>
      <c r="AG10" s="9"/>
      <c r="AH10" s="83" t="str">
        <f t="shared" ref="AH10:AH26" si="6">IF(AG10="","",AH$8/AG10)</f>
        <v/>
      </c>
      <c r="AI10" s="6"/>
      <c r="AJ10" s="6"/>
    </row>
    <row r="11" spans="1:36" ht="114">
      <c r="A11" s="73"/>
      <c r="B11" s="178" t="s">
        <v>438</v>
      </c>
      <c r="C11" s="76" t="s">
        <v>32</v>
      </c>
      <c r="D11" s="7" t="str">
        <f t="shared" ref="D11:D24" si="7">IF(AND(L11="○",N11&gt;0.35,O11=P11),"○","×")</f>
        <v>×</v>
      </c>
      <c r="E11" s="7" t="str">
        <f t="shared" si="0"/>
        <v>×</v>
      </c>
      <c r="F11" s="7" t="str">
        <f t="shared" si="1"/>
        <v>○</v>
      </c>
      <c r="G11" s="90" t="str">
        <f t="shared" si="2"/>
        <v>○</v>
      </c>
      <c r="H11" s="176" t="s">
        <v>439</v>
      </c>
      <c r="I11" s="177" t="s">
        <v>440</v>
      </c>
      <c r="J11" s="91" t="s">
        <v>36</v>
      </c>
      <c r="K11" s="78" t="s">
        <v>441</v>
      </c>
      <c r="L11" s="7" t="s">
        <v>30</v>
      </c>
      <c r="M11" s="9">
        <v>100.5</v>
      </c>
      <c r="N11" s="83">
        <f t="shared" si="3"/>
        <v>0.23084577114427859</v>
      </c>
      <c r="O11" s="6">
        <v>18</v>
      </c>
      <c r="P11" s="6">
        <v>18</v>
      </c>
      <c r="Q11" s="7" t="s">
        <v>30</v>
      </c>
      <c r="R11" s="9">
        <v>46.5</v>
      </c>
      <c r="S11" s="83">
        <f t="shared" si="4"/>
        <v>0.24086021505376343</v>
      </c>
      <c r="T11" s="6">
        <v>4</v>
      </c>
      <c r="U11" s="6">
        <v>4</v>
      </c>
      <c r="V11" s="7" t="s">
        <v>30</v>
      </c>
      <c r="W11" s="9">
        <v>27</v>
      </c>
      <c r="X11" s="83">
        <f t="shared" ref="X11:X26" si="8">IF(W11="","",X$8/W11)</f>
        <v>0.77037037037037037</v>
      </c>
      <c r="Y11" s="6">
        <v>10</v>
      </c>
      <c r="Z11" s="6">
        <v>10</v>
      </c>
      <c r="AA11" s="7" t="s">
        <v>30</v>
      </c>
      <c r="AB11" s="9">
        <v>9.5</v>
      </c>
      <c r="AC11" s="83">
        <f t="shared" si="5"/>
        <v>1.3473684210526315</v>
      </c>
      <c r="AD11" s="6"/>
      <c r="AE11" s="6"/>
      <c r="AF11" s="7"/>
      <c r="AG11" s="9"/>
      <c r="AH11" s="83" t="str">
        <f t="shared" si="6"/>
        <v/>
      </c>
      <c r="AI11" s="6"/>
      <c r="AJ11" s="6"/>
    </row>
    <row r="12" spans="1:36" ht="148.19999999999999">
      <c r="A12" s="73"/>
      <c r="B12" s="178" t="s">
        <v>442</v>
      </c>
      <c r="C12" s="6" t="s">
        <v>32</v>
      </c>
      <c r="D12" s="7" t="str">
        <f t="shared" si="7"/>
        <v>×</v>
      </c>
      <c r="E12" s="7" t="str">
        <f t="shared" si="0"/>
        <v>×</v>
      </c>
      <c r="F12" s="7" t="str">
        <f t="shared" si="1"/>
        <v>○</v>
      </c>
      <c r="G12" s="90" t="str">
        <f t="shared" si="2"/>
        <v>○</v>
      </c>
      <c r="H12" s="111" t="s">
        <v>443</v>
      </c>
      <c r="I12" s="8"/>
      <c r="J12" s="91" t="s">
        <v>30</v>
      </c>
      <c r="K12" s="8"/>
      <c r="L12" s="7" t="s">
        <v>30</v>
      </c>
      <c r="M12" s="9">
        <v>91.5</v>
      </c>
      <c r="N12" s="83">
        <f t="shared" si="3"/>
        <v>0.253551912568306</v>
      </c>
      <c r="O12" s="6">
        <v>11</v>
      </c>
      <c r="P12" s="6">
        <v>11</v>
      </c>
      <c r="Q12" s="7" t="s">
        <v>30</v>
      </c>
      <c r="R12" s="9">
        <v>52</v>
      </c>
      <c r="S12" s="83">
        <f t="shared" si="4"/>
        <v>0.21538461538461537</v>
      </c>
      <c r="T12" s="6">
        <v>6</v>
      </c>
      <c r="U12" s="6">
        <v>6</v>
      </c>
      <c r="V12" s="7" t="s">
        <v>30</v>
      </c>
      <c r="W12" s="9">
        <v>21</v>
      </c>
      <c r="X12" s="83">
        <f>IF(W12="","",X$8/W12)</f>
        <v>0.99047619047619051</v>
      </c>
      <c r="Y12" s="6">
        <v>7</v>
      </c>
      <c r="Z12" s="6">
        <v>7</v>
      </c>
      <c r="AA12" s="7" t="s">
        <v>30</v>
      </c>
      <c r="AB12" s="9">
        <v>34</v>
      </c>
      <c r="AC12" s="83">
        <f t="shared" si="5"/>
        <v>0.37647058823529411</v>
      </c>
      <c r="AD12" s="6">
        <v>5</v>
      </c>
      <c r="AE12" s="6">
        <v>5</v>
      </c>
      <c r="AF12" s="7"/>
      <c r="AG12" s="9"/>
      <c r="AH12" s="83" t="str">
        <f t="shared" si="6"/>
        <v/>
      </c>
      <c r="AI12" s="6"/>
      <c r="AJ12" s="6"/>
    </row>
    <row r="13" spans="1:36" ht="171">
      <c r="A13" s="73"/>
      <c r="B13" s="178" t="s">
        <v>444</v>
      </c>
      <c r="C13" s="6" t="s">
        <v>32</v>
      </c>
      <c r="D13" s="7" t="str">
        <f t="shared" si="7"/>
        <v>×</v>
      </c>
      <c r="E13" s="7" t="str">
        <f t="shared" si="0"/>
        <v>×</v>
      </c>
      <c r="F13" s="7" t="str">
        <f t="shared" si="1"/>
        <v>○</v>
      </c>
      <c r="G13" s="90" t="str">
        <f t="shared" si="2"/>
        <v>×</v>
      </c>
      <c r="H13" s="155" t="s">
        <v>445</v>
      </c>
      <c r="I13" s="8" t="s">
        <v>446</v>
      </c>
      <c r="J13" s="17" t="s">
        <v>36</v>
      </c>
      <c r="K13" s="8" t="s">
        <v>447</v>
      </c>
      <c r="L13" s="7" t="s">
        <v>30</v>
      </c>
      <c r="M13" s="9">
        <v>69</v>
      </c>
      <c r="N13" s="83">
        <f t="shared" si="3"/>
        <v>0.336231884057971</v>
      </c>
      <c r="O13" s="6">
        <v>26</v>
      </c>
      <c r="P13" s="6">
        <v>26</v>
      </c>
      <c r="Q13" s="7" t="s">
        <v>30</v>
      </c>
      <c r="R13" s="9">
        <v>32</v>
      </c>
      <c r="S13" s="83">
        <f t="shared" si="4"/>
        <v>0.35</v>
      </c>
      <c r="T13" s="6">
        <v>2</v>
      </c>
      <c r="U13" s="6">
        <v>2</v>
      </c>
      <c r="V13" s="7" t="s">
        <v>30</v>
      </c>
      <c r="W13" s="9">
        <v>24</v>
      </c>
      <c r="X13" s="83">
        <f t="shared" si="8"/>
        <v>0.8666666666666667</v>
      </c>
      <c r="Y13" s="6">
        <v>10</v>
      </c>
      <c r="Z13" s="6">
        <v>10</v>
      </c>
      <c r="AA13" s="7" t="s">
        <v>37</v>
      </c>
      <c r="AB13" s="9"/>
      <c r="AC13" s="83" t="str">
        <f t="shared" si="5"/>
        <v/>
      </c>
      <c r="AD13" s="6"/>
      <c r="AE13" s="6"/>
      <c r="AF13" s="7"/>
      <c r="AG13" s="9">
        <v>21</v>
      </c>
      <c r="AH13" s="83">
        <f t="shared" si="6"/>
        <v>0.60952380952380958</v>
      </c>
      <c r="AI13" s="6"/>
      <c r="AJ13" s="6"/>
    </row>
    <row r="14" spans="1:36" ht="125.4">
      <c r="A14" s="73"/>
      <c r="B14" s="178" t="s">
        <v>448</v>
      </c>
      <c r="C14" s="6" t="s">
        <v>28</v>
      </c>
      <c r="D14" s="7" t="str">
        <f t="shared" si="7"/>
        <v>×</v>
      </c>
      <c r="E14" s="7" t="str">
        <f t="shared" si="0"/>
        <v>×</v>
      </c>
      <c r="F14" s="7" t="str">
        <f t="shared" si="1"/>
        <v>×</v>
      </c>
      <c r="G14" s="90" t="str">
        <f t="shared" si="2"/>
        <v>×</v>
      </c>
      <c r="H14" s="145" t="s">
        <v>449</v>
      </c>
      <c r="I14" s="93" t="s">
        <v>450</v>
      </c>
      <c r="J14" s="91" t="s">
        <v>36</v>
      </c>
      <c r="K14" s="154" t="s">
        <v>451</v>
      </c>
      <c r="L14" s="7" t="s">
        <v>30</v>
      </c>
      <c r="M14" s="9">
        <v>74.5</v>
      </c>
      <c r="N14" s="83">
        <f t="shared" si="3"/>
        <v>0.31140939597315437</v>
      </c>
      <c r="O14" s="6">
        <v>20</v>
      </c>
      <c r="P14" s="6">
        <v>20</v>
      </c>
      <c r="Q14" s="7" t="s">
        <v>30</v>
      </c>
      <c r="R14" s="9">
        <v>49</v>
      </c>
      <c r="S14" s="83">
        <f t="shared" si="4"/>
        <v>0.22857142857142856</v>
      </c>
      <c r="T14" s="6">
        <v>6</v>
      </c>
      <c r="U14" s="6">
        <v>6</v>
      </c>
      <c r="V14" s="7" t="s">
        <v>37</v>
      </c>
      <c r="W14" s="9">
        <v>19</v>
      </c>
      <c r="X14" s="83">
        <f t="shared" si="8"/>
        <v>1.0947368421052632</v>
      </c>
      <c r="Y14" s="6"/>
      <c r="Z14" s="6"/>
      <c r="AA14" s="7" t="s">
        <v>37</v>
      </c>
      <c r="AB14" s="9">
        <v>14.5</v>
      </c>
      <c r="AC14" s="83">
        <f t="shared" si="5"/>
        <v>0.88275862068965527</v>
      </c>
      <c r="AD14" s="6"/>
      <c r="AE14" s="6"/>
      <c r="AF14" s="7"/>
      <c r="AG14" s="9"/>
      <c r="AH14" s="83" t="str">
        <f t="shared" si="6"/>
        <v/>
      </c>
      <c r="AI14" s="6"/>
      <c r="AJ14" s="6"/>
    </row>
    <row r="15" spans="1:36" ht="114">
      <c r="A15" s="73">
        <v>66.5</v>
      </c>
      <c r="B15" s="178" t="s">
        <v>452</v>
      </c>
      <c r="C15" s="76" t="s">
        <v>32</v>
      </c>
      <c r="D15" s="7" t="str">
        <f t="shared" si="7"/>
        <v>×</v>
      </c>
      <c r="E15" s="7" t="str">
        <f t="shared" si="0"/>
        <v>×</v>
      </c>
      <c r="F15" s="7" t="str">
        <f t="shared" si="1"/>
        <v>○</v>
      </c>
      <c r="G15" s="90" t="str">
        <f t="shared" si="2"/>
        <v>○</v>
      </c>
      <c r="H15" s="157" t="s">
        <v>453</v>
      </c>
      <c r="I15" s="159" t="s">
        <v>436</v>
      </c>
      <c r="J15" s="91" t="s">
        <v>36</v>
      </c>
      <c r="K15" s="78" t="s">
        <v>437</v>
      </c>
      <c r="L15" s="7" t="s">
        <v>30</v>
      </c>
      <c r="M15" s="9">
        <v>66.5</v>
      </c>
      <c r="N15" s="83">
        <f t="shared" si="3"/>
        <v>0.34887218045112783</v>
      </c>
      <c r="O15" s="6">
        <v>15</v>
      </c>
      <c r="P15" s="6">
        <v>15</v>
      </c>
      <c r="Q15" s="7" t="s">
        <v>30</v>
      </c>
      <c r="R15" s="9">
        <v>60.5</v>
      </c>
      <c r="S15" s="83">
        <f t="shared" si="4"/>
        <v>0.18512396694214875</v>
      </c>
      <c r="T15" s="6">
        <v>5</v>
      </c>
      <c r="U15" s="6">
        <v>5</v>
      </c>
      <c r="V15" s="7" t="s">
        <v>30</v>
      </c>
      <c r="W15" s="9">
        <v>33.5</v>
      </c>
      <c r="X15" s="83">
        <f t="shared" si="8"/>
        <v>0.62089552238805967</v>
      </c>
      <c r="Y15" s="6">
        <v>7</v>
      </c>
      <c r="Z15" s="6">
        <v>7</v>
      </c>
      <c r="AA15" s="7" t="s">
        <v>30</v>
      </c>
      <c r="AB15" s="9">
        <v>25.5</v>
      </c>
      <c r="AC15" s="83">
        <f t="shared" si="5"/>
        <v>0.50196078431372548</v>
      </c>
      <c r="AD15" s="6">
        <v>8</v>
      </c>
      <c r="AE15" s="6">
        <v>8</v>
      </c>
      <c r="AF15" s="7"/>
      <c r="AG15" s="9"/>
      <c r="AH15" s="83" t="str">
        <f t="shared" si="6"/>
        <v/>
      </c>
      <c r="AI15" s="6"/>
      <c r="AJ15" s="6"/>
    </row>
    <row r="16" spans="1:36" ht="182.4">
      <c r="A16" s="73"/>
      <c r="B16" s="178" t="s">
        <v>454</v>
      </c>
      <c r="C16" s="76" t="s">
        <v>32</v>
      </c>
      <c r="D16" s="7" t="str">
        <f t="shared" si="7"/>
        <v>×</v>
      </c>
      <c r="E16" s="7" t="str">
        <f t="shared" si="0"/>
        <v>×</v>
      </c>
      <c r="F16" s="7" t="str">
        <f t="shared" si="1"/>
        <v>○</v>
      </c>
      <c r="G16" s="90" t="str">
        <f t="shared" si="2"/>
        <v>○</v>
      </c>
      <c r="H16" s="112" t="s">
        <v>455</v>
      </c>
      <c r="I16" s="78"/>
      <c r="J16" s="91" t="s">
        <v>30</v>
      </c>
      <c r="K16" s="104"/>
      <c r="L16" s="7" t="s">
        <v>30</v>
      </c>
      <c r="M16" s="9">
        <v>79</v>
      </c>
      <c r="N16" s="83">
        <f t="shared" si="3"/>
        <v>0.29367088607594938</v>
      </c>
      <c r="O16" s="6">
        <v>17</v>
      </c>
      <c r="P16" s="6">
        <v>17</v>
      </c>
      <c r="Q16" s="7" t="s">
        <v>30</v>
      </c>
      <c r="R16" s="9">
        <v>39</v>
      </c>
      <c r="S16" s="83">
        <f t="shared" si="4"/>
        <v>0.28717948717948716</v>
      </c>
      <c r="T16" s="6">
        <v>7</v>
      </c>
      <c r="U16" s="6">
        <v>7</v>
      </c>
      <c r="V16" s="7" t="s">
        <v>30</v>
      </c>
      <c r="W16" s="9">
        <v>26.5</v>
      </c>
      <c r="X16" s="83">
        <f t="shared" si="8"/>
        <v>0.78490566037735854</v>
      </c>
      <c r="Y16" s="6">
        <v>6</v>
      </c>
      <c r="Z16" s="6">
        <v>6</v>
      </c>
      <c r="AA16" s="7" t="s">
        <v>30</v>
      </c>
      <c r="AB16" s="9">
        <v>22.5</v>
      </c>
      <c r="AC16" s="83">
        <f t="shared" si="5"/>
        <v>0.56888888888888889</v>
      </c>
      <c r="AD16" s="6">
        <v>6</v>
      </c>
      <c r="AE16" s="6">
        <v>6</v>
      </c>
      <c r="AF16" s="7"/>
      <c r="AG16" s="9"/>
      <c r="AH16" s="83" t="str">
        <f t="shared" si="6"/>
        <v/>
      </c>
      <c r="AI16" s="6"/>
      <c r="AJ16" s="6"/>
    </row>
    <row r="17" spans="1:36" ht="182.4">
      <c r="A17" s="73"/>
      <c r="B17" s="178" t="s">
        <v>456</v>
      </c>
      <c r="C17" s="6" t="s">
        <v>28</v>
      </c>
      <c r="D17" s="7" t="str">
        <f t="shared" si="7"/>
        <v>○</v>
      </c>
      <c r="E17" s="7" t="str">
        <f t="shared" si="0"/>
        <v>○</v>
      </c>
      <c r="F17" s="7" t="str">
        <f t="shared" si="1"/>
        <v>○</v>
      </c>
      <c r="G17" s="90" t="str">
        <f t="shared" si="2"/>
        <v>○</v>
      </c>
      <c r="H17" s="8" t="s">
        <v>457</v>
      </c>
      <c r="I17" s="112"/>
      <c r="J17" s="91" t="s">
        <v>30</v>
      </c>
      <c r="K17" s="78"/>
      <c r="L17" s="7" t="s">
        <v>30</v>
      </c>
      <c r="M17" s="9">
        <v>65.5</v>
      </c>
      <c r="N17" s="83">
        <f t="shared" si="3"/>
        <v>0.35419847328244275</v>
      </c>
      <c r="O17" s="6">
        <v>10</v>
      </c>
      <c r="P17" s="6">
        <v>10</v>
      </c>
      <c r="Q17" s="7" t="s">
        <v>30</v>
      </c>
      <c r="R17" s="9">
        <v>29.5</v>
      </c>
      <c r="S17" s="83">
        <f t="shared" si="4"/>
        <v>0.3796610169491525</v>
      </c>
      <c r="T17" s="6">
        <v>4</v>
      </c>
      <c r="U17" s="6">
        <v>4</v>
      </c>
      <c r="V17" s="7" t="s">
        <v>30</v>
      </c>
      <c r="W17" s="9">
        <v>27</v>
      </c>
      <c r="X17" s="83">
        <f t="shared" si="8"/>
        <v>0.77037037037037037</v>
      </c>
      <c r="Y17" s="6">
        <v>2</v>
      </c>
      <c r="Z17" s="6">
        <v>2</v>
      </c>
      <c r="AA17" s="7" t="s">
        <v>30</v>
      </c>
      <c r="AB17" s="9">
        <v>23</v>
      </c>
      <c r="AC17" s="83">
        <f t="shared" si="5"/>
        <v>0.55652173913043479</v>
      </c>
      <c r="AD17" s="6">
        <v>3</v>
      </c>
      <c r="AE17" s="6">
        <v>3</v>
      </c>
      <c r="AF17" s="7"/>
      <c r="AG17" s="9"/>
      <c r="AH17" s="83" t="str">
        <f t="shared" si="6"/>
        <v/>
      </c>
      <c r="AI17" s="6"/>
      <c r="AJ17" s="6"/>
    </row>
    <row r="18" spans="1:36" ht="136.80000000000001">
      <c r="A18" s="73"/>
      <c r="B18" s="178" t="s">
        <v>458</v>
      </c>
      <c r="C18" s="76" t="s">
        <v>32</v>
      </c>
      <c r="D18" s="7" t="str">
        <f t="shared" si="7"/>
        <v>×</v>
      </c>
      <c r="E18" s="7" t="str">
        <f t="shared" si="0"/>
        <v>○</v>
      </c>
      <c r="F18" s="7" t="str">
        <f t="shared" si="1"/>
        <v>○</v>
      </c>
      <c r="G18" s="7" t="str">
        <f t="shared" si="2"/>
        <v>○</v>
      </c>
      <c r="H18" s="78" t="s">
        <v>459</v>
      </c>
      <c r="I18" s="78"/>
      <c r="J18" s="91" t="s">
        <v>30</v>
      </c>
      <c r="K18" s="78"/>
      <c r="L18" s="7" t="s">
        <v>30</v>
      </c>
      <c r="M18" s="9">
        <v>85</v>
      </c>
      <c r="N18" s="83">
        <f t="shared" si="3"/>
        <v>0.27294117647058824</v>
      </c>
      <c r="O18" s="6">
        <v>8</v>
      </c>
      <c r="P18" s="6">
        <v>8</v>
      </c>
      <c r="Q18" s="7" t="s">
        <v>30</v>
      </c>
      <c r="R18" s="9">
        <v>31.5</v>
      </c>
      <c r="S18" s="83">
        <f t="shared" si="4"/>
        <v>0.35555555555555551</v>
      </c>
      <c r="T18" s="6">
        <v>6</v>
      </c>
      <c r="U18" s="6">
        <v>6</v>
      </c>
      <c r="V18" s="7" t="s">
        <v>30</v>
      </c>
      <c r="W18" s="9">
        <v>22.5</v>
      </c>
      <c r="X18" s="83">
        <f t="shared" si="8"/>
        <v>0.92444444444444451</v>
      </c>
      <c r="Y18" s="6"/>
      <c r="Z18" s="6"/>
      <c r="AA18" s="7" t="s">
        <v>30</v>
      </c>
      <c r="AB18" s="9">
        <v>16</v>
      </c>
      <c r="AC18" s="83">
        <f t="shared" si="5"/>
        <v>0.8</v>
      </c>
      <c r="AD18" s="6"/>
      <c r="AE18" s="6"/>
      <c r="AF18" s="7"/>
      <c r="AG18" s="9"/>
      <c r="AH18" s="83" t="str">
        <f t="shared" si="6"/>
        <v/>
      </c>
      <c r="AI18" s="6"/>
      <c r="AJ18" s="6"/>
    </row>
    <row r="19" spans="1:36" ht="125.4">
      <c r="A19" s="73"/>
      <c r="B19" s="178" t="s">
        <v>460</v>
      </c>
      <c r="C19" s="6" t="s">
        <v>28</v>
      </c>
      <c r="D19" s="7" t="str">
        <f t="shared" si="7"/>
        <v>×</v>
      </c>
      <c r="E19" s="7" t="str">
        <f t="shared" si="0"/>
        <v>○</v>
      </c>
      <c r="F19" s="7" t="str">
        <f t="shared" si="1"/>
        <v>×</v>
      </c>
      <c r="G19" s="7" t="str">
        <f t="shared" si="2"/>
        <v>×</v>
      </c>
      <c r="H19" s="78" t="s">
        <v>461</v>
      </c>
      <c r="I19" s="78" t="s">
        <v>462</v>
      </c>
      <c r="J19" s="17" t="s">
        <v>36</v>
      </c>
      <c r="K19" s="78" t="s">
        <v>441</v>
      </c>
      <c r="L19" s="7" t="s">
        <v>30</v>
      </c>
      <c r="M19" s="9">
        <v>68.5</v>
      </c>
      <c r="N19" s="83">
        <f t="shared" si="3"/>
        <v>0.33868613138686132</v>
      </c>
      <c r="O19" s="6">
        <v>18</v>
      </c>
      <c r="P19" s="6">
        <v>18</v>
      </c>
      <c r="Q19" s="7" t="s">
        <v>30</v>
      </c>
      <c r="R19" s="9">
        <v>24.5</v>
      </c>
      <c r="S19" s="83">
        <f t="shared" si="4"/>
        <v>0.45714285714285713</v>
      </c>
      <c r="T19" s="6">
        <v>12</v>
      </c>
      <c r="U19" s="6">
        <v>12</v>
      </c>
      <c r="V19" s="7" t="s">
        <v>37</v>
      </c>
      <c r="W19" s="9">
        <v>57.2</v>
      </c>
      <c r="X19" s="83">
        <f t="shared" si="8"/>
        <v>0.36363636363636365</v>
      </c>
      <c r="Y19" s="6">
        <v>7</v>
      </c>
      <c r="Z19" s="6">
        <v>7</v>
      </c>
      <c r="AA19" s="7" t="s">
        <v>37</v>
      </c>
      <c r="AB19" s="9">
        <v>20.5</v>
      </c>
      <c r="AC19" s="83">
        <f t="shared" si="5"/>
        <v>0.62439024390243902</v>
      </c>
      <c r="AD19" s="6"/>
      <c r="AE19" s="6"/>
      <c r="AF19" s="7"/>
      <c r="AG19" s="9"/>
      <c r="AH19" s="83" t="str">
        <f t="shared" si="6"/>
        <v/>
      </c>
      <c r="AI19" s="6"/>
      <c r="AJ19" s="6"/>
    </row>
    <row r="20" spans="1:36" ht="102.6">
      <c r="A20" s="73"/>
      <c r="B20" s="76" t="s">
        <v>463</v>
      </c>
      <c r="C20" s="6" t="s">
        <v>32</v>
      </c>
      <c r="D20" s="7" t="str">
        <f t="shared" si="7"/>
        <v>×</v>
      </c>
      <c r="E20" s="7" t="str">
        <f t="shared" si="0"/>
        <v>○</v>
      </c>
      <c r="F20" s="7" t="str">
        <f t="shared" si="1"/>
        <v>○</v>
      </c>
      <c r="G20" s="7" t="str">
        <f t="shared" si="2"/>
        <v>×</v>
      </c>
      <c r="H20" s="111" t="s">
        <v>464</v>
      </c>
      <c r="I20" s="175" t="s">
        <v>465</v>
      </c>
      <c r="J20" s="91" t="s">
        <v>36</v>
      </c>
      <c r="K20" s="78" t="s">
        <v>441</v>
      </c>
      <c r="L20" s="7" t="s">
        <v>30</v>
      </c>
      <c r="M20" s="9">
        <v>67</v>
      </c>
      <c r="N20" s="83">
        <f t="shared" si="3"/>
        <v>0.34626865671641788</v>
      </c>
      <c r="O20" s="6">
        <v>18</v>
      </c>
      <c r="P20" s="6">
        <v>18</v>
      </c>
      <c r="Q20" s="7" t="s">
        <v>30</v>
      </c>
      <c r="R20" s="9">
        <v>16</v>
      </c>
      <c r="S20" s="83">
        <f t="shared" si="4"/>
        <v>0.7</v>
      </c>
      <c r="T20" s="6">
        <v>5</v>
      </c>
      <c r="U20" s="6">
        <v>5</v>
      </c>
      <c r="V20" s="7" t="s">
        <v>30</v>
      </c>
      <c r="W20" s="9">
        <v>16</v>
      </c>
      <c r="X20" s="83">
        <f t="shared" si="8"/>
        <v>1.3</v>
      </c>
      <c r="Y20" s="6"/>
      <c r="Z20" s="6"/>
      <c r="AA20" s="7" t="s">
        <v>37</v>
      </c>
      <c r="AB20" s="9">
        <v>16</v>
      </c>
      <c r="AC20" s="83">
        <f t="shared" si="5"/>
        <v>0.8</v>
      </c>
      <c r="AD20" s="6"/>
      <c r="AE20" s="6"/>
      <c r="AF20" s="7"/>
      <c r="AG20" s="9">
        <v>17</v>
      </c>
      <c r="AH20" s="83">
        <f t="shared" si="6"/>
        <v>0.75294117647058822</v>
      </c>
      <c r="AI20" s="6"/>
      <c r="AJ20" s="6"/>
    </row>
    <row r="21" spans="1:36" ht="125.4">
      <c r="A21" s="73"/>
      <c r="B21" s="76" t="s">
        <v>466</v>
      </c>
      <c r="C21" s="6" t="s">
        <v>28</v>
      </c>
      <c r="D21" s="7" t="str">
        <f t="shared" si="7"/>
        <v>○</v>
      </c>
      <c r="E21" s="7" t="str">
        <f t="shared" si="0"/>
        <v>×</v>
      </c>
      <c r="F21" s="7" t="str">
        <f t="shared" si="1"/>
        <v>○</v>
      </c>
      <c r="G21" s="7" t="str">
        <f t="shared" si="2"/>
        <v>×</v>
      </c>
      <c r="H21" s="156" t="s">
        <v>467</v>
      </c>
      <c r="I21" s="93" t="s">
        <v>468</v>
      </c>
      <c r="J21" s="91" t="s">
        <v>36</v>
      </c>
      <c r="K21" s="78" t="s">
        <v>441</v>
      </c>
      <c r="L21" s="7" t="s">
        <v>30</v>
      </c>
      <c r="M21" s="9">
        <v>58.5</v>
      </c>
      <c r="N21" s="83">
        <f t="shared" si="3"/>
        <v>0.39658119658119656</v>
      </c>
      <c r="O21" s="6">
        <v>19</v>
      </c>
      <c r="P21" s="6">
        <v>19</v>
      </c>
      <c r="Q21" s="7" t="s">
        <v>30</v>
      </c>
      <c r="R21" s="9">
        <v>41.5</v>
      </c>
      <c r="S21" s="83">
        <f t="shared" si="4"/>
        <v>0.26987951807228916</v>
      </c>
      <c r="T21" s="6">
        <v>6</v>
      </c>
      <c r="U21" s="6">
        <v>6</v>
      </c>
      <c r="V21" s="7" t="s">
        <v>30</v>
      </c>
      <c r="W21" s="9">
        <v>16</v>
      </c>
      <c r="X21" s="83">
        <f t="shared" si="8"/>
        <v>1.3</v>
      </c>
      <c r="Y21" s="6">
        <v>6</v>
      </c>
      <c r="Z21" s="6">
        <v>6</v>
      </c>
      <c r="AA21" s="7" t="s">
        <v>37</v>
      </c>
      <c r="AB21" s="9">
        <v>1</v>
      </c>
      <c r="AC21" s="83">
        <f t="shared" si="5"/>
        <v>12.8</v>
      </c>
      <c r="AD21" s="6"/>
      <c r="AE21" s="6"/>
      <c r="AF21" s="7"/>
      <c r="AG21" s="9">
        <v>15</v>
      </c>
      <c r="AH21" s="83">
        <f t="shared" si="6"/>
        <v>0.85333333333333339</v>
      </c>
      <c r="AI21" s="6"/>
      <c r="AJ21" s="6"/>
    </row>
    <row r="22" spans="1:36" ht="125.4">
      <c r="A22" s="73"/>
      <c r="B22" s="76" t="s">
        <v>469</v>
      </c>
      <c r="C22" s="6" t="s">
        <v>39</v>
      </c>
      <c r="D22" s="7" t="str">
        <f t="shared" si="7"/>
        <v>×</v>
      </c>
      <c r="E22" s="7" t="str">
        <f t="shared" si="0"/>
        <v>×</v>
      </c>
      <c r="F22" s="7" t="str">
        <f t="shared" si="1"/>
        <v>×</v>
      </c>
      <c r="G22" s="7" t="e">
        <f t="shared" si="2"/>
        <v>#DIV/0!</v>
      </c>
      <c r="H22" s="94" t="s">
        <v>470</v>
      </c>
      <c r="I22" s="93" t="s">
        <v>471</v>
      </c>
      <c r="J22" s="91" t="s">
        <v>36</v>
      </c>
      <c r="K22" s="78" t="s">
        <v>441</v>
      </c>
      <c r="L22" s="7" t="s">
        <v>37</v>
      </c>
      <c r="M22" s="9">
        <v>76</v>
      </c>
      <c r="N22" s="83">
        <f t="shared" si="3"/>
        <v>0.30526315789473685</v>
      </c>
      <c r="O22" s="6">
        <v>17</v>
      </c>
      <c r="P22" s="6">
        <v>17</v>
      </c>
      <c r="Q22" s="7" t="s">
        <v>37</v>
      </c>
      <c r="R22" s="9">
        <v>35</v>
      </c>
      <c r="S22" s="83">
        <f t="shared" si="4"/>
        <v>0.32</v>
      </c>
      <c r="T22" s="6"/>
      <c r="U22" s="6"/>
      <c r="V22" s="7" t="s">
        <v>37</v>
      </c>
      <c r="W22" s="9">
        <v>14</v>
      </c>
      <c r="X22" s="83">
        <f t="shared" si="8"/>
        <v>1.4857142857142858</v>
      </c>
      <c r="Y22" s="6"/>
      <c r="Z22" s="6"/>
      <c r="AA22" s="7" t="s">
        <v>37</v>
      </c>
      <c r="AB22" s="9">
        <v>0</v>
      </c>
      <c r="AC22" s="83" t="e">
        <f t="shared" si="5"/>
        <v>#DIV/0!</v>
      </c>
      <c r="AD22" s="6"/>
      <c r="AE22" s="6"/>
      <c r="AF22" s="7"/>
      <c r="AG22" s="9">
        <v>21</v>
      </c>
      <c r="AH22" s="83">
        <f t="shared" si="6"/>
        <v>0.60952380952380958</v>
      </c>
      <c r="AI22" s="6"/>
      <c r="AJ22" s="6"/>
    </row>
    <row r="23" spans="1:36" ht="102.6">
      <c r="A23" s="73"/>
      <c r="B23" s="76" t="s">
        <v>472</v>
      </c>
      <c r="C23" t="s">
        <v>32</v>
      </c>
      <c r="D23" s="7" t="str">
        <f t="shared" si="7"/>
        <v>×</v>
      </c>
      <c r="E23" s="7" t="str">
        <f t="shared" si="0"/>
        <v>×</v>
      </c>
      <c r="F23" s="7" t="str">
        <f t="shared" si="1"/>
        <v>×</v>
      </c>
      <c r="G23" s="7" t="e">
        <f t="shared" si="2"/>
        <v>#DIV/0!</v>
      </c>
      <c r="H23" s="106" t="s">
        <v>473</v>
      </c>
      <c r="I23" s="93" t="s">
        <v>474</v>
      </c>
      <c r="J23" s="91" t="s">
        <v>36</v>
      </c>
      <c r="K23" s="78" t="s">
        <v>441</v>
      </c>
      <c r="L23" s="7" t="s">
        <v>37</v>
      </c>
      <c r="M23" s="9">
        <v>35.4</v>
      </c>
      <c r="N23" s="83">
        <f t="shared" si="3"/>
        <v>0.65536723163841804</v>
      </c>
      <c r="O23" s="6">
        <v>15.9</v>
      </c>
      <c r="P23" s="6">
        <v>15.9</v>
      </c>
      <c r="Q23" s="7" t="s">
        <v>37</v>
      </c>
      <c r="R23" s="9">
        <v>33.9</v>
      </c>
      <c r="S23" s="83">
        <f t="shared" si="4"/>
        <v>0.3303834808259587</v>
      </c>
      <c r="T23" s="6">
        <v>47.9</v>
      </c>
      <c r="U23" s="6">
        <v>47.9</v>
      </c>
      <c r="V23" s="7" t="s">
        <v>37</v>
      </c>
      <c r="W23" s="9">
        <v>30</v>
      </c>
      <c r="X23" s="83">
        <f t="shared" si="8"/>
        <v>0.69333333333333336</v>
      </c>
      <c r="Y23" s="6">
        <v>1</v>
      </c>
      <c r="Z23" s="6">
        <v>1</v>
      </c>
      <c r="AA23" s="7" t="s">
        <v>37</v>
      </c>
      <c r="AB23" s="9">
        <v>0</v>
      </c>
      <c r="AC23" s="83" t="e">
        <f t="shared" si="5"/>
        <v>#DIV/0!</v>
      </c>
      <c r="AD23" s="6"/>
      <c r="AE23" s="6"/>
      <c r="AF23" s="7"/>
      <c r="AG23" s="9">
        <v>18</v>
      </c>
      <c r="AH23" s="83">
        <f t="shared" si="6"/>
        <v>0.71111111111111114</v>
      </c>
      <c r="AI23" s="6"/>
      <c r="AJ23" s="6"/>
    </row>
    <row r="24" spans="1:36" ht="102.6">
      <c r="A24" s="73"/>
      <c r="B24" s="76" t="s">
        <v>475</v>
      </c>
      <c r="C24" s="76" t="s">
        <v>32</v>
      </c>
      <c r="D24" s="7" t="str">
        <f t="shared" si="7"/>
        <v>×</v>
      </c>
      <c r="E24" s="7" t="str">
        <f t="shared" si="0"/>
        <v>○</v>
      </c>
      <c r="F24" s="7" t="str">
        <f t="shared" si="1"/>
        <v>×</v>
      </c>
      <c r="G24" s="7" t="e">
        <f t="shared" si="2"/>
        <v>#DIV/0!</v>
      </c>
      <c r="H24" s="106" t="s">
        <v>476</v>
      </c>
      <c r="I24" s="93" t="s">
        <v>477</v>
      </c>
      <c r="J24" s="91" t="s">
        <v>36</v>
      </c>
      <c r="K24" s="78" t="s">
        <v>441</v>
      </c>
      <c r="L24" s="7" t="s">
        <v>30</v>
      </c>
      <c r="M24" s="9">
        <v>73</v>
      </c>
      <c r="N24" s="83">
        <f t="shared" si="3"/>
        <v>0.31780821917808216</v>
      </c>
      <c r="O24" s="6">
        <v>21</v>
      </c>
      <c r="P24" s="6">
        <v>21</v>
      </c>
      <c r="Q24" s="7" t="s">
        <v>30</v>
      </c>
      <c r="R24" s="9">
        <v>25</v>
      </c>
      <c r="S24" s="83">
        <f t="shared" si="4"/>
        <v>0.44799999999999995</v>
      </c>
      <c r="T24" s="6">
        <v>4</v>
      </c>
      <c r="U24" s="6">
        <v>4</v>
      </c>
      <c r="V24" s="7" t="s">
        <v>37</v>
      </c>
      <c r="W24" s="9">
        <v>61</v>
      </c>
      <c r="X24" s="83">
        <f t="shared" si="8"/>
        <v>0.34098360655737708</v>
      </c>
      <c r="Y24" s="6"/>
      <c r="Z24" s="6"/>
      <c r="AA24" s="7" t="s">
        <v>37</v>
      </c>
      <c r="AB24" s="9">
        <v>0</v>
      </c>
      <c r="AC24" s="83" t="e">
        <f t="shared" si="5"/>
        <v>#DIV/0!</v>
      </c>
      <c r="AD24" s="6"/>
      <c r="AE24" s="6"/>
      <c r="AF24" s="7"/>
      <c r="AG24" s="9">
        <v>16.5</v>
      </c>
      <c r="AH24" s="83">
        <f t="shared" si="6"/>
        <v>0.77575757575757576</v>
      </c>
      <c r="AI24" s="6"/>
      <c r="AJ24" s="6"/>
    </row>
    <row r="25" spans="1:36" ht="148.19999999999999" hidden="1">
      <c r="A25" s="73"/>
      <c r="B25" s="179" t="s">
        <v>478</v>
      </c>
      <c r="C25" s="6" t="s">
        <v>32</v>
      </c>
      <c r="D25" s="7" t="str">
        <f t="shared" ref="D25:D36" si="9">IF(AND(L25="○",N25&gt;0.35,O25=P25),"○","×")</f>
        <v>×</v>
      </c>
      <c r="E25" s="7" t="str">
        <f t="shared" ref="E25:E36" si="10">IF(AND(Q25="○",S25&gt;0.35,T25=U25),"○","×")</f>
        <v>○</v>
      </c>
      <c r="F25" s="7" t="str">
        <f t="shared" ref="F25:F36" si="11">IF(AND(V25="○",X25&gt;0.35,Y25=Z25),"○","×")</f>
        <v>○</v>
      </c>
      <c r="G25" s="90" t="str">
        <f t="shared" ref="G25:G36" si="12">IF(AND(AA25="○",AC25&gt;0.35,AD25=AE25),"○","×")</f>
        <v>○</v>
      </c>
      <c r="H25" s="155" t="s">
        <v>479</v>
      </c>
      <c r="I25" s="8"/>
      <c r="J25" s="91" t="s">
        <v>30</v>
      </c>
      <c r="K25" s="8"/>
      <c r="L25" s="7" t="s">
        <v>30</v>
      </c>
      <c r="M25" s="9">
        <v>77.5</v>
      </c>
      <c r="N25" s="83">
        <f t="shared" si="3"/>
        <v>0.29935483870967738</v>
      </c>
      <c r="O25" s="6">
        <v>19</v>
      </c>
      <c r="P25" s="6">
        <v>19</v>
      </c>
      <c r="Q25" s="7" t="s">
        <v>30</v>
      </c>
      <c r="R25" s="9">
        <v>24.5</v>
      </c>
      <c r="S25" s="83">
        <f t="shared" si="4"/>
        <v>0.45714285714285713</v>
      </c>
      <c r="T25" s="6">
        <v>6</v>
      </c>
      <c r="U25" s="6">
        <v>6</v>
      </c>
      <c r="V25" s="7" t="s">
        <v>30</v>
      </c>
      <c r="W25" s="9">
        <v>29.5</v>
      </c>
      <c r="X25" s="83">
        <f t="shared" si="8"/>
        <v>0.70508474576271185</v>
      </c>
      <c r="Y25" s="6">
        <v>0</v>
      </c>
      <c r="Z25" s="6">
        <v>0</v>
      </c>
      <c r="AA25" s="7" t="s">
        <v>30</v>
      </c>
      <c r="AB25" s="9">
        <v>26.5</v>
      </c>
      <c r="AC25" s="83">
        <f t="shared" si="5"/>
        <v>0.48301886792452831</v>
      </c>
      <c r="AD25" s="6">
        <v>3</v>
      </c>
      <c r="AE25" s="6">
        <v>3</v>
      </c>
      <c r="AF25" s="7"/>
      <c r="AG25" s="9"/>
      <c r="AH25" s="83" t="str">
        <f t="shared" si="6"/>
        <v/>
      </c>
      <c r="AI25" s="6"/>
      <c r="AJ25" s="6"/>
    </row>
    <row r="26" spans="1:36" ht="148.19999999999999" hidden="1">
      <c r="A26" s="73"/>
      <c r="B26" s="180" t="s">
        <v>480</v>
      </c>
      <c r="C26" s="160" t="s">
        <v>32</v>
      </c>
      <c r="D26" s="7" t="str">
        <f t="shared" si="9"/>
        <v>×</v>
      </c>
      <c r="E26" s="7" t="str">
        <f t="shared" si="10"/>
        <v>×</v>
      </c>
      <c r="F26" s="7" t="str">
        <f t="shared" si="11"/>
        <v>○</v>
      </c>
      <c r="G26" s="90" t="str">
        <f t="shared" si="12"/>
        <v>○</v>
      </c>
      <c r="H26" s="145" t="s">
        <v>481</v>
      </c>
      <c r="I26" s="93"/>
      <c r="J26" s="91" t="s">
        <v>30</v>
      </c>
      <c r="K26" s="154"/>
      <c r="L26" s="7" t="s">
        <v>30</v>
      </c>
      <c r="M26" s="9">
        <v>83.5</v>
      </c>
      <c r="N26" s="83">
        <f t="shared" si="3"/>
        <v>0.27784431137724552</v>
      </c>
      <c r="O26" s="6">
        <v>14</v>
      </c>
      <c r="P26" s="6">
        <v>14</v>
      </c>
      <c r="Q26" s="7" t="s">
        <v>30</v>
      </c>
      <c r="R26" s="9">
        <v>47</v>
      </c>
      <c r="S26" s="83">
        <f t="shared" si="4"/>
        <v>0.23829787234042552</v>
      </c>
      <c r="T26" s="6">
        <v>7</v>
      </c>
      <c r="U26" s="6">
        <v>7</v>
      </c>
      <c r="V26" s="7" t="s">
        <v>30</v>
      </c>
      <c r="W26" s="9">
        <v>33</v>
      </c>
      <c r="X26" s="83">
        <f t="shared" si="8"/>
        <v>0.63030303030303036</v>
      </c>
      <c r="Y26" s="6">
        <v>4</v>
      </c>
      <c r="Z26" s="6">
        <v>4</v>
      </c>
      <c r="AA26" s="7" t="s">
        <v>30</v>
      </c>
      <c r="AB26" s="9">
        <v>20.5</v>
      </c>
      <c r="AC26" s="83">
        <f t="shared" si="5"/>
        <v>0.62439024390243902</v>
      </c>
      <c r="AD26" s="6">
        <v>8</v>
      </c>
      <c r="AE26" s="6">
        <v>8</v>
      </c>
      <c r="AF26" s="7"/>
      <c r="AG26" s="9"/>
      <c r="AH26" s="83" t="str">
        <f t="shared" si="6"/>
        <v/>
      </c>
      <c r="AI26" s="6"/>
      <c r="AJ26" s="6"/>
    </row>
    <row r="27" spans="1:36" ht="35.25" hidden="1" customHeight="1">
      <c r="A27" s="73"/>
      <c r="B27" s="161"/>
      <c r="C27" s="76"/>
      <c r="D27" s="7" t="str">
        <f t="shared" si="9"/>
        <v>×</v>
      </c>
      <c r="E27" s="7" t="str">
        <f t="shared" si="10"/>
        <v>×</v>
      </c>
      <c r="F27" s="7" t="str">
        <f t="shared" si="11"/>
        <v>×</v>
      </c>
      <c r="G27" s="90" t="str">
        <f t="shared" si="12"/>
        <v>×</v>
      </c>
      <c r="H27" s="157"/>
      <c r="I27" s="159"/>
      <c r="J27" s="91"/>
      <c r="K27" s="78"/>
      <c r="L27" s="7"/>
      <c r="M27" s="9"/>
      <c r="N27" s="83"/>
      <c r="O27" s="6"/>
      <c r="P27" s="6"/>
      <c r="Q27" s="7"/>
      <c r="R27" s="9"/>
      <c r="S27" s="83"/>
      <c r="T27" s="6"/>
      <c r="U27" s="6"/>
      <c r="V27" s="7"/>
      <c r="W27" s="9"/>
      <c r="X27" s="83"/>
      <c r="Y27" s="6"/>
      <c r="Z27" s="6"/>
      <c r="AA27" s="7"/>
      <c r="AB27" s="9"/>
      <c r="AC27" s="83"/>
      <c r="AD27" s="6"/>
      <c r="AE27" s="6"/>
      <c r="AF27" s="7"/>
      <c r="AG27" s="9"/>
      <c r="AH27" s="83"/>
      <c r="AI27" s="6"/>
      <c r="AJ27" s="6"/>
    </row>
    <row r="28" spans="1:36" ht="90" hidden="1" customHeight="1">
      <c r="A28" s="73"/>
      <c r="B28" s="162" t="s">
        <v>482</v>
      </c>
      <c r="C28" s="76"/>
      <c r="D28" s="7" t="str">
        <f t="shared" si="9"/>
        <v>×</v>
      </c>
      <c r="E28" s="7" t="str">
        <f t="shared" si="10"/>
        <v>×</v>
      </c>
      <c r="F28" s="7" t="str">
        <f t="shared" si="11"/>
        <v>○</v>
      </c>
      <c r="G28" s="90" t="str">
        <f t="shared" si="12"/>
        <v>○</v>
      </c>
      <c r="H28" s="112" t="s">
        <v>483</v>
      </c>
      <c r="I28" s="78"/>
      <c r="J28" s="91" t="s">
        <v>30</v>
      </c>
      <c r="K28" s="104"/>
      <c r="L28" s="7" t="s">
        <v>30</v>
      </c>
      <c r="M28" s="9">
        <v>81.599999999999994</v>
      </c>
      <c r="N28" s="83">
        <f>IF(M28="","",N$8/M28)</f>
        <v>0.28431372549019607</v>
      </c>
      <c r="O28" s="174">
        <v>11</v>
      </c>
      <c r="P28" s="174">
        <v>15</v>
      </c>
      <c r="Q28" s="7" t="s">
        <v>30</v>
      </c>
      <c r="R28" s="9">
        <v>40</v>
      </c>
      <c r="S28" s="83">
        <f>IF(R28="","",S$8/R28)</f>
        <v>0.27999999999999997</v>
      </c>
      <c r="T28" s="174">
        <v>16</v>
      </c>
      <c r="U28" s="174">
        <v>16</v>
      </c>
      <c r="V28" s="7" t="s">
        <v>30</v>
      </c>
      <c r="W28" s="9">
        <v>41</v>
      </c>
      <c r="X28" s="83">
        <f>IF(W28="","",X$8/W28)</f>
        <v>0.50731707317073171</v>
      </c>
      <c r="Y28" s="6">
        <v>5</v>
      </c>
      <c r="Z28" s="6">
        <v>5</v>
      </c>
      <c r="AA28" s="7" t="s">
        <v>30</v>
      </c>
      <c r="AB28" s="9">
        <v>17</v>
      </c>
      <c r="AC28" s="83">
        <f>IF(AB28="","",AC$8/AB28)</f>
        <v>0.75294117647058822</v>
      </c>
      <c r="AD28" s="6">
        <v>3</v>
      </c>
      <c r="AE28" s="6">
        <v>3</v>
      </c>
      <c r="AF28" s="7"/>
      <c r="AG28" s="9"/>
      <c r="AH28" s="83" t="str">
        <f>IF(AG18="","",AH$8/AG18)</f>
        <v/>
      </c>
      <c r="AI28" s="6"/>
      <c r="AJ28" s="6"/>
    </row>
    <row r="29" spans="1:36" s="173" customFormat="1" ht="107.25" hidden="1" customHeight="1">
      <c r="A29" s="163" t="s">
        <v>484</v>
      </c>
      <c r="B29" s="164" t="s">
        <v>485</v>
      </c>
      <c r="C29" s="165"/>
      <c r="D29" s="166" t="str">
        <f t="shared" si="9"/>
        <v>×</v>
      </c>
      <c r="E29" s="166" t="e">
        <f t="shared" si="10"/>
        <v>#DIV/0!</v>
      </c>
      <c r="F29" s="166" t="e">
        <f t="shared" si="11"/>
        <v>#DIV/0!</v>
      </c>
      <c r="G29" s="167" t="e">
        <f t="shared" si="12"/>
        <v>#DIV/0!</v>
      </c>
      <c r="H29" s="181" t="s">
        <v>486</v>
      </c>
      <c r="I29" s="168"/>
      <c r="J29" s="169" t="s">
        <v>30</v>
      </c>
      <c r="K29" s="170"/>
      <c r="L29" s="166"/>
      <c r="M29" s="171">
        <v>48</v>
      </c>
      <c r="N29" s="83">
        <f t="shared" ref="N29:N38" si="13">IF(M29="","",N$8/M29)</f>
        <v>0.48333333333333334</v>
      </c>
      <c r="O29" s="174"/>
      <c r="P29" s="174"/>
      <c r="Q29" s="166"/>
      <c r="R29" s="171">
        <v>0</v>
      </c>
      <c r="S29" s="83" t="e">
        <f t="shared" ref="S29:S38" si="14">IF(R29="","",S$8/R29)</f>
        <v>#DIV/0!</v>
      </c>
      <c r="T29" s="174"/>
      <c r="U29" s="174"/>
      <c r="V29" s="166"/>
      <c r="W29" s="171">
        <v>0</v>
      </c>
      <c r="X29" s="83" t="e">
        <f t="shared" ref="X29:X38" si="15">IF(W29="","",X$8/W29)</f>
        <v>#DIV/0!</v>
      </c>
      <c r="Y29" s="165"/>
      <c r="Z29" s="165"/>
      <c r="AA29" s="166"/>
      <c r="AB29" s="171">
        <v>0</v>
      </c>
      <c r="AC29" s="83" t="e">
        <f t="shared" ref="AC29:AC38" si="16">IF(AB29="","",AC$8/AB29)</f>
        <v>#DIV/0!</v>
      </c>
      <c r="AD29" s="165"/>
      <c r="AE29" s="165"/>
      <c r="AF29" s="166"/>
      <c r="AG29" s="171"/>
      <c r="AH29" s="172"/>
      <c r="AI29" s="165"/>
      <c r="AJ29" s="165"/>
    </row>
    <row r="30" spans="1:36" ht="81.75" hidden="1" customHeight="1">
      <c r="A30" s="73"/>
      <c r="B30" s="162" t="s">
        <v>487</v>
      </c>
      <c r="C30" s="76"/>
      <c r="D30" s="7" t="str">
        <f t="shared" si="9"/>
        <v>×</v>
      </c>
      <c r="E30" s="7" t="str">
        <f t="shared" si="10"/>
        <v>×</v>
      </c>
      <c r="F30" s="7" t="str">
        <f t="shared" si="11"/>
        <v>○</v>
      </c>
      <c r="G30" s="7" t="str">
        <f t="shared" si="12"/>
        <v>○</v>
      </c>
      <c r="H30" s="78" t="s">
        <v>488</v>
      </c>
      <c r="I30" s="78"/>
      <c r="J30" s="91" t="s">
        <v>30</v>
      </c>
      <c r="K30" s="104" t="s">
        <v>489</v>
      </c>
      <c r="L30" s="7" t="s">
        <v>30</v>
      </c>
      <c r="M30" s="9">
        <v>68.5</v>
      </c>
      <c r="N30" s="83">
        <f t="shared" si="13"/>
        <v>0.33868613138686132</v>
      </c>
      <c r="O30" s="174">
        <v>13</v>
      </c>
      <c r="P30" s="174">
        <v>18</v>
      </c>
      <c r="Q30" s="7" t="s">
        <v>30</v>
      </c>
      <c r="R30" s="9">
        <v>36.700000000000003</v>
      </c>
      <c r="S30" s="83">
        <f t="shared" si="14"/>
        <v>0.30517711171662121</v>
      </c>
      <c r="T30" s="174">
        <v>15</v>
      </c>
      <c r="U30" s="174">
        <v>15</v>
      </c>
      <c r="V30" s="7" t="s">
        <v>30</v>
      </c>
      <c r="W30" s="9">
        <v>38</v>
      </c>
      <c r="X30" s="83">
        <f t="shared" si="15"/>
        <v>0.54736842105263162</v>
      </c>
      <c r="Y30" s="6">
        <v>4</v>
      </c>
      <c r="Z30" s="6">
        <v>4</v>
      </c>
      <c r="AA30" s="7" t="s">
        <v>30</v>
      </c>
      <c r="AB30" s="9">
        <v>15.5</v>
      </c>
      <c r="AC30" s="83">
        <f t="shared" si="16"/>
        <v>0.82580645161290323</v>
      </c>
      <c r="AD30" s="6">
        <v>3</v>
      </c>
      <c r="AE30" s="6">
        <v>3</v>
      </c>
      <c r="AF30" s="7"/>
      <c r="AG30" s="9"/>
      <c r="AH30" s="83"/>
      <c r="AI30" s="6"/>
      <c r="AJ30" s="6"/>
    </row>
    <row r="31" spans="1:36" ht="87.75" hidden="1" customHeight="1">
      <c r="A31" s="73"/>
      <c r="B31" s="162" t="s">
        <v>490</v>
      </c>
      <c r="C31" s="6"/>
      <c r="D31" s="7" t="str">
        <f t="shared" si="9"/>
        <v>○</v>
      </c>
      <c r="E31" s="7" t="str">
        <f t="shared" si="10"/>
        <v>○</v>
      </c>
      <c r="F31" s="7" t="str">
        <f t="shared" si="11"/>
        <v>○</v>
      </c>
      <c r="G31" s="90" t="str">
        <f t="shared" si="12"/>
        <v>○</v>
      </c>
      <c r="H31" s="78" t="s">
        <v>491</v>
      </c>
      <c r="I31" s="8"/>
      <c r="J31" s="91" t="s">
        <v>30</v>
      </c>
      <c r="K31" s="8"/>
      <c r="L31" s="7" t="s">
        <v>30</v>
      </c>
      <c r="M31" s="9">
        <v>59.3</v>
      </c>
      <c r="N31" s="83">
        <f t="shared" si="13"/>
        <v>0.39123102866779091</v>
      </c>
      <c r="O31" s="174">
        <v>18</v>
      </c>
      <c r="P31" s="174">
        <v>18</v>
      </c>
      <c r="Q31" s="7" t="s">
        <v>30</v>
      </c>
      <c r="R31" s="9">
        <v>30.1</v>
      </c>
      <c r="S31" s="83">
        <f t="shared" si="14"/>
        <v>0.37209302325581389</v>
      </c>
      <c r="T31" s="174">
        <v>3</v>
      </c>
      <c r="U31" s="174">
        <v>3</v>
      </c>
      <c r="V31" s="7" t="s">
        <v>30</v>
      </c>
      <c r="W31" s="9">
        <v>33.299999999999997</v>
      </c>
      <c r="X31" s="83">
        <f t="shared" si="15"/>
        <v>0.62462462462462465</v>
      </c>
      <c r="Y31" s="6">
        <v>3</v>
      </c>
      <c r="Z31" s="6">
        <v>3</v>
      </c>
      <c r="AA31" s="7" t="s">
        <v>30</v>
      </c>
      <c r="AB31" s="9">
        <v>17.8</v>
      </c>
      <c r="AC31" s="83">
        <f t="shared" si="16"/>
        <v>0.7191011235955056</v>
      </c>
      <c r="AD31" s="6">
        <v>1</v>
      </c>
      <c r="AE31" s="6">
        <v>1</v>
      </c>
      <c r="AF31" s="7"/>
      <c r="AG31" s="9"/>
      <c r="AH31" s="83"/>
      <c r="AI31" s="6"/>
      <c r="AJ31" s="6"/>
    </row>
    <row r="32" spans="1:36" ht="82.5" hidden="1" customHeight="1">
      <c r="A32" s="73"/>
      <c r="B32" s="162" t="s">
        <v>492</v>
      </c>
      <c r="C32" s="6"/>
      <c r="D32" s="7" t="str">
        <f t="shared" si="9"/>
        <v>○</v>
      </c>
      <c r="E32" s="7" t="str">
        <f t="shared" si="10"/>
        <v>○</v>
      </c>
      <c r="F32" s="7" t="str">
        <f t="shared" si="11"/>
        <v>○</v>
      </c>
      <c r="G32" s="90" t="str">
        <f t="shared" si="12"/>
        <v>×</v>
      </c>
      <c r="H32" s="145" t="s">
        <v>493</v>
      </c>
      <c r="I32" s="93"/>
      <c r="J32" s="91" t="s">
        <v>36</v>
      </c>
      <c r="K32" s="154"/>
      <c r="L32" s="7" t="s">
        <v>30</v>
      </c>
      <c r="M32" s="9">
        <v>43.6</v>
      </c>
      <c r="N32" s="83">
        <f t="shared" si="13"/>
        <v>0.53211009174311918</v>
      </c>
      <c r="O32" s="174">
        <v>20</v>
      </c>
      <c r="P32" s="174">
        <v>20</v>
      </c>
      <c r="Q32" s="7" t="s">
        <v>30</v>
      </c>
      <c r="R32" s="9">
        <v>27.7</v>
      </c>
      <c r="S32" s="83">
        <f t="shared" si="14"/>
        <v>0.40433212996389889</v>
      </c>
      <c r="T32" s="174">
        <v>20</v>
      </c>
      <c r="U32" s="174">
        <v>20</v>
      </c>
      <c r="V32" s="7" t="s">
        <v>30</v>
      </c>
      <c r="W32" s="9">
        <v>31.6</v>
      </c>
      <c r="X32" s="83">
        <f t="shared" si="15"/>
        <v>0.65822784810126578</v>
      </c>
      <c r="Y32" s="6">
        <v>4</v>
      </c>
      <c r="Z32" s="6">
        <v>4</v>
      </c>
      <c r="AA32" s="7" t="s">
        <v>37</v>
      </c>
      <c r="AB32" s="9">
        <v>19.3</v>
      </c>
      <c r="AC32" s="83">
        <f t="shared" si="16"/>
        <v>0.66321243523316065</v>
      </c>
      <c r="AD32" s="6">
        <v>6</v>
      </c>
      <c r="AE32" s="6">
        <v>6</v>
      </c>
      <c r="AF32" s="7"/>
      <c r="AG32" s="9"/>
      <c r="AH32" s="83"/>
      <c r="AI32" s="6"/>
      <c r="AJ32" s="6"/>
    </row>
    <row r="33" spans="1:36" ht="76.5" hidden="1" customHeight="1">
      <c r="A33" s="73"/>
      <c r="B33" s="162" t="s">
        <v>494</v>
      </c>
      <c r="C33" s="76"/>
      <c r="D33" s="7" t="str">
        <f t="shared" si="9"/>
        <v>×</v>
      </c>
      <c r="E33" s="7" t="str">
        <f t="shared" si="10"/>
        <v>○</v>
      </c>
      <c r="F33" s="7" t="str">
        <f t="shared" si="11"/>
        <v>○</v>
      </c>
      <c r="G33" s="90" t="str">
        <f t="shared" si="12"/>
        <v>○</v>
      </c>
      <c r="H33" s="78" t="s">
        <v>488</v>
      </c>
      <c r="I33" s="159"/>
      <c r="J33" s="91" t="s">
        <v>30</v>
      </c>
      <c r="K33" s="104" t="s">
        <v>489</v>
      </c>
      <c r="L33" s="7" t="s">
        <v>30</v>
      </c>
      <c r="M33" s="9">
        <v>74.099999999999994</v>
      </c>
      <c r="N33" s="83">
        <f t="shared" si="13"/>
        <v>0.31309041835357626</v>
      </c>
      <c r="O33" s="174">
        <v>12</v>
      </c>
      <c r="P33" s="174">
        <v>12</v>
      </c>
      <c r="Q33" s="7" t="s">
        <v>30</v>
      </c>
      <c r="R33" s="9">
        <v>29.3</v>
      </c>
      <c r="S33" s="83">
        <f t="shared" si="14"/>
        <v>0.38225255972696243</v>
      </c>
      <c r="T33" s="174">
        <v>22</v>
      </c>
      <c r="U33" s="174">
        <v>22</v>
      </c>
      <c r="V33" s="7" t="s">
        <v>30</v>
      </c>
      <c r="W33" s="9">
        <v>34.299999999999997</v>
      </c>
      <c r="X33" s="83">
        <f t="shared" si="15"/>
        <v>0.60641399416909625</v>
      </c>
      <c r="Y33" s="6">
        <v>6</v>
      </c>
      <c r="Z33" s="6">
        <v>6</v>
      </c>
      <c r="AA33" s="7" t="s">
        <v>30</v>
      </c>
      <c r="AB33" s="9">
        <v>12</v>
      </c>
      <c r="AC33" s="83">
        <f t="shared" si="16"/>
        <v>1.0666666666666667</v>
      </c>
      <c r="AD33" s="6">
        <v>2</v>
      </c>
      <c r="AE33" s="6">
        <v>2</v>
      </c>
      <c r="AF33" s="7"/>
      <c r="AG33" s="9"/>
      <c r="AH33" s="83"/>
      <c r="AI33" s="6"/>
      <c r="AJ33" s="6"/>
    </row>
    <row r="34" spans="1:36" ht="83.25" hidden="1" customHeight="1">
      <c r="A34" s="73"/>
      <c r="B34" s="162" t="s">
        <v>495</v>
      </c>
      <c r="C34" s="76"/>
      <c r="D34" s="7" t="str">
        <f t="shared" si="9"/>
        <v>×</v>
      </c>
      <c r="E34" s="7" t="str">
        <f t="shared" si="10"/>
        <v>×</v>
      </c>
      <c r="F34" s="7" t="str">
        <f t="shared" si="11"/>
        <v>×</v>
      </c>
      <c r="G34" s="90" t="str">
        <f t="shared" si="12"/>
        <v>×</v>
      </c>
      <c r="H34" s="78" t="s">
        <v>488</v>
      </c>
      <c r="I34" s="78"/>
      <c r="J34" s="91" t="s">
        <v>36</v>
      </c>
      <c r="K34" s="104" t="s">
        <v>489</v>
      </c>
      <c r="L34" s="7" t="s">
        <v>30</v>
      </c>
      <c r="M34" s="9">
        <v>69.3</v>
      </c>
      <c r="N34" s="83">
        <f t="shared" si="13"/>
        <v>0.33477633477633478</v>
      </c>
      <c r="O34" s="174">
        <v>19</v>
      </c>
      <c r="P34" s="174">
        <v>19</v>
      </c>
      <c r="Q34" s="7" t="s">
        <v>37</v>
      </c>
      <c r="R34" s="9">
        <v>32.299999999999997</v>
      </c>
      <c r="S34" s="83">
        <f t="shared" si="14"/>
        <v>0.34674922600619196</v>
      </c>
      <c r="T34" s="174">
        <v>28</v>
      </c>
      <c r="U34" s="174">
        <v>28</v>
      </c>
      <c r="V34" s="7" t="s">
        <v>37</v>
      </c>
      <c r="W34" s="9">
        <v>35.799999999999997</v>
      </c>
      <c r="X34" s="83">
        <f t="shared" si="15"/>
        <v>0.58100558659217882</v>
      </c>
      <c r="Y34" s="6">
        <v>5</v>
      </c>
      <c r="Z34" s="6">
        <v>5</v>
      </c>
      <c r="AA34" s="7" t="s">
        <v>37</v>
      </c>
      <c r="AB34" s="9">
        <v>9</v>
      </c>
      <c r="AC34" s="83">
        <f t="shared" si="16"/>
        <v>1.4222222222222223</v>
      </c>
      <c r="AD34" s="6">
        <v>4</v>
      </c>
      <c r="AE34" s="6">
        <v>4</v>
      </c>
      <c r="AF34" s="7"/>
      <c r="AG34" s="9"/>
      <c r="AH34" s="83"/>
      <c r="AI34" s="6"/>
      <c r="AJ34" s="6"/>
    </row>
    <row r="35" spans="1:36" ht="69.75" hidden="1" customHeight="1">
      <c r="A35" s="73"/>
      <c r="B35" s="162" t="s">
        <v>496</v>
      </c>
      <c r="C35" s="6"/>
      <c r="D35" s="7" t="str">
        <f t="shared" si="9"/>
        <v>○</v>
      </c>
      <c r="E35" s="7" t="str">
        <f t="shared" si="10"/>
        <v>×</v>
      </c>
      <c r="F35" s="7" t="str">
        <f t="shared" si="11"/>
        <v>○</v>
      </c>
      <c r="G35" s="90" t="str">
        <f t="shared" si="12"/>
        <v>○</v>
      </c>
      <c r="H35" s="145" t="s">
        <v>497</v>
      </c>
      <c r="I35" s="112"/>
      <c r="J35" s="91" t="s">
        <v>30</v>
      </c>
      <c r="K35" s="78"/>
      <c r="L35" s="7" t="s">
        <v>30</v>
      </c>
      <c r="M35" s="9">
        <v>47.18</v>
      </c>
      <c r="N35" s="83">
        <f t="shared" si="13"/>
        <v>0.49173378550233149</v>
      </c>
      <c r="O35" s="174">
        <v>5</v>
      </c>
      <c r="P35" s="174">
        <v>5</v>
      </c>
      <c r="Q35" s="7" t="s">
        <v>30</v>
      </c>
      <c r="R35" s="9">
        <v>34.5</v>
      </c>
      <c r="S35" s="83">
        <f t="shared" si="14"/>
        <v>0.32463768115942027</v>
      </c>
      <c r="T35" s="174">
        <v>10</v>
      </c>
      <c r="U35" s="174">
        <v>10</v>
      </c>
      <c r="V35" s="7" t="s">
        <v>30</v>
      </c>
      <c r="W35" s="9">
        <v>31.75</v>
      </c>
      <c r="X35" s="83">
        <f t="shared" si="15"/>
        <v>0.65511811023622046</v>
      </c>
      <c r="Y35" s="6">
        <v>2</v>
      </c>
      <c r="Z35" s="6">
        <v>2</v>
      </c>
      <c r="AA35" s="7" t="s">
        <v>30</v>
      </c>
      <c r="AB35" s="9">
        <v>17.5</v>
      </c>
      <c r="AC35" s="83">
        <f t="shared" si="16"/>
        <v>0.73142857142857143</v>
      </c>
      <c r="AD35" s="6">
        <v>2</v>
      </c>
      <c r="AE35" s="6">
        <v>2</v>
      </c>
      <c r="AF35" s="7"/>
      <c r="AG35" s="9"/>
      <c r="AH35" s="83"/>
      <c r="AI35" s="6"/>
      <c r="AJ35" s="6"/>
    </row>
    <row r="36" spans="1:36" ht="87" hidden="1" customHeight="1">
      <c r="A36" s="73"/>
      <c r="B36" s="162" t="s">
        <v>498</v>
      </c>
      <c r="C36" s="76"/>
      <c r="D36" s="7" t="str">
        <f t="shared" si="9"/>
        <v>○</v>
      </c>
      <c r="E36" s="7" t="str">
        <f t="shared" si="10"/>
        <v>×</v>
      </c>
      <c r="F36" s="7" t="str">
        <f t="shared" si="11"/>
        <v>×</v>
      </c>
      <c r="G36" s="7" t="str">
        <f t="shared" si="12"/>
        <v>×</v>
      </c>
      <c r="H36" s="145" t="s">
        <v>499</v>
      </c>
      <c r="I36" s="78"/>
      <c r="J36" s="91" t="s">
        <v>36</v>
      </c>
      <c r="K36" s="78"/>
      <c r="L36" s="7" t="s">
        <v>30</v>
      </c>
      <c r="M36" s="9">
        <v>49.400000000000006</v>
      </c>
      <c r="N36" s="83">
        <f t="shared" si="13"/>
        <v>0.46963562753036431</v>
      </c>
      <c r="O36" s="174">
        <v>11</v>
      </c>
      <c r="P36" s="174">
        <v>11</v>
      </c>
      <c r="Q36" s="7" t="s">
        <v>37</v>
      </c>
      <c r="R36" s="9">
        <v>20.6</v>
      </c>
      <c r="S36" s="83">
        <f t="shared" si="14"/>
        <v>0.5436893203883495</v>
      </c>
      <c r="T36" s="174">
        <v>17</v>
      </c>
      <c r="U36" s="174">
        <v>17</v>
      </c>
      <c r="V36" s="7" t="s">
        <v>37</v>
      </c>
      <c r="W36" s="9">
        <v>16.100000000000001</v>
      </c>
      <c r="X36" s="83">
        <f t="shared" si="15"/>
        <v>1.2919254658385093</v>
      </c>
      <c r="Y36" s="6">
        <v>9</v>
      </c>
      <c r="Z36" s="6">
        <v>9</v>
      </c>
      <c r="AA36" s="7" t="s">
        <v>37</v>
      </c>
      <c r="AB36" s="9">
        <v>8.3000000000000007</v>
      </c>
      <c r="AC36" s="83">
        <f t="shared" si="16"/>
        <v>1.542168674698795</v>
      </c>
      <c r="AD36" s="6"/>
      <c r="AE36" s="6"/>
      <c r="AF36" s="7"/>
      <c r="AG36" s="9"/>
      <c r="AH36" s="83"/>
      <c r="AI36" s="6"/>
      <c r="AJ36" s="6"/>
    </row>
    <row r="37" spans="1:36" ht="77.25" hidden="1" customHeight="1">
      <c r="A37" s="73"/>
      <c r="B37" s="162" t="s">
        <v>500</v>
      </c>
      <c r="C37" s="76"/>
      <c r="D37" s="7" t="str">
        <f t="shared" ref="D37:D38" si="17">IF(AND(L37="○",N37&gt;0.35,O37=P37),"○","×")</f>
        <v>×</v>
      </c>
      <c r="E37" s="7" t="str">
        <f t="shared" ref="E37:E38" si="18">IF(AND(Q37="○",S37&gt;0.35,T37=U37),"○","×")</f>
        <v>×</v>
      </c>
      <c r="F37" s="7" t="str">
        <f t="shared" ref="F37:F38" si="19">IF(AND(V37="○",X37&gt;0.35,Y37=Z37),"○","×")</f>
        <v>○</v>
      </c>
      <c r="G37" s="7" t="str">
        <f t="shared" ref="G37:G38" si="20">IF(AND(AA37="○",AC37&gt;0.35,AD37=AE37),"○","×")</f>
        <v>○</v>
      </c>
      <c r="H37" s="78" t="s">
        <v>501</v>
      </c>
      <c r="I37" s="118"/>
      <c r="J37" s="91" t="s">
        <v>36</v>
      </c>
      <c r="K37" s="8" t="s">
        <v>502</v>
      </c>
      <c r="L37" s="7" t="s">
        <v>30</v>
      </c>
      <c r="M37" s="9">
        <v>72.7</v>
      </c>
      <c r="N37" s="83">
        <f t="shared" si="13"/>
        <v>0.31911966987620355</v>
      </c>
      <c r="O37" s="174">
        <v>13</v>
      </c>
      <c r="P37" s="174">
        <v>13</v>
      </c>
      <c r="Q37" s="7" t="s">
        <v>30</v>
      </c>
      <c r="R37" s="9">
        <v>35.799999999999997</v>
      </c>
      <c r="S37" s="83">
        <f t="shared" si="14"/>
        <v>0.31284916201117319</v>
      </c>
      <c r="T37" s="174">
        <v>15</v>
      </c>
      <c r="U37" s="174">
        <v>15</v>
      </c>
      <c r="V37" s="7" t="s">
        <v>30</v>
      </c>
      <c r="W37" s="9">
        <v>40.35</v>
      </c>
      <c r="X37" s="83">
        <f t="shared" si="15"/>
        <v>0.51548946716232957</v>
      </c>
      <c r="Y37" s="6">
        <v>4</v>
      </c>
      <c r="Z37" s="6">
        <v>4</v>
      </c>
      <c r="AA37" s="7" t="s">
        <v>30</v>
      </c>
      <c r="AB37" s="9">
        <v>13.7</v>
      </c>
      <c r="AC37" s="83">
        <f t="shared" si="16"/>
        <v>0.93430656934306577</v>
      </c>
      <c r="AD37" s="6">
        <v>6</v>
      </c>
      <c r="AE37" s="6">
        <v>6</v>
      </c>
      <c r="AF37" s="7"/>
      <c r="AG37" s="9"/>
      <c r="AH37" s="83"/>
      <c r="AI37" s="6"/>
      <c r="AJ37" s="6"/>
    </row>
    <row r="38" spans="1:36" ht="94.5" hidden="1" customHeight="1">
      <c r="A38" s="73"/>
      <c r="B38" s="162" t="s">
        <v>503</v>
      </c>
      <c r="C38" s="76"/>
      <c r="D38" s="7" t="str">
        <f t="shared" si="17"/>
        <v>×</v>
      </c>
      <c r="E38" s="7" t="str">
        <f t="shared" si="18"/>
        <v>○</v>
      </c>
      <c r="F38" s="7" t="str">
        <f t="shared" si="19"/>
        <v>○</v>
      </c>
      <c r="G38" s="7" t="str">
        <f t="shared" si="20"/>
        <v>○</v>
      </c>
      <c r="H38" s="78" t="s">
        <v>501</v>
      </c>
      <c r="I38" s="118"/>
      <c r="J38" s="91" t="s">
        <v>36</v>
      </c>
      <c r="K38" s="8" t="s">
        <v>502</v>
      </c>
      <c r="L38" s="7" t="s">
        <v>30</v>
      </c>
      <c r="M38" s="9">
        <v>69.800000000000011</v>
      </c>
      <c r="N38" s="83">
        <f t="shared" si="13"/>
        <v>0.33237822349570195</v>
      </c>
      <c r="O38" s="174">
        <v>16</v>
      </c>
      <c r="P38" s="174">
        <v>16</v>
      </c>
      <c r="Q38" s="7" t="s">
        <v>30</v>
      </c>
      <c r="R38" s="9">
        <v>31.5</v>
      </c>
      <c r="S38" s="83">
        <f t="shared" si="14"/>
        <v>0.35555555555555551</v>
      </c>
      <c r="T38" s="174">
        <v>17</v>
      </c>
      <c r="U38" s="174">
        <v>17</v>
      </c>
      <c r="V38" s="7" t="s">
        <v>30</v>
      </c>
      <c r="W38" s="9">
        <v>40</v>
      </c>
      <c r="X38" s="83">
        <f t="shared" si="15"/>
        <v>0.52</v>
      </c>
      <c r="Y38" s="6">
        <v>6</v>
      </c>
      <c r="Z38" s="6">
        <v>6</v>
      </c>
      <c r="AA38" s="7" t="s">
        <v>30</v>
      </c>
      <c r="AB38" s="9">
        <v>16.7</v>
      </c>
      <c r="AC38" s="83">
        <f t="shared" si="16"/>
        <v>0.76646706586826352</v>
      </c>
      <c r="AD38" s="6">
        <v>4</v>
      </c>
      <c r="AE38" s="6">
        <v>4</v>
      </c>
      <c r="AF38" s="7"/>
      <c r="AG38" s="9"/>
      <c r="AH38" s="83"/>
      <c r="AI38" s="6"/>
      <c r="AJ38" s="6"/>
    </row>
    <row r="39" spans="1:36" ht="35.25" hidden="1" customHeight="1">
      <c r="A39" s="73"/>
      <c r="B39" s="76"/>
      <c r="C39" s="76"/>
      <c r="D39" s="7"/>
      <c r="E39" s="7"/>
      <c r="F39" s="7"/>
      <c r="G39" s="7"/>
      <c r="H39" s="106"/>
      <c r="I39" s="118"/>
      <c r="J39" s="91"/>
      <c r="K39" s="8"/>
      <c r="L39" s="7"/>
      <c r="M39" s="9"/>
      <c r="N39" s="9"/>
      <c r="O39" s="6"/>
      <c r="P39" s="6"/>
      <c r="Q39" s="7"/>
      <c r="R39" s="9"/>
      <c r="S39" s="83"/>
      <c r="T39" s="6"/>
      <c r="U39" s="6"/>
      <c r="V39" s="7"/>
      <c r="W39" s="9"/>
      <c r="X39" s="83"/>
      <c r="Y39" s="6"/>
      <c r="Z39" s="6"/>
      <c r="AA39" s="7"/>
      <c r="AB39" s="9"/>
      <c r="AC39" s="83"/>
      <c r="AD39" s="6"/>
      <c r="AE39" s="6"/>
      <c r="AF39" s="7"/>
      <c r="AG39" s="9"/>
      <c r="AH39" s="83"/>
      <c r="AI39" s="6"/>
      <c r="AJ39" s="6"/>
    </row>
    <row r="40" spans="1:36" ht="35.25" hidden="1" customHeight="1">
      <c r="A40" s="73"/>
      <c r="B40" s="76"/>
      <c r="C40" s="76"/>
      <c r="D40" s="7"/>
      <c r="E40" s="7"/>
      <c r="F40" s="7"/>
      <c r="G40" s="7"/>
      <c r="H40" s="106"/>
      <c r="I40" s="118"/>
      <c r="J40" s="91"/>
      <c r="K40" s="8"/>
      <c r="L40" s="7"/>
      <c r="M40" s="9"/>
      <c r="N40" s="9"/>
      <c r="O40" s="6"/>
      <c r="P40" s="6"/>
      <c r="Q40" s="7"/>
      <c r="R40" s="9"/>
      <c r="S40" s="83"/>
      <c r="T40" s="6"/>
      <c r="U40" s="6"/>
      <c r="V40" s="7"/>
      <c r="W40" s="9"/>
      <c r="X40" s="83"/>
      <c r="Y40" s="6"/>
      <c r="Z40" s="6"/>
      <c r="AA40" s="7"/>
      <c r="AB40" s="9"/>
      <c r="AC40" s="83"/>
      <c r="AD40" s="6"/>
      <c r="AE40" s="6"/>
      <c r="AF40" s="7"/>
      <c r="AG40" s="9"/>
      <c r="AH40" s="83"/>
      <c r="AI40" s="6"/>
      <c r="AJ40" s="6"/>
    </row>
    <row r="41" spans="1:36" ht="35.25" hidden="1" customHeight="1">
      <c r="A41" s="73"/>
      <c r="B41" s="76"/>
      <c r="C41" s="76"/>
      <c r="D41" s="7"/>
      <c r="E41" s="7"/>
      <c r="F41" s="7"/>
      <c r="G41" s="7"/>
      <c r="H41" s="106"/>
      <c r="I41" s="118"/>
      <c r="J41" s="91"/>
      <c r="K41" s="8"/>
      <c r="L41" s="7"/>
      <c r="M41" s="9"/>
      <c r="N41" s="9"/>
      <c r="O41" s="6"/>
      <c r="P41" s="6"/>
      <c r="Q41" s="7"/>
      <c r="R41" s="9"/>
      <c r="S41" s="83"/>
      <c r="T41" s="6"/>
      <c r="U41" s="6"/>
      <c r="V41" s="7"/>
      <c r="W41" s="9"/>
      <c r="X41" s="83"/>
      <c r="Y41" s="6"/>
      <c r="Z41" s="6"/>
      <c r="AA41" s="7"/>
      <c r="AB41" s="9"/>
      <c r="AC41" s="83"/>
      <c r="AD41" s="6"/>
      <c r="AE41" s="6"/>
      <c r="AF41" s="7"/>
      <c r="AG41" s="9"/>
      <c r="AH41" s="83"/>
      <c r="AI41" s="6"/>
      <c r="AJ41" s="6"/>
    </row>
    <row r="42" spans="1:36" ht="35.25" hidden="1" customHeight="1">
      <c r="A42" s="73"/>
      <c r="B42" s="76"/>
      <c r="C42" s="76"/>
      <c r="D42" s="7"/>
      <c r="E42" s="7"/>
      <c r="F42" s="7"/>
      <c r="G42" s="7"/>
      <c r="H42" s="106"/>
      <c r="I42" s="118"/>
      <c r="J42" s="91"/>
      <c r="K42" s="8"/>
      <c r="L42" s="7"/>
      <c r="M42" s="9"/>
      <c r="N42" s="9"/>
      <c r="O42" s="6"/>
      <c r="P42" s="6"/>
      <c r="Q42" s="7"/>
      <c r="R42" s="9"/>
      <c r="S42" s="83"/>
      <c r="T42" s="6"/>
      <c r="U42" s="6"/>
      <c r="V42" s="7"/>
      <c r="W42" s="9"/>
      <c r="X42" s="83"/>
      <c r="Y42" s="6"/>
      <c r="Z42" s="6"/>
      <c r="AA42" s="7"/>
      <c r="AB42" s="9"/>
      <c r="AC42" s="83"/>
      <c r="AD42" s="6"/>
      <c r="AE42" s="6"/>
      <c r="AF42" s="7"/>
      <c r="AG42" s="9"/>
      <c r="AH42" s="83"/>
      <c r="AI42" s="6"/>
      <c r="AJ42" s="6"/>
    </row>
    <row r="43" spans="1:36" ht="35.25" hidden="1" customHeight="1">
      <c r="A43" s="73"/>
      <c r="B43" s="76"/>
      <c r="C43" s="76"/>
      <c r="D43" s="7"/>
      <c r="E43" s="7"/>
      <c r="F43" s="7"/>
      <c r="G43" s="7"/>
      <c r="H43" s="106"/>
      <c r="I43" s="118"/>
      <c r="J43" s="91"/>
      <c r="K43" s="8"/>
      <c r="L43" s="7"/>
      <c r="M43" s="9"/>
      <c r="N43" s="9"/>
      <c r="O43" s="6"/>
      <c r="P43" s="6"/>
      <c r="Q43" s="7"/>
      <c r="R43" s="9"/>
      <c r="S43" s="83"/>
      <c r="T43" s="6"/>
      <c r="U43" s="6"/>
      <c r="V43" s="7"/>
      <c r="W43" s="9"/>
      <c r="X43" s="83"/>
      <c r="Y43" s="6"/>
      <c r="Z43" s="6"/>
      <c r="AA43" s="7"/>
      <c r="AB43" s="9"/>
      <c r="AC43" s="83"/>
      <c r="AD43" s="6"/>
      <c r="AE43" s="6"/>
      <c r="AF43" s="7"/>
      <c r="AG43" s="9"/>
      <c r="AH43" s="83"/>
      <c r="AI43" s="6"/>
      <c r="AJ43" s="6"/>
    </row>
    <row r="44" spans="1:36" ht="35.25" hidden="1" customHeight="1">
      <c r="A44" s="73"/>
      <c r="B44" s="76"/>
      <c r="C44" s="76"/>
      <c r="D44" s="7"/>
      <c r="E44" s="7"/>
      <c r="F44" s="7"/>
      <c r="G44" s="7"/>
      <c r="H44" s="106"/>
      <c r="I44" s="118"/>
      <c r="J44" s="91"/>
      <c r="K44" s="8"/>
      <c r="L44" s="7"/>
      <c r="M44" s="9"/>
      <c r="N44" s="9"/>
      <c r="O44" s="6"/>
      <c r="P44" s="6"/>
      <c r="Q44" s="7"/>
      <c r="R44" s="9"/>
      <c r="S44" s="83"/>
      <c r="T44" s="6"/>
      <c r="U44" s="6"/>
      <c r="V44" s="7"/>
      <c r="W44" s="9"/>
      <c r="X44" s="83"/>
      <c r="Y44" s="6"/>
      <c r="Z44" s="6"/>
      <c r="AA44" s="7"/>
      <c r="AB44" s="9"/>
      <c r="AC44" s="83"/>
      <c r="AD44" s="6"/>
      <c r="AE44" s="6"/>
      <c r="AF44" s="7"/>
      <c r="AG44" s="9"/>
      <c r="AH44" s="83"/>
      <c r="AI44" s="6"/>
      <c r="AJ44" s="6"/>
    </row>
    <row r="45" spans="1:36" ht="35.25" hidden="1" customHeight="1">
      <c r="B45" s="6"/>
      <c r="C45" s="76"/>
      <c r="D45" s="7"/>
      <c r="E45" s="7"/>
      <c r="F45" s="7"/>
      <c r="G45" s="7"/>
      <c r="H45" s="109"/>
      <c r="I45" s="118"/>
      <c r="J45" s="91"/>
      <c r="K45" s="8"/>
      <c r="L45" s="7"/>
      <c r="M45" s="9"/>
      <c r="N45" s="9"/>
      <c r="O45" s="6"/>
      <c r="P45" s="6"/>
      <c r="Q45" s="7"/>
      <c r="R45" s="9"/>
      <c r="S45" s="83"/>
      <c r="T45" s="6"/>
      <c r="U45" s="6"/>
      <c r="V45" s="7"/>
      <c r="W45" s="9"/>
      <c r="X45" s="83"/>
      <c r="Y45" s="6"/>
      <c r="Z45" s="6"/>
      <c r="AA45" s="7"/>
      <c r="AB45" s="9"/>
      <c r="AC45" s="83"/>
      <c r="AD45" s="6"/>
      <c r="AE45" s="6"/>
      <c r="AF45" s="7"/>
      <c r="AG45" s="9"/>
      <c r="AH45" s="83"/>
      <c r="AI45" s="6"/>
      <c r="AJ45" s="6"/>
    </row>
    <row r="46" spans="1:36" ht="35.25" hidden="1" customHeight="1">
      <c r="B46" s="6"/>
      <c r="C46" s="76"/>
      <c r="D46" s="7"/>
      <c r="E46" s="7"/>
      <c r="F46" s="7"/>
      <c r="G46" s="7"/>
      <c r="H46" s="78"/>
      <c r="I46" s="142"/>
      <c r="J46" s="91"/>
      <c r="K46" s="78"/>
      <c r="L46" s="7"/>
      <c r="M46" s="9"/>
      <c r="N46" s="9"/>
      <c r="O46" s="6"/>
      <c r="P46" s="6"/>
      <c r="Q46" s="7"/>
      <c r="R46" s="9"/>
      <c r="S46" s="83"/>
      <c r="T46" s="6"/>
      <c r="U46" s="6"/>
      <c r="V46" s="7"/>
      <c r="W46" s="9"/>
      <c r="X46" s="83"/>
      <c r="Y46" s="6"/>
      <c r="Z46" s="6"/>
      <c r="AA46" s="7"/>
      <c r="AB46" s="9"/>
      <c r="AC46" s="83"/>
      <c r="AD46" s="6"/>
      <c r="AE46" s="6"/>
      <c r="AF46" s="7"/>
      <c r="AG46" s="9"/>
      <c r="AH46" s="83"/>
      <c r="AI46" s="6"/>
      <c r="AJ46" s="6"/>
    </row>
    <row r="47" spans="1:36" ht="35.25" hidden="1" customHeight="1">
      <c r="B47" s="6"/>
      <c r="C47" s="76"/>
      <c r="D47" s="7"/>
      <c r="E47" s="7"/>
      <c r="F47" s="7"/>
      <c r="G47" s="7"/>
      <c r="H47" s="8"/>
      <c r="I47" s="142"/>
      <c r="J47" s="91"/>
      <c r="K47" s="78"/>
      <c r="L47" s="7"/>
      <c r="M47" s="9"/>
      <c r="N47" s="9"/>
      <c r="O47" s="6"/>
      <c r="P47" s="6"/>
      <c r="Q47" s="7"/>
      <c r="R47" s="9"/>
      <c r="S47" s="83"/>
      <c r="T47" s="6"/>
      <c r="U47" s="6"/>
      <c r="V47" s="7"/>
      <c r="W47" s="9"/>
      <c r="X47" s="83"/>
      <c r="Y47" s="6"/>
      <c r="Z47" s="6"/>
      <c r="AA47" s="7"/>
      <c r="AB47" s="9"/>
      <c r="AC47" s="83"/>
      <c r="AD47" s="6"/>
      <c r="AE47" s="6"/>
      <c r="AF47" s="7"/>
      <c r="AG47" s="9"/>
      <c r="AH47" s="83"/>
      <c r="AI47" s="6"/>
      <c r="AJ47" s="6"/>
    </row>
    <row r="48" spans="1:36" ht="35.25" hidden="1" customHeight="1">
      <c r="B48" s="6"/>
      <c r="C48" s="6"/>
      <c r="D48" s="7"/>
      <c r="E48" s="7"/>
      <c r="F48" s="7"/>
      <c r="G48" s="7"/>
      <c r="H48" s="8"/>
      <c r="I48" s="92"/>
      <c r="J48" s="17"/>
      <c r="K48" s="8"/>
      <c r="L48" s="7"/>
      <c r="M48" s="9"/>
      <c r="N48" s="9"/>
      <c r="O48" s="6"/>
      <c r="P48" s="6"/>
      <c r="Q48" s="7"/>
      <c r="R48" s="9"/>
      <c r="S48" s="83"/>
      <c r="T48" s="6"/>
      <c r="U48" s="6"/>
      <c r="V48" s="7"/>
      <c r="W48" s="9"/>
      <c r="X48" s="83"/>
      <c r="Y48" s="6"/>
      <c r="Z48" s="6"/>
      <c r="AA48" s="7"/>
      <c r="AB48" s="9"/>
      <c r="AC48" s="83"/>
      <c r="AD48" s="6"/>
      <c r="AE48" s="6"/>
      <c r="AF48" s="7"/>
      <c r="AG48" s="9"/>
      <c r="AH48" s="83"/>
      <c r="AI48" s="6"/>
      <c r="AJ48" s="6"/>
    </row>
    <row r="49" spans="2:36" ht="35.25" hidden="1" customHeight="1">
      <c r="B49" s="6"/>
      <c r="C49" s="6"/>
      <c r="D49" s="7" t="str">
        <f t="shared" ref="D49:D51" si="21">IF(AND(L49="○",N49&gt;0.35,O49=P49),"○","×")</f>
        <v>×</v>
      </c>
      <c r="E49" s="7" t="str">
        <f t="shared" ref="E49:E51" si="22">IF(AND(Q49="○",S49&gt;0.35,T49=U49),"○","×")</f>
        <v>×</v>
      </c>
      <c r="F49" s="7" t="str">
        <f t="shared" ref="F49:F51" si="23">IF(AND(V49="○",X49&gt;0.35,Y49=Z49),"○","×")</f>
        <v>×</v>
      </c>
      <c r="G49" s="7" t="str">
        <f t="shared" ref="G49:G51" si="24">IF(AND(AA49="○",AC49&gt;0.35,AD49=AE49),"○","×")</f>
        <v>×</v>
      </c>
      <c r="H49" s="8"/>
      <c r="I49" s="8"/>
      <c r="J49" s="17"/>
      <c r="K49" s="8"/>
      <c r="L49" s="7"/>
      <c r="M49" s="9"/>
      <c r="N49" s="9"/>
      <c r="O49" s="6"/>
      <c r="P49" s="6"/>
      <c r="Q49" s="7"/>
      <c r="R49" s="9"/>
      <c r="S49" s="83"/>
      <c r="T49" s="6"/>
      <c r="U49" s="6"/>
      <c r="V49" s="7"/>
      <c r="W49" s="9"/>
      <c r="X49" s="83"/>
      <c r="Y49" s="6"/>
      <c r="Z49" s="6"/>
      <c r="AA49" s="7"/>
      <c r="AB49" s="9"/>
      <c r="AC49" s="83"/>
      <c r="AD49" s="6"/>
      <c r="AE49" s="6"/>
      <c r="AF49" s="7"/>
      <c r="AG49" s="9"/>
      <c r="AH49" s="83"/>
      <c r="AI49" s="6"/>
      <c r="AJ49" s="6"/>
    </row>
    <row r="50" spans="2:36" ht="35.25" hidden="1" customHeight="1">
      <c r="B50" s="6"/>
      <c r="C50" s="6"/>
      <c r="D50" s="7" t="str">
        <f t="shared" si="21"/>
        <v>×</v>
      </c>
      <c r="E50" s="7" t="str">
        <f t="shared" si="22"/>
        <v>×</v>
      </c>
      <c r="F50" s="7" t="str">
        <f t="shared" si="23"/>
        <v>×</v>
      </c>
      <c r="G50" s="7" t="str">
        <f t="shared" si="24"/>
        <v>×</v>
      </c>
      <c r="H50" s="8"/>
      <c r="I50" s="8"/>
      <c r="J50" s="17"/>
      <c r="K50" s="8"/>
      <c r="L50" s="7"/>
      <c r="M50" s="9"/>
      <c r="N50" s="9"/>
      <c r="O50" s="6"/>
      <c r="P50" s="6"/>
      <c r="Q50" s="7"/>
      <c r="R50" s="9"/>
      <c r="S50" s="83" t="str">
        <f t="shared" ref="S50:S51" si="25">IF(R50="","",S$8/R50)</f>
        <v/>
      </c>
      <c r="T50" s="6"/>
      <c r="U50" s="6"/>
      <c r="V50" s="7"/>
      <c r="W50" s="9"/>
      <c r="X50" s="83" t="str">
        <f t="shared" ref="X50:X51" si="26">IF(W50="","",X$8/W50)</f>
        <v/>
      </c>
      <c r="Y50" s="6"/>
      <c r="Z50" s="6"/>
      <c r="AA50" s="7"/>
      <c r="AB50" s="9"/>
      <c r="AC50" s="83" t="str">
        <f t="shared" ref="AC50:AC51" si="27">IF(AB50="","",AC$8/AB50)</f>
        <v/>
      </c>
      <c r="AD50" s="6"/>
      <c r="AE50" s="6"/>
      <c r="AF50" s="7"/>
      <c r="AG50" s="9"/>
      <c r="AH50" s="83" t="str">
        <f t="shared" ref="AH50:AH51" si="28">IF(AG50="","",AH$8/AG50)</f>
        <v/>
      </c>
      <c r="AI50" s="6"/>
      <c r="AJ50" s="6"/>
    </row>
    <row r="51" spans="2:36" ht="35.25" hidden="1" customHeight="1">
      <c r="B51" s="6"/>
      <c r="C51" s="6"/>
      <c r="D51" s="7" t="str">
        <f t="shared" si="21"/>
        <v>×</v>
      </c>
      <c r="E51" s="7" t="str">
        <f t="shared" si="22"/>
        <v>×</v>
      </c>
      <c r="F51" s="7" t="str">
        <f t="shared" si="23"/>
        <v>×</v>
      </c>
      <c r="G51" s="7" t="str">
        <f t="shared" si="24"/>
        <v>×</v>
      </c>
      <c r="H51" s="8"/>
      <c r="I51" s="8"/>
      <c r="J51" s="17"/>
      <c r="K51" s="8"/>
      <c r="L51" s="7"/>
      <c r="M51" s="9"/>
      <c r="N51" s="9"/>
      <c r="O51" s="6"/>
      <c r="P51" s="6"/>
      <c r="Q51" s="7"/>
      <c r="R51" s="9"/>
      <c r="S51" s="83" t="str">
        <f t="shared" si="25"/>
        <v/>
      </c>
      <c r="T51" s="6"/>
      <c r="U51" s="6"/>
      <c r="V51" s="7"/>
      <c r="W51" s="9"/>
      <c r="X51" s="83" t="str">
        <f t="shared" si="26"/>
        <v/>
      </c>
      <c r="Y51" s="6"/>
      <c r="Z51" s="6"/>
      <c r="AA51" s="7"/>
      <c r="AB51" s="9"/>
      <c r="AC51" s="83" t="str">
        <f t="shared" si="27"/>
        <v/>
      </c>
      <c r="AD51" s="6"/>
      <c r="AE51" s="6"/>
      <c r="AF51" s="7"/>
      <c r="AG51" s="9"/>
      <c r="AH51" s="83" t="str">
        <f t="shared" si="28"/>
        <v/>
      </c>
      <c r="AI51" s="6"/>
      <c r="AJ51" s="6"/>
    </row>
    <row r="53" spans="2:36" ht="42" customHeight="1">
      <c r="B53" s="76"/>
      <c r="C53" s="76"/>
      <c r="D53" s="77" t="s">
        <v>43</v>
      </c>
      <c r="E53" s="77" t="s">
        <v>43</v>
      </c>
      <c r="F53" s="77" t="s">
        <v>43</v>
      </c>
      <c r="G53" s="77" t="s">
        <v>43</v>
      </c>
      <c r="H53" s="78"/>
      <c r="I53" s="78"/>
      <c r="J53" s="17"/>
      <c r="K53" s="17"/>
    </row>
    <row r="54" spans="2:36" ht="42" customHeight="1">
      <c r="B54" s="76"/>
      <c r="C54" s="76"/>
      <c r="D54" s="77" t="s">
        <v>43</v>
      </c>
      <c r="E54" s="77" t="s">
        <v>43</v>
      </c>
      <c r="F54" s="77" t="s">
        <v>43</v>
      </c>
      <c r="G54" s="77" t="s">
        <v>43</v>
      </c>
      <c r="H54" s="78"/>
      <c r="I54" s="78"/>
      <c r="J54" s="17"/>
      <c r="K54" s="17"/>
    </row>
    <row r="55" spans="2:36" ht="42" customHeight="1">
      <c r="B55" s="6"/>
      <c r="C55" s="76"/>
      <c r="D55" s="7"/>
      <c r="E55" s="7"/>
      <c r="F55" s="7"/>
      <c r="G55" s="7"/>
      <c r="H55" s="8"/>
      <c r="I55" s="8"/>
      <c r="J55" s="17"/>
      <c r="K55" s="17"/>
    </row>
  </sheetData>
  <protectedRanges>
    <protectedRange sqref="O28:P38" name="進捗管理_3"/>
    <protectedRange sqref="T28:T38" name="進捗管理_4"/>
    <protectedRange sqref="U28:U38" name="進捗管理_5"/>
  </protectedRanges>
  <autoFilter ref="B9:AJ51" xr:uid="{5C7C1D08-9413-4C3A-98E4-DA9C453FF628}">
    <filterColumn colId="0">
      <filters>
        <filter val="Jerick Estipona"/>
        <filter val="Nigelle Alfeche"/>
        <filter val="Nimrod Abrigo"/>
        <filter val="Philip Aaron Perpetua"/>
        <filter val="Rienell Rae Akeem Delgado"/>
        <filter val="Roselito Sicsic"/>
      </filters>
    </filterColumn>
    <filterColumn colId="8">
      <filters>
        <filter val="○"/>
      </filters>
    </filterColumn>
  </autoFilter>
  <sortState xmlns:xlrd2="http://schemas.microsoft.com/office/spreadsheetml/2017/richdata2" ref="B9:H19">
    <sortCondition ref="H10:H19"/>
    <sortCondition descending="1" ref="C10:C19"/>
    <sortCondition ref="B10:B19"/>
  </sortState>
  <phoneticPr fontId="7"/>
  <conditionalFormatting sqref="L10:L51 Q10:Q51 V10:V51 AA10:AA51">
    <cfRule type="cellIs" dxfId="9" priority="12" operator="equal">
      <formula>"×"</formula>
    </cfRule>
  </conditionalFormatting>
  <conditionalFormatting sqref="N10:N38">
    <cfRule type="cellIs" dxfId="8" priority="9" operator="lessThan">
      <formula>0.35</formula>
    </cfRule>
  </conditionalFormatting>
  <conditionalFormatting sqref="O28:P38">
    <cfRule type="expression" dxfId="7" priority="8" stopIfTrue="1">
      <formula>ISTEXT(O28)*(O28&lt;&gt;"")</formula>
    </cfRule>
  </conditionalFormatting>
  <conditionalFormatting sqref="P10:P19 AE10:AE19 U10:U27 Z12:Z13 Z25 P25:P27 AE25:AE36 U39:U51 P45:P51 AE45:AE51">
    <cfRule type="cellIs" dxfId="6" priority="11" operator="notEqual">
      <formula>O10</formula>
    </cfRule>
  </conditionalFormatting>
  <conditionalFormatting sqref="S10:S51">
    <cfRule type="cellIs" dxfId="5" priority="7" operator="lessThan">
      <formula>0.35</formula>
    </cfRule>
  </conditionalFormatting>
  <conditionalFormatting sqref="T28:U38">
    <cfRule type="expression" dxfId="4" priority="5" stopIfTrue="1">
      <formula>ISTEXT(T28)*(T28&lt;&gt;"")</formula>
    </cfRule>
  </conditionalFormatting>
  <conditionalFormatting sqref="X10:X51">
    <cfRule type="cellIs" dxfId="3" priority="4" operator="lessThan">
      <formula>0.35</formula>
    </cfRule>
  </conditionalFormatting>
  <conditionalFormatting sqref="Z49:Z51">
    <cfRule type="cellIs" dxfId="2" priority="17" operator="notEqual">
      <formula>Y49</formula>
    </cfRule>
  </conditionalFormatting>
  <conditionalFormatting sqref="AC10:AC51">
    <cfRule type="cellIs" dxfId="1" priority="3" operator="lessThan">
      <formula>0.35</formula>
    </cfRule>
  </conditionalFormatting>
  <conditionalFormatting sqref="AD28:AD36">
    <cfRule type="cellIs" dxfId="0" priority="1" operator="notEqual">
      <formula>AC28</formula>
    </cfRule>
  </conditionalFormatting>
  <dataValidations count="4">
    <dataValidation type="list" allowBlank="1" showInputMessage="1" showErrorMessage="1" sqref="J10:J51" xr:uid="{CF523830-A139-4F04-B3AD-646902CDB4B3}">
      <formula1>"◎,○,△,×"</formula1>
    </dataValidation>
    <dataValidation type="list" allowBlank="1" showInputMessage="1" showErrorMessage="1" sqref="J53:K55" xr:uid="{8850D628-3891-4A0D-B678-2E8130207DDA}">
      <formula1>"○,△,×"</formula1>
    </dataValidation>
    <dataValidation type="list" allowBlank="1" showInputMessage="1" showErrorMessage="1" sqref="V10:V51 Q10:Q51 AF10:AF51 AA10:AA51 L10:L51" xr:uid="{1E67C38D-D300-47F2-A652-ADBE8BA348A6}">
      <formula1>"○,×"</formula1>
    </dataValidation>
    <dataValidation type="whole" operator="greaterThanOrEqual" allowBlank="1" showInputMessage="1" showErrorMessage="1" sqref="T28:U38 O28:P38" xr:uid="{FE1FBE9A-A8CA-42AD-9E7F-6A5D7C774D43}">
      <formula1>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2692D-0D74-486D-8AEB-48483E984161}">
  <dimension ref="B2:AN35"/>
  <sheetViews>
    <sheetView showGridLines="0" zoomScaleNormal="100" workbookViewId="0">
      <pane xSplit="10" ySplit="9" topLeftCell="K10" activePane="bottomRight" state="frozen"/>
      <selection pane="topRight" activeCell="K1" sqref="K1"/>
      <selection pane="bottomLeft" activeCell="A10" sqref="A10"/>
      <selection pane="bottomRight" activeCell="M10" sqref="M10"/>
    </sheetView>
  </sheetViews>
  <sheetFormatPr defaultRowHeight="11.4"/>
  <cols>
    <col min="1" max="1" width="2.625" customWidth="1"/>
    <col min="2" max="2" width="24.375" bestFit="1" customWidth="1"/>
    <col min="3" max="3" width="7.875" bestFit="1" customWidth="1"/>
    <col min="4" max="8" width="5.875" customWidth="1"/>
    <col min="9" max="9" width="35.375" customWidth="1"/>
    <col min="10" max="10" width="11" customWidth="1"/>
    <col min="11" max="40" width="10.625" customWidth="1"/>
  </cols>
  <sheetData>
    <row r="2" spans="2:40" ht="15">
      <c r="B2" s="74" t="s">
        <v>48</v>
      </c>
      <c r="C2" s="74"/>
    </row>
    <row r="3" spans="2:40" ht="14.4">
      <c r="B3" t="s">
        <v>49</v>
      </c>
      <c r="D3" s="82" t="s">
        <v>50</v>
      </c>
      <c r="E3" s="20"/>
      <c r="F3" s="20"/>
      <c r="G3" s="20"/>
      <c r="H3" s="20"/>
      <c r="I3" s="3"/>
    </row>
    <row r="4" spans="2:40">
      <c r="D4" s="1" t="s">
        <v>51</v>
      </c>
      <c r="F4" t="s">
        <v>52</v>
      </c>
      <c r="I4" s="5"/>
    </row>
    <row r="5" spans="2:40">
      <c r="D5" s="1" t="s">
        <v>53</v>
      </c>
      <c r="F5" s="73" t="s">
        <v>54</v>
      </c>
      <c r="I5" s="5"/>
    </row>
    <row r="6" spans="2:40">
      <c r="D6" s="2" t="s">
        <v>55</v>
      </c>
      <c r="E6" s="32"/>
      <c r="F6" s="32" t="s">
        <v>56</v>
      </c>
      <c r="G6" s="21"/>
      <c r="H6" s="21"/>
      <c r="I6" s="4"/>
      <c r="K6" s="13" t="s">
        <v>57</v>
      </c>
      <c r="L6" s="14"/>
      <c r="M6" s="14"/>
      <c r="N6" s="14"/>
      <c r="O6" s="15"/>
      <c r="P6" s="13" t="s">
        <v>58</v>
      </c>
      <c r="Q6" s="14"/>
      <c r="R6" s="14"/>
      <c r="S6" s="14"/>
      <c r="T6" s="15"/>
      <c r="U6" s="13" t="s">
        <v>59</v>
      </c>
      <c r="V6" s="14"/>
      <c r="W6" s="14"/>
      <c r="X6" s="14"/>
      <c r="Y6" s="15"/>
      <c r="Z6" s="13" t="s">
        <v>60</v>
      </c>
      <c r="AA6" s="14"/>
      <c r="AB6" s="14"/>
      <c r="AC6" s="14"/>
      <c r="AD6" s="15"/>
      <c r="AE6" s="13" t="s">
        <v>61</v>
      </c>
      <c r="AF6" s="14"/>
      <c r="AG6" s="14"/>
      <c r="AH6" s="14"/>
      <c r="AI6" s="15"/>
      <c r="AJ6" s="13" t="s">
        <v>62</v>
      </c>
      <c r="AK6" s="14"/>
      <c r="AL6" s="14"/>
      <c r="AM6" s="14"/>
      <c r="AN6" s="15"/>
    </row>
    <row r="7" spans="2:40">
      <c r="K7" s="24" t="s">
        <v>51</v>
      </c>
      <c r="L7" s="23" t="s">
        <v>53</v>
      </c>
      <c r="M7" s="15"/>
      <c r="N7" s="23" t="s">
        <v>55</v>
      </c>
      <c r="O7" s="15"/>
      <c r="P7" s="24" t="s">
        <v>51</v>
      </c>
      <c r="Q7" s="23" t="s">
        <v>53</v>
      </c>
      <c r="R7" s="15"/>
      <c r="S7" s="23" t="s">
        <v>55</v>
      </c>
      <c r="T7" s="15"/>
      <c r="U7" s="24" t="s">
        <v>51</v>
      </c>
      <c r="V7" s="23" t="s">
        <v>53</v>
      </c>
      <c r="W7" s="15"/>
      <c r="X7" s="23" t="s">
        <v>55</v>
      </c>
      <c r="Y7" s="15"/>
      <c r="Z7" s="24" t="s">
        <v>51</v>
      </c>
      <c r="AA7" s="23" t="s">
        <v>53</v>
      </c>
      <c r="AB7" s="15"/>
      <c r="AC7" s="23" t="s">
        <v>55</v>
      </c>
      <c r="AD7" s="15"/>
      <c r="AE7" s="24" t="s">
        <v>51</v>
      </c>
      <c r="AF7" s="23" t="s">
        <v>53</v>
      </c>
      <c r="AG7" s="15"/>
      <c r="AH7" s="23" t="s">
        <v>55</v>
      </c>
      <c r="AI7" s="15"/>
      <c r="AJ7" s="24" t="s">
        <v>51</v>
      </c>
      <c r="AK7" s="23" t="s">
        <v>53</v>
      </c>
      <c r="AL7" s="15"/>
      <c r="AM7" s="23" t="s">
        <v>55</v>
      </c>
      <c r="AN7" s="15"/>
    </row>
    <row r="8" spans="2:40" ht="22.8">
      <c r="B8" s="10"/>
      <c r="C8" s="13"/>
      <c r="D8" s="26" t="s">
        <v>63</v>
      </c>
      <c r="E8" s="18"/>
      <c r="F8" s="18"/>
      <c r="G8" s="18"/>
      <c r="H8" s="19"/>
      <c r="I8" s="80" t="s">
        <v>64</v>
      </c>
      <c r="J8" s="27"/>
      <c r="K8" s="16"/>
      <c r="L8" s="29" t="s">
        <v>65</v>
      </c>
      <c r="M8" s="30">
        <v>23.2</v>
      </c>
      <c r="N8" s="28" t="s">
        <v>66</v>
      </c>
      <c r="O8" s="22"/>
      <c r="P8" s="16"/>
      <c r="Q8" s="29" t="s">
        <v>65</v>
      </c>
      <c r="R8" s="34">
        <v>11.2</v>
      </c>
      <c r="S8" s="28" t="s">
        <v>66</v>
      </c>
      <c r="T8" s="22"/>
      <c r="U8" s="16"/>
      <c r="V8" s="29" t="s">
        <v>65</v>
      </c>
      <c r="W8" s="34">
        <v>20</v>
      </c>
      <c r="X8" s="28" t="s">
        <v>66</v>
      </c>
      <c r="Y8" s="22"/>
      <c r="Z8" s="16"/>
      <c r="AA8" s="29" t="s">
        <v>65</v>
      </c>
      <c r="AB8" s="34">
        <v>20.8</v>
      </c>
      <c r="AC8" s="28" t="s">
        <v>66</v>
      </c>
      <c r="AD8" s="22"/>
      <c r="AE8" s="16"/>
      <c r="AF8" s="29" t="s">
        <v>65</v>
      </c>
      <c r="AG8" s="34">
        <v>12.8</v>
      </c>
      <c r="AH8" s="28" t="s">
        <v>66</v>
      </c>
      <c r="AI8" s="22"/>
      <c r="AJ8" s="16"/>
      <c r="AK8" s="29" t="s">
        <v>65</v>
      </c>
      <c r="AL8" s="34">
        <v>12.8</v>
      </c>
      <c r="AM8" s="28" t="s">
        <v>66</v>
      </c>
      <c r="AN8" s="22"/>
    </row>
    <row r="9" spans="2:40" ht="34.200000000000003">
      <c r="B9" s="11" t="s">
        <v>67</v>
      </c>
      <c r="C9" s="75" t="s">
        <v>68</v>
      </c>
      <c r="D9" s="12" t="s">
        <v>57</v>
      </c>
      <c r="E9" s="12" t="s">
        <v>58</v>
      </c>
      <c r="F9" s="12" t="s">
        <v>59</v>
      </c>
      <c r="G9" s="12" t="s">
        <v>60</v>
      </c>
      <c r="H9" s="12" t="s">
        <v>61</v>
      </c>
      <c r="I9" s="79" t="s">
        <v>69</v>
      </c>
      <c r="J9" s="25" t="s">
        <v>70</v>
      </c>
      <c r="K9" s="16" t="s">
        <v>71</v>
      </c>
      <c r="L9" s="31" t="s">
        <v>72</v>
      </c>
      <c r="M9" s="33" t="s">
        <v>73</v>
      </c>
      <c r="N9" s="31" t="s">
        <v>74</v>
      </c>
      <c r="O9" s="33" t="s">
        <v>75</v>
      </c>
      <c r="P9" s="16" t="s">
        <v>71</v>
      </c>
      <c r="Q9" s="31" t="s">
        <v>72</v>
      </c>
      <c r="R9" s="33" t="s">
        <v>73</v>
      </c>
      <c r="S9" s="31" t="s">
        <v>74</v>
      </c>
      <c r="T9" s="33" t="s">
        <v>75</v>
      </c>
      <c r="U9" s="16" t="s">
        <v>71</v>
      </c>
      <c r="V9" s="31" t="s">
        <v>72</v>
      </c>
      <c r="W9" s="33" t="s">
        <v>73</v>
      </c>
      <c r="X9" s="31" t="s">
        <v>74</v>
      </c>
      <c r="Y9" s="33" t="s">
        <v>75</v>
      </c>
      <c r="Z9" s="16" t="s">
        <v>71</v>
      </c>
      <c r="AA9" s="31" t="s">
        <v>72</v>
      </c>
      <c r="AB9" s="33" t="s">
        <v>73</v>
      </c>
      <c r="AC9" s="31" t="s">
        <v>74</v>
      </c>
      <c r="AD9" s="33" t="s">
        <v>75</v>
      </c>
      <c r="AE9" s="16" t="s">
        <v>71</v>
      </c>
      <c r="AF9" s="31" t="s">
        <v>72</v>
      </c>
      <c r="AG9" s="33" t="s">
        <v>73</v>
      </c>
      <c r="AH9" s="31" t="s">
        <v>74</v>
      </c>
      <c r="AI9" s="33" t="s">
        <v>75</v>
      </c>
      <c r="AJ9" s="16" t="s">
        <v>71</v>
      </c>
      <c r="AK9" s="31" t="s">
        <v>72</v>
      </c>
      <c r="AL9" s="33" t="s">
        <v>73</v>
      </c>
      <c r="AM9" s="31" t="s">
        <v>74</v>
      </c>
      <c r="AN9" s="33" t="s">
        <v>75</v>
      </c>
    </row>
    <row r="10" spans="2:40" ht="42" customHeight="1">
      <c r="B10" s="6" t="s">
        <v>76</v>
      </c>
      <c r="C10" s="76" t="s">
        <v>77</v>
      </c>
      <c r="D10" s="7" t="str">
        <f>IF(AND(K10="○",M10&gt;0.35,N10=O10),"○","×")</f>
        <v>○</v>
      </c>
      <c r="E10" s="7" t="str">
        <f>IF(AND(P10="○",R10&gt;0.35,S10=T10),"○","×")</f>
        <v>○</v>
      </c>
      <c r="F10" s="7" t="str">
        <f>IF(AND(U10="○",W10&gt;0.35,X10=Y10),"○","×")</f>
        <v>○</v>
      </c>
      <c r="G10" s="7" t="str">
        <f>IF(AND(Z10="○",AB10&gt;0.35,AC10=AD10),"○","×")</f>
        <v>○</v>
      </c>
      <c r="H10" s="7" t="str">
        <f>IF(AND(AE10="○",AG10&gt;0.35,AH10=AI10),"○","×")</f>
        <v>○</v>
      </c>
      <c r="I10" s="78" t="s">
        <v>78</v>
      </c>
      <c r="J10" s="17" t="s">
        <v>30</v>
      </c>
      <c r="K10" s="7" t="s">
        <v>30</v>
      </c>
      <c r="L10" s="9">
        <v>20</v>
      </c>
      <c r="M10" s="83">
        <f>IF(L10="","",M$8/L10)</f>
        <v>1.1599999999999999</v>
      </c>
      <c r="N10" s="6">
        <v>8</v>
      </c>
      <c r="O10" s="6">
        <v>8</v>
      </c>
      <c r="P10" s="7" t="s">
        <v>30</v>
      </c>
      <c r="Q10" s="9">
        <v>20</v>
      </c>
      <c r="R10" s="83">
        <f t="shared" ref="R10:R13" si="0">IF(Q10="","",R$8/Q10)</f>
        <v>0.55999999999999994</v>
      </c>
      <c r="S10" s="6">
        <v>8</v>
      </c>
      <c r="T10" s="6">
        <v>8</v>
      </c>
      <c r="U10" s="7" t="s">
        <v>30</v>
      </c>
      <c r="V10" s="9">
        <v>20</v>
      </c>
      <c r="W10" s="83">
        <f t="shared" ref="W10:W13" si="1">IF(V10="","",W$8/V10)</f>
        <v>1</v>
      </c>
      <c r="X10" s="6">
        <v>8</v>
      </c>
      <c r="Y10" s="6">
        <v>8</v>
      </c>
      <c r="Z10" s="7" t="s">
        <v>30</v>
      </c>
      <c r="AA10" s="9">
        <v>20</v>
      </c>
      <c r="AB10" s="83">
        <f t="shared" ref="AB10:AB13" si="2">IF(AA10="","",AB$8/AA10)</f>
        <v>1.04</v>
      </c>
      <c r="AC10" s="6">
        <v>8</v>
      </c>
      <c r="AD10" s="6">
        <v>8</v>
      </c>
      <c r="AE10" s="7" t="s">
        <v>30</v>
      </c>
      <c r="AF10" s="9">
        <v>20</v>
      </c>
      <c r="AG10" s="83">
        <f t="shared" ref="AG10:AG13" si="3">IF(AF10="","",AG$8/AF10)</f>
        <v>0.64</v>
      </c>
      <c r="AH10" s="6">
        <v>8</v>
      </c>
      <c r="AI10" s="6">
        <v>8</v>
      </c>
      <c r="AJ10" s="7"/>
      <c r="AK10" s="9"/>
      <c r="AL10" s="83" t="str">
        <f>IF(AK10="","",AL$8/AK10)</f>
        <v/>
      </c>
      <c r="AM10" s="6"/>
      <c r="AN10" s="6"/>
    </row>
    <row r="11" spans="2:40" ht="42" customHeight="1">
      <c r="B11" s="6" t="s">
        <v>79</v>
      </c>
      <c r="C11" s="76" t="s">
        <v>80</v>
      </c>
      <c r="D11" s="7" t="str">
        <f t="shared" ref="D11:D31" si="4">IF(AND(K11="○",M11&gt;0.35,N11=O11),"○","×")</f>
        <v>×</v>
      </c>
      <c r="E11" s="7" t="str">
        <f t="shared" ref="E11:E31" si="5">IF(AND(P11="○",R11&gt;0.35,S11=T11),"○","×")</f>
        <v>○</v>
      </c>
      <c r="F11" s="7" t="str">
        <f t="shared" ref="F11:F31" si="6">IF(AND(U11="○",W11&gt;0.35,X11=Y11),"○","×")</f>
        <v>○</v>
      </c>
      <c r="G11" s="7" t="str">
        <f t="shared" ref="G11:G31" si="7">IF(AND(Z11="○",AB11&gt;0.35,AC11=AD11),"○","×")</f>
        <v>○</v>
      </c>
      <c r="H11" s="7" t="str">
        <f t="shared" ref="H11:H31" si="8">IF(AND(AE11="○",AG11&gt;0.35,AH11=AI11),"○","×")</f>
        <v>○</v>
      </c>
      <c r="I11" s="8" t="s">
        <v>81</v>
      </c>
      <c r="J11" s="17" t="s">
        <v>30</v>
      </c>
      <c r="K11" s="7" t="s">
        <v>30</v>
      </c>
      <c r="L11" s="9">
        <v>80</v>
      </c>
      <c r="M11" s="83">
        <f t="shared" ref="M11:M13" si="9">IF(L11="","",M$8/L11)</f>
        <v>0.28999999999999998</v>
      </c>
      <c r="N11" s="6">
        <v>6</v>
      </c>
      <c r="O11" s="6">
        <v>6</v>
      </c>
      <c r="P11" s="7" t="s">
        <v>30</v>
      </c>
      <c r="Q11" s="9">
        <v>20</v>
      </c>
      <c r="R11" s="83">
        <f t="shared" si="0"/>
        <v>0.55999999999999994</v>
      </c>
      <c r="S11" s="6">
        <v>6</v>
      </c>
      <c r="T11" s="6">
        <v>6</v>
      </c>
      <c r="U11" s="7" t="s">
        <v>30</v>
      </c>
      <c r="V11" s="9">
        <v>20</v>
      </c>
      <c r="W11" s="83">
        <f t="shared" si="1"/>
        <v>1</v>
      </c>
      <c r="X11" s="6">
        <v>6</v>
      </c>
      <c r="Y11" s="6">
        <v>6</v>
      </c>
      <c r="Z11" s="7" t="s">
        <v>30</v>
      </c>
      <c r="AA11" s="9">
        <v>20</v>
      </c>
      <c r="AB11" s="83">
        <f t="shared" si="2"/>
        <v>1.04</v>
      </c>
      <c r="AC11" s="6">
        <v>6</v>
      </c>
      <c r="AD11" s="6">
        <v>6</v>
      </c>
      <c r="AE11" s="7" t="s">
        <v>30</v>
      </c>
      <c r="AF11" s="9">
        <v>20</v>
      </c>
      <c r="AG11" s="83">
        <f t="shared" si="3"/>
        <v>0.64</v>
      </c>
      <c r="AH11" s="6">
        <v>6</v>
      </c>
      <c r="AI11" s="6">
        <v>6</v>
      </c>
      <c r="AJ11" s="7"/>
      <c r="AK11" s="9"/>
      <c r="AL11" s="83" t="str">
        <f t="shared" ref="AL11:AL31" si="10">IF(AK11="","",AL$8/AK11)</f>
        <v/>
      </c>
      <c r="AM11" s="6"/>
      <c r="AN11" s="6"/>
    </row>
    <row r="12" spans="2:40" ht="42" customHeight="1">
      <c r="B12" s="6" t="s">
        <v>82</v>
      </c>
      <c r="C12" s="76" t="s">
        <v>80</v>
      </c>
      <c r="D12" s="7" t="str">
        <f t="shared" si="4"/>
        <v>○</v>
      </c>
      <c r="E12" s="7" t="str">
        <f t="shared" si="5"/>
        <v>○</v>
      </c>
      <c r="F12" s="7" t="str">
        <f t="shared" si="6"/>
        <v>○</v>
      </c>
      <c r="G12" s="7" t="str">
        <f t="shared" si="7"/>
        <v>○</v>
      </c>
      <c r="H12" s="7" t="str">
        <f t="shared" si="8"/>
        <v>×</v>
      </c>
      <c r="I12" s="8" t="s">
        <v>83</v>
      </c>
      <c r="J12" s="17" t="s">
        <v>36</v>
      </c>
      <c r="K12" s="7" t="s">
        <v>30</v>
      </c>
      <c r="L12" s="9">
        <v>20</v>
      </c>
      <c r="M12" s="83">
        <f t="shared" si="9"/>
        <v>1.1599999999999999</v>
      </c>
      <c r="N12" s="6">
        <v>1</v>
      </c>
      <c r="O12" s="6">
        <v>1</v>
      </c>
      <c r="P12" s="7" t="s">
        <v>30</v>
      </c>
      <c r="Q12" s="9">
        <v>20</v>
      </c>
      <c r="R12" s="83">
        <f t="shared" si="0"/>
        <v>0.55999999999999994</v>
      </c>
      <c r="S12" s="6">
        <v>1</v>
      </c>
      <c r="T12" s="6">
        <v>1</v>
      </c>
      <c r="U12" s="7" t="s">
        <v>30</v>
      </c>
      <c r="V12" s="9">
        <v>20</v>
      </c>
      <c r="W12" s="83">
        <f t="shared" si="1"/>
        <v>1</v>
      </c>
      <c r="X12" s="6">
        <v>1</v>
      </c>
      <c r="Y12" s="6">
        <v>1</v>
      </c>
      <c r="Z12" s="7" t="s">
        <v>30</v>
      </c>
      <c r="AA12" s="9">
        <v>20</v>
      </c>
      <c r="AB12" s="83">
        <f t="shared" si="2"/>
        <v>1.04</v>
      </c>
      <c r="AC12" s="6">
        <v>1</v>
      </c>
      <c r="AD12" s="6">
        <v>1</v>
      </c>
      <c r="AE12" s="7" t="s">
        <v>37</v>
      </c>
      <c r="AF12" s="9"/>
      <c r="AG12" s="83" t="str">
        <f t="shared" si="3"/>
        <v/>
      </c>
      <c r="AH12" s="6"/>
      <c r="AI12" s="6"/>
      <c r="AJ12" s="7"/>
      <c r="AK12" s="9"/>
      <c r="AL12" s="83" t="str">
        <f t="shared" si="10"/>
        <v/>
      </c>
      <c r="AM12" s="6"/>
      <c r="AN12" s="6"/>
    </row>
    <row r="13" spans="2:40" ht="42" customHeight="1">
      <c r="B13" s="6" t="s">
        <v>84</v>
      </c>
      <c r="C13" s="76" t="s">
        <v>85</v>
      </c>
      <c r="D13" s="7" t="str">
        <f t="shared" si="4"/>
        <v>×</v>
      </c>
      <c r="E13" s="7" t="str">
        <f t="shared" si="5"/>
        <v>×</v>
      </c>
      <c r="F13" s="7" t="str">
        <f t="shared" si="6"/>
        <v>×</v>
      </c>
      <c r="G13" s="7" t="str">
        <f t="shared" si="7"/>
        <v>×</v>
      </c>
      <c r="H13" s="7" t="str">
        <f t="shared" si="8"/>
        <v>×</v>
      </c>
      <c r="I13" s="8" t="s">
        <v>86</v>
      </c>
      <c r="J13" s="17" t="s">
        <v>37</v>
      </c>
      <c r="K13" s="7" t="s">
        <v>30</v>
      </c>
      <c r="L13" s="9">
        <v>100</v>
      </c>
      <c r="M13" s="83">
        <f t="shared" si="9"/>
        <v>0.23199999999999998</v>
      </c>
      <c r="N13" s="6">
        <v>10</v>
      </c>
      <c r="O13" s="6">
        <v>10</v>
      </c>
      <c r="P13" s="7" t="s">
        <v>30</v>
      </c>
      <c r="Q13" s="9">
        <v>120</v>
      </c>
      <c r="R13" s="83">
        <f t="shared" si="0"/>
        <v>9.3333333333333324E-2</v>
      </c>
      <c r="S13" s="6">
        <v>12</v>
      </c>
      <c r="T13" s="6">
        <v>12</v>
      </c>
      <c r="U13" s="7" t="s">
        <v>37</v>
      </c>
      <c r="V13" s="9"/>
      <c r="W13" s="83" t="str">
        <f t="shared" si="1"/>
        <v/>
      </c>
      <c r="X13" s="6"/>
      <c r="Y13" s="6"/>
      <c r="Z13" s="7" t="s">
        <v>37</v>
      </c>
      <c r="AA13" s="9"/>
      <c r="AB13" s="83" t="str">
        <f t="shared" si="2"/>
        <v/>
      </c>
      <c r="AC13" s="6"/>
      <c r="AD13" s="6"/>
      <c r="AE13" s="7" t="s">
        <v>37</v>
      </c>
      <c r="AF13" s="9"/>
      <c r="AG13" s="83" t="str">
        <f t="shared" si="3"/>
        <v/>
      </c>
      <c r="AH13" s="6"/>
      <c r="AI13" s="6"/>
      <c r="AJ13" s="7"/>
      <c r="AK13" s="9"/>
      <c r="AL13" s="83" t="str">
        <f t="shared" si="10"/>
        <v/>
      </c>
      <c r="AM13" s="6"/>
      <c r="AN13" s="6"/>
    </row>
    <row r="14" spans="2:40" ht="42" customHeight="1">
      <c r="B14" s="6"/>
      <c r="C14" s="6"/>
      <c r="D14" s="7" t="str">
        <f t="shared" si="4"/>
        <v>×</v>
      </c>
      <c r="E14" s="7" t="str">
        <f t="shared" si="5"/>
        <v>×</v>
      </c>
      <c r="F14" s="7" t="str">
        <f t="shared" si="6"/>
        <v>×</v>
      </c>
      <c r="G14" s="7" t="str">
        <f t="shared" si="7"/>
        <v>×</v>
      </c>
      <c r="H14" s="7" t="str">
        <f t="shared" si="8"/>
        <v>×</v>
      </c>
      <c r="I14" s="8"/>
      <c r="J14" s="17"/>
      <c r="K14" s="7"/>
      <c r="L14" s="9"/>
      <c r="M14" s="83" t="str">
        <f>IF(L14="","",M$8/L14)</f>
        <v/>
      </c>
      <c r="N14" s="6"/>
      <c r="O14" s="6"/>
      <c r="P14" s="7"/>
      <c r="Q14" s="9"/>
      <c r="R14" s="83" t="str">
        <f>IF(Q14="","",R$8/Q14)</f>
        <v/>
      </c>
      <c r="S14" s="6"/>
      <c r="T14" s="6"/>
      <c r="U14" s="7"/>
      <c r="V14" s="9"/>
      <c r="W14" s="83" t="str">
        <f>IF(V14="","",W$8/V14)</f>
        <v/>
      </c>
      <c r="X14" s="6"/>
      <c r="Y14" s="6"/>
      <c r="Z14" s="7"/>
      <c r="AA14" s="9"/>
      <c r="AB14" s="83" t="str">
        <f>IF(AA14="","",AB$8/AA14)</f>
        <v/>
      </c>
      <c r="AC14" s="6"/>
      <c r="AD14" s="6"/>
      <c r="AE14" s="7"/>
      <c r="AF14" s="9"/>
      <c r="AG14" s="83" t="str">
        <f>IF(AF14="","",AG$8/AF14)</f>
        <v/>
      </c>
      <c r="AH14" s="6"/>
      <c r="AI14" s="6"/>
      <c r="AJ14" s="7"/>
      <c r="AK14" s="9"/>
      <c r="AL14" s="83" t="str">
        <f t="shared" si="10"/>
        <v/>
      </c>
      <c r="AM14" s="6"/>
      <c r="AN14" s="6"/>
    </row>
    <row r="15" spans="2:40" ht="42" customHeight="1">
      <c r="B15" s="6"/>
      <c r="C15" s="6"/>
      <c r="D15" s="7" t="str">
        <f t="shared" si="4"/>
        <v>×</v>
      </c>
      <c r="E15" s="7" t="str">
        <f t="shared" si="5"/>
        <v>×</v>
      </c>
      <c r="F15" s="7" t="str">
        <f t="shared" si="6"/>
        <v>×</v>
      </c>
      <c r="G15" s="7" t="str">
        <f t="shared" si="7"/>
        <v>×</v>
      </c>
      <c r="H15" s="7" t="str">
        <f t="shared" si="8"/>
        <v>×</v>
      </c>
      <c r="I15" s="8"/>
      <c r="J15" s="17"/>
      <c r="K15" s="7"/>
      <c r="L15" s="9"/>
      <c r="M15" s="83" t="str">
        <f t="shared" ref="M15:M31" si="11">IF(L15="","",M$8/L15)</f>
        <v/>
      </c>
      <c r="N15" s="6"/>
      <c r="O15" s="6"/>
      <c r="P15" s="7"/>
      <c r="Q15" s="9"/>
      <c r="R15" s="83" t="str">
        <f t="shared" ref="R15:R31" si="12">IF(Q15="","",R$8/Q15)</f>
        <v/>
      </c>
      <c r="S15" s="6"/>
      <c r="T15" s="6"/>
      <c r="U15" s="7"/>
      <c r="V15" s="9"/>
      <c r="W15" s="83" t="str">
        <f t="shared" ref="W15:W31" si="13">IF(V15="","",W$8/V15)</f>
        <v/>
      </c>
      <c r="X15" s="6"/>
      <c r="Y15" s="6"/>
      <c r="Z15" s="7"/>
      <c r="AA15" s="9"/>
      <c r="AB15" s="83" t="str">
        <f t="shared" ref="AB15:AB31" si="14">IF(AA15="","",AB$8/AA15)</f>
        <v/>
      </c>
      <c r="AC15" s="6"/>
      <c r="AD15" s="6"/>
      <c r="AE15" s="7"/>
      <c r="AF15" s="9"/>
      <c r="AG15" s="83" t="str">
        <f t="shared" ref="AG15:AG31" si="15">IF(AF15="","",AG$8/AF15)</f>
        <v/>
      </c>
      <c r="AH15" s="6"/>
      <c r="AI15" s="6"/>
      <c r="AJ15" s="7"/>
      <c r="AK15" s="9"/>
      <c r="AL15" s="83" t="str">
        <f t="shared" si="10"/>
        <v/>
      </c>
      <c r="AM15" s="6"/>
      <c r="AN15" s="6"/>
    </row>
    <row r="16" spans="2:40" ht="42" customHeight="1">
      <c r="B16" s="6"/>
      <c r="C16" s="6"/>
      <c r="D16" s="7" t="str">
        <f t="shared" si="4"/>
        <v>×</v>
      </c>
      <c r="E16" s="7" t="str">
        <f t="shared" si="5"/>
        <v>×</v>
      </c>
      <c r="F16" s="7" t="str">
        <f t="shared" si="6"/>
        <v>×</v>
      </c>
      <c r="G16" s="7" t="str">
        <f t="shared" si="7"/>
        <v>×</v>
      </c>
      <c r="H16" s="7" t="str">
        <f t="shared" si="8"/>
        <v>×</v>
      </c>
      <c r="I16" s="8"/>
      <c r="J16" s="17"/>
      <c r="K16" s="7"/>
      <c r="L16" s="9"/>
      <c r="M16" s="83" t="str">
        <f t="shared" si="11"/>
        <v/>
      </c>
      <c r="N16" s="6"/>
      <c r="O16" s="6"/>
      <c r="P16" s="7"/>
      <c r="Q16" s="9"/>
      <c r="R16" s="83" t="str">
        <f t="shared" si="12"/>
        <v/>
      </c>
      <c r="S16" s="6"/>
      <c r="T16" s="6"/>
      <c r="U16" s="7"/>
      <c r="V16" s="9"/>
      <c r="W16" s="83" t="str">
        <f t="shared" si="13"/>
        <v/>
      </c>
      <c r="X16" s="6"/>
      <c r="Y16" s="6"/>
      <c r="Z16" s="7"/>
      <c r="AA16" s="9"/>
      <c r="AB16" s="83" t="str">
        <f t="shared" si="14"/>
        <v/>
      </c>
      <c r="AC16" s="6"/>
      <c r="AD16" s="6"/>
      <c r="AE16" s="7"/>
      <c r="AF16" s="9"/>
      <c r="AG16" s="83" t="str">
        <f t="shared" si="15"/>
        <v/>
      </c>
      <c r="AH16" s="6"/>
      <c r="AI16" s="6"/>
      <c r="AJ16" s="7"/>
      <c r="AK16" s="9"/>
      <c r="AL16" s="83" t="str">
        <f t="shared" si="10"/>
        <v/>
      </c>
      <c r="AM16" s="6"/>
      <c r="AN16" s="6"/>
    </row>
    <row r="17" spans="2:40" ht="42" customHeight="1">
      <c r="B17" s="6"/>
      <c r="C17" s="6"/>
      <c r="D17" s="7" t="str">
        <f t="shared" si="4"/>
        <v>×</v>
      </c>
      <c r="E17" s="7" t="str">
        <f t="shared" si="5"/>
        <v>×</v>
      </c>
      <c r="F17" s="7" t="str">
        <f t="shared" si="6"/>
        <v>×</v>
      </c>
      <c r="G17" s="7" t="str">
        <f t="shared" si="7"/>
        <v>×</v>
      </c>
      <c r="H17" s="7" t="str">
        <f t="shared" si="8"/>
        <v>×</v>
      </c>
      <c r="I17" s="8"/>
      <c r="J17" s="17"/>
      <c r="K17" s="7"/>
      <c r="L17" s="9"/>
      <c r="M17" s="83" t="str">
        <f t="shared" si="11"/>
        <v/>
      </c>
      <c r="N17" s="6"/>
      <c r="O17" s="6"/>
      <c r="P17" s="7"/>
      <c r="Q17" s="9"/>
      <c r="R17" s="83" t="str">
        <f t="shared" si="12"/>
        <v/>
      </c>
      <c r="S17" s="6"/>
      <c r="T17" s="6"/>
      <c r="U17" s="7"/>
      <c r="V17" s="9"/>
      <c r="W17" s="83" t="str">
        <f t="shared" si="13"/>
        <v/>
      </c>
      <c r="X17" s="6"/>
      <c r="Y17" s="6"/>
      <c r="Z17" s="7"/>
      <c r="AA17" s="9"/>
      <c r="AB17" s="83" t="str">
        <f t="shared" si="14"/>
        <v/>
      </c>
      <c r="AC17" s="6"/>
      <c r="AD17" s="6"/>
      <c r="AE17" s="7"/>
      <c r="AF17" s="9"/>
      <c r="AG17" s="83" t="str">
        <f t="shared" si="15"/>
        <v/>
      </c>
      <c r="AH17" s="6"/>
      <c r="AI17" s="6"/>
      <c r="AJ17" s="7"/>
      <c r="AK17" s="9"/>
      <c r="AL17" s="83" t="str">
        <f t="shared" si="10"/>
        <v/>
      </c>
      <c r="AM17" s="6"/>
      <c r="AN17" s="6"/>
    </row>
    <row r="18" spans="2:40" ht="42" customHeight="1">
      <c r="B18" s="6"/>
      <c r="C18" s="6"/>
      <c r="D18" s="7" t="str">
        <f t="shared" si="4"/>
        <v>×</v>
      </c>
      <c r="E18" s="7" t="str">
        <f t="shared" si="5"/>
        <v>×</v>
      </c>
      <c r="F18" s="7" t="str">
        <f t="shared" si="6"/>
        <v>×</v>
      </c>
      <c r="G18" s="7" t="str">
        <f t="shared" si="7"/>
        <v>×</v>
      </c>
      <c r="H18" s="7" t="str">
        <f t="shared" si="8"/>
        <v>×</v>
      </c>
      <c r="I18" s="8"/>
      <c r="J18" s="17"/>
      <c r="K18" s="7"/>
      <c r="L18" s="9"/>
      <c r="M18" s="83" t="str">
        <f t="shared" si="11"/>
        <v/>
      </c>
      <c r="N18" s="6"/>
      <c r="O18" s="6"/>
      <c r="P18" s="7"/>
      <c r="Q18" s="9"/>
      <c r="R18" s="83" t="str">
        <f t="shared" si="12"/>
        <v/>
      </c>
      <c r="S18" s="6"/>
      <c r="T18" s="6"/>
      <c r="U18" s="7"/>
      <c r="V18" s="9"/>
      <c r="W18" s="83" t="str">
        <f t="shared" si="13"/>
        <v/>
      </c>
      <c r="X18" s="6"/>
      <c r="Y18" s="6"/>
      <c r="Z18" s="7"/>
      <c r="AA18" s="9"/>
      <c r="AB18" s="83" t="str">
        <f t="shared" si="14"/>
        <v/>
      </c>
      <c r="AC18" s="6"/>
      <c r="AD18" s="6"/>
      <c r="AE18" s="7"/>
      <c r="AF18" s="9"/>
      <c r="AG18" s="83" t="str">
        <f t="shared" si="15"/>
        <v/>
      </c>
      <c r="AH18" s="6"/>
      <c r="AI18" s="6"/>
      <c r="AJ18" s="7"/>
      <c r="AK18" s="9"/>
      <c r="AL18" s="83" t="str">
        <f t="shared" si="10"/>
        <v/>
      </c>
      <c r="AM18" s="6"/>
      <c r="AN18" s="6"/>
    </row>
    <row r="19" spans="2:40" ht="42" customHeight="1">
      <c r="B19" s="6"/>
      <c r="C19" s="6"/>
      <c r="D19" s="7" t="str">
        <f t="shared" si="4"/>
        <v>×</v>
      </c>
      <c r="E19" s="7" t="str">
        <f t="shared" si="5"/>
        <v>×</v>
      </c>
      <c r="F19" s="7" t="str">
        <f t="shared" si="6"/>
        <v>×</v>
      </c>
      <c r="G19" s="7" t="str">
        <f t="shared" si="7"/>
        <v>×</v>
      </c>
      <c r="H19" s="7" t="str">
        <f t="shared" si="8"/>
        <v>×</v>
      </c>
      <c r="I19" s="8"/>
      <c r="J19" s="17"/>
      <c r="K19" s="7"/>
      <c r="L19" s="9"/>
      <c r="M19" s="83" t="str">
        <f t="shared" si="11"/>
        <v/>
      </c>
      <c r="N19" s="6"/>
      <c r="O19" s="6"/>
      <c r="P19" s="7"/>
      <c r="Q19" s="9"/>
      <c r="R19" s="83" t="str">
        <f t="shared" si="12"/>
        <v/>
      </c>
      <c r="S19" s="6"/>
      <c r="T19" s="6"/>
      <c r="U19" s="7"/>
      <c r="V19" s="9"/>
      <c r="W19" s="83" t="str">
        <f t="shared" si="13"/>
        <v/>
      </c>
      <c r="X19" s="6"/>
      <c r="Y19" s="6"/>
      <c r="Z19" s="7"/>
      <c r="AA19" s="9"/>
      <c r="AB19" s="83" t="str">
        <f t="shared" si="14"/>
        <v/>
      </c>
      <c r="AC19" s="6"/>
      <c r="AD19" s="6"/>
      <c r="AE19" s="7"/>
      <c r="AF19" s="9"/>
      <c r="AG19" s="83" t="str">
        <f t="shared" si="15"/>
        <v/>
      </c>
      <c r="AH19" s="6"/>
      <c r="AI19" s="6"/>
      <c r="AJ19" s="7"/>
      <c r="AK19" s="9"/>
      <c r="AL19" s="83" t="str">
        <f t="shared" si="10"/>
        <v/>
      </c>
      <c r="AM19" s="6"/>
      <c r="AN19" s="6"/>
    </row>
    <row r="20" spans="2:40" ht="42" customHeight="1">
      <c r="B20" s="6"/>
      <c r="C20" s="6"/>
      <c r="D20" s="7" t="str">
        <f t="shared" si="4"/>
        <v>×</v>
      </c>
      <c r="E20" s="7" t="str">
        <f t="shared" si="5"/>
        <v>×</v>
      </c>
      <c r="F20" s="7" t="str">
        <f t="shared" si="6"/>
        <v>×</v>
      </c>
      <c r="G20" s="7" t="str">
        <f t="shared" si="7"/>
        <v>×</v>
      </c>
      <c r="H20" s="7" t="str">
        <f t="shared" si="8"/>
        <v>×</v>
      </c>
      <c r="I20" s="8"/>
      <c r="J20" s="17"/>
      <c r="K20" s="7"/>
      <c r="L20" s="9"/>
      <c r="M20" s="83" t="str">
        <f t="shared" si="11"/>
        <v/>
      </c>
      <c r="N20" s="6"/>
      <c r="O20" s="6"/>
      <c r="P20" s="7"/>
      <c r="Q20" s="9"/>
      <c r="R20" s="83" t="str">
        <f t="shared" si="12"/>
        <v/>
      </c>
      <c r="S20" s="6"/>
      <c r="T20" s="6"/>
      <c r="U20" s="7"/>
      <c r="V20" s="9"/>
      <c r="W20" s="83" t="str">
        <f t="shared" si="13"/>
        <v/>
      </c>
      <c r="X20" s="6"/>
      <c r="Y20" s="6"/>
      <c r="Z20" s="7"/>
      <c r="AA20" s="9"/>
      <c r="AB20" s="83" t="str">
        <f t="shared" si="14"/>
        <v/>
      </c>
      <c r="AC20" s="6"/>
      <c r="AD20" s="6"/>
      <c r="AE20" s="7"/>
      <c r="AF20" s="9"/>
      <c r="AG20" s="83" t="str">
        <f t="shared" si="15"/>
        <v/>
      </c>
      <c r="AH20" s="6"/>
      <c r="AI20" s="6"/>
      <c r="AJ20" s="7"/>
      <c r="AK20" s="9"/>
      <c r="AL20" s="83" t="str">
        <f t="shared" si="10"/>
        <v/>
      </c>
      <c r="AM20" s="6"/>
      <c r="AN20" s="6"/>
    </row>
    <row r="21" spans="2:40" ht="42" customHeight="1">
      <c r="B21" s="6"/>
      <c r="C21" s="6"/>
      <c r="D21" s="7" t="str">
        <f t="shared" si="4"/>
        <v>×</v>
      </c>
      <c r="E21" s="7" t="str">
        <f t="shared" si="5"/>
        <v>×</v>
      </c>
      <c r="F21" s="7" t="str">
        <f t="shared" si="6"/>
        <v>×</v>
      </c>
      <c r="G21" s="7" t="str">
        <f t="shared" si="7"/>
        <v>×</v>
      </c>
      <c r="H21" s="7" t="str">
        <f t="shared" si="8"/>
        <v>×</v>
      </c>
      <c r="I21" s="8"/>
      <c r="J21" s="17"/>
      <c r="K21" s="7"/>
      <c r="L21" s="9"/>
      <c r="M21" s="83" t="str">
        <f t="shared" si="11"/>
        <v/>
      </c>
      <c r="N21" s="6"/>
      <c r="O21" s="6"/>
      <c r="P21" s="7"/>
      <c r="Q21" s="9"/>
      <c r="R21" s="83" t="str">
        <f t="shared" si="12"/>
        <v/>
      </c>
      <c r="S21" s="6"/>
      <c r="T21" s="6"/>
      <c r="U21" s="7"/>
      <c r="V21" s="9"/>
      <c r="W21" s="83" t="str">
        <f t="shared" si="13"/>
        <v/>
      </c>
      <c r="X21" s="6"/>
      <c r="Y21" s="6"/>
      <c r="Z21" s="7"/>
      <c r="AA21" s="9"/>
      <c r="AB21" s="83" t="str">
        <f t="shared" si="14"/>
        <v/>
      </c>
      <c r="AC21" s="6"/>
      <c r="AD21" s="6"/>
      <c r="AE21" s="7"/>
      <c r="AF21" s="9"/>
      <c r="AG21" s="83" t="str">
        <f t="shared" si="15"/>
        <v/>
      </c>
      <c r="AH21" s="6"/>
      <c r="AI21" s="6"/>
      <c r="AJ21" s="7"/>
      <c r="AK21" s="9"/>
      <c r="AL21" s="83" t="str">
        <f t="shared" si="10"/>
        <v/>
      </c>
      <c r="AM21" s="6"/>
      <c r="AN21" s="6"/>
    </row>
    <row r="22" spans="2:40" ht="42" customHeight="1">
      <c r="B22" s="6"/>
      <c r="C22" s="6"/>
      <c r="D22" s="7" t="str">
        <f t="shared" si="4"/>
        <v>×</v>
      </c>
      <c r="E22" s="7" t="str">
        <f t="shared" si="5"/>
        <v>×</v>
      </c>
      <c r="F22" s="7" t="str">
        <f t="shared" si="6"/>
        <v>×</v>
      </c>
      <c r="G22" s="7" t="str">
        <f t="shared" si="7"/>
        <v>×</v>
      </c>
      <c r="H22" s="7" t="str">
        <f t="shared" si="8"/>
        <v>×</v>
      </c>
      <c r="I22" s="8"/>
      <c r="J22" s="17"/>
      <c r="K22" s="7"/>
      <c r="L22" s="9"/>
      <c r="M22" s="83" t="str">
        <f t="shared" si="11"/>
        <v/>
      </c>
      <c r="N22" s="6"/>
      <c r="O22" s="6"/>
      <c r="P22" s="7"/>
      <c r="Q22" s="9"/>
      <c r="R22" s="83" t="str">
        <f t="shared" si="12"/>
        <v/>
      </c>
      <c r="S22" s="6"/>
      <c r="T22" s="6"/>
      <c r="U22" s="7"/>
      <c r="V22" s="9"/>
      <c r="W22" s="83" t="str">
        <f t="shared" si="13"/>
        <v/>
      </c>
      <c r="X22" s="6"/>
      <c r="Y22" s="6"/>
      <c r="Z22" s="7"/>
      <c r="AA22" s="9"/>
      <c r="AB22" s="83" t="str">
        <f t="shared" si="14"/>
        <v/>
      </c>
      <c r="AC22" s="6"/>
      <c r="AD22" s="6"/>
      <c r="AE22" s="7"/>
      <c r="AF22" s="9"/>
      <c r="AG22" s="83" t="str">
        <f t="shared" si="15"/>
        <v/>
      </c>
      <c r="AH22" s="6"/>
      <c r="AI22" s="6"/>
      <c r="AJ22" s="7"/>
      <c r="AK22" s="9"/>
      <c r="AL22" s="83" t="str">
        <f t="shared" si="10"/>
        <v/>
      </c>
      <c r="AM22" s="6"/>
      <c r="AN22" s="6"/>
    </row>
    <row r="23" spans="2:40" ht="42" customHeight="1">
      <c r="B23" s="6"/>
      <c r="C23" s="6"/>
      <c r="D23" s="7" t="str">
        <f t="shared" si="4"/>
        <v>×</v>
      </c>
      <c r="E23" s="7" t="str">
        <f t="shared" si="5"/>
        <v>×</v>
      </c>
      <c r="F23" s="7" t="str">
        <f t="shared" si="6"/>
        <v>×</v>
      </c>
      <c r="G23" s="7" t="str">
        <f t="shared" si="7"/>
        <v>×</v>
      </c>
      <c r="H23" s="7" t="str">
        <f t="shared" si="8"/>
        <v>×</v>
      </c>
      <c r="I23" s="8"/>
      <c r="J23" s="17"/>
      <c r="K23" s="7"/>
      <c r="L23" s="9"/>
      <c r="M23" s="83" t="str">
        <f t="shared" si="11"/>
        <v/>
      </c>
      <c r="N23" s="6"/>
      <c r="O23" s="6"/>
      <c r="P23" s="7"/>
      <c r="Q23" s="9"/>
      <c r="R23" s="83" t="str">
        <f t="shared" si="12"/>
        <v/>
      </c>
      <c r="S23" s="6"/>
      <c r="T23" s="6"/>
      <c r="U23" s="7"/>
      <c r="V23" s="9"/>
      <c r="W23" s="83" t="str">
        <f t="shared" si="13"/>
        <v/>
      </c>
      <c r="X23" s="6"/>
      <c r="Y23" s="6"/>
      <c r="Z23" s="7"/>
      <c r="AA23" s="9"/>
      <c r="AB23" s="83" t="str">
        <f t="shared" si="14"/>
        <v/>
      </c>
      <c r="AC23" s="6"/>
      <c r="AD23" s="6"/>
      <c r="AE23" s="7"/>
      <c r="AF23" s="9"/>
      <c r="AG23" s="83" t="str">
        <f t="shared" si="15"/>
        <v/>
      </c>
      <c r="AH23" s="6"/>
      <c r="AI23" s="6"/>
      <c r="AJ23" s="7"/>
      <c r="AK23" s="9"/>
      <c r="AL23" s="83" t="str">
        <f t="shared" si="10"/>
        <v/>
      </c>
      <c r="AM23" s="6"/>
      <c r="AN23" s="6"/>
    </row>
    <row r="24" spans="2:40" ht="42" customHeight="1">
      <c r="B24" s="6"/>
      <c r="C24" s="6"/>
      <c r="D24" s="7" t="str">
        <f t="shared" si="4"/>
        <v>×</v>
      </c>
      <c r="E24" s="7" t="str">
        <f t="shared" si="5"/>
        <v>×</v>
      </c>
      <c r="F24" s="7" t="str">
        <f t="shared" si="6"/>
        <v>×</v>
      </c>
      <c r="G24" s="7" t="str">
        <f t="shared" si="7"/>
        <v>×</v>
      </c>
      <c r="H24" s="7" t="str">
        <f t="shared" si="8"/>
        <v>×</v>
      </c>
      <c r="I24" s="8"/>
      <c r="J24" s="17"/>
      <c r="K24" s="7"/>
      <c r="L24" s="9"/>
      <c r="M24" s="83" t="str">
        <f t="shared" si="11"/>
        <v/>
      </c>
      <c r="N24" s="6"/>
      <c r="O24" s="6"/>
      <c r="P24" s="7"/>
      <c r="Q24" s="9"/>
      <c r="R24" s="83" t="str">
        <f t="shared" si="12"/>
        <v/>
      </c>
      <c r="S24" s="6"/>
      <c r="T24" s="6"/>
      <c r="U24" s="7"/>
      <c r="V24" s="9"/>
      <c r="W24" s="83" t="str">
        <f t="shared" si="13"/>
        <v/>
      </c>
      <c r="X24" s="6"/>
      <c r="Y24" s="6"/>
      <c r="Z24" s="7"/>
      <c r="AA24" s="9"/>
      <c r="AB24" s="83" t="str">
        <f t="shared" si="14"/>
        <v/>
      </c>
      <c r="AC24" s="6"/>
      <c r="AD24" s="6"/>
      <c r="AE24" s="7"/>
      <c r="AF24" s="9"/>
      <c r="AG24" s="83" t="str">
        <f t="shared" si="15"/>
        <v/>
      </c>
      <c r="AH24" s="6"/>
      <c r="AI24" s="6"/>
      <c r="AJ24" s="7"/>
      <c r="AK24" s="9"/>
      <c r="AL24" s="83" t="str">
        <f t="shared" si="10"/>
        <v/>
      </c>
      <c r="AM24" s="6"/>
      <c r="AN24" s="6"/>
    </row>
    <row r="25" spans="2:40" ht="42" customHeight="1">
      <c r="B25" s="6"/>
      <c r="C25" s="6"/>
      <c r="D25" s="7" t="str">
        <f t="shared" si="4"/>
        <v>×</v>
      </c>
      <c r="E25" s="7" t="str">
        <f t="shared" si="5"/>
        <v>×</v>
      </c>
      <c r="F25" s="7" t="str">
        <f t="shared" si="6"/>
        <v>×</v>
      </c>
      <c r="G25" s="7" t="str">
        <f t="shared" si="7"/>
        <v>×</v>
      </c>
      <c r="H25" s="7" t="str">
        <f t="shared" si="8"/>
        <v>×</v>
      </c>
      <c r="I25" s="8"/>
      <c r="J25" s="17"/>
      <c r="K25" s="7"/>
      <c r="L25" s="9"/>
      <c r="M25" s="83" t="str">
        <f t="shared" si="11"/>
        <v/>
      </c>
      <c r="N25" s="6"/>
      <c r="O25" s="6"/>
      <c r="P25" s="7"/>
      <c r="Q25" s="9"/>
      <c r="R25" s="83" t="str">
        <f t="shared" si="12"/>
        <v/>
      </c>
      <c r="S25" s="6"/>
      <c r="T25" s="6"/>
      <c r="U25" s="7"/>
      <c r="V25" s="9"/>
      <c r="W25" s="83" t="str">
        <f t="shared" si="13"/>
        <v/>
      </c>
      <c r="X25" s="6"/>
      <c r="Y25" s="6"/>
      <c r="Z25" s="7"/>
      <c r="AA25" s="9"/>
      <c r="AB25" s="83" t="str">
        <f t="shared" si="14"/>
        <v/>
      </c>
      <c r="AC25" s="6"/>
      <c r="AD25" s="6"/>
      <c r="AE25" s="7"/>
      <c r="AF25" s="9"/>
      <c r="AG25" s="83" t="str">
        <f t="shared" si="15"/>
        <v/>
      </c>
      <c r="AH25" s="6"/>
      <c r="AI25" s="6"/>
      <c r="AJ25" s="7"/>
      <c r="AK25" s="9"/>
      <c r="AL25" s="83" t="str">
        <f t="shared" si="10"/>
        <v/>
      </c>
      <c r="AM25" s="6"/>
      <c r="AN25" s="6"/>
    </row>
    <row r="26" spans="2:40" ht="42" customHeight="1">
      <c r="B26" s="6"/>
      <c r="C26" s="6"/>
      <c r="D26" s="7" t="str">
        <f t="shared" si="4"/>
        <v>×</v>
      </c>
      <c r="E26" s="7" t="str">
        <f t="shared" si="5"/>
        <v>×</v>
      </c>
      <c r="F26" s="7" t="str">
        <f t="shared" si="6"/>
        <v>×</v>
      </c>
      <c r="G26" s="7" t="str">
        <f t="shared" si="7"/>
        <v>×</v>
      </c>
      <c r="H26" s="7" t="str">
        <f t="shared" si="8"/>
        <v>×</v>
      </c>
      <c r="I26" s="8"/>
      <c r="J26" s="17"/>
      <c r="K26" s="7"/>
      <c r="L26" s="9"/>
      <c r="M26" s="83" t="str">
        <f t="shared" si="11"/>
        <v/>
      </c>
      <c r="N26" s="6"/>
      <c r="O26" s="6"/>
      <c r="P26" s="7"/>
      <c r="Q26" s="9"/>
      <c r="R26" s="83" t="str">
        <f t="shared" si="12"/>
        <v/>
      </c>
      <c r="S26" s="6"/>
      <c r="T26" s="6"/>
      <c r="U26" s="7"/>
      <c r="V26" s="9"/>
      <c r="W26" s="83" t="str">
        <f t="shared" si="13"/>
        <v/>
      </c>
      <c r="X26" s="6"/>
      <c r="Y26" s="6"/>
      <c r="Z26" s="7"/>
      <c r="AA26" s="9"/>
      <c r="AB26" s="83" t="str">
        <f t="shared" si="14"/>
        <v/>
      </c>
      <c r="AC26" s="6"/>
      <c r="AD26" s="6"/>
      <c r="AE26" s="7"/>
      <c r="AF26" s="9"/>
      <c r="AG26" s="83" t="str">
        <f t="shared" si="15"/>
        <v/>
      </c>
      <c r="AH26" s="6"/>
      <c r="AI26" s="6"/>
      <c r="AJ26" s="7"/>
      <c r="AK26" s="9"/>
      <c r="AL26" s="83" t="str">
        <f t="shared" si="10"/>
        <v/>
      </c>
      <c r="AM26" s="6"/>
      <c r="AN26" s="6"/>
    </row>
    <row r="27" spans="2:40" ht="42" customHeight="1">
      <c r="B27" s="6"/>
      <c r="C27" s="6"/>
      <c r="D27" s="7" t="str">
        <f t="shared" si="4"/>
        <v>×</v>
      </c>
      <c r="E27" s="7" t="str">
        <f t="shared" si="5"/>
        <v>×</v>
      </c>
      <c r="F27" s="7" t="str">
        <f t="shared" si="6"/>
        <v>×</v>
      </c>
      <c r="G27" s="7" t="str">
        <f t="shared" si="7"/>
        <v>×</v>
      </c>
      <c r="H27" s="7" t="str">
        <f t="shared" si="8"/>
        <v>×</v>
      </c>
      <c r="I27" s="8"/>
      <c r="J27" s="17"/>
      <c r="K27" s="7"/>
      <c r="L27" s="9"/>
      <c r="M27" s="83" t="str">
        <f t="shared" si="11"/>
        <v/>
      </c>
      <c r="N27" s="6"/>
      <c r="O27" s="6"/>
      <c r="P27" s="7"/>
      <c r="Q27" s="9"/>
      <c r="R27" s="83" t="str">
        <f t="shared" si="12"/>
        <v/>
      </c>
      <c r="S27" s="6"/>
      <c r="T27" s="6"/>
      <c r="U27" s="7"/>
      <c r="V27" s="9"/>
      <c r="W27" s="83" t="str">
        <f t="shared" si="13"/>
        <v/>
      </c>
      <c r="X27" s="6"/>
      <c r="Y27" s="6"/>
      <c r="Z27" s="7"/>
      <c r="AA27" s="9"/>
      <c r="AB27" s="83" t="str">
        <f t="shared" si="14"/>
        <v/>
      </c>
      <c r="AC27" s="6"/>
      <c r="AD27" s="6"/>
      <c r="AE27" s="7"/>
      <c r="AF27" s="9"/>
      <c r="AG27" s="83" t="str">
        <f t="shared" si="15"/>
        <v/>
      </c>
      <c r="AH27" s="6"/>
      <c r="AI27" s="6"/>
      <c r="AJ27" s="7"/>
      <c r="AK27" s="9"/>
      <c r="AL27" s="83" t="str">
        <f t="shared" si="10"/>
        <v/>
      </c>
      <c r="AM27" s="6"/>
      <c r="AN27" s="6"/>
    </row>
    <row r="28" spans="2:40" ht="42" customHeight="1">
      <c r="B28" s="6"/>
      <c r="C28" s="6"/>
      <c r="D28" s="7" t="str">
        <f t="shared" si="4"/>
        <v>×</v>
      </c>
      <c r="E28" s="7" t="str">
        <f t="shared" si="5"/>
        <v>×</v>
      </c>
      <c r="F28" s="7" t="str">
        <f t="shared" si="6"/>
        <v>×</v>
      </c>
      <c r="G28" s="7" t="str">
        <f t="shared" si="7"/>
        <v>×</v>
      </c>
      <c r="H28" s="7" t="str">
        <f t="shared" si="8"/>
        <v>×</v>
      </c>
      <c r="I28" s="8"/>
      <c r="J28" s="17"/>
      <c r="K28" s="7"/>
      <c r="L28" s="9"/>
      <c r="M28" s="83" t="str">
        <f t="shared" si="11"/>
        <v/>
      </c>
      <c r="N28" s="6"/>
      <c r="O28" s="6"/>
      <c r="P28" s="7"/>
      <c r="Q28" s="9"/>
      <c r="R28" s="83" t="str">
        <f t="shared" si="12"/>
        <v/>
      </c>
      <c r="S28" s="6"/>
      <c r="T28" s="6"/>
      <c r="U28" s="7"/>
      <c r="V28" s="9"/>
      <c r="W28" s="83" t="str">
        <f t="shared" si="13"/>
        <v/>
      </c>
      <c r="X28" s="6"/>
      <c r="Y28" s="6"/>
      <c r="Z28" s="7"/>
      <c r="AA28" s="9"/>
      <c r="AB28" s="83" t="str">
        <f t="shared" si="14"/>
        <v/>
      </c>
      <c r="AC28" s="6"/>
      <c r="AD28" s="6"/>
      <c r="AE28" s="7"/>
      <c r="AF28" s="9"/>
      <c r="AG28" s="83" t="str">
        <f t="shared" si="15"/>
        <v/>
      </c>
      <c r="AH28" s="6"/>
      <c r="AI28" s="6"/>
      <c r="AJ28" s="7"/>
      <c r="AK28" s="9"/>
      <c r="AL28" s="83" t="str">
        <f t="shared" si="10"/>
        <v/>
      </c>
      <c r="AM28" s="6"/>
      <c r="AN28" s="6"/>
    </row>
    <row r="29" spans="2:40" ht="42" customHeight="1">
      <c r="B29" s="6"/>
      <c r="C29" s="6"/>
      <c r="D29" s="7" t="str">
        <f t="shared" si="4"/>
        <v>×</v>
      </c>
      <c r="E29" s="7" t="str">
        <f t="shared" si="5"/>
        <v>×</v>
      </c>
      <c r="F29" s="7" t="str">
        <f t="shared" si="6"/>
        <v>×</v>
      </c>
      <c r="G29" s="7" t="str">
        <f t="shared" si="7"/>
        <v>×</v>
      </c>
      <c r="H29" s="7" t="str">
        <f t="shared" si="8"/>
        <v>×</v>
      </c>
      <c r="I29" s="8"/>
      <c r="J29" s="17"/>
      <c r="K29" s="7"/>
      <c r="L29" s="9"/>
      <c r="M29" s="83" t="str">
        <f t="shared" si="11"/>
        <v/>
      </c>
      <c r="N29" s="6"/>
      <c r="O29" s="6"/>
      <c r="P29" s="7"/>
      <c r="Q29" s="9"/>
      <c r="R29" s="83" t="str">
        <f t="shared" si="12"/>
        <v/>
      </c>
      <c r="S29" s="6"/>
      <c r="T29" s="6"/>
      <c r="U29" s="7"/>
      <c r="V29" s="9"/>
      <c r="W29" s="83" t="str">
        <f t="shared" si="13"/>
        <v/>
      </c>
      <c r="X29" s="6"/>
      <c r="Y29" s="6"/>
      <c r="Z29" s="7"/>
      <c r="AA29" s="9"/>
      <c r="AB29" s="83" t="str">
        <f t="shared" si="14"/>
        <v/>
      </c>
      <c r="AC29" s="6"/>
      <c r="AD29" s="6"/>
      <c r="AE29" s="7"/>
      <c r="AF29" s="9"/>
      <c r="AG29" s="83" t="str">
        <f t="shared" si="15"/>
        <v/>
      </c>
      <c r="AH29" s="6"/>
      <c r="AI29" s="6"/>
      <c r="AJ29" s="7"/>
      <c r="AK29" s="9"/>
      <c r="AL29" s="83" t="str">
        <f t="shared" si="10"/>
        <v/>
      </c>
      <c r="AM29" s="6"/>
      <c r="AN29" s="6"/>
    </row>
    <row r="30" spans="2:40" ht="42" customHeight="1">
      <c r="B30" s="6"/>
      <c r="C30" s="6"/>
      <c r="D30" s="7" t="str">
        <f t="shared" si="4"/>
        <v>×</v>
      </c>
      <c r="E30" s="7" t="str">
        <f t="shared" si="5"/>
        <v>×</v>
      </c>
      <c r="F30" s="7" t="str">
        <f t="shared" si="6"/>
        <v>×</v>
      </c>
      <c r="G30" s="7" t="str">
        <f t="shared" si="7"/>
        <v>×</v>
      </c>
      <c r="H30" s="7" t="str">
        <f t="shared" si="8"/>
        <v>×</v>
      </c>
      <c r="I30" s="8"/>
      <c r="J30" s="17"/>
      <c r="K30" s="7"/>
      <c r="L30" s="9"/>
      <c r="M30" s="83" t="str">
        <f t="shared" si="11"/>
        <v/>
      </c>
      <c r="N30" s="6"/>
      <c r="O30" s="6"/>
      <c r="P30" s="7"/>
      <c r="Q30" s="9"/>
      <c r="R30" s="83" t="str">
        <f t="shared" si="12"/>
        <v/>
      </c>
      <c r="S30" s="6"/>
      <c r="T30" s="6"/>
      <c r="U30" s="7"/>
      <c r="V30" s="9"/>
      <c r="W30" s="83" t="str">
        <f t="shared" si="13"/>
        <v/>
      </c>
      <c r="X30" s="6"/>
      <c r="Y30" s="6"/>
      <c r="Z30" s="7"/>
      <c r="AA30" s="9"/>
      <c r="AB30" s="83" t="str">
        <f t="shared" si="14"/>
        <v/>
      </c>
      <c r="AC30" s="6"/>
      <c r="AD30" s="6"/>
      <c r="AE30" s="7"/>
      <c r="AF30" s="9"/>
      <c r="AG30" s="83" t="str">
        <f t="shared" si="15"/>
        <v/>
      </c>
      <c r="AH30" s="6"/>
      <c r="AI30" s="6"/>
      <c r="AJ30" s="7"/>
      <c r="AK30" s="9"/>
      <c r="AL30" s="83" t="str">
        <f t="shared" si="10"/>
        <v/>
      </c>
      <c r="AM30" s="6"/>
      <c r="AN30" s="6"/>
    </row>
    <row r="31" spans="2:40" ht="42" customHeight="1">
      <c r="B31" s="6"/>
      <c r="C31" s="6"/>
      <c r="D31" s="7" t="str">
        <f t="shared" si="4"/>
        <v>×</v>
      </c>
      <c r="E31" s="7" t="str">
        <f t="shared" si="5"/>
        <v>×</v>
      </c>
      <c r="F31" s="7" t="str">
        <f t="shared" si="6"/>
        <v>×</v>
      </c>
      <c r="G31" s="7" t="str">
        <f t="shared" si="7"/>
        <v>×</v>
      </c>
      <c r="H31" s="7" t="str">
        <f t="shared" si="8"/>
        <v>×</v>
      </c>
      <c r="I31" s="8"/>
      <c r="J31" s="17"/>
      <c r="K31" s="7"/>
      <c r="L31" s="9"/>
      <c r="M31" s="83" t="str">
        <f t="shared" si="11"/>
        <v/>
      </c>
      <c r="N31" s="6"/>
      <c r="O31" s="6"/>
      <c r="P31" s="7"/>
      <c r="Q31" s="9"/>
      <c r="R31" s="83" t="str">
        <f t="shared" si="12"/>
        <v/>
      </c>
      <c r="S31" s="6"/>
      <c r="T31" s="6"/>
      <c r="U31" s="7"/>
      <c r="V31" s="9"/>
      <c r="W31" s="83" t="str">
        <f t="shared" si="13"/>
        <v/>
      </c>
      <c r="X31" s="6"/>
      <c r="Y31" s="6"/>
      <c r="Z31" s="7"/>
      <c r="AA31" s="9"/>
      <c r="AB31" s="83" t="str">
        <f t="shared" si="14"/>
        <v/>
      </c>
      <c r="AC31" s="6"/>
      <c r="AD31" s="6"/>
      <c r="AE31" s="7"/>
      <c r="AF31" s="9"/>
      <c r="AG31" s="83" t="str">
        <f t="shared" si="15"/>
        <v/>
      </c>
      <c r="AH31" s="6"/>
      <c r="AI31" s="6"/>
      <c r="AJ31" s="7"/>
      <c r="AK31" s="9"/>
      <c r="AL31" s="83" t="str">
        <f t="shared" si="10"/>
        <v/>
      </c>
      <c r="AM31" s="6"/>
      <c r="AN31" s="6"/>
    </row>
    <row r="33" spans="2:10" ht="42" customHeight="1">
      <c r="B33" s="76" t="s">
        <v>41</v>
      </c>
      <c r="C33" s="76" t="s">
        <v>42</v>
      </c>
      <c r="D33" s="77" t="s">
        <v>43</v>
      </c>
      <c r="E33" s="77" t="s">
        <v>43</v>
      </c>
      <c r="F33" s="77" t="s">
        <v>43</v>
      </c>
      <c r="G33" s="77" t="s">
        <v>43</v>
      </c>
      <c r="H33" s="77" t="s">
        <v>43</v>
      </c>
      <c r="I33" s="78" t="s">
        <v>87</v>
      </c>
      <c r="J33" s="17" t="s">
        <v>30</v>
      </c>
    </row>
    <row r="34" spans="2:10" ht="42" customHeight="1">
      <c r="B34" s="76" t="s">
        <v>45</v>
      </c>
      <c r="C34" s="76" t="s">
        <v>46</v>
      </c>
      <c r="D34" s="77" t="s">
        <v>43</v>
      </c>
      <c r="E34" s="77" t="s">
        <v>43</v>
      </c>
      <c r="F34" s="77" t="s">
        <v>43</v>
      </c>
      <c r="G34" s="77" t="s">
        <v>43</v>
      </c>
      <c r="H34" s="77" t="s">
        <v>43</v>
      </c>
      <c r="I34" s="78" t="s">
        <v>88</v>
      </c>
      <c r="J34" s="17" t="s">
        <v>37</v>
      </c>
    </row>
    <row r="35" spans="2:10" ht="42" customHeight="1">
      <c r="B35" s="6"/>
      <c r="C35" s="76"/>
      <c r="D35" s="7"/>
      <c r="E35" s="7"/>
      <c r="F35" s="7"/>
      <c r="G35" s="7"/>
      <c r="H35" s="7"/>
      <c r="I35" s="8"/>
      <c r="J35" s="17"/>
    </row>
  </sheetData>
  <phoneticPr fontId="2"/>
  <conditionalFormatting sqref="K10:K31 P10:P31 U10:U31 Z10:Z31 AE10:AE31">
    <cfRule type="cellIs" dxfId="35" priority="2" operator="equal">
      <formula>"×"</formula>
    </cfRule>
  </conditionalFormatting>
  <conditionalFormatting sqref="M10:M31 R10:R31 W10:W31 AB10:AB31 AG10:AG31">
    <cfRule type="cellIs" dxfId="34" priority="3" operator="lessThan">
      <formula>0.35</formula>
    </cfRule>
  </conditionalFormatting>
  <conditionalFormatting sqref="O10:O31 T10:T31 Y10:Y31 AD10:AD31 AI10:AI31">
    <cfRule type="cellIs" dxfId="33" priority="1" operator="notEqual">
      <formula>N10</formula>
    </cfRule>
  </conditionalFormatting>
  <dataValidations count="2">
    <dataValidation type="list" allowBlank="1" showInputMessage="1" showErrorMessage="1" sqref="AJ10:AJ31 P10:P31 U10:U31 Z10:Z31 AE10:AE31 K10:K31" xr:uid="{D0931411-9696-4CA2-A789-283D831A85B4}">
      <formula1>"○,×"</formula1>
    </dataValidation>
    <dataValidation type="list" allowBlank="1" showInputMessage="1" showErrorMessage="1" sqref="J10:J31 J33:J35" xr:uid="{20E7A1F7-F4DD-4A72-90C4-7E3BAE5CC9F4}">
      <formula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970EE-5D1D-4F7F-9C6E-0DAEE376D83C}">
  <dimension ref="B2:AR35"/>
  <sheetViews>
    <sheetView showGridLines="0" zoomScaleNormal="100" workbookViewId="0">
      <pane xSplit="12" ySplit="9" topLeftCell="T21" activePane="bottomRight" state="frozen"/>
      <selection pane="topRight" activeCell="K1" sqref="K1"/>
      <selection pane="bottomLeft" activeCell="A10" sqref="A10"/>
      <selection pane="bottomRight" activeCell="J26" sqref="J26"/>
    </sheetView>
  </sheetViews>
  <sheetFormatPr defaultRowHeight="12" customHeight="1"/>
  <cols>
    <col min="1" max="1" width="2.625" customWidth="1"/>
    <col min="2" max="2" width="24.375" bestFit="1" customWidth="1"/>
    <col min="3" max="3" width="7.875" bestFit="1" customWidth="1"/>
    <col min="4" max="8" width="5.875" customWidth="1"/>
    <col min="9" max="10" width="35.375" customWidth="1"/>
    <col min="11" max="11" width="11" customWidth="1"/>
    <col min="12" max="12" width="23.75" customWidth="1"/>
    <col min="13" max="42" width="10.625" customWidth="1"/>
  </cols>
  <sheetData>
    <row r="2" spans="2:44" ht="15">
      <c r="B2" s="74" t="s">
        <v>48</v>
      </c>
      <c r="C2" s="74"/>
      <c r="K2" t="s">
        <v>89</v>
      </c>
      <c r="L2">
        <f>COUNTIF($K$10:$K$31,K2)</f>
        <v>1</v>
      </c>
    </row>
    <row r="3" spans="2:44" ht="14.4">
      <c r="B3" s="73" t="s">
        <v>90</v>
      </c>
      <c r="D3" s="82" t="s">
        <v>50</v>
      </c>
      <c r="E3" s="20"/>
      <c r="F3" s="20"/>
      <c r="G3" s="20"/>
      <c r="H3" s="20"/>
      <c r="I3" s="3"/>
      <c r="K3" t="s">
        <v>30</v>
      </c>
      <c r="L3">
        <f>COUNTIF($K$10:$K$31,K3)</f>
        <v>15</v>
      </c>
    </row>
    <row r="4" spans="2:44" ht="11.4">
      <c r="D4" s="1" t="s">
        <v>51</v>
      </c>
      <c r="F4" t="s">
        <v>52</v>
      </c>
      <c r="I4" s="5"/>
      <c r="K4" t="s">
        <v>91</v>
      </c>
      <c r="L4">
        <f>COUNTIF($K$10:$K$31,K4)</f>
        <v>2</v>
      </c>
    </row>
    <row r="5" spans="2:44" ht="11.4">
      <c r="D5" s="1" t="s">
        <v>53</v>
      </c>
      <c r="F5" s="73" t="s">
        <v>54</v>
      </c>
      <c r="I5" s="5"/>
      <c r="K5" t="s">
        <v>92</v>
      </c>
      <c r="L5">
        <f>COUNTIF($K$10:$K$31,K5)</f>
        <v>0</v>
      </c>
    </row>
    <row r="6" spans="2:44" ht="12.6">
      <c r="B6" s="84" t="s">
        <v>93</v>
      </c>
      <c r="D6" s="2" t="s">
        <v>55</v>
      </c>
      <c r="E6" s="32"/>
      <c r="F6" s="32" t="s">
        <v>56</v>
      </c>
      <c r="G6" s="21"/>
      <c r="H6" s="21"/>
      <c r="I6" s="4"/>
      <c r="M6" s="13" t="s">
        <v>57</v>
      </c>
      <c r="N6" s="14"/>
      <c r="O6" s="14"/>
      <c r="P6" s="14"/>
      <c r="Q6" s="15"/>
      <c r="R6" s="13" t="s">
        <v>58</v>
      </c>
      <c r="S6" s="14"/>
      <c r="T6" s="14"/>
      <c r="U6" s="14"/>
      <c r="V6" s="15"/>
      <c r="W6" s="13" t="s">
        <v>59</v>
      </c>
      <c r="X6" s="14"/>
      <c r="Y6" s="14"/>
      <c r="Z6" s="14"/>
      <c r="AA6" s="15"/>
      <c r="AB6" s="13" t="s">
        <v>60</v>
      </c>
      <c r="AC6" s="14"/>
      <c r="AD6" s="14"/>
      <c r="AE6" s="14"/>
      <c r="AF6" s="15"/>
      <c r="AG6" s="13" t="s">
        <v>61</v>
      </c>
      <c r="AH6" s="14"/>
      <c r="AI6" s="14"/>
      <c r="AJ6" s="14"/>
      <c r="AK6" s="15"/>
      <c r="AL6" s="13" t="s">
        <v>62</v>
      </c>
      <c r="AM6" s="14"/>
      <c r="AN6" s="14"/>
      <c r="AO6" s="14"/>
      <c r="AP6" s="15"/>
    </row>
    <row r="7" spans="2:44" ht="11.4">
      <c r="K7" s="121" t="s">
        <v>94</v>
      </c>
      <c r="M7" s="24" t="s">
        <v>51</v>
      </c>
      <c r="N7" s="23" t="s">
        <v>53</v>
      </c>
      <c r="O7" s="15"/>
      <c r="P7" s="23" t="s">
        <v>55</v>
      </c>
      <c r="Q7" s="15"/>
      <c r="R7" s="24" t="s">
        <v>51</v>
      </c>
      <c r="S7" s="23" t="s">
        <v>53</v>
      </c>
      <c r="T7" s="15"/>
      <c r="U7" s="23" t="s">
        <v>55</v>
      </c>
      <c r="V7" s="15"/>
      <c r="W7" s="24" t="s">
        <v>51</v>
      </c>
      <c r="X7" s="23" t="s">
        <v>53</v>
      </c>
      <c r="Y7" s="15"/>
      <c r="Z7" s="23" t="s">
        <v>55</v>
      </c>
      <c r="AA7" s="15"/>
      <c r="AB7" s="24" t="s">
        <v>51</v>
      </c>
      <c r="AC7" s="23" t="s">
        <v>53</v>
      </c>
      <c r="AD7" s="15"/>
      <c r="AE7" s="23" t="s">
        <v>55</v>
      </c>
      <c r="AF7" s="15"/>
      <c r="AG7" s="24" t="s">
        <v>51</v>
      </c>
      <c r="AH7" s="23" t="s">
        <v>53</v>
      </c>
      <c r="AI7" s="15"/>
      <c r="AJ7" s="23" t="s">
        <v>55</v>
      </c>
      <c r="AK7" s="15"/>
      <c r="AL7" s="24" t="s">
        <v>51</v>
      </c>
      <c r="AM7" s="23" t="s">
        <v>53</v>
      </c>
      <c r="AN7" s="15"/>
      <c r="AO7" s="23" t="s">
        <v>55</v>
      </c>
      <c r="AP7" s="15"/>
    </row>
    <row r="8" spans="2:44" ht="22.8">
      <c r="B8" s="10"/>
      <c r="C8" s="13"/>
      <c r="D8" s="26" t="s">
        <v>63</v>
      </c>
      <c r="E8" s="18"/>
      <c r="F8" s="18"/>
      <c r="G8" s="18"/>
      <c r="H8" s="19"/>
      <c r="I8" s="80" t="s">
        <v>64</v>
      </c>
      <c r="J8" s="80" t="s">
        <v>95</v>
      </c>
      <c r="K8" s="98"/>
      <c r="L8" s="99"/>
      <c r="M8" s="16"/>
      <c r="N8" s="29" t="s">
        <v>65</v>
      </c>
      <c r="O8" s="30">
        <v>23.2</v>
      </c>
      <c r="P8" s="28" t="s">
        <v>66</v>
      </c>
      <c r="Q8" s="22"/>
      <c r="R8" s="16"/>
      <c r="S8" s="29" t="s">
        <v>65</v>
      </c>
      <c r="T8" s="34">
        <v>11.2</v>
      </c>
      <c r="U8" s="28" t="s">
        <v>66</v>
      </c>
      <c r="V8" s="22"/>
      <c r="W8" s="16"/>
      <c r="X8" s="29" t="s">
        <v>65</v>
      </c>
      <c r="Y8" s="34">
        <v>20</v>
      </c>
      <c r="Z8" s="28" t="s">
        <v>66</v>
      </c>
      <c r="AA8" s="22"/>
      <c r="AB8" s="16"/>
      <c r="AC8" s="29" t="s">
        <v>65</v>
      </c>
      <c r="AD8" s="34">
        <v>20.8</v>
      </c>
      <c r="AE8" s="28" t="s">
        <v>66</v>
      </c>
      <c r="AF8" s="22" t="s">
        <v>96</v>
      </c>
      <c r="AG8" s="16"/>
      <c r="AH8" s="29" t="s">
        <v>65</v>
      </c>
      <c r="AI8" s="34">
        <v>12.8</v>
      </c>
      <c r="AJ8" s="28" t="s">
        <v>66</v>
      </c>
      <c r="AK8" s="22"/>
      <c r="AL8" s="16"/>
      <c r="AM8" s="29" t="s">
        <v>65</v>
      </c>
      <c r="AN8" s="34">
        <v>12.8</v>
      </c>
      <c r="AO8" s="28" t="s">
        <v>66</v>
      </c>
      <c r="AP8" s="22"/>
    </row>
    <row r="9" spans="2:44" ht="34.200000000000003">
      <c r="B9" s="11" t="s">
        <v>67</v>
      </c>
      <c r="C9" s="75" t="s">
        <v>68</v>
      </c>
      <c r="D9" s="12" t="s">
        <v>57</v>
      </c>
      <c r="E9" s="12" t="s">
        <v>58</v>
      </c>
      <c r="F9" s="12" t="s">
        <v>59</v>
      </c>
      <c r="G9" s="12" t="s">
        <v>60</v>
      </c>
      <c r="H9" s="12" t="s">
        <v>61</v>
      </c>
      <c r="I9" s="110" t="s">
        <v>97</v>
      </c>
      <c r="J9" s="110"/>
      <c r="K9" s="100" t="s">
        <v>98</v>
      </c>
      <c r="L9" s="102" t="s">
        <v>99</v>
      </c>
      <c r="M9" s="16" t="s">
        <v>71</v>
      </c>
      <c r="N9" s="31" t="s">
        <v>72</v>
      </c>
      <c r="O9" s="33" t="s">
        <v>73</v>
      </c>
      <c r="P9" s="31" t="s">
        <v>74</v>
      </c>
      <c r="Q9" s="33" t="s">
        <v>75</v>
      </c>
      <c r="R9" s="16" t="s">
        <v>71</v>
      </c>
      <c r="S9" s="31" t="s">
        <v>72</v>
      </c>
      <c r="T9" s="33" t="s">
        <v>73</v>
      </c>
      <c r="U9" s="31" t="s">
        <v>74</v>
      </c>
      <c r="V9" s="33" t="s">
        <v>75</v>
      </c>
      <c r="W9" s="16" t="s">
        <v>71</v>
      </c>
      <c r="X9" s="31" t="s">
        <v>72</v>
      </c>
      <c r="Y9" s="33" t="s">
        <v>73</v>
      </c>
      <c r="Z9" s="31" t="s">
        <v>74</v>
      </c>
      <c r="AA9" s="33" t="s">
        <v>75</v>
      </c>
      <c r="AB9" s="16" t="s">
        <v>71</v>
      </c>
      <c r="AC9" s="31" t="s">
        <v>72</v>
      </c>
      <c r="AD9" s="33" t="s">
        <v>73</v>
      </c>
      <c r="AE9" s="31" t="s">
        <v>74</v>
      </c>
      <c r="AF9" s="33" t="s">
        <v>75</v>
      </c>
      <c r="AG9" s="16" t="s">
        <v>71</v>
      </c>
      <c r="AH9" s="31" t="s">
        <v>72</v>
      </c>
      <c r="AI9" s="33" t="s">
        <v>73</v>
      </c>
      <c r="AJ9" s="31" t="s">
        <v>74</v>
      </c>
      <c r="AK9" s="33" t="s">
        <v>75</v>
      </c>
      <c r="AL9" s="16" t="s">
        <v>71</v>
      </c>
      <c r="AM9" s="31" t="s">
        <v>72</v>
      </c>
      <c r="AN9" s="33" t="s">
        <v>73</v>
      </c>
      <c r="AO9" s="31" t="s">
        <v>74</v>
      </c>
      <c r="AP9" s="33" t="s">
        <v>75</v>
      </c>
    </row>
    <row r="10" spans="2:44" ht="42" customHeight="1">
      <c r="B10" s="6" t="s">
        <v>100</v>
      </c>
      <c r="C10" s="76" t="s">
        <v>101</v>
      </c>
      <c r="D10" s="7" t="str">
        <f>IF(AND(M10="○",O10&gt;0.35,P10=Q10),"○","×")</f>
        <v>○</v>
      </c>
      <c r="E10" s="7" t="str">
        <f>IF(AND(R10="○",T10&gt;0.35,U10=V10),"○","×")</f>
        <v>○</v>
      </c>
      <c r="F10" s="7" t="str">
        <f>IF(AND(W10="○",Y10&gt;0.35,Z10=AA10),"○","×")</f>
        <v>○</v>
      </c>
      <c r="G10" s="7" t="str">
        <f>IF(AND(AB10="○",AD10&gt;0.35,AE10=AF10),"○","×")</f>
        <v>○</v>
      </c>
      <c r="H10" s="90" t="str">
        <f>IF(AND(AG10="○",AI10&gt;0.35,AJ10=AK10),"○","×")</f>
        <v>○</v>
      </c>
      <c r="I10" s="78" t="s">
        <v>102</v>
      </c>
      <c r="J10" s="78"/>
      <c r="K10" s="91" t="s">
        <v>103</v>
      </c>
      <c r="L10" s="8" t="s">
        <v>104</v>
      </c>
      <c r="M10" s="7" t="s">
        <v>30</v>
      </c>
      <c r="N10" s="9">
        <v>47.5</v>
      </c>
      <c r="O10" s="83">
        <f t="shared" ref="O10:O13" si="0">IF(N10="","",O$8/N10)</f>
        <v>0.48842105263157892</v>
      </c>
      <c r="P10" s="6">
        <v>2</v>
      </c>
      <c r="Q10" s="6">
        <v>2</v>
      </c>
      <c r="R10" s="7" t="s">
        <v>30</v>
      </c>
      <c r="S10" s="9">
        <v>19.5</v>
      </c>
      <c r="T10" s="83">
        <f t="shared" ref="T10:T13" si="1">IF(S10="","",T$8/S10)</f>
        <v>0.57435897435897432</v>
      </c>
      <c r="U10" s="6">
        <v>4</v>
      </c>
      <c r="V10" s="6">
        <v>4</v>
      </c>
      <c r="W10" t="s">
        <v>105</v>
      </c>
      <c r="X10" s="9">
        <v>39.5</v>
      </c>
      <c r="Y10" s="83">
        <f t="shared" ref="Y10:Y13" si="2">IF(X10="","",Y$8/X10)</f>
        <v>0.50632911392405067</v>
      </c>
      <c r="Z10" s="6">
        <v>2</v>
      </c>
      <c r="AA10" s="6">
        <v>2</v>
      </c>
      <c r="AB10" s="7" t="s">
        <v>30</v>
      </c>
      <c r="AC10" s="9">
        <v>29</v>
      </c>
      <c r="AD10" s="83">
        <f t="shared" ref="AD10:AD13" si="3">IF(AC10="","",AD$8/AC10)</f>
        <v>0.71724137931034482</v>
      </c>
      <c r="AE10" s="6">
        <v>4</v>
      </c>
      <c r="AF10" s="6">
        <v>4</v>
      </c>
      <c r="AG10" s="7" t="s">
        <v>30</v>
      </c>
      <c r="AH10" s="9">
        <v>9</v>
      </c>
      <c r="AI10" s="83">
        <f t="shared" ref="AI10:AI13" si="4">IF(AH10="","",AI$8/AH10)</f>
        <v>1.4222222222222223</v>
      </c>
      <c r="AJ10" s="6">
        <v>3</v>
      </c>
      <c r="AK10" s="6">
        <v>3</v>
      </c>
      <c r="AL10" s="7" t="s">
        <v>30</v>
      </c>
      <c r="AM10" s="9">
        <v>19</v>
      </c>
      <c r="AN10" s="83">
        <f>IF(AM10="","",AN$8/AM10)</f>
        <v>0.67368421052631577</v>
      </c>
      <c r="AO10" s="6">
        <v>0</v>
      </c>
      <c r="AP10" s="6">
        <v>0</v>
      </c>
      <c r="AR10" s="183">
        <f>SUM(N10,S10,X10,AC10,AH10)</f>
        <v>144.5</v>
      </c>
    </row>
    <row r="11" spans="2:44" ht="42" customHeight="1">
      <c r="B11" s="6" t="s">
        <v>106</v>
      </c>
      <c r="C11" s="76" t="s">
        <v>39</v>
      </c>
      <c r="D11" s="7" t="str">
        <f t="shared" ref="D11:D31" si="5">IF(AND(M11="○",O11&gt;0.35,P11=Q11),"○","×")</f>
        <v>×</v>
      </c>
      <c r="E11" s="7" t="str">
        <f t="shared" ref="E11:E31" si="6">IF(AND(R11="○",T11&gt;0.35,U11=V11),"○","×")</f>
        <v>○</v>
      </c>
      <c r="F11" s="7" t="str">
        <f>IF(AND(W11="○",Y11&gt;0.35,Z11=AA11),"○","×")</f>
        <v>○</v>
      </c>
      <c r="G11" s="7" t="str">
        <f>IF(AND(AB11="○",AD11&gt;0.35,AE11=AF11),"○","×")</f>
        <v>○</v>
      </c>
      <c r="H11" s="90" t="str">
        <f t="shared" ref="H11:H31" si="7">IF(AND(AG11="○",AI11&gt;0.35,AJ11=AK11),"○","×")</f>
        <v>○</v>
      </c>
      <c r="I11" s="78" t="s">
        <v>107</v>
      </c>
      <c r="J11" s="8"/>
      <c r="K11" s="91" t="s">
        <v>30</v>
      </c>
      <c r="L11" s="8" t="s">
        <v>104</v>
      </c>
      <c r="M11" s="7" t="s">
        <v>30</v>
      </c>
      <c r="N11" s="9">
        <v>85</v>
      </c>
      <c r="O11" s="83">
        <f t="shared" si="0"/>
        <v>0.27294117647058824</v>
      </c>
      <c r="P11" s="6">
        <v>15</v>
      </c>
      <c r="Q11" s="6">
        <v>15</v>
      </c>
      <c r="R11" s="7" t="s">
        <v>30</v>
      </c>
      <c r="S11" s="9">
        <v>24.5</v>
      </c>
      <c r="T11" s="83">
        <f t="shared" si="1"/>
        <v>0.45714285714285713</v>
      </c>
      <c r="U11" s="6">
        <v>4</v>
      </c>
      <c r="V11" s="6">
        <v>4</v>
      </c>
      <c r="W11" s="7" t="s">
        <v>30</v>
      </c>
      <c r="X11" s="9">
        <v>31</v>
      </c>
      <c r="Y11" s="83">
        <f t="shared" si="2"/>
        <v>0.64516129032258063</v>
      </c>
      <c r="Z11" s="6">
        <v>9</v>
      </c>
      <c r="AA11" s="6">
        <v>9</v>
      </c>
      <c r="AB11" s="7" t="s">
        <v>30</v>
      </c>
      <c r="AC11" s="9">
        <v>37.5</v>
      </c>
      <c r="AD11" s="83">
        <f t="shared" si="3"/>
        <v>0.55466666666666664</v>
      </c>
      <c r="AE11" s="6">
        <v>3</v>
      </c>
      <c r="AF11" s="6">
        <v>3</v>
      </c>
      <c r="AG11" s="7" t="s">
        <v>30</v>
      </c>
      <c r="AH11" s="9">
        <v>15</v>
      </c>
      <c r="AI11" s="83">
        <f t="shared" si="4"/>
        <v>0.85333333333333339</v>
      </c>
      <c r="AJ11" s="6">
        <v>7</v>
      </c>
      <c r="AK11" s="6">
        <v>7</v>
      </c>
      <c r="AL11" s="7"/>
      <c r="AM11" s="9"/>
      <c r="AN11" s="83" t="str">
        <f t="shared" ref="AN11:AN31" si="8">IF(AM11="","",AN$8/AM11)</f>
        <v/>
      </c>
      <c r="AO11" s="6"/>
      <c r="AP11" s="6"/>
    </row>
    <row r="12" spans="2:44" ht="42" customHeight="1">
      <c r="B12" s="6" t="s">
        <v>108</v>
      </c>
      <c r="C12" s="76" t="s">
        <v>39</v>
      </c>
      <c r="D12" s="7" t="str">
        <f t="shared" si="5"/>
        <v>×</v>
      </c>
      <c r="E12" s="7" t="str">
        <f t="shared" si="6"/>
        <v>○</v>
      </c>
      <c r="F12" s="7" t="str">
        <f t="shared" ref="F12:F31" si="9">IF(AND(W12="○",Y12&gt;0.35,Z12=AA12),"○","×")</f>
        <v>○</v>
      </c>
      <c r="G12" s="7" t="str">
        <f t="shared" ref="G12:G31" si="10">IF(AND(AB12="○",AD12&gt;0.35,AE12=AF12),"○","×")</f>
        <v>○</v>
      </c>
      <c r="H12" s="116" t="str">
        <f t="shared" si="7"/>
        <v>○</v>
      </c>
      <c r="I12" s="8" t="s">
        <v>109</v>
      </c>
      <c r="J12" s="8"/>
      <c r="K12" s="91" t="s">
        <v>30</v>
      </c>
      <c r="L12" s="8" t="s">
        <v>104</v>
      </c>
      <c r="M12" s="7" t="s">
        <v>30</v>
      </c>
      <c r="N12" s="9">
        <v>100</v>
      </c>
      <c r="O12" s="83">
        <f t="shared" si="0"/>
        <v>0.23199999999999998</v>
      </c>
      <c r="P12" s="6">
        <v>8</v>
      </c>
      <c r="Q12" s="6">
        <v>8</v>
      </c>
      <c r="R12" s="7" t="s">
        <v>30</v>
      </c>
      <c r="S12" s="9">
        <v>31</v>
      </c>
      <c r="T12" s="83">
        <f t="shared" si="1"/>
        <v>0.36129032258064514</v>
      </c>
      <c r="U12" s="6">
        <v>2</v>
      </c>
      <c r="V12" s="6">
        <v>2</v>
      </c>
      <c r="W12" s="7" t="s">
        <v>30</v>
      </c>
      <c r="X12" s="9">
        <v>42</v>
      </c>
      <c r="Y12" s="83">
        <f t="shared" si="2"/>
        <v>0.47619047619047616</v>
      </c>
      <c r="Z12" s="6">
        <v>3</v>
      </c>
      <c r="AA12" s="6">
        <v>3</v>
      </c>
      <c r="AB12" s="7" t="s">
        <v>30</v>
      </c>
      <c r="AC12" s="9">
        <v>36</v>
      </c>
      <c r="AD12" s="83">
        <f t="shared" si="3"/>
        <v>0.57777777777777783</v>
      </c>
      <c r="AE12" s="6">
        <v>3</v>
      </c>
      <c r="AF12" s="6">
        <v>3</v>
      </c>
      <c r="AG12" s="7" t="s">
        <v>30</v>
      </c>
      <c r="AH12" s="9">
        <v>23</v>
      </c>
      <c r="AI12" s="83">
        <f t="shared" si="4"/>
        <v>0.55652173913043479</v>
      </c>
      <c r="AJ12" s="6">
        <v>3</v>
      </c>
      <c r="AK12" s="6">
        <v>3</v>
      </c>
      <c r="AL12" s="7"/>
      <c r="AM12" s="9"/>
      <c r="AN12" s="83" t="str">
        <f t="shared" si="8"/>
        <v/>
      </c>
      <c r="AO12" s="6"/>
      <c r="AP12" s="6"/>
    </row>
    <row r="13" spans="2:44" ht="42" customHeight="1">
      <c r="B13" s="6" t="s">
        <v>110</v>
      </c>
      <c r="C13" s="76" t="s">
        <v>39</v>
      </c>
      <c r="D13" s="7" t="str">
        <f t="shared" si="5"/>
        <v>×</v>
      </c>
      <c r="E13" s="7" t="str">
        <f t="shared" si="6"/>
        <v>×</v>
      </c>
      <c r="F13" s="7" t="str">
        <f t="shared" si="9"/>
        <v>○</v>
      </c>
      <c r="G13" s="90" t="str">
        <f t="shared" si="10"/>
        <v>○</v>
      </c>
      <c r="H13" s="90" t="str">
        <f t="shared" si="7"/>
        <v>○</v>
      </c>
      <c r="I13" s="8" t="s">
        <v>111</v>
      </c>
      <c r="J13" s="8"/>
      <c r="K13" s="91" t="s">
        <v>30</v>
      </c>
      <c r="L13" s="8" t="s">
        <v>104</v>
      </c>
      <c r="M13" s="7" t="s">
        <v>30</v>
      </c>
      <c r="N13" s="9">
        <v>80.5</v>
      </c>
      <c r="O13" s="83">
        <f t="shared" si="0"/>
        <v>0.28819875776397513</v>
      </c>
      <c r="P13" s="6">
        <v>7</v>
      </c>
      <c r="Q13" s="6">
        <v>7</v>
      </c>
      <c r="R13" s="7" t="s">
        <v>30</v>
      </c>
      <c r="S13" s="9">
        <v>35.5</v>
      </c>
      <c r="T13" s="83">
        <f t="shared" si="1"/>
        <v>0.31549295774647884</v>
      </c>
      <c r="U13" s="6">
        <v>3</v>
      </c>
      <c r="V13" s="6">
        <v>3</v>
      </c>
      <c r="W13" s="7" t="s">
        <v>30</v>
      </c>
      <c r="X13" s="9">
        <v>46.5</v>
      </c>
      <c r="Y13" s="83">
        <f t="shared" si="2"/>
        <v>0.43010752688172044</v>
      </c>
      <c r="Z13" s="6">
        <v>5</v>
      </c>
      <c r="AA13" s="6">
        <v>5</v>
      </c>
      <c r="AB13" s="7" t="s">
        <v>30</v>
      </c>
      <c r="AC13" s="9">
        <v>36.5</v>
      </c>
      <c r="AD13" s="83">
        <f t="shared" si="3"/>
        <v>0.56986301369863013</v>
      </c>
      <c r="AE13" s="6">
        <v>5</v>
      </c>
      <c r="AF13" s="6">
        <v>5</v>
      </c>
      <c r="AG13" s="7" t="s">
        <v>30</v>
      </c>
      <c r="AH13" s="9">
        <v>28</v>
      </c>
      <c r="AI13" s="83">
        <f t="shared" si="4"/>
        <v>0.45714285714285718</v>
      </c>
      <c r="AJ13" s="6">
        <v>1</v>
      </c>
      <c r="AK13" s="6">
        <v>1</v>
      </c>
      <c r="AL13" s="7"/>
      <c r="AM13" s="9"/>
      <c r="AN13" s="83" t="str">
        <f t="shared" si="8"/>
        <v/>
      </c>
      <c r="AO13" s="6"/>
      <c r="AP13" s="6"/>
    </row>
    <row r="14" spans="2:44" ht="42" customHeight="1">
      <c r="B14" s="6" t="s">
        <v>112</v>
      </c>
      <c r="C14" s="6" t="s">
        <v>28</v>
      </c>
      <c r="D14" s="7" t="str">
        <f t="shared" si="5"/>
        <v>×</v>
      </c>
      <c r="E14" s="7" t="str">
        <f t="shared" si="6"/>
        <v>○</v>
      </c>
      <c r="F14" s="7" t="str">
        <f t="shared" si="9"/>
        <v>○</v>
      </c>
      <c r="G14" s="7" t="str">
        <f t="shared" si="10"/>
        <v>○</v>
      </c>
      <c r="H14" s="117" t="str">
        <f t="shared" si="7"/>
        <v>○</v>
      </c>
      <c r="I14" s="8" t="s">
        <v>113</v>
      </c>
      <c r="J14" s="8"/>
      <c r="K14" s="91" t="s">
        <v>30</v>
      </c>
      <c r="L14" s="8" t="s">
        <v>104</v>
      </c>
      <c r="M14" s="7" t="s">
        <v>30</v>
      </c>
      <c r="N14" s="9">
        <v>73.5</v>
      </c>
      <c r="O14" s="83">
        <f>IF(N14="","",O$8/N14)</f>
        <v>0.31564625850340133</v>
      </c>
      <c r="P14" s="6">
        <v>8</v>
      </c>
      <c r="Q14" s="6">
        <v>8</v>
      </c>
      <c r="R14" s="7" t="s">
        <v>30</v>
      </c>
      <c r="S14" s="9">
        <v>31</v>
      </c>
      <c r="T14" s="83">
        <f>IF(S14="","",T$8/S14)</f>
        <v>0.36129032258064514</v>
      </c>
      <c r="U14" s="6">
        <v>4</v>
      </c>
      <c r="V14" s="6">
        <v>4</v>
      </c>
      <c r="W14" s="7" t="s">
        <v>30</v>
      </c>
      <c r="X14" s="9">
        <v>32.5</v>
      </c>
      <c r="Y14" s="83">
        <f>IF(X14="","",Y$8/X14)</f>
        <v>0.61538461538461542</v>
      </c>
      <c r="Z14" s="6">
        <v>2</v>
      </c>
      <c r="AA14" s="6">
        <v>2</v>
      </c>
      <c r="AB14" s="7" t="s">
        <v>30</v>
      </c>
      <c r="AC14" s="9">
        <v>34</v>
      </c>
      <c r="AD14" s="83">
        <f>IF(AC14="","",AD$8/AC14)</f>
        <v>0.61176470588235299</v>
      </c>
      <c r="AE14" s="6">
        <v>2</v>
      </c>
      <c r="AF14" s="6">
        <v>2</v>
      </c>
      <c r="AG14" s="7" t="s">
        <v>30</v>
      </c>
      <c r="AH14" s="9">
        <v>15</v>
      </c>
      <c r="AI14" s="83">
        <f>IF(AH14="","",AI$8/AH14)</f>
        <v>0.85333333333333339</v>
      </c>
      <c r="AJ14" s="6">
        <v>2</v>
      </c>
      <c r="AK14" s="6">
        <v>2</v>
      </c>
      <c r="AL14" s="7"/>
      <c r="AM14" s="9"/>
      <c r="AN14" s="83" t="str">
        <f t="shared" si="8"/>
        <v/>
      </c>
      <c r="AO14" s="6"/>
      <c r="AP14" s="6"/>
    </row>
    <row r="15" spans="2:44" ht="42" customHeight="1">
      <c r="B15" s="6" t="s">
        <v>114</v>
      </c>
      <c r="C15" s="6" t="s">
        <v>39</v>
      </c>
      <c r="D15" s="7" t="str">
        <f t="shared" si="5"/>
        <v>×</v>
      </c>
      <c r="E15" s="7" t="str">
        <f t="shared" si="6"/>
        <v>○</v>
      </c>
      <c r="F15" s="7" t="str">
        <f t="shared" si="9"/>
        <v>○</v>
      </c>
      <c r="G15" s="7" t="str">
        <f t="shared" si="10"/>
        <v>○</v>
      </c>
      <c r="H15" s="90" t="str">
        <f t="shared" si="7"/>
        <v>○</v>
      </c>
      <c r="I15" s="8" t="s">
        <v>115</v>
      </c>
      <c r="J15" s="8"/>
      <c r="K15" s="91" t="s">
        <v>30</v>
      </c>
      <c r="L15" s="8" t="s">
        <v>104</v>
      </c>
      <c r="M15" s="7" t="s">
        <v>30</v>
      </c>
      <c r="N15" s="9">
        <v>99.9</v>
      </c>
      <c r="O15" s="83">
        <f t="shared" ref="O15:O31" si="11">IF(N15="","",O$8/N15)</f>
        <v>0.23223223223223222</v>
      </c>
      <c r="P15" s="6">
        <v>7</v>
      </c>
      <c r="Q15" s="6">
        <v>7</v>
      </c>
      <c r="R15" s="7" t="s">
        <v>30</v>
      </c>
      <c r="S15" s="9">
        <v>30.5</v>
      </c>
      <c r="T15" s="83">
        <f t="shared" ref="T15:T31" si="12">IF(S15="","",T$8/S15)</f>
        <v>0.36721311475409835</v>
      </c>
      <c r="U15" s="6">
        <v>5</v>
      </c>
      <c r="V15" s="6">
        <v>5</v>
      </c>
      <c r="W15" s="7" t="s">
        <v>30</v>
      </c>
      <c r="X15" s="9">
        <v>45</v>
      </c>
      <c r="Y15" s="83">
        <f>IF(X15="","",Y$8/X15)</f>
        <v>0.44444444444444442</v>
      </c>
      <c r="Z15" s="6">
        <v>4</v>
      </c>
      <c r="AA15" s="6">
        <v>4</v>
      </c>
      <c r="AB15" s="7" t="s">
        <v>30</v>
      </c>
      <c r="AC15" s="9">
        <v>32</v>
      </c>
      <c r="AD15" s="83">
        <f t="shared" ref="AD15:AD31" si="13">IF(AC15="","",AD$8/AC15)</f>
        <v>0.65</v>
      </c>
      <c r="AE15" s="6">
        <v>2</v>
      </c>
      <c r="AF15" s="6">
        <v>2</v>
      </c>
      <c r="AG15" s="7" t="s">
        <v>30</v>
      </c>
      <c r="AH15" s="9">
        <v>15.5</v>
      </c>
      <c r="AI15" s="83">
        <f t="shared" ref="AI15:AI31" si="14">IF(AH15="","",AI$8/AH15)</f>
        <v>0.82580645161290323</v>
      </c>
      <c r="AJ15" s="6">
        <v>2</v>
      </c>
      <c r="AK15" s="6">
        <v>2</v>
      </c>
      <c r="AL15" s="7"/>
      <c r="AM15" s="9"/>
      <c r="AN15" s="83" t="str">
        <f t="shared" si="8"/>
        <v/>
      </c>
      <c r="AO15" s="6"/>
      <c r="AP15" s="6"/>
    </row>
    <row r="16" spans="2:44" ht="42" customHeight="1">
      <c r="B16" s="6" t="s">
        <v>116</v>
      </c>
      <c r="C16" s="6" t="s">
        <v>39</v>
      </c>
      <c r="D16" s="7" t="str">
        <f t="shared" si="5"/>
        <v>×</v>
      </c>
      <c r="E16" s="7" t="str">
        <f t="shared" si="6"/>
        <v>○</v>
      </c>
      <c r="F16" s="7" t="str">
        <f t="shared" si="9"/>
        <v>○</v>
      </c>
      <c r="G16" s="7" t="str">
        <f t="shared" si="10"/>
        <v>○</v>
      </c>
      <c r="H16" s="90" t="str">
        <f t="shared" si="7"/>
        <v>○</v>
      </c>
      <c r="I16" s="8" t="s">
        <v>117</v>
      </c>
      <c r="J16" s="8"/>
      <c r="K16" s="91" t="s">
        <v>30</v>
      </c>
      <c r="L16" s="8" t="s">
        <v>104</v>
      </c>
      <c r="M16" s="7" t="s">
        <v>30</v>
      </c>
      <c r="N16" s="9">
        <v>73</v>
      </c>
      <c r="O16" s="83">
        <f t="shared" si="11"/>
        <v>0.31780821917808216</v>
      </c>
      <c r="P16" s="6">
        <v>10</v>
      </c>
      <c r="Q16" s="6">
        <v>10</v>
      </c>
      <c r="R16" s="7" t="s">
        <v>30</v>
      </c>
      <c r="S16" s="9">
        <v>20</v>
      </c>
      <c r="T16" s="83">
        <f t="shared" si="12"/>
        <v>0.55999999999999994</v>
      </c>
      <c r="U16" s="6">
        <v>10</v>
      </c>
      <c r="V16" s="6">
        <v>10</v>
      </c>
      <c r="W16" s="7" t="s">
        <v>30</v>
      </c>
      <c r="X16" s="9">
        <v>31</v>
      </c>
      <c r="Y16" s="83">
        <f t="shared" ref="Y16:Y31" si="15">IF(X16="","",Y$8/X16)</f>
        <v>0.64516129032258063</v>
      </c>
      <c r="Z16" s="6">
        <v>14</v>
      </c>
      <c r="AA16" s="6">
        <v>14</v>
      </c>
      <c r="AB16" s="7" t="s">
        <v>30</v>
      </c>
      <c r="AC16" s="9">
        <v>24</v>
      </c>
      <c r="AD16" s="83">
        <f t="shared" si="13"/>
        <v>0.8666666666666667</v>
      </c>
      <c r="AE16" s="6">
        <v>9</v>
      </c>
      <c r="AF16" s="6">
        <v>9</v>
      </c>
      <c r="AG16" s="7" t="s">
        <v>30</v>
      </c>
      <c r="AH16" s="9">
        <v>15</v>
      </c>
      <c r="AI16" s="83">
        <f t="shared" si="14"/>
        <v>0.85333333333333339</v>
      </c>
      <c r="AJ16" s="6">
        <v>7</v>
      </c>
      <c r="AK16" s="6">
        <v>7</v>
      </c>
      <c r="AL16" s="7" t="s">
        <v>30</v>
      </c>
      <c r="AM16" s="9">
        <v>22.5</v>
      </c>
      <c r="AN16" s="83">
        <f t="shared" si="8"/>
        <v>0.56888888888888889</v>
      </c>
      <c r="AO16" s="6">
        <v>0</v>
      </c>
      <c r="AP16" s="6">
        <v>0</v>
      </c>
    </row>
    <row r="17" spans="2:42" ht="42" customHeight="1">
      <c r="B17" s="127" t="s">
        <v>118</v>
      </c>
      <c r="C17" s="127" t="s">
        <v>39</v>
      </c>
      <c r="D17" s="131" t="str">
        <f t="shared" si="5"/>
        <v>×</v>
      </c>
      <c r="E17" s="131" t="str">
        <f t="shared" si="6"/>
        <v>×</v>
      </c>
      <c r="F17" s="131" t="str">
        <f t="shared" si="9"/>
        <v>○</v>
      </c>
      <c r="G17" s="131" t="str">
        <f t="shared" si="10"/>
        <v>○</v>
      </c>
      <c r="H17" s="116" t="str">
        <f t="shared" si="7"/>
        <v>○</v>
      </c>
      <c r="I17" s="97" t="s">
        <v>119</v>
      </c>
      <c r="J17" s="97"/>
      <c r="K17" s="91" t="s">
        <v>30</v>
      </c>
      <c r="L17" s="8" t="s">
        <v>104</v>
      </c>
      <c r="M17" s="7" t="s">
        <v>30</v>
      </c>
      <c r="N17" s="9">
        <v>75</v>
      </c>
      <c r="O17" s="83">
        <f t="shared" si="11"/>
        <v>0.30933333333333335</v>
      </c>
      <c r="P17" s="6">
        <v>5</v>
      </c>
      <c r="Q17" s="6">
        <v>5</v>
      </c>
      <c r="R17" s="7" t="s">
        <v>30</v>
      </c>
      <c r="S17" s="9">
        <v>37</v>
      </c>
      <c r="T17" s="83">
        <f>IF(S17="","",T$8/S17)</f>
        <v>0.30270270270270266</v>
      </c>
      <c r="U17" s="6">
        <v>10</v>
      </c>
      <c r="V17" s="6">
        <v>10</v>
      </c>
      <c r="W17" s="7" t="s">
        <v>30</v>
      </c>
      <c r="X17" s="9">
        <v>41</v>
      </c>
      <c r="Y17" s="83">
        <f t="shared" si="15"/>
        <v>0.48780487804878048</v>
      </c>
      <c r="Z17" s="6">
        <v>4</v>
      </c>
      <c r="AA17" s="6">
        <v>4</v>
      </c>
      <c r="AB17" s="7" t="s">
        <v>30</v>
      </c>
      <c r="AC17" s="9">
        <v>32</v>
      </c>
      <c r="AD17" s="83">
        <f t="shared" si="13"/>
        <v>0.65</v>
      </c>
      <c r="AE17" s="6">
        <v>2</v>
      </c>
      <c r="AF17" s="6">
        <v>2</v>
      </c>
      <c r="AG17" s="7" t="s">
        <v>30</v>
      </c>
      <c r="AH17" s="9">
        <v>23</v>
      </c>
      <c r="AI17" s="83">
        <f t="shared" si="14"/>
        <v>0.55652173913043479</v>
      </c>
      <c r="AJ17" s="6">
        <v>8</v>
      </c>
      <c r="AK17" s="6">
        <v>8</v>
      </c>
      <c r="AL17" s="7"/>
      <c r="AM17" s="9"/>
      <c r="AN17" s="83" t="str">
        <f t="shared" si="8"/>
        <v/>
      </c>
      <c r="AO17" s="6"/>
      <c r="AP17" s="6"/>
    </row>
    <row r="18" spans="2:42" ht="42" customHeight="1">
      <c r="B18" s="6" t="s">
        <v>120</v>
      </c>
      <c r="C18" s="6" t="s">
        <v>28</v>
      </c>
      <c r="D18" s="7" t="str">
        <f t="shared" si="5"/>
        <v>×</v>
      </c>
      <c r="E18" s="7" t="str">
        <f t="shared" si="6"/>
        <v>×</v>
      </c>
      <c r="F18" s="7" t="str">
        <f t="shared" si="9"/>
        <v>○</v>
      </c>
      <c r="G18" s="7" t="str">
        <f t="shared" si="10"/>
        <v>○</v>
      </c>
      <c r="H18" s="7" t="str">
        <f t="shared" si="7"/>
        <v>○</v>
      </c>
      <c r="I18" s="8" t="s">
        <v>121</v>
      </c>
      <c r="J18" s="8"/>
      <c r="K18" s="91" t="s">
        <v>30</v>
      </c>
      <c r="L18" s="8" t="s">
        <v>104</v>
      </c>
      <c r="M18" s="7" t="s">
        <v>30</v>
      </c>
      <c r="N18" s="9">
        <v>72</v>
      </c>
      <c r="O18" s="83">
        <f t="shared" si="11"/>
        <v>0.32222222222222219</v>
      </c>
      <c r="P18" s="6">
        <v>12</v>
      </c>
      <c r="Q18" s="6">
        <v>12</v>
      </c>
      <c r="R18" s="7" t="s">
        <v>30</v>
      </c>
      <c r="S18" s="9">
        <v>32</v>
      </c>
      <c r="T18" s="83">
        <f t="shared" si="12"/>
        <v>0.35</v>
      </c>
      <c r="U18" s="6">
        <v>8</v>
      </c>
      <c r="V18" s="6">
        <v>8</v>
      </c>
      <c r="W18" s="7" t="s">
        <v>30</v>
      </c>
      <c r="X18" s="9">
        <v>30.5</v>
      </c>
      <c r="Y18" s="83">
        <f t="shared" si="15"/>
        <v>0.65573770491803274</v>
      </c>
      <c r="Z18" s="6">
        <v>3</v>
      </c>
      <c r="AA18" s="6">
        <v>3</v>
      </c>
      <c r="AB18" s="7" t="s">
        <v>30</v>
      </c>
      <c r="AC18" s="9">
        <v>23.5</v>
      </c>
      <c r="AD18" s="83">
        <f t="shared" si="13"/>
        <v>0.88510638297872346</v>
      </c>
      <c r="AE18" s="6">
        <v>1</v>
      </c>
      <c r="AF18" s="6">
        <v>1</v>
      </c>
      <c r="AG18" s="7" t="s">
        <v>30</v>
      </c>
      <c r="AH18" s="9">
        <v>14.5</v>
      </c>
      <c r="AI18" s="83">
        <f t="shared" si="14"/>
        <v>0.88275862068965527</v>
      </c>
      <c r="AJ18" s="6">
        <v>0</v>
      </c>
      <c r="AK18" s="6">
        <v>0</v>
      </c>
      <c r="AL18" s="7"/>
      <c r="AM18" s="9"/>
      <c r="AN18" s="83" t="str">
        <f t="shared" si="8"/>
        <v/>
      </c>
      <c r="AO18" s="6"/>
      <c r="AP18" s="6"/>
    </row>
    <row r="19" spans="2:42" ht="187.5" customHeight="1">
      <c r="B19" s="6" t="s">
        <v>122</v>
      </c>
      <c r="C19" s="6" t="s">
        <v>39</v>
      </c>
      <c r="D19" s="7" t="str">
        <f t="shared" si="5"/>
        <v>○</v>
      </c>
      <c r="E19" s="7" t="str">
        <f t="shared" si="6"/>
        <v>○</v>
      </c>
      <c r="F19" s="7" t="str">
        <f t="shared" si="9"/>
        <v>○</v>
      </c>
      <c r="G19" s="7" t="str">
        <f t="shared" si="10"/>
        <v>○</v>
      </c>
      <c r="H19" s="7" t="str">
        <f t="shared" si="7"/>
        <v>○</v>
      </c>
      <c r="I19" s="78" t="s">
        <v>123</v>
      </c>
      <c r="J19" s="78" t="s">
        <v>124</v>
      </c>
      <c r="K19" s="91" t="s">
        <v>36</v>
      </c>
      <c r="L19" s="104" t="s">
        <v>125</v>
      </c>
      <c r="M19" s="7" t="s">
        <v>30</v>
      </c>
      <c r="N19" s="9">
        <v>59</v>
      </c>
      <c r="O19" s="83">
        <f>IF(N19="","",O$8/N19)</f>
        <v>0.39322033898305081</v>
      </c>
      <c r="P19" s="6">
        <v>20</v>
      </c>
      <c r="Q19" s="6">
        <v>20</v>
      </c>
      <c r="R19" s="7" t="s">
        <v>30</v>
      </c>
      <c r="S19" s="9">
        <v>26</v>
      </c>
      <c r="T19" s="83">
        <f t="shared" si="12"/>
        <v>0.43076923076923074</v>
      </c>
      <c r="U19" s="6">
        <v>2</v>
      </c>
      <c r="V19" s="6">
        <v>2</v>
      </c>
      <c r="W19" s="7" t="s">
        <v>30</v>
      </c>
      <c r="X19" s="9">
        <v>36</v>
      </c>
      <c r="Y19" s="83">
        <f t="shared" si="15"/>
        <v>0.55555555555555558</v>
      </c>
      <c r="Z19" s="6">
        <v>10</v>
      </c>
      <c r="AA19" s="6">
        <v>10</v>
      </c>
      <c r="AB19" s="7" t="s">
        <v>30</v>
      </c>
      <c r="AC19" s="9">
        <v>34</v>
      </c>
      <c r="AD19" s="83">
        <f t="shared" si="13"/>
        <v>0.61176470588235299</v>
      </c>
      <c r="AE19" s="6">
        <v>6</v>
      </c>
      <c r="AF19" s="6">
        <v>6</v>
      </c>
      <c r="AG19" s="7" t="s">
        <v>30</v>
      </c>
      <c r="AH19" s="9">
        <v>26.5</v>
      </c>
      <c r="AI19" s="83">
        <f t="shared" si="14"/>
        <v>0.48301886792452831</v>
      </c>
      <c r="AJ19" s="6">
        <v>1</v>
      </c>
      <c r="AK19" s="6">
        <v>1</v>
      </c>
      <c r="AL19" s="7"/>
      <c r="AM19" s="9"/>
      <c r="AN19" s="83" t="str">
        <f t="shared" si="8"/>
        <v/>
      </c>
      <c r="AO19" s="6"/>
      <c r="AP19" s="6"/>
    </row>
    <row r="20" spans="2:42" ht="42" customHeight="1">
      <c r="B20" s="6" t="s">
        <v>126</v>
      </c>
      <c r="C20" s="6" t="s">
        <v>39</v>
      </c>
      <c r="D20" s="7" t="str">
        <f t="shared" si="5"/>
        <v>×</v>
      </c>
      <c r="E20" s="7" t="str">
        <f t="shared" si="6"/>
        <v>○</v>
      </c>
      <c r="F20" s="7" t="str">
        <f t="shared" si="9"/>
        <v>○</v>
      </c>
      <c r="G20" s="7" t="str">
        <f t="shared" si="10"/>
        <v>○</v>
      </c>
      <c r="H20" s="7" t="str">
        <f t="shared" si="7"/>
        <v>○</v>
      </c>
      <c r="I20" s="8" t="s">
        <v>127</v>
      </c>
      <c r="J20" s="8"/>
      <c r="K20" s="91" t="s">
        <v>30</v>
      </c>
      <c r="L20" s="8" t="s">
        <v>104</v>
      </c>
      <c r="M20" s="7" t="s">
        <v>30</v>
      </c>
      <c r="N20" s="9">
        <v>95</v>
      </c>
      <c r="O20" s="83">
        <f t="shared" si="11"/>
        <v>0.24421052631578946</v>
      </c>
      <c r="P20" s="6">
        <v>7</v>
      </c>
      <c r="Q20" s="6">
        <v>7</v>
      </c>
      <c r="R20" s="7" t="s">
        <v>30</v>
      </c>
      <c r="S20" s="9">
        <v>25.5</v>
      </c>
      <c r="T20" s="83">
        <f t="shared" si="12"/>
        <v>0.4392156862745098</v>
      </c>
      <c r="U20" s="6">
        <v>1</v>
      </c>
      <c r="V20" s="6">
        <v>1</v>
      </c>
      <c r="W20" s="7" t="s">
        <v>30</v>
      </c>
      <c r="X20" s="9">
        <v>37.5</v>
      </c>
      <c r="Y20" s="83">
        <f t="shared" si="15"/>
        <v>0.53333333333333333</v>
      </c>
      <c r="Z20" s="6">
        <v>4</v>
      </c>
      <c r="AA20" s="6">
        <v>4</v>
      </c>
      <c r="AB20" s="7" t="s">
        <v>30</v>
      </c>
      <c r="AC20" s="9">
        <v>45.5</v>
      </c>
      <c r="AD20" s="83">
        <f t="shared" si="13"/>
        <v>0.45714285714285718</v>
      </c>
      <c r="AE20" s="6">
        <v>4</v>
      </c>
      <c r="AF20" s="6">
        <v>4</v>
      </c>
      <c r="AG20" s="7" t="s">
        <v>30</v>
      </c>
      <c r="AH20" s="9">
        <v>23.5</v>
      </c>
      <c r="AI20" s="83">
        <f t="shared" si="14"/>
        <v>0.5446808510638298</v>
      </c>
      <c r="AJ20" s="6">
        <v>1</v>
      </c>
      <c r="AK20" s="6">
        <v>1</v>
      </c>
      <c r="AL20" s="7"/>
      <c r="AM20" s="9"/>
      <c r="AN20" s="83" t="str">
        <f t="shared" si="8"/>
        <v/>
      </c>
      <c r="AO20" s="6"/>
      <c r="AP20" s="6"/>
    </row>
    <row r="21" spans="2:42" ht="229.5" customHeight="1">
      <c r="B21" s="6" t="s">
        <v>128</v>
      </c>
      <c r="C21" s="6" t="s">
        <v>39</v>
      </c>
      <c r="D21" s="7" t="str">
        <f t="shared" si="5"/>
        <v>×</v>
      </c>
      <c r="E21" s="7" t="str">
        <f t="shared" si="6"/>
        <v>○</v>
      </c>
      <c r="F21" s="7" t="str">
        <f t="shared" si="9"/>
        <v>○</v>
      </c>
      <c r="G21" s="7" t="str">
        <f t="shared" si="10"/>
        <v>○</v>
      </c>
      <c r="H21" s="7" t="str">
        <f t="shared" si="7"/>
        <v>○</v>
      </c>
      <c r="I21" s="78" t="s">
        <v>129</v>
      </c>
      <c r="J21" s="78" t="s">
        <v>130</v>
      </c>
      <c r="K21" s="91" t="s">
        <v>36</v>
      </c>
      <c r="L21" s="78" t="s">
        <v>131</v>
      </c>
      <c r="M21" s="7" t="s">
        <v>30</v>
      </c>
      <c r="N21" s="9">
        <v>68.5</v>
      </c>
      <c r="O21" s="83">
        <f t="shared" si="11"/>
        <v>0.33868613138686132</v>
      </c>
      <c r="P21" s="6">
        <v>21</v>
      </c>
      <c r="Q21" s="6">
        <v>21</v>
      </c>
      <c r="R21" s="7" t="s">
        <v>30</v>
      </c>
      <c r="S21" s="9">
        <v>27</v>
      </c>
      <c r="T21" s="83">
        <f t="shared" si="12"/>
        <v>0.4148148148148148</v>
      </c>
      <c r="U21" s="6">
        <v>12</v>
      </c>
      <c r="V21" s="6">
        <v>12</v>
      </c>
      <c r="W21" s="7" t="s">
        <v>30</v>
      </c>
      <c r="X21" s="9">
        <v>52</v>
      </c>
      <c r="Y21" s="83">
        <f t="shared" si="15"/>
        <v>0.38461538461538464</v>
      </c>
      <c r="Z21" s="6">
        <v>9</v>
      </c>
      <c r="AA21" s="6">
        <v>9</v>
      </c>
      <c r="AB21" s="7" t="s">
        <v>30</v>
      </c>
      <c r="AC21" s="9">
        <v>38</v>
      </c>
      <c r="AD21" s="83">
        <f t="shared" si="13"/>
        <v>0.54736842105263162</v>
      </c>
      <c r="AE21" s="6">
        <v>5</v>
      </c>
      <c r="AF21" s="6">
        <v>5</v>
      </c>
      <c r="AG21" s="7" t="s">
        <v>30</v>
      </c>
      <c r="AH21" s="9">
        <v>19</v>
      </c>
      <c r="AI21" s="83">
        <f t="shared" si="14"/>
        <v>0.67368421052631577</v>
      </c>
      <c r="AJ21" s="6">
        <v>4</v>
      </c>
      <c r="AK21" s="6">
        <v>4</v>
      </c>
      <c r="AL21" s="7"/>
      <c r="AM21" s="9"/>
      <c r="AN21" s="83" t="str">
        <f t="shared" si="8"/>
        <v/>
      </c>
      <c r="AO21" s="6"/>
      <c r="AP21" s="6"/>
    </row>
    <row r="22" spans="2:42" ht="42" customHeight="1">
      <c r="B22" s="6" t="s">
        <v>132</v>
      </c>
      <c r="C22" s="6" t="s">
        <v>32</v>
      </c>
      <c r="D22" s="7" t="str">
        <f t="shared" si="5"/>
        <v>×</v>
      </c>
      <c r="E22" s="7" t="str">
        <f t="shared" si="6"/>
        <v>○</v>
      </c>
      <c r="F22" s="7" t="str">
        <f t="shared" si="9"/>
        <v>○</v>
      </c>
      <c r="G22" s="7" t="str">
        <f t="shared" si="10"/>
        <v>○</v>
      </c>
      <c r="H22" s="7" t="str">
        <f t="shared" si="7"/>
        <v>○</v>
      </c>
      <c r="I22" s="8" t="s">
        <v>133</v>
      </c>
      <c r="J22" s="8"/>
      <c r="K22" s="91" t="s">
        <v>30</v>
      </c>
      <c r="L22" s="8" t="s">
        <v>104</v>
      </c>
      <c r="M22" s="7" t="s">
        <v>30</v>
      </c>
      <c r="N22" s="9">
        <v>77.5</v>
      </c>
      <c r="O22" s="83">
        <f t="shared" si="11"/>
        <v>0.29935483870967738</v>
      </c>
      <c r="P22" s="6">
        <v>14</v>
      </c>
      <c r="Q22" s="6">
        <v>14</v>
      </c>
      <c r="R22" s="7" t="s">
        <v>30</v>
      </c>
      <c r="S22" s="9">
        <v>27</v>
      </c>
      <c r="T22" s="83">
        <f t="shared" si="12"/>
        <v>0.4148148148148148</v>
      </c>
      <c r="U22" s="6">
        <v>3</v>
      </c>
      <c r="V22" s="6">
        <v>3</v>
      </c>
      <c r="W22" s="7" t="s">
        <v>30</v>
      </c>
      <c r="X22" s="9">
        <v>42</v>
      </c>
      <c r="Y22" s="83">
        <f t="shared" si="15"/>
        <v>0.47619047619047616</v>
      </c>
      <c r="Z22" s="6">
        <v>3</v>
      </c>
      <c r="AA22" s="6">
        <v>3</v>
      </c>
      <c r="AB22" s="7" t="s">
        <v>30</v>
      </c>
      <c r="AC22" s="9">
        <v>35.5</v>
      </c>
      <c r="AD22" s="83">
        <f t="shared" si="13"/>
        <v>0.58591549295774648</v>
      </c>
      <c r="AE22" s="6">
        <v>1</v>
      </c>
      <c r="AF22" s="6">
        <v>1</v>
      </c>
      <c r="AG22" s="7" t="s">
        <v>30</v>
      </c>
      <c r="AH22" s="9">
        <v>28</v>
      </c>
      <c r="AI22" s="83">
        <f t="shared" si="14"/>
        <v>0.45714285714285718</v>
      </c>
      <c r="AJ22" s="6">
        <v>4</v>
      </c>
      <c r="AK22" s="6">
        <v>4</v>
      </c>
      <c r="AL22" s="7"/>
      <c r="AM22" s="9"/>
      <c r="AN22" s="83" t="str">
        <f t="shared" si="8"/>
        <v/>
      </c>
      <c r="AO22" s="6"/>
      <c r="AP22" s="6"/>
    </row>
    <row r="23" spans="2:42" ht="42" customHeight="1">
      <c r="B23" s="6" t="s">
        <v>134</v>
      </c>
      <c r="C23" s="6" t="s">
        <v>39</v>
      </c>
      <c r="D23" s="7" t="str">
        <f t="shared" si="5"/>
        <v>×</v>
      </c>
      <c r="E23" s="7" t="str">
        <f t="shared" si="6"/>
        <v>○</v>
      </c>
      <c r="F23" s="7" t="str">
        <f t="shared" si="9"/>
        <v>○</v>
      </c>
      <c r="G23" s="7" t="str">
        <f t="shared" si="10"/>
        <v>○</v>
      </c>
      <c r="H23" s="7" t="str">
        <f t="shared" si="7"/>
        <v>○</v>
      </c>
      <c r="I23" s="8" t="s">
        <v>135</v>
      </c>
      <c r="J23" s="8"/>
      <c r="K23" s="91" t="s">
        <v>30</v>
      </c>
      <c r="L23" s="8" t="s">
        <v>104</v>
      </c>
      <c r="M23" s="7" t="s">
        <v>30</v>
      </c>
      <c r="N23" s="9">
        <v>91</v>
      </c>
      <c r="O23" s="83">
        <f t="shared" si="11"/>
        <v>0.25494505494505493</v>
      </c>
      <c r="P23" s="6">
        <v>5</v>
      </c>
      <c r="Q23" s="6">
        <v>5</v>
      </c>
      <c r="R23" s="7" t="s">
        <v>30</v>
      </c>
      <c r="S23" s="9">
        <v>21.5</v>
      </c>
      <c r="T23" s="83">
        <f t="shared" si="12"/>
        <v>0.52093023255813953</v>
      </c>
      <c r="U23" s="6">
        <v>3</v>
      </c>
      <c r="V23" s="6">
        <v>3</v>
      </c>
      <c r="W23" s="7" t="s">
        <v>30</v>
      </c>
      <c r="X23" s="9">
        <v>42</v>
      </c>
      <c r="Y23" s="83">
        <f t="shared" si="15"/>
        <v>0.47619047619047616</v>
      </c>
      <c r="Z23" s="6">
        <v>11</v>
      </c>
      <c r="AA23" s="6">
        <v>11</v>
      </c>
      <c r="AB23" s="7" t="s">
        <v>30</v>
      </c>
      <c r="AC23" s="9">
        <v>26</v>
      </c>
      <c r="AD23" s="83">
        <f t="shared" si="13"/>
        <v>0.8</v>
      </c>
      <c r="AE23" s="6">
        <v>3</v>
      </c>
      <c r="AF23" s="6">
        <v>3</v>
      </c>
      <c r="AG23" s="7" t="s">
        <v>30</v>
      </c>
      <c r="AH23" s="9">
        <v>27.5</v>
      </c>
      <c r="AI23" s="83">
        <f t="shared" si="14"/>
        <v>0.46545454545454545</v>
      </c>
      <c r="AJ23" s="6">
        <v>9</v>
      </c>
      <c r="AK23" s="6">
        <v>9</v>
      </c>
      <c r="AL23" s="7"/>
      <c r="AM23" s="9"/>
      <c r="AN23" s="83" t="str">
        <f t="shared" si="8"/>
        <v/>
      </c>
      <c r="AO23" s="6"/>
      <c r="AP23" s="6"/>
    </row>
    <row r="24" spans="2:42" ht="42" customHeight="1">
      <c r="B24" s="6" t="s">
        <v>136</v>
      </c>
      <c r="C24" s="6" t="s">
        <v>32</v>
      </c>
      <c r="D24" s="7" t="str">
        <f t="shared" si="5"/>
        <v>×</v>
      </c>
      <c r="E24" s="7" t="str">
        <f t="shared" si="6"/>
        <v>○</v>
      </c>
      <c r="F24" s="7" t="str">
        <f t="shared" si="9"/>
        <v>○</v>
      </c>
      <c r="G24" s="7" t="str">
        <f t="shared" si="10"/>
        <v>○</v>
      </c>
      <c r="H24" s="7" t="str">
        <f t="shared" si="7"/>
        <v>○</v>
      </c>
      <c r="I24" s="8" t="s">
        <v>137</v>
      </c>
      <c r="J24" s="8"/>
      <c r="K24" s="91" t="s">
        <v>30</v>
      </c>
      <c r="L24" s="8" t="s">
        <v>104</v>
      </c>
      <c r="M24" s="7" t="s">
        <v>30</v>
      </c>
      <c r="N24" s="9">
        <v>69.5</v>
      </c>
      <c r="O24" s="83">
        <f t="shared" si="11"/>
        <v>0.33381294964028774</v>
      </c>
      <c r="P24" s="6">
        <v>10</v>
      </c>
      <c r="Q24" s="6">
        <v>10</v>
      </c>
      <c r="R24" s="7" t="s">
        <v>30</v>
      </c>
      <c r="S24" s="9">
        <v>22</v>
      </c>
      <c r="T24" s="83">
        <f t="shared" si="12"/>
        <v>0.50909090909090904</v>
      </c>
      <c r="U24" s="6">
        <v>5</v>
      </c>
      <c r="V24" s="6">
        <v>5</v>
      </c>
      <c r="W24" s="7" t="s">
        <v>30</v>
      </c>
      <c r="X24" s="9">
        <v>36</v>
      </c>
      <c r="Y24" s="83">
        <f t="shared" si="15"/>
        <v>0.55555555555555558</v>
      </c>
      <c r="Z24" s="6">
        <v>7</v>
      </c>
      <c r="AA24" s="6">
        <v>7</v>
      </c>
      <c r="AB24" s="7" t="s">
        <v>30</v>
      </c>
      <c r="AC24" s="9">
        <v>21</v>
      </c>
      <c r="AD24" s="83">
        <f t="shared" si="13"/>
        <v>0.99047619047619051</v>
      </c>
      <c r="AE24" s="6">
        <v>2</v>
      </c>
      <c r="AF24" s="6">
        <v>2</v>
      </c>
      <c r="AG24" s="7" t="s">
        <v>30</v>
      </c>
      <c r="AH24" s="9">
        <v>16</v>
      </c>
      <c r="AI24" s="83">
        <f t="shared" si="14"/>
        <v>0.8</v>
      </c>
      <c r="AJ24" s="6">
        <v>3</v>
      </c>
      <c r="AK24" s="6">
        <v>3</v>
      </c>
      <c r="AL24" s="7" t="s">
        <v>30</v>
      </c>
      <c r="AM24" s="9">
        <v>20</v>
      </c>
      <c r="AN24" s="83">
        <f t="shared" si="8"/>
        <v>0.64</v>
      </c>
      <c r="AO24" s="6">
        <v>0</v>
      </c>
      <c r="AP24" s="6">
        <v>0</v>
      </c>
    </row>
    <row r="25" spans="2:42" ht="42" customHeight="1">
      <c r="B25" s="6" t="s">
        <v>138</v>
      </c>
      <c r="C25" s="6" t="s">
        <v>39</v>
      </c>
      <c r="D25" s="7" t="str">
        <f t="shared" si="5"/>
        <v>×</v>
      </c>
      <c r="E25" s="7" t="str">
        <f t="shared" si="6"/>
        <v>○</v>
      </c>
      <c r="F25" s="7" t="str">
        <f t="shared" si="9"/>
        <v>○</v>
      </c>
      <c r="G25" s="7" t="str">
        <f t="shared" si="10"/>
        <v>○</v>
      </c>
      <c r="H25" s="7" t="str">
        <f t="shared" si="7"/>
        <v>○</v>
      </c>
      <c r="I25" s="8" t="s">
        <v>139</v>
      </c>
      <c r="J25" s="8"/>
      <c r="K25" s="91" t="s">
        <v>30</v>
      </c>
      <c r="L25" s="8" t="s">
        <v>104</v>
      </c>
      <c r="M25" s="7" t="s">
        <v>30</v>
      </c>
      <c r="N25" s="9">
        <v>72</v>
      </c>
      <c r="O25" s="83">
        <f t="shared" si="11"/>
        <v>0.32222222222222219</v>
      </c>
      <c r="P25" s="6">
        <v>5</v>
      </c>
      <c r="Q25" s="6">
        <v>5</v>
      </c>
      <c r="R25" s="7" t="s">
        <v>30</v>
      </c>
      <c r="S25" s="9">
        <v>29.5</v>
      </c>
      <c r="T25" s="83">
        <f t="shared" si="12"/>
        <v>0.3796610169491525</v>
      </c>
      <c r="U25" s="6">
        <v>4</v>
      </c>
      <c r="V25" s="6">
        <v>4</v>
      </c>
      <c r="W25" s="7" t="s">
        <v>30</v>
      </c>
      <c r="X25" s="9">
        <v>38</v>
      </c>
      <c r="Y25" s="83">
        <f t="shared" si="15"/>
        <v>0.52631578947368418</v>
      </c>
      <c r="Z25" s="6">
        <v>5</v>
      </c>
      <c r="AA25" s="6">
        <v>5</v>
      </c>
      <c r="AB25" s="7" t="s">
        <v>30</v>
      </c>
      <c r="AC25" s="9">
        <v>32</v>
      </c>
      <c r="AD25" s="83">
        <f t="shared" si="13"/>
        <v>0.65</v>
      </c>
      <c r="AE25" s="6">
        <v>4</v>
      </c>
      <c r="AF25" s="6">
        <v>4</v>
      </c>
      <c r="AG25" s="7" t="s">
        <v>30</v>
      </c>
      <c r="AH25" s="9">
        <v>14.5</v>
      </c>
      <c r="AI25" s="83">
        <f t="shared" si="14"/>
        <v>0.88275862068965527</v>
      </c>
      <c r="AJ25" s="6">
        <v>3</v>
      </c>
      <c r="AK25" s="6">
        <v>3</v>
      </c>
      <c r="AL25" s="7"/>
      <c r="AM25" s="9"/>
      <c r="AN25" s="83" t="str">
        <f t="shared" si="8"/>
        <v/>
      </c>
      <c r="AO25" s="6"/>
      <c r="AP25" s="6"/>
    </row>
    <row r="26" spans="2:42" ht="42" customHeight="1">
      <c r="B26" s="6" t="s">
        <v>140</v>
      </c>
      <c r="C26" s="6" t="s">
        <v>32</v>
      </c>
      <c r="D26" s="7" t="str">
        <f t="shared" si="5"/>
        <v>×</v>
      </c>
      <c r="E26" s="7" t="str">
        <f t="shared" si="6"/>
        <v>○</v>
      </c>
      <c r="F26" s="7" t="str">
        <f t="shared" si="9"/>
        <v>○</v>
      </c>
      <c r="G26" s="7" t="str">
        <f t="shared" si="10"/>
        <v>○</v>
      </c>
      <c r="H26" s="7" t="str">
        <f t="shared" si="7"/>
        <v>○</v>
      </c>
      <c r="I26" s="8" t="s">
        <v>141</v>
      </c>
      <c r="J26" s="8"/>
      <c r="K26" s="91" t="s">
        <v>30</v>
      </c>
      <c r="L26" s="8" t="s">
        <v>104</v>
      </c>
      <c r="M26" s="7" t="s">
        <v>30</v>
      </c>
      <c r="N26" s="9">
        <v>74</v>
      </c>
      <c r="O26" s="83">
        <f t="shared" si="11"/>
        <v>0.31351351351351353</v>
      </c>
      <c r="P26" s="6">
        <v>14</v>
      </c>
      <c r="Q26" s="6">
        <v>14</v>
      </c>
      <c r="R26" s="7" t="s">
        <v>30</v>
      </c>
      <c r="S26" s="9">
        <v>17.5</v>
      </c>
      <c r="T26" s="83">
        <f t="shared" si="12"/>
        <v>0.64</v>
      </c>
      <c r="U26" s="6">
        <v>3</v>
      </c>
      <c r="V26" s="6">
        <v>3</v>
      </c>
      <c r="W26" s="7" t="s">
        <v>30</v>
      </c>
      <c r="X26" s="9">
        <v>34.5</v>
      </c>
      <c r="Y26" s="83">
        <f t="shared" si="15"/>
        <v>0.57971014492753625</v>
      </c>
      <c r="Z26" s="6">
        <v>8</v>
      </c>
      <c r="AA26" s="6">
        <v>8</v>
      </c>
      <c r="AB26" s="7" t="s">
        <v>30</v>
      </c>
      <c r="AC26" s="9">
        <v>28.5</v>
      </c>
      <c r="AD26" s="83">
        <f t="shared" si="13"/>
        <v>0.72982456140350882</v>
      </c>
      <c r="AE26" s="6">
        <v>3</v>
      </c>
      <c r="AF26" s="6">
        <v>3</v>
      </c>
      <c r="AG26" s="7" t="s">
        <v>30</v>
      </c>
      <c r="AH26" s="9">
        <v>14</v>
      </c>
      <c r="AI26" s="83">
        <f t="shared" si="14"/>
        <v>0.91428571428571437</v>
      </c>
      <c r="AJ26" s="6">
        <v>9</v>
      </c>
      <c r="AK26" s="6">
        <v>9</v>
      </c>
      <c r="AL26" s="7" t="s">
        <v>30</v>
      </c>
      <c r="AM26" s="9">
        <v>16.5</v>
      </c>
      <c r="AN26" s="83">
        <f t="shared" si="8"/>
        <v>0.77575757575757576</v>
      </c>
      <c r="AO26" s="6">
        <v>0</v>
      </c>
      <c r="AP26" s="6">
        <v>0</v>
      </c>
    </row>
    <row r="27" spans="2:42" ht="42" customHeight="1">
      <c r="B27" s="6" t="s">
        <v>142</v>
      </c>
      <c r="C27" s="6" t="s">
        <v>39</v>
      </c>
      <c r="D27" s="7" t="str">
        <f t="shared" si="5"/>
        <v>×</v>
      </c>
      <c r="E27" s="7" t="str">
        <f t="shared" si="6"/>
        <v>○</v>
      </c>
      <c r="F27" s="7" t="str">
        <f t="shared" si="9"/>
        <v>○</v>
      </c>
      <c r="G27" s="7" t="str">
        <f t="shared" si="10"/>
        <v>○</v>
      </c>
      <c r="H27" s="7" t="str">
        <f t="shared" si="7"/>
        <v>○</v>
      </c>
      <c r="I27" s="8" t="s">
        <v>143</v>
      </c>
      <c r="J27" s="8"/>
      <c r="K27" s="91" t="s">
        <v>30</v>
      </c>
      <c r="L27" s="8" t="s">
        <v>104</v>
      </c>
      <c r="M27" s="7" t="s">
        <v>30</v>
      </c>
      <c r="N27" s="9">
        <v>104</v>
      </c>
      <c r="O27" s="83">
        <f t="shared" si="11"/>
        <v>0.22307692307692306</v>
      </c>
      <c r="P27" s="6">
        <v>12</v>
      </c>
      <c r="Q27" s="6">
        <v>12</v>
      </c>
      <c r="R27" s="7" t="s">
        <v>30</v>
      </c>
      <c r="S27" s="9">
        <v>31</v>
      </c>
      <c r="T27" s="83">
        <f t="shared" si="12"/>
        <v>0.36129032258064514</v>
      </c>
      <c r="U27" s="6">
        <v>3</v>
      </c>
      <c r="V27" s="6">
        <v>3</v>
      </c>
      <c r="W27" s="7" t="s">
        <v>30</v>
      </c>
      <c r="X27" s="9">
        <v>30</v>
      </c>
      <c r="Y27" s="83">
        <f t="shared" si="15"/>
        <v>0.66666666666666663</v>
      </c>
      <c r="Z27" s="6">
        <v>3</v>
      </c>
      <c r="AA27" s="6">
        <v>3</v>
      </c>
      <c r="AB27" s="7" t="s">
        <v>30</v>
      </c>
      <c r="AC27" s="9">
        <v>58</v>
      </c>
      <c r="AD27" s="83">
        <f t="shared" si="13"/>
        <v>0.35862068965517241</v>
      </c>
      <c r="AE27" s="6">
        <v>5</v>
      </c>
      <c r="AF27" s="6">
        <v>5</v>
      </c>
      <c r="AG27" s="7" t="s">
        <v>30</v>
      </c>
      <c r="AH27" s="9">
        <v>27</v>
      </c>
      <c r="AI27" s="83">
        <f t="shared" si="14"/>
        <v>0.47407407407407409</v>
      </c>
      <c r="AJ27" s="6">
        <v>4</v>
      </c>
      <c r="AK27" s="6">
        <v>4</v>
      </c>
      <c r="AL27" s="7"/>
      <c r="AM27" s="9"/>
      <c r="AN27" s="83" t="str">
        <f t="shared" si="8"/>
        <v/>
      </c>
      <c r="AO27" s="6"/>
      <c r="AP27" s="6"/>
    </row>
    <row r="28" spans="2:42" ht="42" customHeight="1">
      <c r="B28" s="128"/>
      <c r="C28" s="128"/>
      <c r="D28" s="132" t="str">
        <f t="shared" si="5"/>
        <v>×</v>
      </c>
      <c r="E28" s="132" t="str">
        <f t="shared" si="6"/>
        <v>×</v>
      </c>
      <c r="F28" s="132" t="str">
        <f t="shared" si="9"/>
        <v>×</v>
      </c>
      <c r="G28" s="132" t="str">
        <f t="shared" si="10"/>
        <v>×</v>
      </c>
      <c r="H28" s="132" t="str">
        <f t="shared" si="7"/>
        <v>×</v>
      </c>
      <c r="I28" s="92"/>
      <c r="J28" s="92"/>
      <c r="K28" s="17"/>
      <c r="L28" s="8"/>
      <c r="M28" s="7"/>
      <c r="N28" s="9"/>
      <c r="O28" s="83" t="str">
        <f t="shared" si="11"/>
        <v/>
      </c>
      <c r="P28" s="6"/>
      <c r="Q28" s="6"/>
      <c r="R28" s="7"/>
      <c r="S28" s="9"/>
      <c r="T28" s="83" t="str">
        <f t="shared" si="12"/>
        <v/>
      </c>
      <c r="U28" s="6"/>
      <c r="V28" s="6"/>
      <c r="W28" s="7"/>
      <c r="X28" s="9"/>
      <c r="Y28" s="83" t="str">
        <f t="shared" si="15"/>
        <v/>
      </c>
      <c r="Z28" s="6"/>
      <c r="AA28" s="6"/>
      <c r="AB28" s="7"/>
      <c r="AC28" s="9"/>
      <c r="AD28" s="83" t="str">
        <f t="shared" si="13"/>
        <v/>
      </c>
      <c r="AE28" s="6"/>
      <c r="AF28" s="6"/>
      <c r="AG28" s="7"/>
      <c r="AH28" s="9"/>
      <c r="AI28" s="83" t="str">
        <f t="shared" si="14"/>
        <v/>
      </c>
      <c r="AJ28" s="6"/>
      <c r="AK28" s="6"/>
      <c r="AL28" s="7"/>
      <c r="AM28" s="9"/>
      <c r="AN28" s="83" t="str">
        <f t="shared" si="8"/>
        <v/>
      </c>
      <c r="AO28" s="6"/>
      <c r="AP28" s="6"/>
    </row>
    <row r="29" spans="2:42" ht="42" customHeight="1">
      <c r="B29" s="6" t="s">
        <v>144</v>
      </c>
      <c r="C29" s="6"/>
      <c r="D29" s="7" t="str">
        <f t="shared" si="5"/>
        <v>×</v>
      </c>
      <c r="E29" s="7" t="str">
        <f t="shared" si="6"/>
        <v>×</v>
      </c>
      <c r="F29" s="7" t="str">
        <f t="shared" si="9"/>
        <v>×</v>
      </c>
      <c r="G29" s="7" t="str">
        <f t="shared" si="10"/>
        <v>×</v>
      </c>
      <c r="H29" s="7" t="str">
        <f t="shared" si="7"/>
        <v>×</v>
      </c>
      <c r="I29" s="8"/>
      <c r="J29" s="8"/>
      <c r="K29" s="17"/>
      <c r="L29" s="8"/>
      <c r="M29" s="7"/>
      <c r="N29" s="9"/>
      <c r="O29" s="83" t="str">
        <f t="shared" si="11"/>
        <v/>
      </c>
      <c r="P29" s="6"/>
      <c r="Q29" s="6"/>
      <c r="R29" s="7"/>
      <c r="S29" s="9"/>
      <c r="T29" s="83" t="str">
        <f t="shared" si="12"/>
        <v/>
      </c>
      <c r="U29" s="6"/>
      <c r="V29" s="6"/>
      <c r="W29" s="7"/>
      <c r="X29" s="9"/>
      <c r="Y29" s="83" t="str">
        <f t="shared" si="15"/>
        <v/>
      </c>
      <c r="Z29" s="6"/>
      <c r="AA29" s="6"/>
      <c r="AB29" s="7"/>
      <c r="AC29" s="9"/>
      <c r="AD29" s="83" t="str">
        <f t="shared" si="13"/>
        <v/>
      </c>
      <c r="AE29" s="6"/>
      <c r="AF29" s="6"/>
      <c r="AG29" s="7"/>
      <c r="AH29" s="9"/>
      <c r="AI29" s="83" t="str">
        <f t="shared" si="14"/>
        <v/>
      </c>
      <c r="AJ29" s="6"/>
      <c r="AK29" s="6"/>
      <c r="AL29" s="7"/>
      <c r="AM29" s="9"/>
      <c r="AN29" s="83" t="str">
        <f t="shared" si="8"/>
        <v/>
      </c>
      <c r="AO29" s="6"/>
      <c r="AP29" s="6"/>
    </row>
    <row r="30" spans="2:42" ht="42" customHeight="1">
      <c r="B30" s="6"/>
      <c r="C30" s="6"/>
      <c r="D30" s="7" t="str">
        <f t="shared" si="5"/>
        <v>×</v>
      </c>
      <c r="E30" s="7" t="str">
        <f t="shared" si="6"/>
        <v>×</v>
      </c>
      <c r="F30" s="7" t="str">
        <f t="shared" si="9"/>
        <v>×</v>
      </c>
      <c r="G30" s="7" t="str">
        <f t="shared" si="10"/>
        <v>×</v>
      </c>
      <c r="H30" s="7" t="str">
        <f t="shared" si="7"/>
        <v>×</v>
      </c>
      <c r="I30" s="8"/>
      <c r="J30" s="8"/>
      <c r="K30" s="17"/>
      <c r="L30" s="8"/>
      <c r="M30" s="7"/>
      <c r="N30" s="9"/>
      <c r="O30" s="83" t="str">
        <f t="shared" si="11"/>
        <v/>
      </c>
      <c r="P30" s="6"/>
      <c r="Q30" s="6"/>
      <c r="R30" s="7"/>
      <c r="S30" s="9"/>
      <c r="T30" s="83" t="str">
        <f t="shared" si="12"/>
        <v/>
      </c>
      <c r="U30" s="6"/>
      <c r="V30" s="6"/>
      <c r="W30" s="7"/>
      <c r="X30" s="9"/>
      <c r="Y30" s="83" t="str">
        <f t="shared" si="15"/>
        <v/>
      </c>
      <c r="Z30" s="6"/>
      <c r="AA30" s="6"/>
      <c r="AB30" s="7"/>
      <c r="AC30" s="9"/>
      <c r="AD30" s="83" t="str">
        <f t="shared" si="13"/>
        <v/>
      </c>
      <c r="AE30" s="6"/>
      <c r="AF30" s="6"/>
      <c r="AG30" s="7"/>
      <c r="AH30" s="9"/>
      <c r="AI30" s="83" t="str">
        <f t="shared" si="14"/>
        <v/>
      </c>
      <c r="AJ30" s="6"/>
      <c r="AK30" s="6"/>
      <c r="AL30" s="7"/>
      <c r="AM30" s="9"/>
      <c r="AN30" s="83" t="str">
        <f t="shared" si="8"/>
        <v/>
      </c>
      <c r="AO30" s="6"/>
      <c r="AP30" s="6"/>
    </row>
    <row r="31" spans="2:42" ht="42" customHeight="1">
      <c r="B31" s="6"/>
      <c r="C31" s="6"/>
      <c r="D31" s="7" t="str">
        <f t="shared" si="5"/>
        <v>×</v>
      </c>
      <c r="E31" s="7" t="str">
        <f t="shared" si="6"/>
        <v>×</v>
      </c>
      <c r="F31" s="7" t="str">
        <f t="shared" si="9"/>
        <v>×</v>
      </c>
      <c r="G31" s="7" t="str">
        <f t="shared" si="10"/>
        <v>×</v>
      </c>
      <c r="H31" s="7" t="str">
        <f t="shared" si="7"/>
        <v>×</v>
      </c>
      <c r="I31" s="8"/>
      <c r="J31" s="8"/>
      <c r="K31" s="17"/>
      <c r="L31" s="8"/>
      <c r="M31" s="7"/>
      <c r="N31" s="9"/>
      <c r="O31" s="83" t="str">
        <f t="shared" si="11"/>
        <v/>
      </c>
      <c r="P31" s="6"/>
      <c r="Q31" s="6"/>
      <c r="R31" s="7"/>
      <c r="S31" s="9"/>
      <c r="T31" s="83" t="str">
        <f t="shared" si="12"/>
        <v/>
      </c>
      <c r="U31" s="6"/>
      <c r="V31" s="6"/>
      <c r="W31" s="7"/>
      <c r="X31" s="9"/>
      <c r="Y31" s="83" t="str">
        <f t="shared" si="15"/>
        <v/>
      </c>
      <c r="Z31" s="6"/>
      <c r="AA31" s="6"/>
      <c r="AB31" s="7"/>
      <c r="AC31" s="9"/>
      <c r="AD31" s="83" t="str">
        <f t="shared" si="13"/>
        <v/>
      </c>
      <c r="AE31" s="6"/>
      <c r="AF31" s="6"/>
      <c r="AG31" s="7"/>
      <c r="AH31" s="9"/>
      <c r="AI31" s="83" t="str">
        <f t="shared" si="14"/>
        <v/>
      </c>
      <c r="AJ31" s="6"/>
      <c r="AK31" s="6"/>
      <c r="AL31" s="7"/>
      <c r="AM31" s="9"/>
      <c r="AN31" s="83" t="str">
        <f t="shared" si="8"/>
        <v/>
      </c>
      <c r="AO31" s="6"/>
      <c r="AP31" s="6"/>
    </row>
    <row r="33" spans="2:12" ht="42" customHeight="1">
      <c r="B33" s="76" t="s">
        <v>145</v>
      </c>
      <c r="C33" s="76" t="s">
        <v>146</v>
      </c>
      <c r="D33" s="77" t="s">
        <v>43</v>
      </c>
      <c r="E33" s="77" t="s">
        <v>43</v>
      </c>
      <c r="F33" s="77" t="s">
        <v>43</v>
      </c>
      <c r="G33" s="77" t="s">
        <v>43</v>
      </c>
      <c r="H33" s="77" t="s">
        <v>43</v>
      </c>
      <c r="I33" s="78"/>
      <c r="J33" s="78"/>
      <c r="K33" s="17"/>
      <c r="L33" s="17"/>
    </row>
    <row r="34" spans="2:12" ht="42" customHeight="1">
      <c r="B34" s="76" t="s">
        <v>147</v>
      </c>
      <c r="C34" s="76" t="s">
        <v>146</v>
      </c>
      <c r="D34" s="77" t="s">
        <v>43</v>
      </c>
      <c r="E34" s="77" t="s">
        <v>43</v>
      </c>
      <c r="F34" s="77" t="s">
        <v>43</v>
      </c>
      <c r="G34" s="77" t="s">
        <v>43</v>
      </c>
      <c r="H34" s="77" t="s">
        <v>43</v>
      </c>
      <c r="I34" s="78"/>
      <c r="J34" s="78"/>
      <c r="K34" s="17"/>
      <c r="L34" s="17"/>
    </row>
    <row r="35" spans="2:12" ht="42" customHeight="1">
      <c r="B35" s="6"/>
      <c r="C35" s="76"/>
      <c r="D35" s="7"/>
      <c r="E35" s="7"/>
      <c r="F35" s="7"/>
      <c r="G35" s="7"/>
      <c r="H35" s="7"/>
      <c r="I35" s="8"/>
      <c r="J35" s="8"/>
      <c r="K35" s="17"/>
      <c r="L35" s="17"/>
    </row>
  </sheetData>
  <autoFilter ref="B9:AP31" xr:uid="{067970EE-5D1D-4F7F-9C6E-0DAEE376D83C}"/>
  <phoneticPr fontId="7"/>
  <conditionalFormatting sqref="M10:M31 R10:R31 W10:W31 AB10:AB31 AG10:AG31">
    <cfRule type="cellIs" dxfId="32" priority="2" operator="equal">
      <formula>"×"</formula>
    </cfRule>
  </conditionalFormatting>
  <conditionalFormatting sqref="O10:O31 T10:T31 Y10:Y31 AD10:AD31 AI10:AI31">
    <cfRule type="cellIs" dxfId="31" priority="3" operator="lessThan">
      <formula>0.35</formula>
    </cfRule>
  </conditionalFormatting>
  <conditionalFormatting sqref="Q10:Q31 V10:V31 AA10:AA31 AF10:AF31 AK10:AK31">
    <cfRule type="cellIs" dxfId="30" priority="1" operator="notEqual">
      <formula>P10</formula>
    </cfRule>
  </conditionalFormatting>
  <dataValidations count="3">
    <dataValidation type="list" allowBlank="1" showInputMessage="1" showErrorMessage="1" sqref="K33:L35" xr:uid="{FAE0E009-FC10-4AE0-8273-63474E57A417}">
      <formula1>"○,△,×"</formula1>
    </dataValidation>
    <dataValidation type="list" allowBlank="1" showInputMessage="1" showErrorMessage="1" sqref="AL10:AL31 R10:R31 W10:W31 AB10:AB31 AG10:AG31 M10:M31" xr:uid="{67B9D27A-B840-4B30-8194-C526A063637B}">
      <formula1>"○,×"</formula1>
    </dataValidation>
    <dataValidation type="list" allowBlank="1" showInputMessage="1" showErrorMessage="1" sqref="K10:K31" xr:uid="{50EE3A89-C9F5-403C-848A-B5B38B920333}">
      <formula1>"◎,○,△,×"</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C5A2A-30DB-43AA-83F8-A779D093AD3E}">
  <dimension ref="B2:AP35"/>
  <sheetViews>
    <sheetView showGridLines="0" zoomScaleNormal="100" workbookViewId="0">
      <pane xSplit="12" ySplit="9" topLeftCell="M23" activePane="bottomRight" state="frozen"/>
      <selection pane="topRight" activeCell="K1" sqref="K1"/>
      <selection pane="bottomLeft" activeCell="A10" sqref="A10"/>
      <selection pane="bottomRight" activeCell="J27" sqref="J27"/>
    </sheetView>
  </sheetViews>
  <sheetFormatPr defaultRowHeight="12" customHeight="1"/>
  <cols>
    <col min="1" max="1" width="2.625" customWidth="1"/>
    <col min="2" max="2" width="24.375" bestFit="1" customWidth="1"/>
    <col min="3" max="3" width="7.875" bestFit="1" customWidth="1"/>
    <col min="4" max="8" width="5.875" customWidth="1"/>
    <col min="9" max="10" width="40.625" customWidth="1"/>
    <col min="11" max="11" width="11" customWidth="1"/>
    <col min="12" max="12" width="22.75" customWidth="1"/>
    <col min="13" max="42" width="10.625" customWidth="1"/>
  </cols>
  <sheetData>
    <row r="2" spans="2:42" ht="15">
      <c r="B2" s="74" t="s">
        <v>48</v>
      </c>
      <c r="C2" s="74"/>
      <c r="K2" t="s">
        <v>89</v>
      </c>
      <c r="L2">
        <f>COUNTIF($K$10:$K$31,K2)</f>
        <v>9</v>
      </c>
    </row>
    <row r="3" spans="2:42" ht="14.4">
      <c r="B3" s="73" t="s">
        <v>148</v>
      </c>
      <c r="D3" s="82" t="s">
        <v>50</v>
      </c>
      <c r="E3" s="20"/>
      <c r="F3" s="20"/>
      <c r="G3" s="20"/>
      <c r="H3" s="20"/>
      <c r="I3" s="3"/>
      <c r="K3" t="s">
        <v>105</v>
      </c>
      <c r="L3">
        <f>COUNTIF($K$10:$K$31,K3)</f>
        <v>10</v>
      </c>
    </row>
    <row r="4" spans="2:42" ht="11.4">
      <c r="D4" s="1" t="s">
        <v>51</v>
      </c>
      <c r="F4" t="s">
        <v>52</v>
      </c>
      <c r="I4" s="5"/>
      <c r="K4" t="s">
        <v>91</v>
      </c>
      <c r="L4">
        <f>COUNTIF($K$10:$K$31,K4)</f>
        <v>0</v>
      </c>
    </row>
    <row r="5" spans="2:42" ht="11.4">
      <c r="D5" s="1" t="s">
        <v>53</v>
      </c>
      <c r="F5" s="73" t="s">
        <v>54</v>
      </c>
      <c r="I5" s="5"/>
      <c r="K5" t="s">
        <v>92</v>
      </c>
      <c r="L5">
        <f>COUNTIF($K$10:$K$31,K5)</f>
        <v>1</v>
      </c>
    </row>
    <row r="6" spans="2:42" ht="12.6">
      <c r="B6" s="85" t="s">
        <v>149</v>
      </c>
      <c r="D6" s="2" t="s">
        <v>55</v>
      </c>
      <c r="E6" s="32"/>
      <c r="F6" s="32" t="s">
        <v>56</v>
      </c>
      <c r="G6" s="21"/>
      <c r="H6" s="21"/>
      <c r="I6" s="4"/>
      <c r="M6" s="13" t="s">
        <v>57</v>
      </c>
      <c r="N6" s="14"/>
      <c r="O6" s="14"/>
      <c r="P6" s="14"/>
      <c r="Q6" s="15"/>
      <c r="R6" s="13" t="s">
        <v>58</v>
      </c>
      <c r="S6" s="14"/>
      <c r="T6" s="14"/>
      <c r="U6" s="14"/>
      <c r="V6" s="15"/>
      <c r="W6" s="13" t="s">
        <v>59</v>
      </c>
      <c r="X6" s="14"/>
      <c r="Y6" s="14"/>
      <c r="Z6" s="14"/>
      <c r="AA6" s="15"/>
      <c r="AB6" s="13" t="s">
        <v>60</v>
      </c>
      <c r="AC6" s="14"/>
      <c r="AD6" s="14"/>
      <c r="AE6" s="14"/>
      <c r="AF6" s="15"/>
      <c r="AG6" s="13" t="s">
        <v>61</v>
      </c>
      <c r="AH6" s="14"/>
      <c r="AI6" s="14"/>
      <c r="AJ6" s="14"/>
      <c r="AK6" s="15"/>
      <c r="AL6" s="13" t="s">
        <v>62</v>
      </c>
      <c r="AM6" s="14"/>
      <c r="AN6" s="14"/>
      <c r="AO6" s="14"/>
      <c r="AP6" s="15"/>
    </row>
    <row r="7" spans="2:42" ht="11.4">
      <c r="K7" s="121" t="s">
        <v>94</v>
      </c>
      <c r="M7" s="24" t="s">
        <v>51</v>
      </c>
      <c r="N7" s="23" t="s">
        <v>53</v>
      </c>
      <c r="O7" s="15"/>
      <c r="P7" s="23" t="s">
        <v>55</v>
      </c>
      <c r="Q7" s="15"/>
      <c r="R7" s="24" t="s">
        <v>51</v>
      </c>
      <c r="S7" s="23" t="s">
        <v>53</v>
      </c>
      <c r="T7" s="15"/>
      <c r="U7" s="23" t="s">
        <v>55</v>
      </c>
      <c r="V7" s="15"/>
      <c r="W7" s="24" t="s">
        <v>51</v>
      </c>
      <c r="X7" s="23" t="s">
        <v>53</v>
      </c>
      <c r="Y7" s="15"/>
      <c r="Z7" s="23" t="s">
        <v>55</v>
      </c>
      <c r="AA7" s="15"/>
      <c r="AB7" s="24" t="s">
        <v>51</v>
      </c>
      <c r="AC7" s="23" t="s">
        <v>53</v>
      </c>
      <c r="AD7" s="15"/>
      <c r="AE7" s="23" t="s">
        <v>55</v>
      </c>
      <c r="AF7" s="15"/>
      <c r="AG7" s="24" t="s">
        <v>51</v>
      </c>
      <c r="AH7" s="23" t="s">
        <v>53</v>
      </c>
      <c r="AI7" s="15"/>
      <c r="AJ7" s="23" t="s">
        <v>55</v>
      </c>
      <c r="AK7" s="15"/>
      <c r="AL7" s="24" t="s">
        <v>51</v>
      </c>
      <c r="AM7" s="23" t="s">
        <v>53</v>
      </c>
      <c r="AN7" s="15"/>
      <c r="AO7" s="23" t="s">
        <v>55</v>
      </c>
      <c r="AP7" s="15"/>
    </row>
    <row r="8" spans="2:42" ht="22.8">
      <c r="B8" s="10"/>
      <c r="C8" s="13"/>
      <c r="D8" s="26" t="s">
        <v>63</v>
      </c>
      <c r="E8" s="18"/>
      <c r="F8" s="18"/>
      <c r="G8" s="18"/>
      <c r="H8" s="19"/>
      <c r="I8" s="80" t="s">
        <v>64</v>
      </c>
      <c r="J8" s="80" t="s">
        <v>95</v>
      </c>
      <c r="K8" s="98"/>
      <c r="L8" s="99"/>
      <c r="M8" s="16"/>
      <c r="N8" s="29" t="s">
        <v>65</v>
      </c>
      <c r="O8" s="30">
        <v>23.2</v>
      </c>
      <c r="P8" s="28" t="s">
        <v>66</v>
      </c>
      <c r="Q8" s="22"/>
      <c r="R8" s="16"/>
      <c r="S8" s="29" t="s">
        <v>65</v>
      </c>
      <c r="T8" s="34">
        <v>11.2</v>
      </c>
      <c r="U8" s="28" t="s">
        <v>66</v>
      </c>
      <c r="V8" s="22"/>
      <c r="W8" s="16"/>
      <c r="X8" s="29" t="s">
        <v>65</v>
      </c>
      <c r="Y8" s="34">
        <v>20</v>
      </c>
      <c r="Z8" s="28" t="s">
        <v>66</v>
      </c>
      <c r="AA8" s="22"/>
      <c r="AB8" s="16"/>
      <c r="AC8" s="29" t="s">
        <v>65</v>
      </c>
      <c r="AD8" s="34">
        <v>20.8</v>
      </c>
      <c r="AE8" s="28" t="s">
        <v>66</v>
      </c>
      <c r="AF8" s="22"/>
      <c r="AG8" s="16"/>
      <c r="AH8" s="29" t="s">
        <v>65</v>
      </c>
      <c r="AI8" s="34">
        <v>12.8</v>
      </c>
      <c r="AJ8" s="28" t="s">
        <v>66</v>
      </c>
      <c r="AK8" s="22"/>
      <c r="AL8" s="16"/>
      <c r="AM8" s="29" t="s">
        <v>65</v>
      </c>
      <c r="AN8" s="34">
        <v>12.8</v>
      </c>
      <c r="AO8" s="28" t="s">
        <v>66</v>
      </c>
      <c r="AP8" s="22"/>
    </row>
    <row r="9" spans="2:42" ht="34.200000000000003">
      <c r="B9" s="11" t="s">
        <v>67</v>
      </c>
      <c r="C9" s="75" t="s">
        <v>68</v>
      </c>
      <c r="D9" s="12" t="s">
        <v>57</v>
      </c>
      <c r="E9" s="12" t="s">
        <v>58</v>
      </c>
      <c r="F9" s="12" t="s">
        <v>59</v>
      </c>
      <c r="G9" s="12" t="s">
        <v>60</v>
      </c>
      <c r="H9" s="12" t="s">
        <v>61</v>
      </c>
      <c r="I9" s="79" t="s">
        <v>97</v>
      </c>
      <c r="J9" s="79"/>
      <c r="K9" s="100" t="s">
        <v>98</v>
      </c>
      <c r="L9" s="101" t="s">
        <v>99</v>
      </c>
      <c r="M9" s="16" t="s">
        <v>71</v>
      </c>
      <c r="N9" s="31" t="s">
        <v>72</v>
      </c>
      <c r="O9" s="33" t="s">
        <v>73</v>
      </c>
      <c r="P9" s="31" t="s">
        <v>74</v>
      </c>
      <c r="Q9" s="33" t="s">
        <v>75</v>
      </c>
      <c r="R9" s="16" t="s">
        <v>71</v>
      </c>
      <c r="S9" s="31" t="s">
        <v>72</v>
      </c>
      <c r="T9" s="33" t="s">
        <v>73</v>
      </c>
      <c r="U9" s="31" t="s">
        <v>74</v>
      </c>
      <c r="V9" s="33" t="s">
        <v>75</v>
      </c>
      <c r="W9" s="16" t="s">
        <v>71</v>
      </c>
      <c r="X9" s="31" t="s">
        <v>72</v>
      </c>
      <c r="Y9" s="33" t="s">
        <v>73</v>
      </c>
      <c r="Z9" s="31" t="s">
        <v>74</v>
      </c>
      <c r="AA9" s="33" t="s">
        <v>75</v>
      </c>
      <c r="AB9" s="16" t="s">
        <v>71</v>
      </c>
      <c r="AC9" s="31" t="s">
        <v>72</v>
      </c>
      <c r="AD9" s="33" t="s">
        <v>73</v>
      </c>
      <c r="AE9" s="31" t="s">
        <v>74</v>
      </c>
      <c r="AF9" s="33" t="s">
        <v>75</v>
      </c>
      <c r="AG9" s="16" t="s">
        <v>71</v>
      </c>
      <c r="AH9" s="31" t="s">
        <v>72</v>
      </c>
      <c r="AI9" s="33" t="s">
        <v>73</v>
      </c>
      <c r="AJ9" s="31" t="s">
        <v>74</v>
      </c>
      <c r="AK9" s="33" t="s">
        <v>75</v>
      </c>
      <c r="AL9" s="16" t="s">
        <v>71</v>
      </c>
      <c r="AM9" s="31" t="s">
        <v>72</v>
      </c>
      <c r="AN9" s="33" t="s">
        <v>73</v>
      </c>
      <c r="AO9" s="31" t="s">
        <v>74</v>
      </c>
      <c r="AP9" s="33" t="s">
        <v>75</v>
      </c>
    </row>
    <row r="10" spans="2:42" ht="67.95" customHeight="1">
      <c r="B10" s="86" t="s">
        <v>150</v>
      </c>
      <c r="C10" s="76" t="s">
        <v>101</v>
      </c>
      <c r="D10" s="7" t="str">
        <f>IF(AND(M10="○",O10&gt;0.35,P10=Q10),"○","×")</f>
        <v>×</v>
      </c>
      <c r="E10" s="7" t="str">
        <f>IF(AND(R10="○",T10&gt;0.35,U10=V10),"○","×")</f>
        <v>○</v>
      </c>
      <c r="F10" s="7" t="str">
        <f>IF(AND(W10="○",Y10&gt;0.35,Z10=AA10),"○","×")</f>
        <v>○</v>
      </c>
      <c r="G10" s="7" t="str">
        <f>IF(AND(AB10="○",AD10&gt;0.35,AE10=AF10),"○","×")</f>
        <v>○</v>
      </c>
      <c r="H10" s="7" t="str">
        <f>IF(AND(AG10="○",AI10&gt;0.35,AJ10=AK10),"○","×")</f>
        <v>○</v>
      </c>
      <c r="I10" s="78" t="s">
        <v>151</v>
      </c>
      <c r="J10" s="78"/>
      <c r="K10" s="17" t="s">
        <v>30</v>
      </c>
      <c r="L10" s="8"/>
      <c r="M10" s="7"/>
      <c r="N10" s="9"/>
      <c r="O10" s="83" t="str">
        <f t="shared" ref="O10:O13" si="0">IF(N10="","",O$8/N10)</f>
        <v/>
      </c>
      <c r="P10" s="6"/>
      <c r="Q10" s="6"/>
      <c r="R10" s="7" t="s">
        <v>30</v>
      </c>
      <c r="S10" s="9">
        <v>20</v>
      </c>
      <c r="T10" s="83">
        <f t="shared" ref="T10:T13" si="1">IF(S10="","",T$8/S10)</f>
        <v>0.55999999999999994</v>
      </c>
      <c r="U10" s="6">
        <v>8</v>
      </c>
      <c r="V10" s="6">
        <v>8</v>
      </c>
      <c r="W10" s="7" t="s">
        <v>30</v>
      </c>
      <c r="X10" s="9">
        <v>31</v>
      </c>
      <c r="Y10" s="83">
        <f t="shared" ref="Y10:Y13" si="2">IF(X10="","",Y$8/X10)</f>
        <v>0.64516129032258063</v>
      </c>
      <c r="Z10" s="6">
        <v>0</v>
      </c>
      <c r="AA10" s="6">
        <v>0</v>
      </c>
      <c r="AB10" s="7" t="s">
        <v>30</v>
      </c>
      <c r="AC10" s="9">
        <v>32</v>
      </c>
      <c r="AD10" s="83">
        <f t="shared" ref="AD10:AD13" si="3">IF(AC10="","",AD$8/AC10)</f>
        <v>0.65</v>
      </c>
      <c r="AE10" s="6"/>
      <c r="AF10" s="6"/>
      <c r="AG10" s="7" t="s">
        <v>30</v>
      </c>
      <c r="AH10" s="9"/>
      <c r="AI10" s="83" t="str">
        <f t="shared" ref="AI10:AI13" si="4">IF(AH10="","",AI$8/AH10)</f>
        <v/>
      </c>
      <c r="AJ10" s="6"/>
      <c r="AK10" s="6"/>
      <c r="AL10" s="7"/>
      <c r="AM10" s="9"/>
      <c r="AN10" s="83" t="str">
        <f>IF(AM10="","",AN$8/AM10)</f>
        <v/>
      </c>
      <c r="AO10" s="6"/>
      <c r="AP10" s="6"/>
    </row>
    <row r="11" spans="2:42" ht="42" customHeight="1">
      <c r="B11" s="6" t="s">
        <v>152</v>
      </c>
      <c r="C11" s="76" t="s">
        <v>39</v>
      </c>
      <c r="D11" s="7" t="str">
        <f t="shared" ref="D11:D31" si="5">IF(AND(M11="○",O11&gt;0.35,P11=Q11),"○","×")</f>
        <v>○</v>
      </c>
      <c r="E11" s="7" t="str">
        <f t="shared" ref="E11:E31" si="6">IF(AND(R11="○",T11&gt;0.35,U11=V11),"○","×")</f>
        <v>○</v>
      </c>
      <c r="F11" s="7" t="str">
        <f t="shared" ref="F11:F31" si="7">IF(AND(W11="○",Y11&gt;0.35,Z11=AA11),"○","×")</f>
        <v>○</v>
      </c>
      <c r="G11" s="7" t="str">
        <f t="shared" ref="G11:G31" si="8">IF(AND(AB11="○",AD11&gt;0.35,AE11=AF11),"○","×")</f>
        <v>○</v>
      </c>
      <c r="H11" s="7" t="str">
        <f t="shared" ref="H11:H31" si="9">IF(AND(AG11="○",AI11&gt;0.35,AJ11=AK11),"○","×")</f>
        <v>○</v>
      </c>
      <c r="I11" s="8" t="s">
        <v>153</v>
      </c>
      <c r="J11" s="8"/>
      <c r="K11" s="17" t="s">
        <v>103</v>
      </c>
      <c r="L11" s="8" t="s">
        <v>154</v>
      </c>
      <c r="M11" s="7" t="s">
        <v>30</v>
      </c>
      <c r="N11" s="9">
        <v>51</v>
      </c>
      <c r="O11" s="83">
        <f t="shared" si="0"/>
        <v>0.45490196078431372</v>
      </c>
      <c r="P11" s="6">
        <v>19</v>
      </c>
      <c r="Q11" s="6">
        <v>19</v>
      </c>
      <c r="R11" s="7" t="s">
        <v>30</v>
      </c>
      <c r="S11" s="9">
        <v>29</v>
      </c>
      <c r="T11" s="83">
        <f t="shared" si="1"/>
        <v>0.38620689655172413</v>
      </c>
      <c r="U11" s="6">
        <v>11</v>
      </c>
      <c r="V11" s="6">
        <v>11</v>
      </c>
      <c r="W11" s="7" t="s">
        <v>30</v>
      </c>
      <c r="X11" s="9">
        <v>29</v>
      </c>
      <c r="Y11" s="83">
        <f t="shared" si="2"/>
        <v>0.68965517241379315</v>
      </c>
      <c r="Z11" s="6">
        <v>0</v>
      </c>
      <c r="AA11" s="6">
        <v>0</v>
      </c>
      <c r="AB11" s="7" t="s">
        <v>30</v>
      </c>
      <c r="AC11" s="9">
        <v>21.5</v>
      </c>
      <c r="AD11" s="83">
        <f t="shared" si="3"/>
        <v>0.96744186046511627</v>
      </c>
      <c r="AE11" s="6">
        <v>4</v>
      </c>
      <c r="AF11" s="6">
        <v>4</v>
      </c>
      <c r="AG11" s="7" t="s">
        <v>30</v>
      </c>
      <c r="AH11" s="9">
        <v>18</v>
      </c>
      <c r="AI11" s="83">
        <f t="shared" si="4"/>
        <v>0.71111111111111114</v>
      </c>
      <c r="AJ11" s="6">
        <v>2</v>
      </c>
      <c r="AK11" s="6">
        <v>2</v>
      </c>
      <c r="AL11" s="7"/>
      <c r="AM11" s="9"/>
      <c r="AN11" s="83" t="str">
        <f t="shared" ref="AN11:AN31" si="10">IF(AM11="","",AN$8/AM11)</f>
        <v/>
      </c>
      <c r="AO11" s="6"/>
      <c r="AP11" s="6"/>
    </row>
    <row r="12" spans="2:42" ht="42" customHeight="1">
      <c r="B12" s="6" t="s">
        <v>155</v>
      </c>
      <c r="C12" s="76" t="s">
        <v>39</v>
      </c>
      <c r="D12" s="7" t="str">
        <f t="shared" si="5"/>
        <v>○</v>
      </c>
      <c r="E12" s="7" t="str">
        <f t="shared" si="6"/>
        <v>○</v>
      </c>
      <c r="F12" s="7" t="str">
        <f t="shared" si="7"/>
        <v>○</v>
      </c>
      <c r="G12" s="7" t="str">
        <f t="shared" si="8"/>
        <v>○</v>
      </c>
      <c r="H12" s="90" t="str">
        <f t="shared" si="9"/>
        <v>○</v>
      </c>
      <c r="I12" s="112" t="s">
        <v>156</v>
      </c>
      <c r="J12" s="94"/>
      <c r="K12" s="17" t="s">
        <v>103</v>
      </c>
      <c r="L12" s="8" t="s">
        <v>154</v>
      </c>
      <c r="M12" s="7" t="s">
        <v>30</v>
      </c>
      <c r="N12" s="9">
        <v>50</v>
      </c>
      <c r="O12" s="83">
        <f t="shared" si="0"/>
        <v>0.46399999999999997</v>
      </c>
      <c r="P12" s="6">
        <v>14</v>
      </c>
      <c r="Q12" s="6">
        <v>14</v>
      </c>
      <c r="R12" s="7" t="s">
        <v>30</v>
      </c>
      <c r="S12" s="9">
        <v>19</v>
      </c>
      <c r="T12" s="83">
        <f t="shared" si="1"/>
        <v>0.58947368421052626</v>
      </c>
      <c r="U12" s="6">
        <v>10</v>
      </c>
      <c r="V12" s="6">
        <v>10</v>
      </c>
      <c r="W12" s="7" t="s">
        <v>30</v>
      </c>
      <c r="X12" s="9">
        <v>25</v>
      </c>
      <c r="Y12" s="83">
        <f t="shared" si="2"/>
        <v>0.8</v>
      </c>
      <c r="Z12" s="6">
        <v>0</v>
      </c>
      <c r="AA12" s="6">
        <v>0</v>
      </c>
      <c r="AB12" s="7" t="s">
        <v>30</v>
      </c>
      <c r="AC12" s="9">
        <v>26</v>
      </c>
      <c r="AD12" s="83">
        <f t="shared" si="3"/>
        <v>0.8</v>
      </c>
      <c r="AE12" s="6">
        <v>7</v>
      </c>
      <c r="AF12" s="6">
        <v>7</v>
      </c>
      <c r="AG12" s="7" t="s">
        <v>30</v>
      </c>
      <c r="AH12" s="9">
        <v>13.5</v>
      </c>
      <c r="AI12" s="83">
        <f t="shared" si="4"/>
        <v>0.94814814814814818</v>
      </c>
      <c r="AJ12" s="6">
        <v>2</v>
      </c>
      <c r="AK12" s="6">
        <v>2</v>
      </c>
      <c r="AL12" s="7"/>
      <c r="AM12" s="9"/>
      <c r="AN12" s="83" t="str">
        <f t="shared" si="10"/>
        <v/>
      </c>
      <c r="AO12" s="6"/>
      <c r="AP12" s="6"/>
    </row>
    <row r="13" spans="2:42" ht="42" customHeight="1">
      <c r="B13" s="6" t="s">
        <v>157</v>
      </c>
      <c r="C13" s="76" t="s">
        <v>39</v>
      </c>
      <c r="D13" s="7" t="str">
        <f t="shared" si="5"/>
        <v>○</v>
      </c>
      <c r="E13" s="7" t="str">
        <f t="shared" si="6"/>
        <v>○</v>
      </c>
      <c r="F13" s="7" t="str">
        <f t="shared" si="7"/>
        <v>○</v>
      </c>
      <c r="G13" s="7" t="str">
        <f t="shared" si="8"/>
        <v>○</v>
      </c>
      <c r="H13" s="7" t="str">
        <f t="shared" si="9"/>
        <v>○</v>
      </c>
      <c r="I13" t="s">
        <v>158</v>
      </c>
      <c r="J13" s="8"/>
      <c r="K13" s="17" t="s">
        <v>103</v>
      </c>
      <c r="L13" s="93" t="s">
        <v>159</v>
      </c>
      <c r="M13" s="7" t="s">
        <v>30</v>
      </c>
      <c r="N13" s="9">
        <v>46</v>
      </c>
      <c r="O13" s="83">
        <f t="shared" si="0"/>
        <v>0.5043478260869565</v>
      </c>
      <c r="P13" s="6">
        <v>7</v>
      </c>
      <c r="Q13" s="6">
        <v>7</v>
      </c>
      <c r="R13" s="7" t="s">
        <v>30</v>
      </c>
      <c r="S13" s="9">
        <v>15.5</v>
      </c>
      <c r="T13" s="83">
        <f t="shared" si="1"/>
        <v>0.72258064516129028</v>
      </c>
      <c r="U13" s="6">
        <v>13</v>
      </c>
      <c r="V13" s="6">
        <v>13</v>
      </c>
      <c r="W13" s="7" t="s">
        <v>30</v>
      </c>
      <c r="X13" s="9">
        <v>26.5</v>
      </c>
      <c r="Y13" s="83">
        <f t="shared" si="2"/>
        <v>0.75471698113207553</v>
      </c>
      <c r="Z13" s="6">
        <v>0</v>
      </c>
      <c r="AA13" s="6">
        <v>0</v>
      </c>
      <c r="AB13" s="7" t="s">
        <v>30</v>
      </c>
      <c r="AC13" s="9">
        <v>28</v>
      </c>
      <c r="AD13" s="83">
        <f t="shared" si="3"/>
        <v>0.74285714285714288</v>
      </c>
      <c r="AE13" s="6">
        <v>7</v>
      </c>
      <c r="AF13" s="6">
        <v>7</v>
      </c>
      <c r="AG13" s="7" t="s">
        <v>30</v>
      </c>
      <c r="AH13" s="9">
        <v>15</v>
      </c>
      <c r="AI13" s="83">
        <f t="shared" si="4"/>
        <v>0.85333333333333339</v>
      </c>
      <c r="AJ13" s="6">
        <v>2</v>
      </c>
      <c r="AK13" s="6">
        <v>2</v>
      </c>
      <c r="AL13" s="7"/>
      <c r="AM13" s="9"/>
      <c r="AN13" s="83" t="str">
        <f t="shared" si="10"/>
        <v/>
      </c>
      <c r="AO13" s="6"/>
      <c r="AP13" s="6"/>
    </row>
    <row r="14" spans="2:42" ht="42" customHeight="1">
      <c r="B14" s="6" t="s">
        <v>160</v>
      </c>
      <c r="C14" s="6" t="s">
        <v>28</v>
      </c>
      <c r="D14" s="7" t="str">
        <f t="shared" si="5"/>
        <v>×</v>
      </c>
      <c r="E14" s="7" t="str">
        <f t="shared" si="6"/>
        <v>○</v>
      </c>
      <c r="F14" s="7" t="str">
        <f t="shared" si="7"/>
        <v>○</v>
      </c>
      <c r="G14" s="7" t="str">
        <f t="shared" si="8"/>
        <v>○</v>
      </c>
      <c r="H14" s="7" t="str">
        <f t="shared" si="9"/>
        <v>○</v>
      </c>
      <c r="I14" s="8" t="s">
        <v>161</v>
      </c>
      <c r="J14" s="8"/>
      <c r="K14" s="17" t="s">
        <v>30</v>
      </c>
      <c r="L14" s="8" t="s">
        <v>154</v>
      </c>
      <c r="M14" s="7" t="s">
        <v>30</v>
      </c>
      <c r="N14" s="9">
        <v>78.5</v>
      </c>
      <c r="O14" s="83">
        <f>IF(N14="","",O$8/N14)</f>
        <v>0.29554140127388534</v>
      </c>
      <c r="P14">
        <v>9</v>
      </c>
      <c r="Q14" s="6">
        <v>9</v>
      </c>
      <c r="R14" s="7" t="s">
        <v>30</v>
      </c>
      <c r="S14" s="9">
        <v>23.5</v>
      </c>
      <c r="T14" s="83">
        <f>IF(S14="","",T$8/S14)</f>
        <v>0.47659574468085103</v>
      </c>
      <c r="U14" s="6">
        <v>9</v>
      </c>
      <c r="V14" s="6">
        <v>9</v>
      </c>
      <c r="W14" s="7" t="s">
        <v>30</v>
      </c>
      <c r="X14" s="9">
        <v>34</v>
      </c>
      <c r="Y14" s="83">
        <f>IF(X14="","",Y$8/X14)</f>
        <v>0.58823529411764708</v>
      </c>
      <c r="Z14" s="6">
        <v>1</v>
      </c>
      <c r="AA14" s="6">
        <v>1</v>
      </c>
      <c r="AB14" s="7" t="s">
        <v>30</v>
      </c>
      <c r="AC14" s="9">
        <v>26</v>
      </c>
      <c r="AD14" s="83">
        <f>IF(AC14="","",AD$8/AC14)</f>
        <v>0.8</v>
      </c>
      <c r="AE14" s="6">
        <v>5</v>
      </c>
      <c r="AF14" s="6">
        <v>5</v>
      </c>
      <c r="AG14" s="7" t="s">
        <v>30</v>
      </c>
      <c r="AH14" s="9">
        <v>18</v>
      </c>
      <c r="AI14" s="83">
        <f>IF(AH14="","",AI$8/AH14)</f>
        <v>0.71111111111111114</v>
      </c>
      <c r="AJ14" s="6">
        <v>0</v>
      </c>
      <c r="AK14" s="6">
        <v>0</v>
      </c>
      <c r="AL14" s="7"/>
      <c r="AM14" s="9"/>
      <c r="AN14" s="83" t="str">
        <f t="shared" si="10"/>
        <v/>
      </c>
      <c r="AO14" s="6"/>
      <c r="AP14" s="6"/>
    </row>
    <row r="15" spans="2:42" ht="42" customHeight="1">
      <c r="B15" s="6" t="s">
        <v>162</v>
      </c>
      <c r="C15" s="6" t="s">
        <v>39</v>
      </c>
      <c r="D15" s="7" t="str">
        <f t="shared" si="5"/>
        <v>○</v>
      </c>
      <c r="E15" s="7" t="str">
        <f t="shared" si="6"/>
        <v>○</v>
      </c>
      <c r="F15" s="7" t="str">
        <f t="shared" si="7"/>
        <v>○</v>
      </c>
      <c r="G15" s="7" t="str">
        <f t="shared" si="8"/>
        <v>○</v>
      </c>
      <c r="H15" s="7" t="str">
        <f t="shared" si="9"/>
        <v>○</v>
      </c>
      <c r="I15" s="111" t="s">
        <v>163</v>
      </c>
      <c r="J15" s="112"/>
      <c r="K15" s="17" t="s">
        <v>103</v>
      </c>
      <c r="L15" s="8" t="s">
        <v>154</v>
      </c>
      <c r="M15" s="7" t="s">
        <v>30</v>
      </c>
      <c r="N15" s="9">
        <v>55</v>
      </c>
      <c r="O15" s="83">
        <f t="shared" ref="O15:O31" si="11">IF(N15="","",O$8/N15)</f>
        <v>0.42181818181818181</v>
      </c>
      <c r="P15" s="6">
        <v>8</v>
      </c>
      <c r="Q15" s="6">
        <v>8</v>
      </c>
      <c r="R15" s="7" t="s">
        <v>30</v>
      </c>
      <c r="S15" s="9">
        <v>24.5</v>
      </c>
      <c r="T15" s="83">
        <f t="shared" ref="T15:T31" si="12">IF(S15="","",T$8/S15)</f>
        <v>0.45714285714285713</v>
      </c>
      <c r="U15" s="6">
        <v>4</v>
      </c>
      <c r="V15" s="6">
        <v>4</v>
      </c>
      <c r="W15" s="7" t="s">
        <v>30</v>
      </c>
      <c r="X15">
        <v>31.5</v>
      </c>
      <c r="Y15" s="83">
        <f>IF(X18="","",Y$8/X18)</f>
        <v>0.7142857142857143</v>
      </c>
      <c r="Z15" s="6">
        <v>2</v>
      </c>
      <c r="AA15" s="6">
        <v>2</v>
      </c>
      <c r="AB15" s="7" t="s">
        <v>30</v>
      </c>
      <c r="AC15" s="9">
        <v>31</v>
      </c>
      <c r="AD15" s="83">
        <f t="shared" ref="AD15:AD31" si="13">IF(AC15="","",AD$8/AC15)</f>
        <v>0.67096774193548392</v>
      </c>
      <c r="AE15" s="6">
        <v>7</v>
      </c>
      <c r="AF15" s="6">
        <v>7</v>
      </c>
      <c r="AG15" s="7" t="s">
        <v>30</v>
      </c>
      <c r="AH15" s="9">
        <v>25</v>
      </c>
      <c r="AI15" s="83">
        <f t="shared" ref="AI15:AI31" si="14">IF(AH15="","",AI$8/AH15)</f>
        <v>0.51200000000000001</v>
      </c>
      <c r="AJ15" s="6">
        <v>4</v>
      </c>
      <c r="AK15" s="6">
        <v>4</v>
      </c>
      <c r="AL15" s="7"/>
      <c r="AM15" s="9"/>
      <c r="AN15" s="83" t="str">
        <f t="shared" si="10"/>
        <v/>
      </c>
      <c r="AO15" s="6"/>
      <c r="AP15" s="6"/>
    </row>
    <row r="16" spans="2:42" ht="42" customHeight="1">
      <c r="B16" s="6" t="s">
        <v>164</v>
      </c>
      <c r="C16" s="6" t="s">
        <v>39</v>
      </c>
      <c r="D16" s="7" t="str">
        <f t="shared" si="5"/>
        <v>○</v>
      </c>
      <c r="E16" s="7" t="str">
        <f t="shared" si="6"/>
        <v>○</v>
      </c>
      <c r="F16" s="7" t="str">
        <f t="shared" si="7"/>
        <v>○</v>
      </c>
      <c r="G16" s="7" t="str">
        <f t="shared" si="8"/>
        <v>○</v>
      </c>
      <c r="H16" s="7" t="str">
        <f t="shared" si="9"/>
        <v>○</v>
      </c>
      <c r="I16" s="94" t="s">
        <v>163</v>
      </c>
      <c r="J16" s="112"/>
      <c r="K16" s="17" t="s">
        <v>103</v>
      </c>
      <c r="L16" s="8" t="s">
        <v>154</v>
      </c>
      <c r="M16" s="7" t="s">
        <v>30</v>
      </c>
      <c r="N16" s="9">
        <v>54</v>
      </c>
      <c r="O16" s="83">
        <f t="shared" si="11"/>
        <v>0.42962962962962964</v>
      </c>
      <c r="P16" s="6">
        <v>9</v>
      </c>
      <c r="Q16" s="6">
        <v>9</v>
      </c>
      <c r="R16" s="7" t="s">
        <v>30</v>
      </c>
      <c r="S16" s="9">
        <v>25.5</v>
      </c>
      <c r="T16" s="83">
        <f t="shared" si="12"/>
        <v>0.4392156862745098</v>
      </c>
      <c r="U16" s="6">
        <v>9</v>
      </c>
      <c r="V16" s="6">
        <v>9</v>
      </c>
      <c r="W16" s="7" t="s">
        <v>30</v>
      </c>
      <c r="X16" s="9">
        <v>30.5</v>
      </c>
      <c r="Y16" s="83">
        <f t="shared" ref="Y16:Y31" si="15">IF(X16="","",Y$8/X16)</f>
        <v>0.65573770491803274</v>
      </c>
      <c r="Z16" s="6">
        <v>3</v>
      </c>
      <c r="AA16" s="6">
        <v>3</v>
      </c>
      <c r="AB16" s="7" t="s">
        <v>30</v>
      </c>
      <c r="AC16" s="9">
        <v>33</v>
      </c>
      <c r="AD16" s="83">
        <f t="shared" si="13"/>
        <v>0.63030303030303036</v>
      </c>
      <c r="AE16" s="6">
        <v>7</v>
      </c>
      <c r="AF16" s="6">
        <v>7</v>
      </c>
      <c r="AG16" s="7" t="s">
        <v>30</v>
      </c>
      <c r="AH16" s="9">
        <v>22.5</v>
      </c>
      <c r="AI16" s="83">
        <f t="shared" si="14"/>
        <v>0.56888888888888889</v>
      </c>
      <c r="AJ16" s="6">
        <v>5</v>
      </c>
      <c r="AK16" s="6">
        <v>5</v>
      </c>
      <c r="AL16" s="7"/>
      <c r="AM16" s="9"/>
      <c r="AN16" s="83" t="str">
        <f t="shared" si="10"/>
        <v/>
      </c>
      <c r="AO16" s="6"/>
      <c r="AP16" s="6"/>
    </row>
    <row r="17" spans="2:42" ht="42" customHeight="1">
      <c r="B17" s="6" t="s">
        <v>165</v>
      </c>
      <c r="C17" s="6" t="s">
        <v>39</v>
      </c>
      <c r="D17" s="7" t="str">
        <f t="shared" si="5"/>
        <v>○</v>
      </c>
      <c r="E17" s="7" t="str">
        <f t="shared" si="6"/>
        <v>○</v>
      </c>
      <c r="F17" s="7" t="str">
        <f t="shared" si="7"/>
        <v>○</v>
      </c>
      <c r="G17" s="7" t="str">
        <f t="shared" si="8"/>
        <v>○</v>
      </c>
      <c r="H17" s="7" t="str">
        <f t="shared" si="9"/>
        <v>○</v>
      </c>
      <c r="I17" s="8" t="s">
        <v>153</v>
      </c>
      <c r="J17" s="8"/>
      <c r="K17" s="17" t="s">
        <v>103</v>
      </c>
      <c r="L17" s="8" t="s">
        <v>154</v>
      </c>
      <c r="M17" s="7" t="s">
        <v>30</v>
      </c>
      <c r="N17" s="9">
        <v>59.5</v>
      </c>
      <c r="O17" s="83">
        <f t="shared" si="11"/>
        <v>0.38991596638655462</v>
      </c>
      <c r="P17" s="6">
        <v>20</v>
      </c>
      <c r="Q17" s="6">
        <v>20</v>
      </c>
      <c r="R17" s="7" t="s">
        <v>30</v>
      </c>
      <c r="S17" s="9">
        <v>25</v>
      </c>
      <c r="T17" s="83">
        <f t="shared" si="12"/>
        <v>0.44799999999999995</v>
      </c>
      <c r="U17" s="6">
        <v>10</v>
      </c>
      <c r="V17" s="6">
        <v>10</v>
      </c>
      <c r="W17" s="7" t="s">
        <v>30</v>
      </c>
      <c r="X17" s="9">
        <v>36</v>
      </c>
      <c r="Y17" s="83">
        <f t="shared" si="15"/>
        <v>0.55555555555555558</v>
      </c>
      <c r="Z17" s="6">
        <v>7</v>
      </c>
      <c r="AA17" s="6">
        <v>7</v>
      </c>
      <c r="AB17" s="7" t="s">
        <v>30</v>
      </c>
      <c r="AC17" s="9">
        <v>33.5</v>
      </c>
      <c r="AD17" s="83">
        <f t="shared" si="13"/>
        <v>0.62089552238805967</v>
      </c>
      <c r="AE17" s="6">
        <v>5</v>
      </c>
      <c r="AF17" s="6">
        <v>5</v>
      </c>
      <c r="AG17" s="7" t="s">
        <v>30</v>
      </c>
      <c r="AH17" s="9">
        <v>14.5</v>
      </c>
      <c r="AI17" s="83">
        <f t="shared" si="14"/>
        <v>0.88275862068965527</v>
      </c>
      <c r="AJ17" s="6">
        <v>1</v>
      </c>
      <c r="AK17" s="6">
        <v>1</v>
      </c>
      <c r="AL17" s="7"/>
      <c r="AM17" s="9"/>
      <c r="AN17" s="83" t="str">
        <f t="shared" si="10"/>
        <v/>
      </c>
      <c r="AO17" s="6"/>
      <c r="AP17" s="6"/>
    </row>
    <row r="18" spans="2:42" ht="42" customHeight="1">
      <c r="B18" s="6" t="s">
        <v>166</v>
      </c>
      <c r="C18" s="6" t="s">
        <v>28</v>
      </c>
      <c r="D18" s="7" t="str">
        <f>IF(AND(M18="○",O18&gt;0.35,P18=Q18),"○","×")</f>
        <v>×</v>
      </c>
      <c r="E18" s="7" t="str">
        <f>IF(AND(R18="○",T18&gt;0.35,U18=V18),"○","×")</f>
        <v>○</v>
      </c>
      <c r="F18" s="7" t="str">
        <f>IF(AND(W18="○",Y18&gt;0.35,Z18=AA18),"○","×")</f>
        <v>○</v>
      </c>
      <c r="G18" s="7" t="str">
        <f t="shared" si="8"/>
        <v>○</v>
      </c>
      <c r="H18" s="7" t="str">
        <f t="shared" si="9"/>
        <v>○</v>
      </c>
      <c r="I18" s="8" t="s">
        <v>161</v>
      </c>
      <c r="J18" s="8"/>
      <c r="K18" s="17" t="s">
        <v>30</v>
      </c>
      <c r="L18" s="8" t="s">
        <v>154</v>
      </c>
      <c r="M18" s="7" t="s">
        <v>30</v>
      </c>
      <c r="N18" s="9">
        <v>78</v>
      </c>
      <c r="O18" s="83">
        <f t="shared" si="11"/>
        <v>0.29743589743589743</v>
      </c>
      <c r="P18" s="6">
        <v>6</v>
      </c>
      <c r="Q18" s="6">
        <v>6</v>
      </c>
      <c r="R18" s="7" t="s">
        <v>30</v>
      </c>
      <c r="S18" s="9">
        <v>20.5</v>
      </c>
      <c r="T18" s="83">
        <f t="shared" si="12"/>
        <v>0.54634146341463408</v>
      </c>
      <c r="U18" s="6">
        <v>11</v>
      </c>
      <c r="V18" s="6">
        <v>11</v>
      </c>
      <c r="W18" s="7" t="s">
        <v>30</v>
      </c>
      <c r="X18" s="9">
        <v>28</v>
      </c>
      <c r="Y18" s="83">
        <f t="shared" si="15"/>
        <v>0.7142857142857143</v>
      </c>
      <c r="Z18" s="6">
        <v>3</v>
      </c>
      <c r="AA18" s="6">
        <v>3</v>
      </c>
      <c r="AB18" s="7" t="s">
        <v>30</v>
      </c>
      <c r="AC18" s="9">
        <v>28</v>
      </c>
      <c r="AD18" s="83">
        <f t="shared" si="13"/>
        <v>0.74285714285714288</v>
      </c>
      <c r="AE18" s="6">
        <v>8</v>
      </c>
      <c r="AF18" s="6">
        <v>8</v>
      </c>
      <c r="AG18" s="7" t="s">
        <v>30</v>
      </c>
      <c r="AH18" s="9">
        <v>16.5</v>
      </c>
      <c r="AI18" s="83">
        <f t="shared" si="14"/>
        <v>0.77575757575757576</v>
      </c>
      <c r="AJ18" s="6">
        <v>3</v>
      </c>
      <c r="AK18" s="6">
        <v>3</v>
      </c>
      <c r="AL18" s="7"/>
      <c r="AM18" s="9"/>
      <c r="AN18" s="83" t="str">
        <f t="shared" si="10"/>
        <v/>
      </c>
      <c r="AO18" s="6"/>
      <c r="AP18" s="6"/>
    </row>
    <row r="19" spans="2:42" ht="42" customHeight="1">
      <c r="B19" s="6" t="s">
        <v>167</v>
      </c>
      <c r="C19" s="6" t="s">
        <v>39</v>
      </c>
      <c r="D19" s="7" t="str">
        <f t="shared" si="5"/>
        <v>○</v>
      </c>
      <c r="E19" s="7" t="str">
        <f t="shared" si="6"/>
        <v>○</v>
      </c>
      <c r="F19" s="7" t="str">
        <f t="shared" si="7"/>
        <v>○</v>
      </c>
      <c r="G19" s="7" t="str">
        <f t="shared" si="8"/>
        <v>○</v>
      </c>
      <c r="H19" s="7" t="str">
        <f t="shared" si="9"/>
        <v>○</v>
      </c>
      <c r="I19" s="8" t="s">
        <v>168</v>
      </c>
      <c r="J19" s="8"/>
      <c r="K19" s="17" t="s">
        <v>103</v>
      </c>
      <c r="L19" s="8" t="s">
        <v>154</v>
      </c>
      <c r="M19" s="7" t="s">
        <v>30</v>
      </c>
      <c r="N19" s="9">
        <v>61.5</v>
      </c>
      <c r="O19" s="83">
        <f t="shared" si="11"/>
        <v>0.37723577235772354</v>
      </c>
      <c r="P19" s="6">
        <v>9</v>
      </c>
      <c r="Q19" s="6">
        <v>9</v>
      </c>
      <c r="R19" s="7" t="s">
        <v>30</v>
      </c>
      <c r="S19" s="9">
        <v>31.5</v>
      </c>
      <c r="T19" s="83">
        <f t="shared" si="12"/>
        <v>0.35555555555555551</v>
      </c>
      <c r="U19" s="6">
        <v>1</v>
      </c>
      <c r="V19" s="6">
        <v>1</v>
      </c>
      <c r="W19" s="7" t="s">
        <v>30</v>
      </c>
      <c r="X19" s="9">
        <v>26</v>
      </c>
      <c r="Y19" s="83">
        <f t="shared" si="15"/>
        <v>0.76923076923076927</v>
      </c>
      <c r="Z19" s="6">
        <v>3</v>
      </c>
      <c r="AA19" s="6">
        <v>3</v>
      </c>
      <c r="AB19" s="7" t="s">
        <v>30</v>
      </c>
      <c r="AC19" s="9">
        <v>43.5</v>
      </c>
      <c r="AD19" s="83">
        <f t="shared" si="13"/>
        <v>0.47816091954022988</v>
      </c>
      <c r="AE19" s="6">
        <v>4</v>
      </c>
      <c r="AF19" s="6">
        <v>4</v>
      </c>
      <c r="AG19" s="7" t="s">
        <v>30</v>
      </c>
      <c r="AH19" s="9">
        <v>15.5</v>
      </c>
      <c r="AI19" s="83">
        <f t="shared" si="14"/>
        <v>0.82580645161290323</v>
      </c>
      <c r="AJ19" s="6">
        <v>4</v>
      </c>
      <c r="AK19" s="6">
        <v>4</v>
      </c>
      <c r="AL19" s="7"/>
      <c r="AM19" s="9"/>
      <c r="AN19" s="83" t="str">
        <f t="shared" si="10"/>
        <v/>
      </c>
      <c r="AO19" s="6"/>
      <c r="AP19" s="6"/>
    </row>
    <row r="20" spans="2:42" ht="42" customHeight="1">
      <c r="B20" s="6" t="s">
        <v>169</v>
      </c>
      <c r="C20" s="6" t="s">
        <v>39</v>
      </c>
      <c r="D20" s="7" t="str">
        <f t="shared" si="5"/>
        <v>○</v>
      </c>
      <c r="E20" s="7" t="str">
        <f t="shared" si="6"/>
        <v>○</v>
      </c>
      <c r="F20" s="7" t="str">
        <f t="shared" si="7"/>
        <v>○</v>
      </c>
      <c r="G20" s="7" t="str">
        <f t="shared" si="8"/>
        <v>○</v>
      </c>
      <c r="H20" s="7" t="str">
        <f t="shared" si="9"/>
        <v>○</v>
      </c>
      <c r="I20" s="8" t="s">
        <v>170</v>
      </c>
      <c r="J20" s="8"/>
      <c r="K20" s="17" t="s">
        <v>103</v>
      </c>
      <c r="L20" s="8" t="s">
        <v>154</v>
      </c>
      <c r="M20" s="7" t="s">
        <v>30</v>
      </c>
      <c r="N20" s="9">
        <v>58</v>
      </c>
      <c r="O20" s="83">
        <f t="shared" si="11"/>
        <v>0.39999999999999997</v>
      </c>
      <c r="P20" s="6">
        <v>8</v>
      </c>
      <c r="Q20" s="6">
        <v>8</v>
      </c>
      <c r="R20" s="7" t="s">
        <v>30</v>
      </c>
      <c r="S20" s="9">
        <v>20</v>
      </c>
      <c r="T20" s="83">
        <f t="shared" si="12"/>
        <v>0.55999999999999994</v>
      </c>
      <c r="U20" s="6">
        <v>11</v>
      </c>
      <c r="V20" s="6">
        <v>11</v>
      </c>
      <c r="W20" s="7" t="s">
        <v>30</v>
      </c>
      <c r="X20" s="9">
        <v>24</v>
      </c>
      <c r="Y20" s="83">
        <f t="shared" si="15"/>
        <v>0.83333333333333337</v>
      </c>
      <c r="Z20" s="6">
        <v>3</v>
      </c>
      <c r="AA20" s="6">
        <v>3</v>
      </c>
      <c r="AB20" s="7" t="s">
        <v>30</v>
      </c>
      <c r="AC20" s="9">
        <v>22</v>
      </c>
      <c r="AD20" s="83">
        <f t="shared" si="13"/>
        <v>0.94545454545454544</v>
      </c>
      <c r="AE20" s="6">
        <v>1</v>
      </c>
      <c r="AF20" s="6">
        <v>1</v>
      </c>
      <c r="AG20" s="7" t="s">
        <v>30</v>
      </c>
      <c r="AH20" s="9">
        <v>12.5</v>
      </c>
      <c r="AI20" s="83">
        <f t="shared" si="14"/>
        <v>1.024</v>
      </c>
      <c r="AJ20" s="6">
        <v>3</v>
      </c>
      <c r="AK20" s="6">
        <v>3</v>
      </c>
      <c r="AL20" s="7"/>
      <c r="AM20" s="9"/>
      <c r="AN20" s="83" t="str">
        <f t="shared" si="10"/>
        <v/>
      </c>
      <c r="AO20" s="6"/>
      <c r="AP20" s="6"/>
    </row>
    <row r="21" spans="2:42" ht="42" customHeight="1">
      <c r="B21" s="6" t="s">
        <v>171</v>
      </c>
      <c r="C21" s="6" t="s">
        <v>39</v>
      </c>
      <c r="D21" s="7" t="str">
        <f t="shared" si="5"/>
        <v>○</v>
      </c>
      <c r="E21" s="7" t="str">
        <f t="shared" si="6"/>
        <v>×</v>
      </c>
      <c r="F21" s="7" t="str">
        <f t="shared" si="7"/>
        <v>○</v>
      </c>
      <c r="G21" s="7" t="str">
        <f t="shared" si="8"/>
        <v>○</v>
      </c>
      <c r="H21" s="7" t="str">
        <f t="shared" si="9"/>
        <v>○</v>
      </c>
      <c r="I21" s="8" t="s">
        <v>172</v>
      </c>
      <c r="J21" s="8"/>
      <c r="K21" s="17" t="s">
        <v>30</v>
      </c>
      <c r="L21" s="8" t="s">
        <v>154</v>
      </c>
      <c r="M21" s="7" t="s">
        <v>30</v>
      </c>
      <c r="N21" s="9">
        <v>61</v>
      </c>
      <c r="O21" s="83">
        <f t="shared" si="11"/>
        <v>0.38032786885245901</v>
      </c>
      <c r="P21" s="6">
        <v>13</v>
      </c>
      <c r="Q21" s="6">
        <v>13</v>
      </c>
      <c r="R21" s="7" t="s">
        <v>30</v>
      </c>
      <c r="S21" s="9">
        <v>37.5</v>
      </c>
      <c r="T21" s="83">
        <f t="shared" si="12"/>
        <v>0.29866666666666664</v>
      </c>
      <c r="U21" s="6">
        <v>4</v>
      </c>
      <c r="V21" s="6">
        <v>4</v>
      </c>
      <c r="W21" s="7" t="s">
        <v>30</v>
      </c>
      <c r="X21" s="9">
        <v>42</v>
      </c>
      <c r="Y21" s="83">
        <f t="shared" si="15"/>
        <v>0.47619047619047616</v>
      </c>
      <c r="Z21" s="6">
        <v>6</v>
      </c>
      <c r="AA21" s="6">
        <v>6</v>
      </c>
      <c r="AB21" s="7" t="s">
        <v>30</v>
      </c>
      <c r="AC21" s="9">
        <v>37</v>
      </c>
      <c r="AD21" s="83">
        <f t="shared" si="13"/>
        <v>0.56216216216216219</v>
      </c>
      <c r="AE21" s="6">
        <v>4</v>
      </c>
      <c r="AF21" s="6">
        <v>4</v>
      </c>
      <c r="AG21" s="7" t="s">
        <v>30</v>
      </c>
      <c r="AH21" s="9">
        <v>20</v>
      </c>
      <c r="AI21" s="83">
        <f t="shared" si="14"/>
        <v>0.64</v>
      </c>
      <c r="AJ21" s="6">
        <v>2</v>
      </c>
      <c r="AK21" s="6">
        <v>2</v>
      </c>
      <c r="AL21" s="7"/>
      <c r="AM21" s="9"/>
      <c r="AN21" s="83" t="str">
        <f t="shared" si="10"/>
        <v/>
      </c>
      <c r="AO21" s="6"/>
      <c r="AP21" s="6"/>
    </row>
    <row r="22" spans="2:42" ht="42" customHeight="1">
      <c r="B22" s="6" t="s">
        <v>173</v>
      </c>
      <c r="C22" s="6" t="s">
        <v>32</v>
      </c>
      <c r="D22" s="7" t="str">
        <f t="shared" si="5"/>
        <v>○</v>
      </c>
      <c r="E22" s="7" t="str">
        <f t="shared" si="6"/>
        <v>×</v>
      </c>
      <c r="F22" s="7" t="str">
        <f t="shared" si="7"/>
        <v>○</v>
      </c>
      <c r="G22" s="7" t="str">
        <f t="shared" si="8"/>
        <v>○</v>
      </c>
      <c r="H22" s="7" t="str">
        <f t="shared" si="9"/>
        <v>○</v>
      </c>
      <c r="I22" s="8" t="s">
        <v>174</v>
      </c>
      <c r="J22" s="8"/>
      <c r="K22" s="17" t="s">
        <v>30</v>
      </c>
      <c r="L22" s="8" t="s">
        <v>154</v>
      </c>
      <c r="M22" s="7" t="s">
        <v>30</v>
      </c>
      <c r="N22" s="9">
        <v>63</v>
      </c>
      <c r="O22" s="83">
        <f t="shared" si="11"/>
        <v>0.36825396825396822</v>
      </c>
      <c r="P22" s="6">
        <v>18</v>
      </c>
      <c r="Q22" s="6">
        <v>18</v>
      </c>
      <c r="R22" s="7" t="s">
        <v>30</v>
      </c>
      <c r="S22" s="9">
        <v>38</v>
      </c>
      <c r="T22" s="83">
        <f t="shared" si="12"/>
        <v>0.29473684210526313</v>
      </c>
      <c r="U22" s="6">
        <v>5</v>
      </c>
      <c r="V22" s="6">
        <v>5</v>
      </c>
      <c r="W22" s="7" t="s">
        <v>30</v>
      </c>
      <c r="X22" s="9">
        <v>32.5</v>
      </c>
      <c r="Y22" s="83">
        <f t="shared" si="15"/>
        <v>0.61538461538461542</v>
      </c>
      <c r="Z22" s="6">
        <v>4</v>
      </c>
      <c r="AA22" s="6">
        <v>4</v>
      </c>
      <c r="AB22" s="7" t="s">
        <v>30</v>
      </c>
      <c r="AC22" s="9">
        <v>24</v>
      </c>
      <c r="AD22" s="83">
        <f t="shared" si="13"/>
        <v>0.8666666666666667</v>
      </c>
      <c r="AE22" s="6">
        <v>5</v>
      </c>
      <c r="AF22" s="6">
        <v>5</v>
      </c>
      <c r="AG22" s="7" t="s">
        <v>30</v>
      </c>
      <c r="AH22" s="9">
        <v>16</v>
      </c>
      <c r="AI22" s="83">
        <f t="shared" si="14"/>
        <v>0.8</v>
      </c>
      <c r="AJ22" s="6">
        <v>2</v>
      </c>
      <c r="AK22" s="6">
        <v>2</v>
      </c>
      <c r="AL22" s="7"/>
      <c r="AM22" s="9"/>
      <c r="AN22" s="83" t="str">
        <f t="shared" si="10"/>
        <v/>
      </c>
      <c r="AO22" s="6"/>
      <c r="AP22" s="6"/>
    </row>
    <row r="23" spans="2:42" ht="42" customHeight="1">
      <c r="B23" s="6" t="s">
        <v>175</v>
      </c>
      <c r="C23" s="6" t="s">
        <v>39</v>
      </c>
      <c r="D23" s="7" t="str">
        <f t="shared" si="5"/>
        <v>×</v>
      </c>
      <c r="E23" s="7" t="str">
        <f t="shared" si="6"/>
        <v>○</v>
      </c>
      <c r="F23" s="7" t="str">
        <f t="shared" si="7"/>
        <v>○</v>
      </c>
      <c r="G23" s="7" t="str">
        <f t="shared" si="8"/>
        <v>○</v>
      </c>
      <c r="H23" s="7" t="str">
        <f t="shared" si="9"/>
        <v>○</v>
      </c>
      <c r="I23" s="8" t="s">
        <v>168</v>
      </c>
      <c r="J23" s="8"/>
      <c r="K23" s="17" t="s">
        <v>30</v>
      </c>
      <c r="L23" s="8" t="s">
        <v>159</v>
      </c>
      <c r="M23" s="7" t="s">
        <v>30</v>
      </c>
      <c r="N23" s="9">
        <v>71</v>
      </c>
      <c r="O23" s="83">
        <f t="shared" si="11"/>
        <v>0.3267605633802817</v>
      </c>
      <c r="P23" s="6">
        <v>11</v>
      </c>
      <c r="Q23" s="6">
        <v>11</v>
      </c>
      <c r="R23" s="7" t="s">
        <v>30</v>
      </c>
      <c r="S23" s="9">
        <v>29</v>
      </c>
      <c r="T23" s="83">
        <f t="shared" si="12"/>
        <v>0.38620689655172413</v>
      </c>
      <c r="U23" s="6">
        <v>11</v>
      </c>
      <c r="V23" s="6">
        <v>11</v>
      </c>
      <c r="W23" s="7" t="s">
        <v>30</v>
      </c>
      <c r="X23" s="9">
        <v>44</v>
      </c>
      <c r="Y23" s="83">
        <f t="shared" si="15"/>
        <v>0.45454545454545453</v>
      </c>
      <c r="Z23" s="6">
        <v>10</v>
      </c>
      <c r="AA23" s="6">
        <v>10</v>
      </c>
      <c r="AB23" s="7" t="s">
        <v>30</v>
      </c>
      <c r="AC23" s="9">
        <v>40.5</v>
      </c>
      <c r="AD23" s="83">
        <f t="shared" si="13"/>
        <v>0.51358024691358029</v>
      </c>
      <c r="AE23" s="6">
        <v>9</v>
      </c>
      <c r="AF23" s="6">
        <v>9</v>
      </c>
      <c r="AG23" s="7" t="s">
        <v>30</v>
      </c>
      <c r="AH23" s="9">
        <v>20</v>
      </c>
      <c r="AI23" s="83">
        <f t="shared" si="14"/>
        <v>0.64</v>
      </c>
      <c r="AJ23" s="6">
        <v>7</v>
      </c>
      <c r="AK23" s="6">
        <v>7</v>
      </c>
      <c r="AL23" s="7"/>
      <c r="AM23" s="9"/>
      <c r="AN23" s="83" t="str">
        <f t="shared" si="10"/>
        <v/>
      </c>
      <c r="AO23" s="6"/>
      <c r="AP23" s="6"/>
    </row>
    <row r="24" spans="2:42" ht="42" customHeight="1">
      <c r="B24" s="6" t="s">
        <v>176</v>
      </c>
      <c r="C24" s="6" t="s">
        <v>32</v>
      </c>
      <c r="D24" s="7" t="str">
        <f t="shared" si="5"/>
        <v>×</v>
      </c>
      <c r="E24" s="7" t="str">
        <f t="shared" si="6"/>
        <v>○</v>
      </c>
      <c r="F24" s="7" t="str">
        <f t="shared" si="7"/>
        <v>○</v>
      </c>
      <c r="G24" s="7" t="str">
        <f t="shared" si="8"/>
        <v>○</v>
      </c>
      <c r="H24" s="7" t="str">
        <f t="shared" si="9"/>
        <v>○</v>
      </c>
      <c r="I24" s="8" t="s">
        <v>174</v>
      </c>
      <c r="J24" s="8"/>
      <c r="K24" s="17" t="s">
        <v>30</v>
      </c>
      <c r="L24" s="8" t="s">
        <v>154</v>
      </c>
      <c r="M24" s="7" t="s">
        <v>30</v>
      </c>
      <c r="N24" s="9">
        <v>84</v>
      </c>
      <c r="O24" s="83">
        <f t="shared" si="11"/>
        <v>0.27619047619047621</v>
      </c>
      <c r="P24" s="6">
        <v>8</v>
      </c>
      <c r="Q24" s="6">
        <v>8</v>
      </c>
      <c r="R24" s="7" t="s">
        <v>30</v>
      </c>
      <c r="S24" s="9">
        <v>23</v>
      </c>
      <c r="T24" s="83">
        <f t="shared" si="12"/>
        <v>0.4869565217391304</v>
      </c>
      <c r="U24" s="6">
        <v>12</v>
      </c>
      <c r="V24" s="6">
        <v>12</v>
      </c>
      <c r="W24" s="7" t="s">
        <v>30</v>
      </c>
      <c r="X24" s="9">
        <v>35</v>
      </c>
      <c r="Y24" s="83">
        <f t="shared" si="15"/>
        <v>0.5714285714285714</v>
      </c>
      <c r="Z24" s="6">
        <v>2</v>
      </c>
      <c r="AA24" s="6">
        <v>2</v>
      </c>
      <c r="AB24" s="7" t="s">
        <v>30</v>
      </c>
      <c r="AC24" s="9">
        <v>19.5</v>
      </c>
      <c r="AD24" s="83">
        <f t="shared" si="13"/>
        <v>1.0666666666666667</v>
      </c>
      <c r="AE24" s="6">
        <v>4</v>
      </c>
      <c r="AF24" s="6">
        <v>4</v>
      </c>
      <c r="AG24" s="7" t="s">
        <v>30</v>
      </c>
      <c r="AH24" s="9">
        <v>14.5</v>
      </c>
      <c r="AI24" s="83">
        <f t="shared" si="14"/>
        <v>0.88275862068965527</v>
      </c>
      <c r="AJ24" s="6">
        <v>5</v>
      </c>
      <c r="AK24" s="6">
        <v>5</v>
      </c>
      <c r="AL24" s="7"/>
      <c r="AM24" s="9"/>
      <c r="AN24" s="83" t="str">
        <f t="shared" si="10"/>
        <v/>
      </c>
      <c r="AO24" s="6"/>
      <c r="AP24" s="6"/>
    </row>
    <row r="25" spans="2:42" ht="42" customHeight="1">
      <c r="B25" s="6" t="s">
        <v>177</v>
      </c>
      <c r="C25" s="6" t="s">
        <v>39</v>
      </c>
      <c r="D25" s="7" t="str">
        <f t="shared" si="5"/>
        <v>×</v>
      </c>
      <c r="E25" s="7" t="str">
        <f t="shared" si="6"/>
        <v>○</v>
      </c>
      <c r="F25" s="7" t="str">
        <f t="shared" si="7"/>
        <v>○</v>
      </c>
      <c r="G25" s="7" t="str">
        <f t="shared" si="8"/>
        <v>○</v>
      </c>
      <c r="H25" s="7" t="str">
        <f t="shared" si="9"/>
        <v>○</v>
      </c>
      <c r="I25" s="8" t="s">
        <v>170</v>
      </c>
      <c r="J25" s="8"/>
      <c r="K25" s="17" t="s">
        <v>30</v>
      </c>
      <c r="L25" s="8" t="s">
        <v>154</v>
      </c>
      <c r="M25" s="7" t="s">
        <v>30</v>
      </c>
      <c r="N25" s="9">
        <v>68</v>
      </c>
      <c r="O25" s="83">
        <f t="shared" si="11"/>
        <v>0.3411764705882353</v>
      </c>
      <c r="P25" s="6">
        <v>15</v>
      </c>
      <c r="Q25" s="6">
        <v>15</v>
      </c>
      <c r="R25" s="7" t="s">
        <v>30</v>
      </c>
      <c r="S25" s="9">
        <v>18</v>
      </c>
      <c r="T25" s="83">
        <f t="shared" si="12"/>
        <v>0.62222222222222223</v>
      </c>
      <c r="U25" s="6">
        <v>12</v>
      </c>
      <c r="V25" s="6">
        <v>12</v>
      </c>
      <c r="W25" s="7" t="s">
        <v>30</v>
      </c>
      <c r="X25" s="9">
        <v>21.5</v>
      </c>
      <c r="Y25" s="83">
        <f t="shared" si="15"/>
        <v>0.93023255813953487</v>
      </c>
      <c r="Z25" s="6">
        <v>2</v>
      </c>
      <c r="AA25" s="6">
        <v>2</v>
      </c>
      <c r="AB25" s="7" t="s">
        <v>30</v>
      </c>
      <c r="AC25" s="9">
        <v>27</v>
      </c>
      <c r="AD25" s="83">
        <f t="shared" si="13"/>
        <v>0.77037037037037037</v>
      </c>
      <c r="AE25" s="6">
        <v>8</v>
      </c>
      <c r="AF25" s="6">
        <v>8</v>
      </c>
      <c r="AG25" s="7" t="s">
        <v>30</v>
      </c>
      <c r="AH25" s="9">
        <v>24.5</v>
      </c>
      <c r="AI25" s="83">
        <f t="shared" si="14"/>
        <v>0.52244897959183678</v>
      </c>
      <c r="AJ25" s="6">
        <v>2</v>
      </c>
      <c r="AK25" s="6">
        <v>2</v>
      </c>
      <c r="AL25" s="7"/>
      <c r="AM25" s="9"/>
      <c r="AN25" s="83" t="str">
        <f t="shared" si="10"/>
        <v/>
      </c>
      <c r="AO25" s="6"/>
      <c r="AP25" s="6"/>
    </row>
    <row r="26" spans="2:42" ht="42" customHeight="1">
      <c r="B26" s="6" t="s">
        <v>178</v>
      </c>
      <c r="C26" s="6" t="s">
        <v>32</v>
      </c>
      <c r="D26" s="7" t="str">
        <f t="shared" si="5"/>
        <v>○</v>
      </c>
      <c r="E26" s="7" t="str">
        <f t="shared" si="6"/>
        <v>○</v>
      </c>
      <c r="F26" s="7" t="str">
        <f t="shared" si="7"/>
        <v>○</v>
      </c>
      <c r="G26" s="7" t="str">
        <f t="shared" si="8"/>
        <v>○</v>
      </c>
      <c r="H26" s="7" t="str">
        <f t="shared" si="9"/>
        <v>○</v>
      </c>
      <c r="I26" s="8" t="s">
        <v>179</v>
      </c>
      <c r="J26" s="97"/>
      <c r="K26" s="17" t="s">
        <v>103</v>
      </c>
      <c r="L26" s="8" t="s">
        <v>159</v>
      </c>
      <c r="M26" s="7" t="s">
        <v>30</v>
      </c>
      <c r="N26" s="9">
        <v>53.5</v>
      </c>
      <c r="O26" s="83">
        <f t="shared" si="11"/>
        <v>0.43364485981308409</v>
      </c>
      <c r="P26" s="6">
        <v>10</v>
      </c>
      <c r="Q26" s="6">
        <v>10</v>
      </c>
      <c r="R26" s="7" t="s">
        <v>30</v>
      </c>
      <c r="S26" s="9">
        <v>23.5</v>
      </c>
      <c r="T26" s="83">
        <f t="shared" si="12"/>
        <v>0.47659574468085103</v>
      </c>
      <c r="U26" s="6">
        <v>6</v>
      </c>
      <c r="V26" s="6">
        <v>6</v>
      </c>
      <c r="W26" s="7" t="s">
        <v>30</v>
      </c>
      <c r="X26" s="9">
        <v>43</v>
      </c>
      <c r="Y26" s="83">
        <f t="shared" si="15"/>
        <v>0.46511627906976744</v>
      </c>
      <c r="Z26" s="6">
        <v>3</v>
      </c>
      <c r="AA26" s="6">
        <v>3</v>
      </c>
      <c r="AB26" s="7" t="s">
        <v>30</v>
      </c>
      <c r="AC26" s="9">
        <v>24.5</v>
      </c>
      <c r="AD26" s="83">
        <f t="shared" si="13"/>
        <v>0.84897959183673477</v>
      </c>
      <c r="AE26" s="6">
        <v>3</v>
      </c>
      <c r="AF26" s="6">
        <v>3</v>
      </c>
      <c r="AG26" s="7" t="s">
        <v>30</v>
      </c>
      <c r="AH26" s="9">
        <v>18</v>
      </c>
      <c r="AI26" s="83">
        <f t="shared" si="14"/>
        <v>0.71111111111111114</v>
      </c>
      <c r="AJ26" s="6">
        <v>2</v>
      </c>
      <c r="AK26" s="6">
        <v>2</v>
      </c>
      <c r="AL26" s="7"/>
      <c r="AM26" s="9"/>
      <c r="AN26" s="83" t="str">
        <f t="shared" si="10"/>
        <v/>
      </c>
      <c r="AO26" s="6"/>
      <c r="AP26" s="6"/>
    </row>
    <row r="27" spans="2:42" ht="189" customHeight="1">
      <c r="B27" s="6" t="s">
        <v>180</v>
      </c>
      <c r="C27" s="6" t="s">
        <v>39</v>
      </c>
      <c r="D27" s="7" t="str">
        <f t="shared" si="5"/>
        <v>×</v>
      </c>
      <c r="E27" s="7" t="str">
        <f t="shared" si="6"/>
        <v>×</v>
      </c>
      <c r="F27" s="7" t="str">
        <f t="shared" si="7"/>
        <v>○</v>
      </c>
      <c r="G27" s="7" t="str">
        <f t="shared" si="8"/>
        <v>○</v>
      </c>
      <c r="H27" s="7" t="str">
        <f t="shared" si="9"/>
        <v>○</v>
      </c>
      <c r="I27" s="78" t="s">
        <v>181</v>
      </c>
      <c r="J27" s="8" t="s">
        <v>182</v>
      </c>
      <c r="K27" s="91" t="s">
        <v>37</v>
      </c>
      <c r="L27" s="8" t="s">
        <v>183</v>
      </c>
      <c r="M27" s="7" t="s">
        <v>30</v>
      </c>
      <c r="N27" s="9">
        <v>72.5</v>
      </c>
      <c r="O27" s="83">
        <f t="shared" si="11"/>
        <v>0.32</v>
      </c>
      <c r="P27" s="6">
        <v>9</v>
      </c>
      <c r="Q27" s="6">
        <v>9</v>
      </c>
      <c r="R27" s="7" t="s">
        <v>30</v>
      </c>
      <c r="S27" s="9">
        <v>35</v>
      </c>
      <c r="T27" s="83">
        <f t="shared" si="12"/>
        <v>0.32</v>
      </c>
      <c r="U27" s="6">
        <v>9</v>
      </c>
      <c r="V27" s="6">
        <v>9</v>
      </c>
      <c r="W27" s="7" t="s">
        <v>30</v>
      </c>
      <c r="X27" s="9">
        <v>28</v>
      </c>
      <c r="Y27" s="83">
        <f t="shared" si="15"/>
        <v>0.7142857142857143</v>
      </c>
      <c r="Z27" s="6">
        <v>2</v>
      </c>
      <c r="AA27" s="6">
        <v>2</v>
      </c>
      <c r="AB27" s="7" t="s">
        <v>30</v>
      </c>
      <c r="AC27" s="9">
        <v>30</v>
      </c>
      <c r="AD27" s="83">
        <f t="shared" si="13"/>
        <v>0.69333333333333336</v>
      </c>
      <c r="AE27" s="6">
        <v>3</v>
      </c>
      <c r="AF27" s="6">
        <v>3</v>
      </c>
      <c r="AG27" s="7" t="s">
        <v>30</v>
      </c>
      <c r="AH27" s="9">
        <v>18</v>
      </c>
      <c r="AI27" s="83">
        <f t="shared" si="14"/>
        <v>0.71111111111111114</v>
      </c>
      <c r="AJ27" s="6">
        <v>1</v>
      </c>
      <c r="AK27" s="6">
        <v>1</v>
      </c>
      <c r="AL27" s="7"/>
      <c r="AM27" s="9"/>
      <c r="AN27" s="83" t="str">
        <f t="shared" si="10"/>
        <v/>
      </c>
      <c r="AO27" s="6"/>
      <c r="AP27" s="6"/>
    </row>
    <row r="28" spans="2:42" ht="42" customHeight="1">
      <c r="B28" s="6"/>
      <c r="C28" s="6"/>
      <c r="D28" s="7" t="str">
        <f t="shared" si="5"/>
        <v>×</v>
      </c>
      <c r="E28" s="7" t="str">
        <f t="shared" si="6"/>
        <v>×</v>
      </c>
      <c r="F28" s="7" t="str">
        <f t="shared" si="7"/>
        <v>×</v>
      </c>
      <c r="G28" s="7" t="str">
        <f t="shared" si="8"/>
        <v>×</v>
      </c>
      <c r="H28" s="7" t="str">
        <f t="shared" si="9"/>
        <v>×</v>
      </c>
      <c r="I28" s="8"/>
      <c r="J28" s="92"/>
      <c r="K28" s="17"/>
      <c r="L28" s="8"/>
      <c r="M28" s="7"/>
      <c r="N28" s="9"/>
      <c r="O28" s="83" t="str">
        <f t="shared" si="11"/>
        <v/>
      </c>
      <c r="P28" s="6"/>
      <c r="Q28" s="6"/>
      <c r="R28" s="7"/>
      <c r="S28" s="9"/>
      <c r="T28" s="83" t="str">
        <f t="shared" si="12"/>
        <v/>
      </c>
      <c r="U28" s="6"/>
      <c r="V28" s="6"/>
      <c r="W28" s="7"/>
      <c r="X28" s="9"/>
      <c r="Y28" s="83" t="str">
        <f t="shared" si="15"/>
        <v/>
      </c>
      <c r="Z28" s="6"/>
      <c r="AA28" s="6"/>
      <c r="AB28" s="7"/>
      <c r="AC28" s="9"/>
      <c r="AD28" s="83" t="str">
        <f t="shared" si="13"/>
        <v/>
      </c>
      <c r="AE28" s="6"/>
      <c r="AF28" s="6"/>
      <c r="AG28" s="7"/>
      <c r="AH28" s="9"/>
      <c r="AI28" s="83" t="str">
        <f t="shared" si="14"/>
        <v/>
      </c>
      <c r="AJ28" s="6"/>
      <c r="AK28" s="6"/>
      <c r="AL28" s="7"/>
      <c r="AM28" s="9"/>
      <c r="AN28" s="83" t="str">
        <f t="shared" si="10"/>
        <v/>
      </c>
      <c r="AO28" s="6"/>
      <c r="AP28" s="6"/>
    </row>
    <row r="29" spans="2:42" ht="134.4" customHeight="1">
      <c r="B29" s="6" t="s">
        <v>184</v>
      </c>
      <c r="C29" s="6" t="s">
        <v>101</v>
      </c>
      <c r="D29" s="7"/>
      <c r="E29" s="7"/>
      <c r="F29" s="7"/>
      <c r="G29" s="7"/>
      <c r="H29" s="90"/>
      <c r="I29" s="143" t="s">
        <v>185</v>
      </c>
      <c r="J29" s="8"/>
      <c r="K29" s="17" t="s">
        <v>30</v>
      </c>
      <c r="L29" s="8"/>
      <c r="M29" s="7"/>
      <c r="N29" s="9"/>
      <c r="O29" s="83" t="str">
        <f t="shared" si="11"/>
        <v/>
      </c>
      <c r="P29" s="6"/>
      <c r="Q29" s="6"/>
      <c r="R29" s="7"/>
      <c r="S29" s="9"/>
      <c r="T29" s="83" t="str">
        <f t="shared" si="12"/>
        <v/>
      </c>
      <c r="U29" s="6"/>
      <c r="V29" s="6"/>
      <c r="W29" s="7"/>
      <c r="X29" s="9"/>
      <c r="Y29" s="83" t="str">
        <f t="shared" si="15"/>
        <v/>
      </c>
      <c r="Z29" s="6"/>
      <c r="AA29" s="6"/>
      <c r="AB29" s="7"/>
      <c r="AC29" s="9"/>
      <c r="AD29" s="83" t="str">
        <f t="shared" si="13"/>
        <v/>
      </c>
      <c r="AE29" s="6"/>
      <c r="AF29" s="6"/>
      <c r="AG29" s="7"/>
      <c r="AH29" s="9"/>
      <c r="AI29" s="83" t="str">
        <f t="shared" si="14"/>
        <v/>
      </c>
      <c r="AJ29" s="6"/>
      <c r="AK29" s="6"/>
      <c r="AL29" s="7"/>
      <c r="AM29" s="9"/>
      <c r="AN29" s="83" t="str">
        <f t="shared" si="10"/>
        <v/>
      </c>
      <c r="AO29" s="6"/>
      <c r="AP29" s="6"/>
    </row>
    <row r="30" spans="2:42" ht="112.2" customHeight="1">
      <c r="B30" s="6" t="s">
        <v>186</v>
      </c>
      <c r="C30" s="6" t="s">
        <v>187</v>
      </c>
      <c r="D30" s="7"/>
      <c r="E30" s="7"/>
      <c r="F30" s="7"/>
      <c r="G30" s="7"/>
      <c r="H30" s="90"/>
      <c r="I30" s="143" t="s">
        <v>188</v>
      </c>
      <c r="J30" s="8"/>
      <c r="K30" s="17" t="s">
        <v>30</v>
      </c>
      <c r="L30" s="8"/>
      <c r="M30" s="7" t="s">
        <v>30</v>
      </c>
      <c r="N30" s="9">
        <v>27.5</v>
      </c>
      <c r="O30" s="83">
        <f t="shared" si="11"/>
        <v>0.84363636363636363</v>
      </c>
      <c r="P30" s="6"/>
      <c r="Q30" s="6"/>
      <c r="R30" s="7"/>
      <c r="S30" s="9"/>
      <c r="T30" s="83" t="str">
        <f t="shared" si="12"/>
        <v/>
      </c>
      <c r="U30" s="6"/>
      <c r="V30" s="6"/>
      <c r="W30" s="7"/>
      <c r="X30" s="9"/>
      <c r="Y30" s="83" t="str">
        <f t="shared" si="15"/>
        <v/>
      </c>
      <c r="Z30" s="6"/>
      <c r="AA30" s="6"/>
      <c r="AB30" s="7"/>
      <c r="AC30" s="9"/>
      <c r="AD30" s="83" t="str">
        <f t="shared" si="13"/>
        <v/>
      </c>
      <c r="AE30" s="6"/>
      <c r="AF30" s="6"/>
      <c r="AG30" s="7"/>
      <c r="AH30" s="9"/>
      <c r="AI30" s="83" t="str">
        <f t="shared" si="14"/>
        <v/>
      </c>
      <c r="AJ30" s="6"/>
      <c r="AK30" s="6"/>
      <c r="AL30" s="7"/>
      <c r="AM30" s="9"/>
      <c r="AN30" s="83" t="str">
        <f t="shared" si="10"/>
        <v/>
      </c>
      <c r="AO30" s="6"/>
      <c r="AP30" s="6"/>
    </row>
    <row r="31" spans="2:42" ht="42" customHeight="1">
      <c r="B31" s="6"/>
      <c r="C31" s="6"/>
      <c r="D31" s="7" t="str">
        <f t="shared" si="5"/>
        <v>×</v>
      </c>
      <c r="E31" s="7" t="str">
        <f t="shared" si="6"/>
        <v>×</v>
      </c>
      <c r="F31" s="7" t="str">
        <f t="shared" si="7"/>
        <v>×</v>
      </c>
      <c r="G31" s="7" t="str">
        <f t="shared" si="8"/>
        <v>×</v>
      </c>
      <c r="H31" s="7" t="str">
        <f t="shared" si="9"/>
        <v>×</v>
      </c>
      <c r="I31" s="8"/>
      <c r="J31" s="8"/>
      <c r="K31" s="17"/>
      <c r="L31" s="8"/>
      <c r="M31" s="7"/>
      <c r="N31" s="9"/>
      <c r="O31" s="83" t="str">
        <f t="shared" si="11"/>
        <v/>
      </c>
      <c r="P31" s="6"/>
      <c r="Q31" s="6"/>
      <c r="R31" s="7"/>
      <c r="S31" s="9"/>
      <c r="T31" s="83" t="str">
        <f t="shared" si="12"/>
        <v/>
      </c>
      <c r="U31" s="6"/>
      <c r="V31" s="6"/>
      <c r="W31" s="7"/>
      <c r="X31" s="9"/>
      <c r="Y31" s="83" t="str">
        <f t="shared" si="15"/>
        <v/>
      </c>
      <c r="Z31" s="6"/>
      <c r="AA31" s="6"/>
      <c r="AB31" s="7"/>
      <c r="AC31" s="9"/>
      <c r="AD31" s="83" t="str">
        <f t="shared" si="13"/>
        <v/>
      </c>
      <c r="AE31" s="6"/>
      <c r="AF31" s="6"/>
      <c r="AG31" s="7"/>
      <c r="AH31" s="9"/>
      <c r="AI31" s="83" t="str">
        <f t="shared" si="14"/>
        <v/>
      </c>
      <c r="AJ31" s="6"/>
      <c r="AK31" s="6"/>
      <c r="AL31" s="7"/>
      <c r="AM31" s="9"/>
      <c r="AN31" s="83" t="str">
        <f t="shared" si="10"/>
        <v/>
      </c>
      <c r="AO31" s="6"/>
      <c r="AP31" s="6"/>
    </row>
    <row r="33" spans="2:12" ht="42" customHeight="1">
      <c r="B33" s="76" t="s">
        <v>189</v>
      </c>
      <c r="C33" s="76" t="s">
        <v>146</v>
      </c>
      <c r="D33" s="77" t="s">
        <v>43</v>
      </c>
      <c r="E33" s="77" t="s">
        <v>43</v>
      </c>
      <c r="F33" s="77" t="s">
        <v>43</v>
      </c>
      <c r="G33" s="77" t="s">
        <v>43</v>
      </c>
      <c r="H33" s="77" t="s">
        <v>43</v>
      </c>
      <c r="I33" s="78"/>
      <c r="J33" s="78"/>
      <c r="K33" s="17"/>
      <c r="L33" s="17"/>
    </row>
    <row r="34" spans="2:12" ht="42" customHeight="1">
      <c r="B34" s="76" t="s">
        <v>190</v>
      </c>
      <c r="C34" s="76" t="s">
        <v>146</v>
      </c>
      <c r="D34" s="77" t="s">
        <v>43</v>
      </c>
      <c r="E34" s="77" t="s">
        <v>43</v>
      </c>
      <c r="F34" s="77" t="s">
        <v>43</v>
      </c>
      <c r="G34" s="77" t="s">
        <v>43</v>
      </c>
      <c r="H34" s="77" t="s">
        <v>43</v>
      </c>
      <c r="I34" s="78"/>
      <c r="J34" s="78"/>
      <c r="K34" s="17"/>
      <c r="L34" s="17"/>
    </row>
    <row r="35" spans="2:12" ht="42" customHeight="1">
      <c r="B35" s="6"/>
      <c r="C35" s="76"/>
      <c r="D35" s="7"/>
      <c r="E35" s="7"/>
      <c r="F35" s="7"/>
      <c r="G35" s="7"/>
      <c r="H35" s="7"/>
      <c r="I35" s="8"/>
      <c r="J35" s="8"/>
      <c r="K35" s="17"/>
      <c r="L35" s="17"/>
    </row>
  </sheetData>
  <autoFilter ref="B9:AP31" xr:uid="{1DFC5A2A-30DB-43AA-83F8-A779D093AD3E}"/>
  <phoneticPr fontId="7"/>
  <conditionalFormatting sqref="M10:M31 R10:R31 W10:W31 AB10:AB31 AG10:AG31">
    <cfRule type="cellIs" dxfId="29" priority="2" operator="equal">
      <formula>"×"</formula>
    </cfRule>
  </conditionalFormatting>
  <conditionalFormatting sqref="O10:O31 T10:T31 Y10:Y31 AD10:AD31 AI10:AI31">
    <cfRule type="cellIs" dxfId="28" priority="3" operator="lessThan">
      <formula>0.35</formula>
    </cfRule>
  </conditionalFormatting>
  <conditionalFormatting sqref="Q10:Q13 V10:V31 AA10:AA31 AF10:AF31 AK10:AK31 Q15:Q31">
    <cfRule type="cellIs" dxfId="27" priority="1" operator="notEqual">
      <formula>P10</formula>
    </cfRule>
  </conditionalFormatting>
  <dataValidations count="3">
    <dataValidation type="list" allowBlank="1" showInputMessage="1" showErrorMessage="1" sqref="AL10:AL31 M10:M31 R10:R31 AB10:AB31 AG10:AG31 W10:W31" xr:uid="{E3A41A8D-2838-49CA-BA15-5B2E4E32A6BD}">
      <formula1>"○,×"</formula1>
    </dataValidation>
    <dataValidation type="list" allowBlank="1" showInputMessage="1" showErrorMessage="1" sqref="K33:L35" xr:uid="{1432DCDD-31EF-4C80-9182-7584125B047C}">
      <formula1>"○,△,×"</formula1>
    </dataValidation>
    <dataValidation type="list" allowBlank="1" showInputMessage="1" showErrorMessage="1" sqref="K10:K31" xr:uid="{416779A6-2963-438B-BD27-F60D97F0531B}">
      <formula1>"◎,○,△,×"</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93501-D613-4485-B080-214098135D03}">
  <dimension ref="B2:AP35"/>
  <sheetViews>
    <sheetView showGridLines="0" zoomScale="85" zoomScaleNormal="85" workbookViewId="0">
      <pane xSplit="12" ySplit="9" topLeftCell="M26" activePane="bottomRight" state="frozen"/>
      <selection pane="topRight" activeCell="K1" sqref="K1"/>
      <selection pane="bottomLeft" activeCell="A10" sqref="A10"/>
      <selection pane="bottomRight" activeCell="K29" sqref="K29"/>
    </sheetView>
  </sheetViews>
  <sheetFormatPr defaultRowHeight="12" customHeight="1"/>
  <cols>
    <col min="1" max="1" width="2.625" customWidth="1"/>
    <col min="2" max="2" width="24.375" bestFit="1" customWidth="1"/>
    <col min="3" max="3" width="7.875" bestFit="1" customWidth="1"/>
    <col min="4" max="8" width="5.875" customWidth="1"/>
    <col min="9" max="10" width="35.375" customWidth="1"/>
    <col min="11" max="11" width="11" customWidth="1"/>
    <col min="12" max="12" width="32" customWidth="1"/>
    <col min="13" max="42" width="10.625" customWidth="1"/>
  </cols>
  <sheetData>
    <row r="2" spans="2:42" ht="15">
      <c r="B2" s="74" t="s">
        <v>48</v>
      </c>
      <c r="C2" s="74"/>
      <c r="K2" t="s">
        <v>89</v>
      </c>
      <c r="L2">
        <f>COUNTIF($K$10:$K$31,K2)</f>
        <v>1</v>
      </c>
    </row>
    <row r="3" spans="2:42" ht="14.4">
      <c r="B3" s="73" t="s">
        <v>191</v>
      </c>
      <c r="D3" s="82" t="s">
        <v>50</v>
      </c>
      <c r="E3" s="20"/>
      <c r="F3" s="20"/>
      <c r="G3" s="20"/>
      <c r="H3" s="20"/>
      <c r="I3" s="3"/>
      <c r="K3" t="s">
        <v>105</v>
      </c>
      <c r="L3">
        <f>COUNTIF($K$10:$K$31,K3)</f>
        <v>15</v>
      </c>
    </row>
    <row r="4" spans="2:42" ht="11.4">
      <c r="D4" s="1" t="s">
        <v>51</v>
      </c>
      <c r="F4" t="s">
        <v>52</v>
      </c>
      <c r="I4" s="5"/>
      <c r="K4" t="s">
        <v>91</v>
      </c>
      <c r="L4">
        <f>COUNTIF($K$10:$K$31,K4)</f>
        <v>2</v>
      </c>
    </row>
    <row r="5" spans="2:42" ht="11.4">
      <c r="D5" s="1" t="s">
        <v>53</v>
      </c>
      <c r="F5" s="73" t="s">
        <v>54</v>
      </c>
      <c r="I5" s="5"/>
      <c r="K5" t="s">
        <v>92</v>
      </c>
      <c r="L5">
        <f>COUNTIF($K$10:$K$31,K5)</f>
        <v>1</v>
      </c>
    </row>
    <row r="6" spans="2:42" ht="12.6">
      <c r="B6" s="85" t="s">
        <v>192</v>
      </c>
      <c r="D6" s="2" t="s">
        <v>55</v>
      </c>
      <c r="E6" s="32"/>
      <c r="F6" s="32" t="s">
        <v>56</v>
      </c>
      <c r="G6" s="21"/>
      <c r="H6" s="21"/>
      <c r="I6" s="4"/>
      <c r="M6" s="13" t="s">
        <v>57</v>
      </c>
      <c r="N6" s="14"/>
      <c r="O6" s="14"/>
      <c r="P6" s="14"/>
      <c r="Q6" s="15"/>
      <c r="R6" s="13" t="s">
        <v>58</v>
      </c>
      <c r="S6" s="14"/>
      <c r="T6" s="14"/>
      <c r="U6" s="14"/>
      <c r="V6" s="15"/>
      <c r="W6" s="13" t="s">
        <v>59</v>
      </c>
      <c r="X6" s="14"/>
      <c r="Y6" s="14"/>
      <c r="Z6" s="14"/>
      <c r="AA6" s="15"/>
      <c r="AB6" s="13" t="s">
        <v>60</v>
      </c>
      <c r="AC6" s="14"/>
      <c r="AD6" s="14"/>
      <c r="AE6" s="14"/>
      <c r="AF6" s="15"/>
      <c r="AG6" s="13" t="s">
        <v>61</v>
      </c>
      <c r="AH6" s="14"/>
      <c r="AI6" s="14"/>
      <c r="AJ6" s="14"/>
      <c r="AK6" s="15"/>
      <c r="AL6" s="13" t="s">
        <v>62</v>
      </c>
      <c r="AM6" s="14"/>
      <c r="AN6" s="14"/>
      <c r="AO6" s="14"/>
      <c r="AP6" s="15"/>
    </row>
    <row r="7" spans="2:42" ht="11.4">
      <c r="K7" s="121" t="s">
        <v>94</v>
      </c>
      <c r="M7" s="24" t="s">
        <v>51</v>
      </c>
      <c r="N7" s="23" t="s">
        <v>53</v>
      </c>
      <c r="O7" s="15"/>
      <c r="P7" s="23" t="s">
        <v>55</v>
      </c>
      <c r="Q7" s="15"/>
      <c r="R7" s="24" t="s">
        <v>51</v>
      </c>
      <c r="S7" s="23" t="s">
        <v>53</v>
      </c>
      <c r="T7" s="15"/>
      <c r="U7" s="23" t="s">
        <v>55</v>
      </c>
      <c r="V7" s="15"/>
      <c r="W7" s="24" t="s">
        <v>51</v>
      </c>
      <c r="X7" s="23" t="s">
        <v>53</v>
      </c>
      <c r="Y7" s="15"/>
      <c r="Z7" s="23" t="s">
        <v>55</v>
      </c>
      <c r="AA7" s="15"/>
      <c r="AB7" s="24" t="s">
        <v>51</v>
      </c>
      <c r="AC7" s="23" t="s">
        <v>53</v>
      </c>
      <c r="AD7" s="15"/>
      <c r="AE7" s="23" t="s">
        <v>55</v>
      </c>
      <c r="AF7" s="15"/>
      <c r="AG7" s="24" t="s">
        <v>51</v>
      </c>
      <c r="AH7" s="23" t="s">
        <v>53</v>
      </c>
      <c r="AI7" s="15"/>
      <c r="AJ7" s="23" t="s">
        <v>55</v>
      </c>
      <c r="AK7" s="15"/>
      <c r="AL7" s="24" t="s">
        <v>51</v>
      </c>
      <c r="AM7" s="23" t="s">
        <v>53</v>
      </c>
      <c r="AN7" s="15"/>
      <c r="AO7" s="23" t="s">
        <v>55</v>
      </c>
      <c r="AP7" s="15"/>
    </row>
    <row r="8" spans="2:42" ht="22.8">
      <c r="B8" s="10"/>
      <c r="C8" s="13"/>
      <c r="D8" s="26" t="s">
        <v>63</v>
      </c>
      <c r="E8" s="18"/>
      <c r="F8" s="18"/>
      <c r="G8" s="18"/>
      <c r="H8" s="19"/>
      <c r="I8" s="80" t="s">
        <v>64</v>
      </c>
      <c r="J8" s="80" t="s">
        <v>95</v>
      </c>
      <c r="K8" s="98"/>
      <c r="L8" s="99"/>
      <c r="M8" s="16"/>
      <c r="N8" s="29" t="s">
        <v>65</v>
      </c>
      <c r="O8" s="30">
        <v>23.2</v>
      </c>
      <c r="P8" s="28" t="s">
        <v>66</v>
      </c>
      <c r="Q8" s="22"/>
      <c r="R8" s="16"/>
      <c r="S8" s="29" t="s">
        <v>65</v>
      </c>
      <c r="T8" s="34">
        <v>11.2</v>
      </c>
      <c r="U8" s="28" t="s">
        <v>66</v>
      </c>
      <c r="V8" s="22"/>
      <c r="W8" s="16"/>
      <c r="X8" s="29" t="s">
        <v>65</v>
      </c>
      <c r="Y8" s="34">
        <v>20</v>
      </c>
      <c r="Z8" s="28" t="s">
        <v>66</v>
      </c>
      <c r="AA8" s="22"/>
      <c r="AB8" s="16"/>
      <c r="AC8" s="29" t="s">
        <v>65</v>
      </c>
      <c r="AD8" s="34">
        <v>20.8</v>
      </c>
      <c r="AE8" s="28" t="s">
        <v>66</v>
      </c>
      <c r="AF8" s="22"/>
      <c r="AG8" s="16"/>
      <c r="AH8" s="29" t="s">
        <v>65</v>
      </c>
      <c r="AI8" s="34">
        <v>12.8</v>
      </c>
      <c r="AJ8" s="28" t="s">
        <v>66</v>
      </c>
      <c r="AK8" s="22"/>
      <c r="AL8" s="16"/>
      <c r="AM8" s="29" t="s">
        <v>65</v>
      </c>
      <c r="AN8" s="34">
        <v>12.8</v>
      </c>
      <c r="AO8" s="28" t="s">
        <v>66</v>
      </c>
      <c r="AP8" s="22"/>
    </row>
    <row r="9" spans="2:42" ht="34.200000000000003">
      <c r="B9" s="11" t="s">
        <v>67</v>
      </c>
      <c r="C9" s="75" t="s">
        <v>68</v>
      </c>
      <c r="D9" s="12" t="s">
        <v>57</v>
      </c>
      <c r="E9" s="12" t="s">
        <v>58</v>
      </c>
      <c r="F9" s="12" t="s">
        <v>59</v>
      </c>
      <c r="G9" s="12" t="s">
        <v>60</v>
      </c>
      <c r="H9" s="12" t="s">
        <v>61</v>
      </c>
      <c r="I9" s="79" t="s">
        <v>97</v>
      </c>
      <c r="J9" s="79"/>
      <c r="K9" s="100" t="s">
        <v>98</v>
      </c>
      <c r="L9" s="101" t="s">
        <v>99</v>
      </c>
      <c r="M9" s="16" t="s">
        <v>71</v>
      </c>
      <c r="N9" s="31" t="s">
        <v>72</v>
      </c>
      <c r="O9" s="33" t="s">
        <v>73</v>
      </c>
      <c r="P9" s="31" t="s">
        <v>74</v>
      </c>
      <c r="Q9" s="33" t="s">
        <v>75</v>
      </c>
      <c r="R9" s="16" t="s">
        <v>71</v>
      </c>
      <c r="S9" s="31" t="s">
        <v>72</v>
      </c>
      <c r="T9" s="33" t="s">
        <v>73</v>
      </c>
      <c r="U9" s="31" t="s">
        <v>74</v>
      </c>
      <c r="V9" s="33" t="s">
        <v>75</v>
      </c>
      <c r="W9" s="16" t="s">
        <v>71</v>
      </c>
      <c r="X9" s="31" t="s">
        <v>72</v>
      </c>
      <c r="Y9" s="33" t="s">
        <v>73</v>
      </c>
      <c r="Z9" s="31" t="s">
        <v>74</v>
      </c>
      <c r="AA9" s="33" t="s">
        <v>75</v>
      </c>
      <c r="AB9" s="16" t="s">
        <v>71</v>
      </c>
      <c r="AC9" s="31" t="s">
        <v>72</v>
      </c>
      <c r="AD9" s="33" t="s">
        <v>73</v>
      </c>
      <c r="AE9" s="31" t="s">
        <v>74</v>
      </c>
      <c r="AF9" s="33" t="s">
        <v>75</v>
      </c>
      <c r="AG9" s="16" t="s">
        <v>71</v>
      </c>
      <c r="AH9" s="31" t="s">
        <v>72</v>
      </c>
      <c r="AI9" s="33" t="s">
        <v>73</v>
      </c>
      <c r="AJ9" s="31" t="s">
        <v>74</v>
      </c>
      <c r="AK9" s="33" t="s">
        <v>75</v>
      </c>
      <c r="AL9" s="16" t="s">
        <v>71</v>
      </c>
      <c r="AM9" s="31" t="s">
        <v>72</v>
      </c>
      <c r="AN9" s="33" t="s">
        <v>73</v>
      </c>
      <c r="AO9" s="31" t="s">
        <v>74</v>
      </c>
      <c r="AP9" s="33" t="s">
        <v>75</v>
      </c>
    </row>
    <row r="10" spans="2:42" ht="91.2">
      <c r="B10" s="6" t="s">
        <v>193</v>
      </c>
      <c r="C10" s="76" t="s">
        <v>101</v>
      </c>
      <c r="D10" s="7" t="str">
        <f>IF(AND(M10="○",O10&gt;0.35,P10=Q10),"○","×")</f>
        <v>○</v>
      </c>
      <c r="E10" s="7" t="str">
        <f>IF(AND(R10="○",T10&gt;0.35,U10=V10),"○","×")</f>
        <v>○</v>
      </c>
      <c r="F10" s="7" t="str">
        <f>IF(AND(W10="○",Y10&gt;0.35,Z10=AA10),"○","×")</f>
        <v>○</v>
      </c>
      <c r="G10" s="7" t="str">
        <f>IF(AND(AB10="○",AD10&gt;0.35,AE10=AF10),"○","×")</f>
        <v>○</v>
      </c>
      <c r="H10" s="7" t="str">
        <f>IF(AND(AG10="○",AI10&gt;0.35,AJ10=AK10),"○","×")</f>
        <v>○</v>
      </c>
      <c r="I10" s="78" t="s">
        <v>194</v>
      </c>
      <c r="J10" s="78"/>
      <c r="K10" s="17" t="s">
        <v>30</v>
      </c>
      <c r="L10" s="8"/>
      <c r="M10" s="7" t="s">
        <v>30</v>
      </c>
      <c r="N10" s="9">
        <v>47</v>
      </c>
      <c r="O10" s="83">
        <f t="shared" ref="O10:O13" si="0">IF(N10="","",O$8/N10)</f>
        <v>0.49361702127659574</v>
      </c>
      <c r="P10" s="6">
        <v>22</v>
      </c>
      <c r="Q10" s="6">
        <v>22</v>
      </c>
      <c r="R10" s="7" t="s">
        <v>30</v>
      </c>
      <c r="S10" s="9">
        <v>16</v>
      </c>
      <c r="T10" s="83">
        <f t="shared" ref="T10:T13" si="1">IF(S10="","",T$8/S10)</f>
        <v>0.7</v>
      </c>
      <c r="U10" s="6">
        <v>8</v>
      </c>
      <c r="V10" s="6">
        <v>8</v>
      </c>
      <c r="W10" s="7" t="s">
        <v>30</v>
      </c>
      <c r="X10" s="9">
        <v>22</v>
      </c>
      <c r="Y10" s="83">
        <f t="shared" ref="Y10:Y13" si="2">IF(X10="","",Y$8/X10)</f>
        <v>0.90909090909090906</v>
      </c>
      <c r="Z10" s="6">
        <v>7</v>
      </c>
      <c r="AA10" s="6">
        <v>7</v>
      </c>
      <c r="AB10" s="7" t="s">
        <v>30</v>
      </c>
      <c r="AC10" s="9">
        <v>11</v>
      </c>
      <c r="AD10" s="83">
        <f t="shared" ref="AD10:AD13" si="3">IF(AC10="","",AD$8/AC10)</f>
        <v>1.8909090909090909</v>
      </c>
      <c r="AE10" s="6">
        <v>5</v>
      </c>
      <c r="AF10" s="6">
        <v>5</v>
      </c>
      <c r="AG10" s="7" t="s">
        <v>30</v>
      </c>
      <c r="AH10" s="9">
        <v>26</v>
      </c>
      <c r="AI10" s="83">
        <f t="shared" ref="AI10:AI13" si="4">IF(AH10="","",AI$8/AH10)</f>
        <v>0.49230769230769234</v>
      </c>
      <c r="AJ10" s="6">
        <v>6</v>
      </c>
      <c r="AK10" s="6">
        <v>6</v>
      </c>
      <c r="AL10" s="7"/>
      <c r="AM10" s="9"/>
      <c r="AN10" s="83" t="str">
        <f>IF(AM10="","",AN$8/AM10)</f>
        <v/>
      </c>
      <c r="AO10" s="6"/>
      <c r="AP10" s="6"/>
    </row>
    <row r="11" spans="2:42" ht="114.75" customHeight="1">
      <c r="B11" s="6" t="s">
        <v>195</v>
      </c>
      <c r="C11" s="76" t="s">
        <v>39</v>
      </c>
      <c r="D11" s="7" t="str">
        <f t="shared" ref="D11:D31" si="5">IF(AND(M11="○",O11&gt;0.35,P11=Q11),"○","×")</f>
        <v>○</v>
      </c>
      <c r="E11" s="7" t="str">
        <f t="shared" ref="E11:E31" si="6">IF(AND(R11="○",T11&gt;0.35,U11=V11),"○","×")</f>
        <v>○</v>
      </c>
      <c r="F11" s="7" t="str">
        <f t="shared" ref="F11:F31" si="7">IF(AND(W11="○",Y11&gt;0.35,Z11=AA11),"○","×")</f>
        <v>○</v>
      </c>
      <c r="G11" s="7" t="str">
        <f t="shared" ref="G11:G31" si="8">IF(AND(AB11="○",AD11&gt;0.35,AE11=AF11),"○","×")</f>
        <v>○</v>
      </c>
      <c r="H11" s="7" t="str">
        <f t="shared" ref="H11:H31" si="9">IF(AND(AG11="○",AI11&gt;0.35,AJ11=AK11),"○","×")</f>
        <v>○</v>
      </c>
      <c r="I11" s="78" t="s">
        <v>196</v>
      </c>
      <c r="J11" s="89"/>
      <c r="K11" s="17" t="s">
        <v>30</v>
      </c>
      <c r="L11" s="104"/>
      <c r="M11" s="7" t="s">
        <v>30</v>
      </c>
      <c r="N11" s="9">
        <v>65</v>
      </c>
      <c r="O11" s="83">
        <f t="shared" si="0"/>
        <v>0.3569230769230769</v>
      </c>
      <c r="P11" s="6">
        <v>27</v>
      </c>
      <c r="Q11" s="76">
        <v>27</v>
      </c>
      <c r="R11" s="7" t="s">
        <v>30</v>
      </c>
      <c r="S11" s="9">
        <v>23</v>
      </c>
      <c r="T11" s="83">
        <f t="shared" si="1"/>
        <v>0.4869565217391304</v>
      </c>
      <c r="U11" s="6">
        <v>12</v>
      </c>
      <c r="V11" s="6">
        <v>12</v>
      </c>
      <c r="W11" s="7" t="s">
        <v>30</v>
      </c>
      <c r="X11" s="9">
        <v>24</v>
      </c>
      <c r="Y11" s="83">
        <f t="shared" si="2"/>
        <v>0.83333333333333337</v>
      </c>
      <c r="Z11" s="6">
        <v>6</v>
      </c>
      <c r="AA11" s="6">
        <v>6</v>
      </c>
      <c r="AB11" s="7" t="s">
        <v>30</v>
      </c>
      <c r="AC11" s="9">
        <v>18</v>
      </c>
      <c r="AD11" s="83">
        <f t="shared" si="3"/>
        <v>1.1555555555555557</v>
      </c>
      <c r="AE11" s="6">
        <v>6</v>
      </c>
      <c r="AF11" s="6">
        <v>6</v>
      </c>
      <c r="AG11" s="7" t="s">
        <v>30</v>
      </c>
      <c r="AH11" s="9">
        <v>21</v>
      </c>
      <c r="AI11" s="83">
        <f t="shared" si="4"/>
        <v>0.60952380952380958</v>
      </c>
      <c r="AJ11" s="6">
        <v>7</v>
      </c>
      <c r="AK11" s="6">
        <v>7</v>
      </c>
      <c r="AL11" s="7"/>
      <c r="AM11" s="9"/>
      <c r="AN11" s="83" t="str">
        <f t="shared" ref="AN11:AN31" si="10">IF(AM11="","",AN$8/AM11)</f>
        <v/>
      </c>
      <c r="AO11" s="6"/>
      <c r="AP11" s="6"/>
    </row>
    <row r="12" spans="2:42" ht="114">
      <c r="B12" s="6" t="s">
        <v>197</v>
      </c>
      <c r="C12" s="76" t="s">
        <v>39</v>
      </c>
      <c r="D12" s="7" t="str">
        <f>IF(AND(M12="○",O12&gt;0.35,P12=Q12),"○","×")</f>
        <v>×</v>
      </c>
      <c r="E12" s="7" t="str">
        <f t="shared" si="6"/>
        <v>○</v>
      </c>
      <c r="F12" s="7" t="str">
        <f t="shared" si="7"/>
        <v>○</v>
      </c>
      <c r="G12" s="7" t="str">
        <f t="shared" si="8"/>
        <v>○</v>
      </c>
      <c r="H12" s="7" t="str">
        <f t="shared" si="9"/>
        <v>○</v>
      </c>
      <c r="I12" s="78" t="s">
        <v>198</v>
      </c>
      <c r="J12" s="112" t="s">
        <v>199</v>
      </c>
      <c r="K12" s="114" t="s">
        <v>36</v>
      </c>
      <c r="L12" s="78" t="s">
        <v>200</v>
      </c>
      <c r="M12" s="115" t="s">
        <v>30</v>
      </c>
      <c r="N12" s="9">
        <v>68</v>
      </c>
      <c r="O12" s="83">
        <f t="shared" si="0"/>
        <v>0.3411764705882353</v>
      </c>
      <c r="P12" s="6">
        <v>27</v>
      </c>
      <c r="Q12" s="6">
        <v>27</v>
      </c>
      <c r="R12" s="7" t="s">
        <v>30</v>
      </c>
      <c r="S12" s="9">
        <v>23</v>
      </c>
      <c r="T12" s="83">
        <f t="shared" si="1"/>
        <v>0.4869565217391304</v>
      </c>
      <c r="U12" s="6">
        <v>15</v>
      </c>
      <c r="V12" s="6">
        <v>15</v>
      </c>
      <c r="W12" s="7" t="s">
        <v>30</v>
      </c>
      <c r="X12" s="9">
        <v>17</v>
      </c>
      <c r="Y12" s="83">
        <f t="shared" si="2"/>
        <v>1.1764705882352942</v>
      </c>
      <c r="Z12" s="6">
        <v>9</v>
      </c>
      <c r="AA12" s="6">
        <v>9</v>
      </c>
      <c r="AB12" s="7" t="s">
        <v>30</v>
      </c>
      <c r="AC12" s="9">
        <v>34</v>
      </c>
      <c r="AD12" s="83">
        <f t="shared" si="3"/>
        <v>0.61176470588235299</v>
      </c>
      <c r="AE12" s="6">
        <v>3</v>
      </c>
      <c r="AF12" s="6">
        <v>3</v>
      </c>
      <c r="AG12" s="7" t="s">
        <v>30</v>
      </c>
      <c r="AH12" s="9">
        <v>23.5</v>
      </c>
      <c r="AI12" s="83">
        <f t="shared" si="4"/>
        <v>0.5446808510638298</v>
      </c>
      <c r="AJ12" s="6">
        <v>5</v>
      </c>
      <c r="AK12" s="6">
        <v>5</v>
      </c>
      <c r="AL12" s="7"/>
      <c r="AM12" s="9"/>
      <c r="AN12" s="83" t="str">
        <f t="shared" si="10"/>
        <v/>
      </c>
      <c r="AO12" s="6"/>
      <c r="AP12" s="6"/>
    </row>
    <row r="13" spans="2:42" ht="79.8">
      <c r="B13" s="6" t="s">
        <v>201</v>
      </c>
      <c r="C13" s="76" t="s">
        <v>39</v>
      </c>
      <c r="D13" s="7" t="str">
        <f>IF(AND(M13="○",O13&gt;0.35,P13=Q13),"○","×")</f>
        <v>×</v>
      </c>
      <c r="E13" s="7" t="str">
        <f t="shared" si="6"/>
        <v>○</v>
      </c>
      <c r="F13" s="7" t="str">
        <f t="shared" si="7"/>
        <v>○</v>
      </c>
      <c r="G13" s="7" t="str">
        <f t="shared" si="8"/>
        <v>○</v>
      </c>
      <c r="H13" s="7" t="str">
        <f t="shared" si="9"/>
        <v>○</v>
      </c>
      <c r="I13" s="78" t="s">
        <v>202</v>
      </c>
      <c r="J13" s="78"/>
      <c r="K13" s="17" t="s">
        <v>30</v>
      </c>
      <c r="L13" s="113"/>
      <c r="M13" s="7" t="s">
        <v>30</v>
      </c>
      <c r="N13" s="9">
        <v>79.5</v>
      </c>
      <c r="O13" s="83">
        <f t="shared" si="0"/>
        <v>0.29182389937106917</v>
      </c>
      <c r="P13" s="6">
        <v>33</v>
      </c>
      <c r="Q13" s="6">
        <v>33</v>
      </c>
      <c r="R13" s="7" t="s">
        <v>30</v>
      </c>
      <c r="S13" s="9">
        <v>20</v>
      </c>
      <c r="T13" s="83">
        <f t="shared" si="1"/>
        <v>0.55999999999999994</v>
      </c>
      <c r="U13" s="6">
        <v>6</v>
      </c>
      <c r="V13" s="6">
        <v>6</v>
      </c>
      <c r="W13" s="7" t="s">
        <v>30</v>
      </c>
      <c r="X13" s="9">
        <v>25</v>
      </c>
      <c r="Y13" s="83">
        <f t="shared" si="2"/>
        <v>0.8</v>
      </c>
      <c r="Z13" s="6">
        <v>0</v>
      </c>
      <c r="AA13" s="6">
        <v>0</v>
      </c>
      <c r="AB13" s="7" t="s">
        <v>30</v>
      </c>
      <c r="AC13" s="9">
        <v>26.5</v>
      </c>
      <c r="AD13" s="83">
        <f t="shared" si="3"/>
        <v>0.78490566037735854</v>
      </c>
      <c r="AE13" s="6">
        <v>3</v>
      </c>
      <c r="AF13" s="6">
        <v>3</v>
      </c>
      <c r="AG13" s="7" t="s">
        <v>30</v>
      </c>
      <c r="AH13" s="9">
        <v>25.5</v>
      </c>
      <c r="AI13" s="83">
        <f t="shared" si="4"/>
        <v>0.50196078431372548</v>
      </c>
      <c r="AJ13" s="6">
        <v>3</v>
      </c>
      <c r="AK13" s="6">
        <v>3</v>
      </c>
      <c r="AL13" s="7"/>
      <c r="AM13" s="9"/>
      <c r="AN13" s="83" t="str">
        <f t="shared" si="10"/>
        <v/>
      </c>
      <c r="AO13" s="6"/>
      <c r="AP13" s="6"/>
    </row>
    <row r="14" spans="2:42" ht="55.2" customHeight="1">
      <c r="B14" s="6" t="s">
        <v>203</v>
      </c>
      <c r="C14" s="6" t="s">
        <v>101</v>
      </c>
      <c r="D14" s="7" t="str">
        <f t="shared" si="5"/>
        <v>×</v>
      </c>
      <c r="E14" s="7" t="str">
        <f t="shared" si="6"/>
        <v>×</v>
      </c>
      <c r="F14" s="7" t="str">
        <f t="shared" si="7"/>
        <v>×</v>
      </c>
      <c r="G14" s="7" t="str">
        <f t="shared" si="8"/>
        <v>×</v>
      </c>
      <c r="H14" s="7" t="str">
        <f t="shared" si="9"/>
        <v>×</v>
      </c>
      <c r="I14" s="78" t="s">
        <v>204</v>
      </c>
      <c r="J14" s="78"/>
      <c r="K14" s="17"/>
      <c r="L14" s="92"/>
      <c r="M14" s="7" t="s">
        <v>37</v>
      </c>
      <c r="N14" s="9">
        <v>23</v>
      </c>
      <c r="O14" s="83">
        <f>IF(N14="","",O$8/N14)</f>
        <v>1.008695652173913</v>
      </c>
      <c r="P14" s="6">
        <v>17</v>
      </c>
      <c r="Q14" s="6">
        <v>17</v>
      </c>
      <c r="R14" s="7" t="s">
        <v>37</v>
      </c>
      <c r="S14" s="9"/>
      <c r="T14" s="83" t="str">
        <f>IF(S14="","",T$8/S14)</f>
        <v/>
      </c>
      <c r="U14" s="6"/>
      <c r="V14" s="6"/>
      <c r="W14" s="7" t="s">
        <v>37</v>
      </c>
      <c r="X14" s="9"/>
      <c r="Y14" s="83" t="str">
        <f>IF(X14="","",Y$8/X14)</f>
        <v/>
      </c>
      <c r="Z14" s="6"/>
      <c r="AA14" s="6"/>
      <c r="AB14" s="7" t="s">
        <v>37</v>
      </c>
      <c r="AC14" s="9"/>
      <c r="AD14" s="83" t="str">
        <f>IF(AC14="","",AD$8/AC14)</f>
        <v/>
      </c>
      <c r="AE14" s="6"/>
      <c r="AF14" s="6"/>
      <c r="AG14" s="7" t="s">
        <v>37</v>
      </c>
      <c r="AH14" s="9"/>
      <c r="AI14" s="83" t="str">
        <f>IF(AH14="","",AI$8/AH14)</f>
        <v/>
      </c>
      <c r="AJ14" s="6"/>
      <c r="AK14" s="6"/>
      <c r="AL14" s="7"/>
      <c r="AM14" s="9"/>
      <c r="AN14" s="83" t="str">
        <f t="shared" si="10"/>
        <v/>
      </c>
      <c r="AO14" s="6"/>
      <c r="AP14" s="6"/>
    </row>
    <row r="15" spans="2:42" ht="68.400000000000006">
      <c r="B15" s="6" t="s">
        <v>205</v>
      </c>
      <c r="C15" s="6" t="s">
        <v>39</v>
      </c>
      <c r="D15" s="7" t="str">
        <f t="shared" si="5"/>
        <v>×</v>
      </c>
      <c r="E15" s="7" t="str">
        <f t="shared" si="6"/>
        <v>○</v>
      </c>
      <c r="F15" s="7" t="str">
        <f>IF(AND(W15="○",Y15&gt;0.35,Z15=AA15),"○","×")</f>
        <v>○</v>
      </c>
      <c r="G15" s="7" t="str">
        <f t="shared" si="8"/>
        <v>○</v>
      </c>
      <c r="H15" s="7" t="str">
        <f t="shared" si="9"/>
        <v>○</v>
      </c>
      <c r="I15" s="78" t="s">
        <v>196</v>
      </c>
      <c r="J15" s="78"/>
      <c r="K15" s="17" t="s">
        <v>30</v>
      </c>
      <c r="L15" s="8"/>
      <c r="M15" s="7" t="s">
        <v>30</v>
      </c>
      <c r="N15" s="9">
        <v>73</v>
      </c>
      <c r="O15" s="83">
        <f t="shared" ref="O15:O31" si="11">IF(N15="","",O$8/N15)</f>
        <v>0.31780821917808216</v>
      </c>
      <c r="P15" s="6">
        <v>26</v>
      </c>
      <c r="Q15" s="6">
        <v>26</v>
      </c>
      <c r="R15" s="7" t="s">
        <v>30</v>
      </c>
      <c r="S15" s="9">
        <v>28</v>
      </c>
      <c r="T15" s="83">
        <f t="shared" ref="T15:T31" si="12">IF(S15="","",T$8/S15)</f>
        <v>0.39999999999999997</v>
      </c>
      <c r="U15" s="6">
        <v>8</v>
      </c>
      <c r="V15" s="6">
        <v>8</v>
      </c>
      <c r="W15" s="7" t="s">
        <v>30</v>
      </c>
      <c r="X15" s="9">
        <v>25</v>
      </c>
      <c r="Y15" s="83">
        <f t="shared" ref="Y15:Y31" si="13">IF(X15="","",Y$8/X15)</f>
        <v>0.8</v>
      </c>
      <c r="Z15" s="6">
        <v>3</v>
      </c>
      <c r="AA15" s="6">
        <v>3</v>
      </c>
      <c r="AB15" s="7" t="s">
        <v>30</v>
      </c>
      <c r="AC15" s="9">
        <v>21</v>
      </c>
      <c r="AD15" s="83">
        <f t="shared" ref="AD15:AD31" si="14">IF(AC15="","",AD$8/AC15)</f>
        <v>0.99047619047619051</v>
      </c>
      <c r="AE15" s="6">
        <v>2</v>
      </c>
      <c r="AF15" s="6">
        <v>2</v>
      </c>
      <c r="AG15" s="7" t="s">
        <v>30</v>
      </c>
      <c r="AH15" s="9">
        <v>17</v>
      </c>
      <c r="AI15" s="83">
        <f t="shared" ref="AI15:AI31" si="15">IF(AH15="","",AI$8/AH15)</f>
        <v>0.75294117647058822</v>
      </c>
      <c r="AJ15" s="6">
        <v>3</v>
      </c>
      <c r="AK15" s="6">
        <v>3</v>
      </c>
      <c r="AL15" s="7"/>
      <c r="AM15" s="9"/>
      <c r="AN15" s="83" t="str">
        <f t="shared" si="10"/>
        <v/>
      </c>
      <c r="AO15" s="6"/>
      <c r="AP15" s="6"/>
    </row>
    <row r="16" spans="2:42" ht="68.400000000000006">
      <c r="B16" s="6" t="s">
        <v>206</v>
      </c>
      <c r="C16" s="6" t="s">
        <v>39</v>
      </c>
      <c r="D16" s="7" t="str">
        <f t="shared" si="5"/>
        <v>○</v>
      </c>
      <c r="E16" s="7" t="str">
        <f t="shared" si="6"/>
        <v>○</v>
      </c>
      <c r="F16" s="7" t="str">
        <f t="shared" si="7"/>
        <v>○</v>
      </c>
      <c r="G16" s="7" t="str">
        <f t="shared" si="8"/>
        <v>○</v>
      </c>
      <c r="H16" s="7" t="str">
        <f t="shared" si="9"/>
        <v>○</v>
      </c>
      <c r="I16" s="78" t="s">
        <v>207</v>
      </c>
      <c r="J16" s="78"/>
      <c r="K16" s="17" t="s">
        <v>30</v>
      </c>
      <c r="L16" s="8"/>
      <c r="M16" s="7" t="s">
        <v>30</v>
      </c>
      <c r="N16" s="9">
        <v>52</v>
      </c>
      <c r="O16" s="83">
        <f t="shared" si="11"/>
        <v>0.44615384615384612</v>
      </c>
      <c r="P16" s="6">
        <v>49</v>
      </c>
      <c r="Q16" s="6">
        <v>49</v>
      </c>
      <c r="R16" s="7" t="s">
        <v>30</v>
      </c>
      <c r="S16" s="9">
        <v>31</v>
      </c>
      <c r="T16" s="83">
        <f t="shared" si="12"/>
        <v>0.36129032258064514</v>
      </c>
      <c r="U16" s="6">
        <v>14</v>
      </c>
      <c r="V16" s="6">
        <v>14</v>
      </c>
      <c r="W16" s="7" t="s">
        <v>30</v>
      </c>
      <c r="X16" s="9">
        <v>24</v>
      </c>
      <c r="Y16" s="83">
        <f t="shared" si="13"/>
        <v>0.83333333333333337</v>
      </c>
      <c r="Z16" s="6">
        <v>4</v>
      </c>
      <c r="AA16" s="6">
        <v>4</v>
      </c>
      <c r="AB16" s="7" t="s">
        <v>30</v>
      </c>
      <c r="AC16" s="9">
        <v>26</v>
      </c>
      <c r="AD16" s="83">
        <f t="shared" si="14"/>
        <v>0.8</v>
      </c>
      <c r="AE16" s="6">
        <v>9</v>
      </c>
      <c r="AF16" s="6">
        <v>9</v>
      </c>
      <c r="AG16" s="7" t="s">
        <v>30</v>
      </c>
      <c r="AH16" s="9">
        <v>22</v>
      </c>
      <c r="AI16" s="83">
        <f t="shared" si="15"/>
        <v>0.5818181818181819</v>
      </c>
      <c r="AJ16" s="6">
        <v>2</v>
      </c>
      <c r="AK16" s="6">
        <v>2</v>
      </c>
      <c r="AL16" s="7"/>
      <c r="AM16" s="9"/>
      <c r="AN16" s="83" t="str">
        <f t="shared" si="10"/>
        <v/>
      </c>
      <c r="AO16" s="6"/>
      <c r="AP16" s="6"/>
    </row>
    <row r="17" spans="2:42" ht="91.2">
      <c r="B17" s="6" t="s">
        <v>208</v>
      </c>
      <c r="C17" s="6" t="s">
        <v>39</v>
      </c>
      <c r="D17" s="7" t="str">
        <f t="shared" si="5"/>
        <v>○</v>
      </c>
      <c r="E17" s="7" t="str">
        <f t="shared" si="6"/>
        <v>×</v>
      </c>
      <c r="F17" s="7" t="str">
        <f t="shared" si="7"/>
        <v>○</v>
      </c>
      <c r="G17" s="7" t="str">
        <f t="shared" si="8"/>
        <v>○</v>
      </c>
      <c r="H17" s="7" t="str">
        <f t="shared" si="9"/>
        <v>○</v>
      </c>
      <c r="I17" s="78" t="s">
        <v>209</v>
      </c>
      <c r="J17" s="78"/>
      <c r="K17" s="17" t="s">
        <v>30</v>
      </c>
      <c r="L17" s="8"/>
      <c r="M17" s="7" t="s">
        <v>30</v>
      </c>
      <c r="N17" s="9">
        <v>44.7</v>
      </c>
      <c r="O17" s="83">
        <f t="shared" si="11"/>
        <v>0.51901565995525722</v>
      </c>
      <c r="P17" s="6">
        <v>11</v>
      </c>
      <c r="Q17" s="6">
        <v>11</v>
      </c>
      <c r="R17" s="7" t="s">
        <v>30</v>
      </c>
      <c r="S17" s="9">
        <v>37</v>
      </c>
      <c r="T17" s="83">
        <f t="shared" si="12"/>
        <v>0.30270270270270266</v>
      </c>
      <c r="U17" s="6">
        <v>17</v>
      </c>
      <c r="V17" s="6">
        <v>17</v>
      </c>
      <c r="W17" s="7" t="s">
        <v>30</v>
      </c>
      <c r="X17" s="9">
        <v>29</v>
      </c>
      <c r="Y17" s="83">
        <f t="shared" si="13"/>
        <v>0.68965517241379315</v>
      </c>
      <c r="Z17" s="6">
        <v>3</v>
      </c>
      <c r="AA17" s="6">
        <v>3</v>
      </c>
      <c r="AB17" s="7" t="s">
        <v>30</v>
      </c>
      <c r="AC17" s="9">
        <v>25</v>
      </c>
      <c r="AD17" s="83">
        <f t="shared" si="14"/>
        <v>0.83200000000000007</v>
      </c>
      <c r="AE17" s="6">
        <v>0</v>
      </c>
      <c r="AF17" s="6">
        <v>0</v>
      </c>
      <c r="AG17" s="7" t="s">
        <v>30</v>
      </c>
      <c r="AH17" s="9">
        <v>13</v>
      </c>
      <c r="AI17" s="83">
        <f t="shared" si="15"/>
        <v>0.98461538461538467</v>
      </c>
      <c r="AJ17" s="6">
        <v>7</v>
      </c>
      <c r="AK17" s="6">
        <v>7</v>
      </c>
      <c r="AL17" s="7"/>
      <c r="AM17" s="9"/>
      <c r="AN17" s="83" t="str">
        <f t="shared" si="10"/>
        <v/>
      </c>
      <c r="AO17" s="6"/>
      <c r="AP17" s="6"/>
    </row>
    <row r="18" spans="2:42" ht="79.8">
      <c r="B18" s="6" t="s">
        <v>210</v>
      </c>
      <c r="C18" s="76" t="s">
        <v>211</v>
      </c>
      <c r="D18" s="7" t="str">
        <f t="shared" si="5"/>
        <v>○</v>
      </c>
      <c r="E18" s="7" t="str">
        <f t="shared" si="6"/>
        <v>○</v>
      </c>
      <c r="F18" s="7" t="str">
        <f t="shared" si="7"/>
        <v>○</v>
      </c>
      <c r="G18" s="7" t="str">
        <f t="shared" si="8"/>
        <v>○</v>
      </c>
      <c r="H18" s="7" t="str">
        <f t="shared" si="9"/>
        <v>○</v>
      </c>
      <c r="I18" s="78" t="s">
        <v>212</v>
      </c>
      <c r="J18" s="78"/>
      <c r="K18" s="17" t="s">
        <v>30</v>
      </c>
      <c r="L18" s="8"/>
      <c r="M18" s="7" t="s">
        <v>30</v>
      </c>
      <c r="N18" s="9">
        <v>42</v>
      </c>
      <c r="O18" s="83">
        <f t="shared" si="11"/>
        <v>0.55238095238095242</v>
      </c>
      <c r="P18" s="6">
        <v>18</v>
      </c>
      <c r="Q18" s="6">
        <v>18</v>
      </c>
      <c r="R18" s="7" t="s">
        <v>30</v>
      </c>
      <c r="S18" s="9">
        <v>12</v>
      </c>
      <c r="T18" s="83">
        <f t="shared" si="12"/>
        <v>0.93333333333333324</v>
      </c>
      <c r="U18" s="6">
        <v>5</v>
      </c>
      <c r="V18" s="6">
        <v>5</v>
      </c>
      <c r="W18" s="7" t="s">
        <v>30</v>
      </c>
      <c r="X18" s="9">
        <v>12</v>
      </c>
      <c r="Y18" s="83">
        <f t="shared" si="13"/>
        <v>1.6666666666666667</v>
      </c>
      <c r="Z18" s="6">
        <v>1</v>
      </c>
      <c r="AA18" s="6">
        <v>1</v>
      </c>
      <c r="AB18" s="7" t="s">
        <v>30</v>
      </c>
      <c r="AC18" s="9">
        <v>11.5</v>
      </c>
      <c r="AD18" s="83">
        <f t="shared" si="14"/>
        <v>1.808695652173913</v>
      </c>
      <c r="AE18" s="6">
        <v>3</v>
      </c>
      <c r="AF18" s="6">
        <v>3</v>
      </c>
      <c r="AG18" s="7" t="s">
        <v>30</v>
      </c>
      <c r="AH18" s="9">
        <v>10</v>
      </c>
      <c r="AI18" s="83">
        <f t="shared" si="15"/>
        <v>1.28</v>
      </c>
      <c r="AJ18" s="6">
        <v>2</v>
      </c>
      <c r="AK18" s="6">
        <v>2</v>
      </c>
      <c r="AL18" s="7"/>
      <c r="AM18" s="9"/>
      <c r="AN18" s="83" t="str">
        <f t="shared" si="10"/>
        <v/>
      </c>
      <c r="AO18" s="6"/>
      <c r="AP18" s="6"/>
    </row>
    <row r="19" spans="2:42" ht="68.400000000000006">
      <c r="B19" s="6" t="s">
        <v>213</v>
      </c>
      <c r="C19" s="76" t="s">
        <v>214</v>
      </c>
      <c r="D19" s="7" t="str">
        <f t="shared" si="5"/>
        <v>○</v>
      </c>
      <c r="E19" s="7" t="str">
        <f t="shared" si="6"/>
        <v>○</v>
      </c>
      <c r="F19" s="7" t="str">
        <f t="shared" si="7"/>
        <v>○</v>
      </c>
      <c r="G19" s="7" t="str">
        <f t="shared" si="8"/>
        <v>○</v>
      </c>
      <c r="H19" s="7" t="str">
        <f t="shared" si="9"/>
        <v>○</v>
      </c>
      <c r="I19" s="78" t="s">
        <v>196</v>
      </c>
      <c r="J19" s="78"/>
      <c r="K19" s="17" t="s">
        <v>30</v>
      </c>
      <c r="L19" s="8"/>
      <c r="M19" s="7" t="s">
        <v>30</v>
      </c>
      <c r="N19" s="9">
        <v>65</v>
      </c>
      <c r="O19" s="83">
        <f t="shared" si="11"/>
        <v>0.3569230769230769</v>
      </c>
      <c r="P19" s="6">
        <v>29</v>
      </c>
      <c r="Q19" s="6">
        <v>29</v>
      </c>
      <c r="R19" s="7" t="s">
        <v>30</v>
      </c>
      <c r="S19" s="9">
        <v>21</v>
      </c>
      <c r="T19" s="83">
        <f t="shared" si="12"/>
        <v>0.53333333333333333</v>
      </c>
      <c r="U19" s="6">
        <v>7</v>
      </c>
      <c r="V19" s="6">
        <v>7</v>
      </c>
      <c r="W19" s="7" t="s">
        <v>30</v>
      </c>
      <c r="X19" s="9">
        <v>17</v>
      </c>
      <c r="Y19" s="83">
        <f t="shared" si="13"/>
        <v>1.1764705882352942</v>
      </c>
      <c r="Z19" s="6">
        <v>7</v>
      </c>
      <c r="AA19" s="6">
        <v>7</v>
      </c>
      <c r="AB19" s="7" t="s">
        <v>30</v>
      </c>
      <c r="AC19" s="9">
        <v>24</v>
      </c>
      <c r="AD19" s="83">
        <f t="shared" si="14"/>
        <v>0.8666666666666667</v>
      </c>
      <c r="AE19" s="6">
        <v>2</v>
      </c>
      <c r="AF19" s="6">
        <v>2</v>
      </c>
      <c r="AG19" s="7" t="s">
        <v>30</v>
      </c>
      <c r="AH19" s="9">
        <v>15</v>
      </c>
      <c r="AI19" s="83">
        <f t="shared" si="15"/>
        <v>0.85333333333333339</v>
      </c>
      <c r="AJ19" s="6">
        <v>5</v>
      </c>
      <c r="AK19" s="6">
        <v>5</v>
      </c>
      <c r="AL19" s="7"/>
      <c r="AM19" s="9"/>
      <c r="AN19" s="83" t="str">
        <f t="shared" si="10"/>
        <v/>
      </c>
      <c r="AO19" s="6"/>
      <c r="AP19" s="6"/>
    </row>
    <row r="20" spans="2:42" ht="114">
      <c r="B20" s="76" t="s">
        <v>215</v>
      </c>
      <c r="C20" s="76" t="s">
        <v>214</v>
      </c>
      <c r="D20" s="7" t="str">
        <f t="shared" si="5"/>
        <v>○</v>
      </c>
      <c r="E20" s="7" t="str">
        <f t="shared" si="6"/>
        <v>○</v>
      </c>
      <c r="F20" s="7" t="str">
        <f t="shared" si="7"/>
        <v>○</v>
      </c>
      <c r="G20" s="7" t="str">
        <f t="shared" si="8"/>
        <v>×</v>
      </c>
      <c r="H20" s="7" t="str">
        <f t="shared" si="9"/>
        <v>○</v>
      </c>
      <c r="I20" s="78" t="s">
        <v>216</v>
      </c>
      <c r="J20" s="112" t="s">
        <v>217</v>
      </c>
      <c r="K20" s="17" t="s">
        <v>36</v>
      </c>
      <c r="L20" s="78" t="s">
        <v>218</v>
      </c>
      <c r="M20" s="7" t="s">
        <v>30</v>
      </c>
      <c r="N20" s="9">
        <v>29</v>
      </c>
      <c r="O20" s="83">
        <f t="shared" si="11"/>
        <v>0.79999999999999993</v>
      </c>
      <c r="P20" s="6">
        <v>15</v>
      </c>
      <c r="Q20" s="6">
        <v>15</v>
      </c>
      <c r="R20" s="7" t="s">
        <v>30</v>
      </c>
      <c r="S20" s="9">
        <v>30</v>
      </c>
      <c r="T20" s="83">
        <f t="shared" si="12"/>
        <v>0.37333333333333329</v>
      </c>
      <c r="U20" s="6">
        <v>11</v>
      </c>
      <c r="V20" s="6">
        <v>11</v>
      </c>
      <c r="W20" s="7" t="s">
        <v>30</v>
      </c>
      <c r="X20" s="9">
        <v>17</v>
      </c>
      <c r="Y20" s="83">
        <f t="shared" si="13"/>
        <v>1.1764705882352942</v>
      </c>
      <c r="Z20" s="6">
        <v>10</v>
      </c>
      <c r="AA20" s="6">
        <v>10</v>
      </c>
      <c r="AB20" s="7" t="s">
        <v>37</v>
      </c>
      <c r="AC20" s="9">
        <v>32</v>
      </c>
      <c r="AD20" s="83">
        <f t="shared" si="14"/>
        <v>0.65</v>
      </c>
      <c r="AE20" s="6">
        <v>7</v>
      </c>
      <c r="AF20" s="6">
        <v>7</v>
      </c>
      <c r="AG20" s="7" t="s">
        <v>30</v>
      </c>
      <c r="AH20" s="9">
        <v>11</v>
      </c>
      <c r="AI20" s="83">
        <f t="shared" si="15"/>
        <v>1.1636363636363638</v>
      </c>
      <c r="AJ20" s="6">
        <v>6</v>
      </c>
      <c r="AK20" s="6">
        <v>6</v>
      </c>
      <c r="AL20" s="7"/>
      <c r="AM20" s="9"/>
      <c r="AN20" s="83" t="str">
        <f t="shared" si="10"/>
        <v/>
      </c>
      <c r="AO20" s="6"/>
      <c r="AP20" s="6"/>
    </row>
    <row r="21" spans="2:42" ht="79.8">
      <c r="B21" s="6" t="s">
        <v>219</v>
      </c>
      <c r="C21" s="6" t="s">
        <v>28</v>
      </c>
      <c r="D21" s="7" t="str">
        <f t="shared" si="5"/>
        <v>×</v>
      </c>
      <c r="E21" s="7" t="str">
        <f t="shared" si="6"/>
        <v>○</v>
      </c>
      <c r="F21" s="7" t="str">
        <f t="shared" si="7"/>
        <v>○</v>
      </c>
      <c r="G21" s="7" t="str">
        <f t="shared" si="8"/>
        <v>○</v>
      </c>
      <c r="H21" s="7" t="str">
        <f t="shared" si="9"/>
        <v>○</v>
      </c>
      <c r="I21" s="78" t="s">
        <v>212</v>
      </c>
      <c r="J21" s="78"/>
      <c r="K21" s="17" t="s">
        <v>30</v>
      </c>
      <c r="L21" s="8"/>
      <c r="M21" s="7" t="s">
        <v>30</v>
      </c>
      <c r="N21" s="9">
        <v>87</v>
      </c>
      <c r="O21" s="83">
        <f t="shared" si="11"/>
        <v>0.26666666666666666</v>
      </c>
      <c r="P21" s="6">
        <v>29</v>
      </c>
      <c r="Q21" s="6">
        <v>29</v>
      </c>
      <c r="R21" s="7" t="s">
        <v>30</v>
      </c>
      <c r="S21" s="9">
        <v>26</v>
      </c>
      <c r="T21" s="83">
        <f t="shared" si="12"/>
        <v>0.43076923076923074</v>
      </c>
      <c r="U21" s="6">
        <v>9</v>
      </c>
      <c r="V21" s="6">
        <v>9</v>
      </c>
      <c r="W21" s="7" t="s">
        <v>30</v>
      </c>
      <c r="X21" s="9">
        <v>25</v>
      </c>
      <c r="Y21" s="83">
        <f t="shared" si="13"/>
        <v>0.8</v>
      </c>
      <c r="Z21" s="6">
        <v>8</v>
      </c>
      <c r="AA21" s="6">
        <v>8</v>
      </c>
      <c r="AB21" s="7" t="s">
        <v>30</v>
      </c>
      <c r="AC21" s="9">
        <v>15.5</v>
      </c>
      <c r="AD21" s="83">
        <f t="shared" si="14"/>
        <v>1.3419354838709678</v>
      </c>
      <c r="AE21" s="6">
        <v>2</v>
      </c>
      <c r="AF21" s="6">
        <v>2</v>
      </c>
      <c r="AG21" s="7" t="s">
        <v>30</v>
      </c>
      <c r="AH21" s="9">
        <v>16</v>
      </c>
      <c r="AI21" s="83">
        <f t="shared" si="15"/>
        <v>0.8</v>
      </c>
      <c r="AJ21" s="6">
        <v>3</v>
      </c>
      <c r="AK21" s="6">
        <v>3</v>
      </c>
      <c r="AL21" s="7"/>
      <c r="AM21" s="9"/>
      <c r="AN21" s="83" t="str">
        <f t="shared" si="10"/>
        <v/>
      </c>
      <c r="AO21" s="6"/>
      <c r="AP21" s="6"/>
    </row>
    <row r="22" spans="2:42" ht="68.400000000000006">
      <c r="B22" s="6" t="s">
        <v>220</v>
      </c>
      <c r="C22" s="6" t="s">
        <v>39</v>
      </c>
      <c r="D22" s="7" t="str">
        <f t="shared" si="5"/>
        <v>○</v>
      </c>
      <c r="E22" s="7" t="str">
        <f t="shared" si="6"/>
        <v>○</v>
      </c>
      <c r="F22" s="7" t="str">
        <f t="shared" si="7"/>
        <v>○</v>
      </c>
      <c r="G22" s="7" t="str">
        <f t="shared" si="8"/>
        <v>○</v>
      </c>
      <c r="H22" s="7" t="str">
        <f t="shared" si="9"/>
        <v>○</v>
      </c>
      <c r="I22" s="78" t="s">
        <v>196</v>
      </c>
      <c r="J22" s="78"/>
      <c r="K22" s="17" t="s">
        <v>30</v>
      </c>
      <c r="L22" s="8"/>
      <c r="M22" s="7" t="s">
        <v>30</v>
      </c>
      <c r="N22" s="9">
        <v>50.5</v>
      </c>
      <c r="O22" s="83">
        <f t="shared" si="11"/>
        <v>0.45940594059405937</v>
      </c>
      <c r="P22" s="6">
        <v>24</v>
      </c>
      <c r="Q22" s="6">
        <v>24</v>
      </c>
      <c r="R22" s="7" t="s">
        <v>30</v>
      </c>
      <c r="S22" s="9">
        <v>26.5</v>
      </c>
      <c r="T22" s="83">
        <f t="shared" si="12"/>
        <v>0.42264150943396223</v>
      </c>
      <c r="U22" s="6">
        <v>7</v>
      </c>
      <c r="V22" s="6">
        <v>7</v>
      </c>
      <c r="W22" s="7" t="s">
        <v>30</v>
      </c>
      <c r="X22" s="9">
        <v>17</v>
      </c>
      <c r="Y22" s="83">
        <f t="shared" si="13"/>
        <v>1.1764705882352942</v>
      </c>
      <c r="Z22" s="6">
        <v>3</v>
      </c>
      <c r="AA22" s="6">
        <v>3</v>
      </c>
      <c r="AB22" s="7" t="s">
        <v>30</v>
      </c>
      <c r="AC22" s="9">
        <v>22</v>
      </c>
      <c r="AD22" s="83">
        <f t="shared" si="14"/>
        <v>0.94545454545454544</v>
      </c>
      <c r="AE22" s="6">
        <v>5</v>
      </c>
      <c r="AF22" s="6">
        <v>5</v>
      </c>
      <c r="AG22" s="7" t="s">
        <v>30</v>
      </c>
      <c r="AH22" s="9">
        <v>11</v>
      </c>
      <c r="AI22" s="83">
        <f t="shared" si="15"/>
        <v>1.1636363636363638</v>
      </c>
      <c r="AJ22" s="6">
        <v>4</v>
      </c>
      <c r="AK22" s="6">
        <v>4</v>
      </c>
      <c r="AL22" s="7"/>
      <c r="AM22" s="9"/>
      <c r="AN22" s="83" t="str">
        <f t="shared" si="10"/>
        <v/>
      </c>
      <c r="AO22" s="6"/>
      <c r="AP22" s="6"/>
    </row>
    <row r="23" spans="2:42" ht="68.400000000000006">
      <c r="B23" s="6" t="s">
        <v>221</v>
      </c>
      <c r="C23" s="6" t="s">
        <v>39</v>
      </c>
      <c r="D23" s="7" t="str">
        <f t="shared" si="5"/>
        <v>×</v>
      </c>
      <c r="E23" s="7" t="str">
        <f t="shared" si="6"/>
        <v>○</v>
      </c>
      <c r="F23" s="7" t="str">
        <f t="shared" si="7"/>
        <v>○</v>
      </c>
      <c r="G23" s="7" t="str">
        <f t="shared" si="8"/>
        <v>○</v>
      </c>
      <c r="H23" s="7" t="str">
        <f t="shared" si="9"/>
        <v>○</v>
      </c>
      <c r="I23" s="78" t="s">
        <v>196</v>
      </c>
      <c r="J23" s="78"/>
      <c r="K23" s="17" t="s">
        <v>30</v>
      </c>
      <c r="L23" s="8"/>
      <c r="M23" s="7" t="s">
        <v>30</v>
      </c>
      <c r="N23" s="9">
        <v>113.5</v>
      </c>
      <c r="O23" s="83">
        <f t="shared" si="11"/>
        <v>0.20440528634361232</v>
      </c>
      <c r="P23" s="6">
        <v>29</v>
      </c>
      <c r="Q23" s="6">
        <v>29</v>
      </c>
      <c r="R23" s="7" t="s">
        <v>30</v>
      </c>
      <c r="S23" s="9">
        <v>28</v>
      </c>
      <c r="T23" s="83">
        <f t="shared" si="12"/>
        <v>0.39999999999999997</v>
      </c>
      <c r="U23" s="6">
        <v>4</v>
      </c>
      <c r="V23" s="6">
        <v>4</v>
      </c>
      <c r="W23" s="7" t="s">
        <v>30</v>
      </c>
      <c r="X23" s="9">
        <v>24</v>
      </c>
      <c r="Y23" s="83">
        <f t="shared" si="13"/>
        <v>0.83333333333333337</v>
      </c>
      <c r="Z23" s="6">
        <v>7</v>
      </c>
      <c r="AA23" s="6">
        <v>7</v>
      </c>
      <c r="AB23" s="7" t="s">
        <v>30</v>
      </c>
      <c r="AC23" s="9">
        <v>29</v>
      </c>
      <c r="AD23" s="83">
        <f t="shared" si="14"/>
        <v>0.71724137931034482</v>
      </c>
      <c r="AE23" s="6">
        <v>2</v>
      </c>
      <c r="AF23" s="6">
        <v>2</v>
      </c>
      <c r="AG23" s="7" t="s">
        <v>30</v>
      </c>
      <c r="AH23" s="9">
        <v>23.5</v>
      </c>
      <c r="AI23" s="83">
        <f t="shared" si="15"/>
        <v>0.5446808510638298</v>
      </c>
      <c r="AJ23" s="6">
        <v>5</v>
      </c>
      <c r="AK23" s="6">
        <v>5</v>
      </c>
      <c r="AL23" s="7"/>
      <c r="AM23" s="9"/>
      <c r="AN23" s="83" t="str">
        <f t="shared" si="10"/>
        <v/>
      </c>
      <c r="AO23" s="6"/>
      <c r="AP23" s="6"/>
    </row>
    <row r="24" spans="2:42" ht="125.4">
      <c r="B24" s="6" t="s">
        <v>222</v>
      </c>
      <c r="C24" s="76" t="s">
        <v>223</v>
      </c>
      <c r="D24" s="7" t="str">
        <f t="shared" si="5"/>
        <v>○</v>
      </c>
      <c r="E24" s="7" t="str">
        <f t="shared" si="6"/>
        <v>○</v>
      </c>
      <c r="F24" s="7" t="str">
        <f t="shared" si="7"/>
        <v>○</v>
      </c>
      <c r="G24" s="7" t="str">
        <f t="shared" si="8"/>
        <v>○</v>
      </c>
      <c r="H24" s="7" t="str">
        <f t="shared" si="9"/>
        <v>○</v>
      </c>
      <c r="I24" s="78" t="s">
        <v>224</v>
      </c>
      <c r="J24" s="78"/>
      <c r="K24" s="17" t="s">
        <v>30</v>
      </c>
      <c r="L24" s="8"/>
      <c r="M24" s="7" t="s">
        <v>30</v>
      </c>
      <c r="N24" s="9">
        <v>50</v>
      </c>
      <c r="O24" s="83">
        <f t="shared" si="11"/>
        <v>0.46399999999999997</v>
      </c>
      <c r="P24" s="6">
        <v>39</v>
      </c>
      <c r="Q24" s="6">
        <v>39</v>
      </c>
      <c r="R24" s="7" t="s">
        <v>30</v>
      </c>
      <c r="S24" s="9">
        <v>21</v>
      </c>
      <c r="T24" s="83">
        <f t="shared" si="12"/>
        <v>0.53333333333333333</v>
      </c>
      <c r="U24" s="6">
        <v>4</v>
      </c>
      <c r="V24" s="6">
        <v>4</v>
      </c>
      <c r="W24" s="7" t="s">
        <v>30</v>
      </c>
      <c r="X24" s="9">
        <v>37</v>
      </c>
      <c r="Y24" s="83">
        <f t="shared" si="13"/>
        <v>0.54054054054054057</v>
      </c>
      <c r="Z24" s="6">
        <v>3</v>
      </c>
      <c r="AA24" s="6">
        <v>3</v>
      </c>
      <c r="AB24" s="7" t="s">
        <v>30</v>
      </c>
      <c r="AC24" s="9">
        <v>32</v>
      </c>
      <c r="AD24" s="83">
        <f t="shared" si="14"/>
        <v>0.65</v>
      </c>
      <c r="AE24" s="6">
        <v>4</v>
      </c>
      <c r="AF24" s="6">
        <v>4</v>
      </c>
      <c r="AG24" s="7" t="s">
        <v>30</v>
      </c>
      <c r="AH24" s="9">
        <v>22</v>
      </c>
      <c r="AI24" s="83">
        <f t="shared" si="15"/>
        <v>0.5818181818181819</v>
      </c>
      <c r="AJ24" s="6">
        <v>9</v>
      </c>
      <c r="AK24" s="6">
        <v>9</v>
      </c>
      <c r="AL24" s="7"/>
      <c r="AM24" s="9"/>
      <c r="AN24" s="83" t="str">
        <f t="shared" si="10"/>
        <v/>
      </c>
      <c r="AO24" s="6"/>
      <c r="AP24" s="6"/>
    </row>
    <row r="25" spans="2:42" ht="91.2">
      <c r="B25" s="6" t="s">
        <v>225</v>
      </c>
      <c r="C25" s="76" t="s">
        <v>214</v>
      </c>
      <c r="D25" s="7" t="str">
        <f t="shared" si="5"/>
        <v>×</v>
      </c>
      <c r="E25" s="7" t="str">
        <f t="shared" si="6"/>
        <v>○</v>
      </c>
      <c r="F25" s="7" t="str">
        <f t="shared" si="7"/>
        <v>○</v>
      </c>
      <c r="G25" s="7" t="str">
        <f t="shared" si="8"/>
        <v>○</v>
      </c>
      <c r="H25" s="7" t="str">
        <f t="shared" si="9"/>
        <v>○</v>
      </c>
      <c r="I25" s="78" t="s">
        <v>226</v>
      </c>
      <c r="J25" s="78"/>
      <c r="K25" s="17" t="s">
        <v>30</v>
      </c>
      <c r="L25" s="8"/>
      <c r="M25" s="7" t="s">
        <v>30</v>
      </c>
      <c r="N25" s="9">
        <v>84.5</v>
      </c>
      <c r="O25" s="83">
        <f t="shared" si="11"/>
        <v>0.27455621301775146</v>
      </c>
      <c r="P25" s="6">
        <v>27</v>
      </c>
      <c r="Q25" s="6">
        <v>27</v>
      </c>
      <c r="R25" s="7" t="s">
        <v>30</v>
      </c>
      <c r="S25" s="9">
        <v>25</v>
      </c>
      <c r="T25" s="83">
        <f t="shared" si="12"/>
        <v>0.44799999999999995</v>
      </c>
      <c r="U25" s="6">
        <v>3</v>
      </c>
      <c r="V25" s="6">
        <v>3</v>
      </c>
      <c r="W25" s="7" t="s">
        <v>30</v>
      </c>
      <c r="X25" s="9">
        <v>22</v>
      </c>
      <c r="Y25" s="83">
        <f t="shared" si="13"/>
        <v>0.90909090909090906</v>
      </c>
      <c r="Z25" s="6">
        <v>3</v>
      </c>
      <c r="AA25" s="6">
        <v>3</v>
      </c>
      <c r="AB25" s="7" t="s">
        <v>30</v>
      </c>
      <c r="AC25" s="9">
        <v>25.5</v>
      </c>
      <c r="AD25" s="83">
        <f t="shared" si="14"/>
        <v>0.81568627450980391</v>
      </c>
      <c r="AE25" s="6">
        <v>10</v>
      </c>
      <c r="AF25" s="6">
        <v>10</v>
      </c>
      <c r="AG25" s="7" t="s">
        <v>30</v>
      </c>
      <c r="AH25" s="9">
        <v>16</v>
      </c>
      <c r="AI25" s="83">
        <f t="shared" si="15"/>
        <v>0.8</v>
      </c>
      <c r="AJ25" s="6">
        <v>1</v>
      </c>
      <c r="AK25" s="6">
        <v>1</v>
      </c>
      <c r="AL25" s="7"/>
      <c r="AM25" s="9"/>
      <c r="AN25" s="83" t="str">
        <f t="shared" si="10"/>
        <v/>
      </c>
      <c r="AO25" s="6"/>
      <c r="AP25" s="6"/>
    </row>
    <row r="26" spans="2:42" ht="79.8">
      <c r="B26" s="6" t="s">
        <v>227</v>
      </c>
      <c r="C26" s="6" t="s">
        <v>32</v>
      </c>
      <c r="D26" s="7" t="str">
        <f t="shared" si="5"/>
        <v>○</v>
      </c>
      <c r="E26" s="7" t="str">
        <f t="shared" si="6"/>
        <v>○</v>
      </c>
      <c r="F26" s="7" t="str">
        <f t="shared" si="7"/>
        <v>○</v>
      </c>
      <c r="G26" s="7" t="str">
        <f t="shared" si="8"/>
        <v>○</v>
      </c>
      <c r="H26" s="7" t="str">
        <f t="shared" si="9"/>
        <v>○</v>
      </c>
      <c r="I26" s="78" t="s">
        <v>212</v>
      </c>
      <c r="J26" s="78"/>
      <c r="K26" s="17" t="s">
        <v>30</v>
      </c>
      <c r="L26" s="8"/>
      <c r="M26" s="7" t="s">
        <v>30</v>
      </c>
      <c r="N26" s="9">
        <v>60.5</v>
      </c>
      <c r="O26" s="83">
        <f t="shared" si="11"/>
        <v>0.38347107438016526</v>
      </c>
      <c r="P26" s="6">
        <v>23</v>
      </c>
      <c r="Q26" s="6">
        <v>23</v>
      </c>
      <c r="R26" s="7" t="s">
        <v>30</v>
      </c>
      <c r="S26" s="9">
        <v>20</v>
      </c>
      <c r="T26" s="83">
        <f t="shared" si="12"/>
        <v>0.55999999999999994</v>
      </c>
      <c r="U26" s="6">
        <v>3</v>
      </c>
      <c r="V26" s="6">
        <v>3</v>
      </c>
      <c r="W26" s="7" t="s">
        <v>30</v>
      </c>
      <c r="X26" s="9">
        <v>16.5</v>
      </c>
      <c r="Y26" s="83">
        <f t="shared" si="13"/>
        <v>1.2121212121212122</v>
      </c>
      <c r="Z26" s="6">
        <v>5</v>
      </c>
      <c r="AA26" s="6">
        <v>5</v>
      </c>
      <c r="AB26" s="7" t="s">
        <v>30</v>
      </c>
      <c r="AC26" s="9">
        <v>15.5</v>
      </c>
      <c r="AD26" s="83">
        <f t="shared" si="14"/>
        <v>1.3419354838709678</v>
      </c>
      <c r="AE26" s="6">
        <v>4</v>
      </c>
      <c r="AF26" s="6">
        <v>4</v>
      </c>
      <c r="AG26" s="7" t="s">
        <v>30</v>
      </c>
      <c r="AH26" s="9">
        <v>13</v>
      </c>
      <c r="AI26" s="83">
        <f t="shared" si="15"/>
        <v>0.98461538461538467</v>
      </c>
      <c r="AJ26" s="6">
        <v>6</v>
      </c>
      <c r="AK26" s="6">
        <v>6</v>
      </c>
      <c r="AL26" s="7"/>
      <c r="AM26" s="9"/>
      <c r="AN26" s="83" t="str">
        <f t="shared" si="10"/>
        <v/>
      </c>
      <c r="AO26" s="6"/>
      <c r="AP26" s="6"/>
    </row>
    <row r="27" spans="2:42" ht="68.400000000000006">
      <c r="B27" s="6" t="s">
        <v>228</v>
      </c>
      <c r="C27" s="6" t="s">
        <v>39</v>
      </c>
      <c r="D27" s="7" t="str">
        <f t="shared" si="5"/>
        <v>○</v>
      </c>
      <c r="E27" s="7" t="str">
        <f t="shared" si="6"/>
        <v>○</v>
      </c>
      <c r="F27" s="7" t="str">
        <f t="shared" si="7"/>
        <v>○</v>
      </c>
      <c r="G27" s="7" t="str">
        <f t="shared" si="8"/>
        <v>○</v>
      </c>
      <c r="H27" s="7" t="str">
        <f t="shared" si="9"/>
        <v>○</v>
      </c>
      <c r="I27" s="78" t="s">
        <v>229</v>
      </c>
      <c r="J27" s="78"/>
      <c r="K27" s="17" t="s">
        <v>30</v>
      </c>
      <c r="L27" s="8"/>
      <c r="M27" s="7" t="s">
        <v>30</v>
      </c>
      <c r="N27" s="9">
        <v>59</v>
      </c>
      <c r="O27" s="83">
        <f t="shared" si="11"/>
        <v>0.39322033898305081</v>
      </c>
      <c r="P27" s="6">
        <v>17</v>
      </c>
      <c r="Q27" s="6">
        <v>17</v>
      </c>
      <c r="R27" s="7" t="s">
        <v>30</v>
      </c>
      <c r="S27" s="9">
        <v>29.5</v>
      </c>
      <c r="T27" s="83">
        <f t="shared" si="12"/>
        <v>0.3796610169491525</v>
      </c>
      <c r="U27" s="6">
        <v>4</v>
      </c>
      <c r="V27" s="6">
        <v>4</v>
      </c>
      <c r="W27" s="7" t="s">
        <v>30</v>
      </c>
      <c r="X27" s="9">
        <v>32</v>
      </c>
      <c r="Y27" s="83">
        <f t="shared" si="13"/>
        <v>0.625</v>
      </c>
      <c r="Z27" s="6">
        <v>4</v>
      </c>
      <c r="AA27" s="6">
        <v>4</v>
      </c>
      <c r="AB27" s="7" t="s">
        <v>30</v>
      </c>
      <c r="AC27" s="9">
        <v>31</v>
      </c>
      <c r="AD27" s="83">
        <f>IF(AC27="","",AD$8/AC27)</f>
        <v>0.67096774193548392</v>
      </c>
      <c r="AE27" s="6">
        <v>5</v>
      </c>
      <c r="AF27" s="6">
        <v>5</v>
      </c>
      <c r="AG27" s="7" t="s">
        <v>30</v>
      </c>
      <c r="AH27" s="9">
        <v>19.5</v>
      </c>
      <c r="AI27" s="83">
        <f t="shared" si="15"/>
        <v>0.65641025641025641</v>
      </c>
      <c r="AJ27" s="6">
        <v>8</v>
      </c>
      <c r="AK27" s="6">
        <v>8</v>
      </c>
      <c r="AL27" s="7"/>
      <c r="AM27" s="9"/>
      <c r="AN27" s="83" t="str">
        <f t="shared" si="10"/>
        <v/>
      </c>
      <c r="AO27" s="6"/>
      <c r="AP27" s="6"/>
    </row>
    <row r="28" spans="2:42" ht="42" customHeight="1">
      <c r="B28" s="6"/>
      <c r="C28" s="6"/>
      <c r="D28" s="7" t="str">
        <f t="shared" si="5"/>
        <v>×</v>
      </c>
      <c r="E28" s="7" t="str">
        <f t="shared" si="6"/>
        <v>×</v>
      </c>
      <c r="F28" s="7" t="str">
        <f t="shared" si="7"/>
        <v>×</v>
      </c>
      <c r="G28" s="7" t="str">
        <f t="shared" si="8"/>
        <v>×</v>
      </c>
      <c r="H28" s="7" t="str">
        <f t="shared" si="9"/>
        <v>×</v>
      </c>
      <c r="I28" s="8"/>
      <c r="J28" s="8"/>
      <c r="K28" s="17"/>
      <c r="L28" s="8"/>
      <c r="M28" s="7"/>
      <c r="N28" s="9"/>
      <c r="O28" s="83" t="str">
        <f t="shared" si="11"/>
        <v/>
      </c>
      <c r="P28" s="6"/>
      <c r="Q28" s="6"/>
      <c r="R28" s="7"/>
      <c r="S28" s="9"/>
      <c r="T28" s="83" t="str">
        <f t="shared" si="12"/>
        <v/>
      </c>
      <c r="U28" s="6"/>
      <c r="V28" s="6"/>
      <c r="W28" s="7"/>
      <c r="X28" s="9"/>
      <c r="Y28" s="83" t="str">
        <f t="shared" si="13"/>
        <v/>
      </c>
      <c r="Z28" s="6"/>
      <c r="AA28" s="6"/>
      <c r="AB28" s="7"/>
      <c r="AC28" s="9"/>
      <c r="AD28" s="83" t="str">
        <f>IF(AC28="","",AD$8/AC28)</f>
        <v/>
      </c>
      <c r="AE28" s="6"/>
      <c r="AF28" s="6"/>
      <c r="AG28" s="7"/>
      <c r="AH28" s="9"/>
      <c r="AI28" s="83" t="str">
        <f t="shared" si="15"/>
        <v/>
      </c>
      <c r="AJ28" s="6"/>
      <c r="AK28" s="6"/>
      <c r="AL28" s="7"/>
      <c r="AM28" s="9"/>
      <c r="AN28" s="83" t="str">
        <f t="shared" si="10"/>
        <v/>
      </c>
      <c r="AO28" s="6"/>
      <c r="AP28" s="6"/>
    </row>
    <row r="29" spans="2:42" ht="66" customHeight="1">
      <c r="B29" s="76" t="s">
        <v>230</v>
      </c>
      <c r="C29" s="6"/>
      <c r="D29" s="7" t="str">
        <f t="shared" si="5"/>
        <v>○</v>
      </c>
      <c r="E29" s="7" t="str">
        <f t="shared" si="6"/>
        <v>○</v>
      </c>
      <c r="F29" s="7" t="str">
        <f t="shared" si="7"/>
        <v>○</v>
      </c>
      <c r="G29" s="7" t="str">
        <f t="shared" si="8"/>
        <v>○</v>
      </c>
      <c r="H29" s="7" t="str">
        <f t="shared" si="9"/>
        <v>×</v>
      </c>
      <c r="I29" s="8" t="s">
        <v>229</v>
      </c>
      <c r="J29" s="8"/>
      <c r="K29" s="17" t="s">
        <v>103</v>
      </c>
      <c r="L29" s="8"/>
      <c r="M29" s="7" t="s">
        <v>30</v>
      </c>
      <c r="N29" s="9">
        <v>28</v>
      </c>
      <c r="O29" s="83">
        <f t="shared" si="11"/>
        <v>0.82857142857142851</v>
      </c>
      <c r="P29" s="6">
        <v>7</v>
      </c>
      <c r="Q29" s="6">
        <v>7</v>
      </c>
      <c r="R29" s="7" t="s">
        <v>30</v>
      </c>
      <c r="S29" s="9">
        <v>20</v>
      </c>
      <c r="T29" s="83">
        <f t="shared" si="12"/>
        <v>0.55999999999999994</v>
      </c>
      <c r="U29" s="6">
        <v>11</v>
      </c>
      <c r="V29" s="6">
        <v>11</v>
      </c>
      <c r="W29" s="7" t="s">
        <v>30</v>
      </c>
      <c r="X29" s="9">
        <v>22</v>
      </c>
      <c r="Y29" s="83">
        <f t="shared" si="13"/>
        <v>0.90909090909090906</v>
      </c>
      <c r="Z29" s="6">
        <v>9</v>
      </c>
      <c r="AA29" s="6">
        <v>9</v>
      </c>
      <c r="AB29" s="7" t="s">
        <v>30</v>
      </c>
      <c r="AC29" s="9">
        <v>15.5</v>
      </c>
      <c r="AD29" s="83">
        <f t="shared" si="14"/>
        <v>1.3419354838709678</v>
      </c>
      <c r="AE29" s="6">
        <v>0</v>
      </c>
      <c r="AF29" s="6">
        <v>0</v>
      </c>
      <c r="AG29" s="7"/>
      <c r="AH29" s="9"/>
      <c r="AI29" s="83" t="str">
        <f t="shared" si="15"/>
        <v/>
      </c>
      <c r="AJ29" s="6"/>
      <c r="AK29" s="6"/>
      <c r="AL29" s="7"/>
      <c r="AM29" s="9"/>
      <c r="AN29" s="83" t="str">
        <f t="shared" si="10"/>
        <v/>
      </c>
      <c r="AO29" s="6"/>
      <c r="AP29" s="6"/>
    </row>
    <row r="30" spans="2:42" ht="42" customHeight="1">
      <c r="B30" t="s">
        <v>231</v>
      </c>
      <c r="C30" s="6"/>
      <c r="D30" s="7" t="str">
        <f t="shared" si="5"/>
        <v>×</v>
      </c>
      <c r="E30" s="7" t="str">
        <f t="shared" si="6"/>
        <v>×</v>
      </c>
      <c r="F30" s="7" t="str">
        <f t="shared" si="7"/>
        <v>×</v>
      </c>
      <c r="G30" s="7" t="str">
        <f t="shared" si="8"/>
        <v>×</v>
      </c>
      <c r="H30" s="7" t="str">
        <f t="shared" si="9"/>
        <v>×</v>
      </c>
      <c r="I30" s="8"/>
      <c r="J30" s="8"/>
      <c r="K30" s="17" t="s">
        <v>37</v>
      </c>
      <c r="L30" s="8"/>
      <c r="M30" s="7" t="s">
        <v>37</v>
      </c>
      <c r="N30" s="9"/>
      <c r="O30" s="83" t="str">
        <f t="shared" si="11"/>
        <v/>
      </c>
      <c r="P30" s="6"/>
      <c r="Q30" s="6"/>
      <c r="R30" s="7"/>
      <c r="S30" s="9"/>
      <c r="T30" s="83" t="str">
        <f t="shared" si="12"/>
        <v/>
      </c>
      <c r="U30" s="6"/>
      <c r="V30" s="6"/>
      <c r="W30" s="7"/>
      <c r="X30" s="9"/>
      <c r="Y30" s="83" t="str">
        <f t="shared" si="13"/>
        <v/>
      </c>
      <c r="Z30" s="6"/>
      <c r="AA30" s="6"/>
      <c r="AB30" s="7"/>
      <c r="AC30" s="9"/>
      <c r="AD30" s="83" t="str">
        <f t="shared" si="14"/>
        <v/>
      </c>
      <c r="AE30" s="6"/>
      <c r="AF30" s="6"/>
      <c r="AG30" s="7"/>
      <c r="AH30" s="9"/>
      <c r="AI30" s="83" t="str">
        <f t="shared" si="15"/>
        <v/>
      </c>
      <c r="AJ30" s="6"/>
      <c r="AK30" s="6"/>
      <c r="AL30" s="7"/>
      <c r="AM30" s="9"/>
      <c r="AN30" s="83" t="str">
        <f t="shared" si="10"/>
        <v/>
      </c>
      <c r="AO30" s="6"/>
      <c r="AP30" s="6"/>
    </row>
    <row r="31" spans="2:42" ht="42" customHeight="1">
      <c r="B31" s="6"/>
      <c r="C31" s="6"/>
      <c r="D31" s="7" t="str">
        <f t="shared" si="5"/>
        <v>×</v>
      </c>
      <c r="E31" s="7" t="str">
        <f t="shared" si="6"/>
        <v>×</v>
      </c>
      <c r="F31" s="7" t="str">
        <f t="shared" si="7"/>
        <v>×</v>
      </c>
      <c r="G31" s="7" t="str">
        <f t="shared" si="8"/>
        <v>×</v>
      </c>
      <c r="H31" s="7" t="str">
        <f t="shared" si="9"/>
        <v>×</v>
      </c>
      <c r="I31" s="8"/>
      <c r="J31" s="8"/>
      <c r="K31" s="17"/>
      <c r="L31" s="8"/>
      <c r="M31" s="7"/>
      <c r="N31" s="9"/>
      <c r="O31" s="83" t="str">
        <f t="shared" si="11"/>
        <v/>
      </c>
      <c r="P31" s="6"/>
      <c r="Q31" s="6"/>
      <c r="R31" s="7"/>
      <c r="S31" s="9"/>
      <c r="T31" s="83" t="str">
        <f t="shared" si="12"/>
        <v/>
      </c>
      <c r="U31" s="6"/>
      <c r="V31" s="6"/>
      <c r="W31" s="7"/>
      <c r="X31" s="9"/>
      <c r="Y31" s="83" t="str">
        <f t="shared" si="13"/>
        <v/>
      </c>
      <c r="Z31" s="6"/>
      <c r="AA31" s="6"/>
      <c r="AB31" s="7"/>
      <c r="AC31" s="9"/>
      <c r="AD31" s="83" t="str">
        <f t="shared" si="14"/>
        <v/>
      </c>
      <c r="AE31" s="6"/>
      <c r="AF31" s="6"/>
      <c r="AG31" s="7"/>
      <c r="AH31" s="9"/>
      <c r="AI31" s="83" t="str">
        <f t="shared" si="15"/>
        <v/>
      </c>
      <c r="AJ31" s="6"/>
      <c r="AK31" s="6"/>
      <c r="AL31" s="7"/>
      <c r="AM31" s="9"/>
      <c r="AN31" s="83" t="str">
        <f t="shared" si="10"/>
        <v/>
      </c>
      <c r="AO31" s="6"/>
      <c r="AP31" s="6"/>
    </row>
    <row r="33" spans="2:12" ht="42" customHeight="1">
      <c r="B33" s="76" t="s">
        <v>232</v>
      </c>
      <c r="C33" s="76" t="s">
        <v>146</v>
      </c>
      <c r="D33" s="77" t="s">
        <v>43</v>
      </c>
      <c r="E33" s="77" t="s">
        <v>43</v>
      </c>
      <c r="F33" s="77" t="s">
        <v>43</v>
      </c>
      <c r="G33" s="77" t="s">
        <v>43</v>
      </c>
      <c r="H33" s="77" t="s">
        <v>43</v>
      </c>
      <c r="I33" s="78"/>
      <c r="J33" s="78"/>
      <c r="K33" s="17"/>
      <c r="L33" s="17"/>
    </row>
    <row r="34" spans="2:12" ht="42" customHeight="1">
      <c r="B34" s="76" t="s">
        <v>233</v>
      </c>
      <c r="C34" s="76" t="s">
        <v>146</v>
      </c>
      <c r="D34" s="77" t="s">
        <v>43</v>
      </c>
      <c r="E34" s="77" t="s">
        <v>43</v>
      </c>
      <c r="F34" s="77" t="s">
        <v>43</v>
      </c>
      <c r="G34" s="77" t="s">
        <v>43</v>
      </c>
      <c r="H34" s="77" t="s">
        <v>43</v>
      </c>
      <c r="I34" s="78"/>
      <c r="J34" s="78"/>
      <c r="K34" s="17"/>
      <c r="L34" s="17"/>
    </row>
    <row r="35" spans="2:12" ht="42" customHeight="1">
      <c r="B35" s="6"/>
      <c r="C35" s="76"/>
      <c r="D35" s="7"/>
      <c r="E35" s="7"/>
      <c r="F35" s="7"/>
      <c r="G35" s="7"/>
      <c r="H35" s="7"/>
      <c r="I35" s="8"/>
      <c r="J35" s="8"/>
      <c r="K35" s="17"/>
      <c r="L35" s="17"/>
    </row>
  </sheetData>
  <autoFilter ref="B9:AP31" xr:uid="{BC593501-D613-4485-B080-214098135D03}"/>
  <phoneticPr fontId="7"/>
  <conditionalFormatting sqref="M10:M31 R10:R31 W10:W31 AB10:AB31 AG10:AG31">
    <cfRule type="cellIs" dxfId="26" priority="2" operator="equal">
      <formula>"×"</formula>
    </cfRule>
  </conditionalFormatting>
  <conditionalFormatting sqref="O10:O31 T10:T31 Y10:Y31 AD10:AD31 AI10:AI31">
    <cfRule type="cellIs" dxfId="25" priority="3" operator="lessThan">
      <formula>0.35</formula>
    </cfRule>
  </conditionalFormatting>
  <conditionalFormatting sqref="Q10:Q31 V10:V31 AA10:AA31 AF10:AF31 AK10:AK31">
    <cfRule type="cellIs" dxfId="24" priority="1" operator="notEqual">
      <formula>P10</formula>
    </cfRule>
  </conditionalFormatting>
  <dataValidations count="3">
    <dataValidation type="list" allowBlank="1" showInputMessage="1" showErrorMessage="1" sqref="K33:L35 K14" xr:uid="{363DB665-B83B-4B53-AB38-942157D6266A}">
      <formula1>"○,△,×"</formula1>
    </dataValidation>
    <dataValidation type="list" allowBlank="1" showInputMessage="1" showErrorMessage="1" sqref="AL10:AL31 M10:M31 R10:R31 W10:W31 AB10:AB31 AG10:AG31" xr:uid="{52F146BB-45E0-4020-9AD6-44AC1FFA61F5}">
      <formula1>"○,×"</formula1>
    </dataValidation>
    <dataValidation type="list" allowBlank="1" showInputMessage="1" showErrorMessage="1" sqref="K10:K13 K15:K31" xr:uid="{04CCEDEB-87E6-41B7-BFD2-7D6BFDACDD81}">
      <formula1>"◎,○,△,×"</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C3717-8A74-4EBE-BDF4-F6197DE7F641}">
  <dimension ref="B2:AP35"/>
  <sheetViews>
    <sheetView showGridLines="0" zoomScale="115" zoomScaleNormal="115" workbookViewId="0">
      <pane xSplit="12" ySplit="9" topLeftCell="P10" activePane="bottomRight" state="frozen"/>
      <selection pane="topRight" activeCell="K1" sqref="K1"/>
      <selection pane="bottomLeft" activeCell="A10" sqref="A10"/>
      <selection pane="bottomRight" activeCell="I25" sqref="I25"/>
    </sheetView>
  </sheetViews>
  <sheetFormatPr defaultRowHeight="12" customHeight="1"/>
  <cols>
    <col min="1" max="1" width="2.625" customWidth="1"/>
    <col min="2" max="2" width="24.375" bestFit="1" customWidth="1"/>
    <col min="3" max="3" width="7.875" bestFit="1" customWidth="1"/>
    <col min="4" max="8" width="5.875" customWidth="1"/>
    <col min="9" max="9" width="35.375" customWidth="1"/>
    <col min="10" max="10" width="35.375" style="89" customWidth="1"/>
    <col min="11" max="11" width="11" customWidth="1"/>
    <col min="12" max="12" width="34.875" style="89" customWidth="1"/>
    <col min="13" max="42" width="10.625" customWidth="1"/>
  </cols>
  <sheetData>
    <row r="2" spans="2:42" ht="15">
      <c r="B2" s="74" t="s">
        <v>48</v>
      </c>
      <c r="C2" s="74"/>
      <c r="K2" t="s">
        <v>89</v>
      </c>
      <c r="L2">
        <f>COUNTIF($K$10:$K$31,K2)</f>
        <v>5</v>
      </c>
    </row>
    <row r="3" spans="2:42" ht="14.4">
      <c r="B3" s="73" t="s">
        <v>234</v>
      </c>
      <c r="D3" s="82" t="s">
        <v>50</v>
      </c>
      <c r="E3" s="20"/>
      <c r="F3" s="20"/>
      <c r="G3" s="20"/>
      <c r="H3" s="20"/>
      <c r="I3" s="3"/>
      <c r="K3" t="s">
        <v>105</v>
      </c>
      <c r="L3">
        <f>COUNTIF($K$10:$K$31,K3)</f>
        <v>11</v>
      </c>
    </row>
    <row r="4" spans="2:42" ht="11.4">
      <c r="D4" s="1" t="s">
        <v>51</v>
      </c>
      <c r="F4" t="s">
        <v>52</v>
      </c>
      <c r="I4" s="5"/>
      <c r="K4" t="s">
        <v>91</v>
      </c>
      <c r="L4">
        <f>COUNTIF($K$10:$K$31,K4)</f>
        <v>2</v>
      </c>
    </row>
    <row r="5" spans="2:42" ht="11.4">
      <c r="D5" s="1" t="s">
        <v>53</v>
      </c>
      <c r="F5" s="73" t="s">
        <v>54</v>
      </c>
      <c r="I5" s="5"/>
      <c r="K5" t="s">
        <v>92</v>
      </c>
      <c r="L5">
        <f>COUNTIF($K$10:$K$31,K5)</f>
        <v>2</v>
      </c>
    </row>
    <row r="6" spans="2:42" ht="12.6">
      <c r="B6" s="85" t="s">
        <v>235</v>
      </c>
      <c r="D6" s="2" t="s">
        <v>55</v>
      </c>
      <c r="E6" s="32"/>
      <c r="F6" s="32" t="s">
        <v>56</v>
      </c>
      <c r="G6" s="21"/>
      <c r="H6" s="21"/>
      <c r="I6" s="4"/>
      <c r="M6" s="13" t="s">
        <v>57</v>
      </c>
      <c r="N6" s="14"/>
      <c r="O6" s="14"/>
      <c r="P6" s="14"/>
      <c r="Q6" s="15"/>
      <c r="R6" s="13" t="s">
        <v>58</v>
      </c>
      <c r="S6" s="14"/>
      <c r="T6" s="14"/>
      <c r="U6" s="14"/>
      <c r="V6" s="15"/>
      <c r="W6" s="13" t="s">
        <v>59</v>
      </c>
      <c r="X6" s="14"/>
      <c r="Y6" s="14"/>
      <c r="Z6" s="14"/>
      <c r="AA6" s="15"/>
      <c r="AB6" s="13" t="s">
        <v>60</v>
      </c>
      <c r="AC6" s="14"/>
      <c r="AD6" s="14"/>
      <c r="AE6" s="14"/>
      <c r="AF6" s="15"/>
      <c r="AG6" s="13" t="s">
        <v>61</v>
      </c>
      <c r="AH6" s="14"/>
      <c r="AI6" s="14"/>
      <c r="AJ6" s="14"/>
      <c r="AK6" s="15"/>
      <c r="AL6" s="13" t="s">
        <v>62</v>
      </c>
      <c r="AM6" s="14"/>
      <c r="AN6" s="14"/>
      <c r="AO6" s="14"/>
      <c r="AP6" s="15"/>
    </row>
    <row r="7" spans="2:42" ht="11.4">
      <c r="K7" s="121" t="s">
        <v>94</v>
      </c>
      <c r="M7" s="24" t="s">
        <v>51</v>
      </c>
      <c r="N7" s="23" t="s">
        <v>53</v>
      </c>
      <c r="O7" s="15"/>
      <c r="P7" s="23" t="s">
        <v>55</v>
      </c>
      <c r="Q7" s="15"/>
      <c r="R7" s="24" t="s">
        <v>51</v>
      </c>
      <c r="S7" s="23" t="s">
        <v>53</v>
      </c>
      <c r="T7" s="15"/>
      <c r="U7" s="23" t="s">
        <v>55</v>
      </c>
      <c r="V7" s="15"/>
      <c r="W7" s="24" t="s">
        <v>51</v>
      </c>
      <c r="X7" s="23" t="s">
        <v>53</v>
      </c>
      <c r="Y7" s="15"/>
      <c r="Z7" s="23" t="s">
        <v>55</v>
      </c>
      <c r="AA7" s="15"/>
      <c r="AB7" s="24" t="s">
        <v>51</v>
      </c>
      <c r="AC7" s="23" t="s">
        <v>53</v>
      </c>
      <c r="AD7" s="15"/>
      <c r="AE7" s="23" t="s">
        <v>55</v>
      </c>
      <c r="AF7" s="15"/>
      <c r="AG7" s="24" t="s">
        <v>51</v>
      </c>
      <c r="AH7" s="23" t="s">
        <v>53</v>
      </c>
      <c r="AI7" s="15"/>
      <c r="AJ7" s="23" t="s">
        <v>55</v>
      </c>
      <c r="AK7" s="15"/>
      <c r="AL7" s="24" t="s">
        <v>51</v>
      </c>
      <c r="AM7" s="23" t="s">
        <v>53</v>
      </c>
      <c r="AN7" s="15"/>
      <c r="AO7" s="23" t="s">
        <v>55</v>
      </c>
      <c r="AP7" s="15"/>
    </row>
    <row r="8" spans="2:42" ht="22.8">
      <c r="B8" s="10"/>
      <c r="C8" s="13"/>
      <c r="D8" s="26" t="s">
        <v>63</v>
      </c>
      <c r="E8" s="18"/>
      <c r="F8" s="18"/>
      <c r="G8" s="18"/>
      <c r="H8" s="19"/>
      <c r="I8" s="80" t="s">
        <v>64</v>
      </c>
      <c r="J8" s="119" t="s">
        <v>95</v>
      </c>
      <c r="K8" s="98"/>
      <c r="L8" s="98"/>
      <c r="M8" s="16"/>
      <c r="N8" s="29" t="s">
        <v>65</v>
      </c>
      <c r="O8" s="30">
        <v>23.2</v>
      </c>
      <c r="P8" s="28" t="s">
        <v>66</v>
      </c>
      <c r="Q8" s="22"/>
      <c r="R8" s="16"/>
      <c r="S8" s="29" t="s">
        <v>65</v>
      </c>
      <c r="T8" s="34">
        <v>11.2</v>
      </c>
      <c r="U8" s="28" t="s">
        <v>66</v>
      </c>
      <c r="V8" s="22"/>
      <c r="W8" s="16"/>
      <c r="X8" s="29" t="s">
        <v>65</v>
      </c>
      <c r="Y8" s="34">
        <v>20</v>
      </c>
      <c r="Z8" s="28" t="s">
        <v>66</v>
      </c>
      <c r="AA8" s="22"/>
      <c r="AB8" s="16"/>
      <c r="AC8" s="29" t="s">
        <v>65</v>
      </c>
      <c r="AD8" s="34">
        <v>20.8</v>
      </c>
      <c r="AE8" s="28" t="s">
        <v>66</v>
      </c>
      <c r="AF8" s="22"/>
      <c r="AG8" s="16"/>
      <c r="AH8" s="29" t="s">
        <v>65</v>
      </c>
      <c r="AI8" s="34">
        <v>12.8</v>
      </c>
      <c r="AJ8" s="28" t="s">
        <v>66</v>
      </c>
      <c r="AK8" s="22"/>
      <c r="AL8" s="16"/>
      <c r="AM8" s="29" t="s">
        <v>65</v>
      </c>
      <c r="AN8" s="34">
        <v>12.8</v>
      </c>
      <c r="AO8" s="28" t="s">
        <v>66</v>
      </c>
      <c r="AP8" s="22"/>
    </row>
    <row r="9" spans="2:42" ht="34.200000000000003">
      <c r="B9" s="11" t="s">
        <v>67</v>
      </c>
      <c r="C9" s="75" t="s">
        <v>68</v>
      </c>
      <c r="D9" s="12" t="s">
        <v>57</v>
      </c>
      <c r="E9" s="12" t="s">
        <v>58</v>
      </c>
      <c r="F9" s="12" t="s">
        <v>59</v>
      </c>
      <c r="G9" s="12" t="s">
        <v>60</v>
      </c>
      <c r="H9" s="12" t="s">
        <v>61</v>
      </c>
      <c r="I9" s="79" t="s">
        <v>97</v>
      </c>
      <c r="J9" s="79"/>
      <c r="K9" s="100" t="s">
        <v>98</v>
      </c>
      <c r="L9" s="101" t="s">
        <v>99</v>
      </c>
      <c r="M9" s="16" t="s">
        <v>71</v>
      </c>
      <c r="N9" s="31" t="s">
        <v>72</v>
      </c>
      <c r="O9" s="33" t="s">
        <v>73</v>
      </c>
      <c r="P9" s="31" t="s">
        <v>74</v>
      </c>
      <c r="Q9" s="33" t="s">
        <v>75</v>
      </c>
      <c r="R9" s="16" t="s">
        <v>71</v>
      </c>
      <c r="S9" s="31" t="s">
        <v>72</v>
      </c>
      <c r="T9" s="33" t="s">
        <v>73</v>
      </c>
      <c r="U9" s="31" t="s">
        <v>74</v>
      </c>
      <c r="V9" s="33" t="s">
        <v>75</v>
      </c>
      <c r="W9" s="16" t="s">
        <v>71</v>
      </c>
      <c r="X9" s="31" t="s">
        <v>72</v>
      </c>
      <c r="Y9" s="33" t="s">
        <v>73</v>
      </c>
      <c r="Z9" s="31" t="s">
        <v>74</v>
      </c>
      <c r="AA9" s="33" t="s">
        <v>75</v>
      </c>
      <c r="AB9" s="16" t="s">
        <v>71</v>
      </c>
      <c r="AC9" s="31" t="s">
        <v>72</v>
      </c>
      <c r="AD9" s="33" t="s">
        <v>73</v>
      </c>
      <c r="AE9" s="31" t="s">
        <v>74</v>
      </c>
      <c r="AF9" s="33" t="s">
        <v>75</v>
      </c>
      <c r="AG9" s="16" t="s">
        <v>71</v>
      </c>
      <c r="AH9" s="31" t="s">
        <v>72</v>
      </c>
      <c r="AI9" s="33" t="s">
        <v>73</v>
      </c>
      <c r="AJ9" s="31" t="s">
        <v>74</v>
      </c>
      <c r="AK9" s="33" t="s">
        <v>75</v>
      </c>
      <c r="AL9" s="16" t="s">
        <v>71</v>
      </c>
      <c r="AM9" s="31" t="s">
        <v>72</v>
      </c>
      <c r="AN9" s="33" t="s">
        <v>73</v>
      </c>
      <c r="AO9" s="31" t="s">
        <v>74</v>
      </c>
      <c r="AP9" s="33" t="s">
        <v>75</v>
      </c>
    </row>
    <row r="10" spans="2:42" ht="42" customHeight="1">
      <c r="B10" s="6" t="s">
        <v>236</v>
      </c>
      <c r="C10" s="76" t="s">
        <v>101</v>
      </c>
      <c r="D10" s="7" t="str">
        <f>IF(AND(M10="○",O10&gt;0.35,P10=Q10),"○","×")</f>
        <v>×</v>
      </c>
      <c r="E10" s="7" t="str">
        <f>IF(AND(R10="○",T10&gt;0.35,U10=V10),"○","×")</f>
        <v>○</v>
      </c>
      <c r="F10" s="7" t="str">
        <f>IF(AND(W10="○",Y10&gt;0.35,Z10=AA10),"○","×")</f>
        <v>○</v>
      </c>
      <c r="G10" s="7" t="str">
        <f>IF(AND(AB10="○",AD10&gt;0.35,AE10=AF10),"○","×")</f>
        <v>○</v>
      </c>
      <c r="H10" s="7" t="str">
        <f>IF(AND(AG10="○",AI10&gt;0.35,AJ10=AK10),"○","×")</f>
        <v>○</v>
      </c>
      <c r="I10" s="78" t="s">
        <v>237</v>
      </c>
      <c r="J10" s="78"/>
      <c r="K10" s="17" t="s">
        <v>30</v>
      </c>
      <c r="L10" s="8" t="s">
        <v>154</v>
      </c>
      <c r="M10" s="7" t="s">
        <v>30</v>
      </c>
      <c r="N10" s="87">
        <v>71.5</v>
      </c>
      <c r="O10" s="83">
        <f t="shared" ref="O10:O13" si="0">IF(N10="","",O$8/N10)</f>
        <v>0.32447552447552447</v>
      </c>
      <c r="P10" s="88">
        <v>21</v>
      </c>
      <c r="Q10" s="88">
        <v>21</v>
      </c>
      <c r="R10" s="7" t="s">
        <v>30</v>
      </c>
      <c r="S10" s="9">
        <v>28.5</v>
      </c>
      <c r="T10" s="83">
        <f t="shared" ref="T10:T13" si="1">IF(S10="","",T$8/S10)</f>
        <v>0.39298245614035088</v>
      </c>
      <c r="U10" s="6">
        <v>7</v>
      </c>
      <c r="V10" s="6">
        <v>7</v>
      </c>
      <c r="W10" s="7" t="s">
        <v>30</v>
      </c>
      <c r="X10" s="9">
        <v>26.5</v>
      </c>
      <c r="Y10" s="83">
        <f t="shared" ref="Y10:Y13" si="2">IF(X10="","",Y$8/X10)</f>
        <v>0.75471698113207553</v>
      </c>
      <c r="Z10" s="6">
        <v>6</v>
      </c>
      <c r="AA10" s="6">
        <v>6</v>
      </c>
      <c r="AB10" s="7" t="s">
        <v>30</v>
      </c>
      <c r="AC10" s="9">
        <v>25</v>
      </c>
      <c r="AD10" s="83">
        <f t="shared" ref="AD10:AD13" si="3">IF(AC10="","",AD$8/AC10)</f>
        <v>0.83200000000000007</v>
      </c>
      <c r="AE10" s="6">
        <v>2</v>
      </c>
      <c r="AF10" s="6">
        <v>2</v>
      </c>
      <c r="AG10" s="7" t="s">
        <v>30</v>
      </c>
      <c r="AH10" s="9">
        <v>18</v>
      </c>
      <c r="AI10" s="83">
        <f t="shared" ref="AI10:AI13" si="4">IF(AH10="","",AI$8/AH10)</f>
        <v>0.71111111111111114</v>
      </c>
      <c r="AJ10" s="6">
        <v>1</v>
      </c>
      <c r="AK10" s="6">
        <v>1</v>
      </c>
      <c r="AL10" s="7"/>
      <c r="AM10" s="9"/>
      <c r="AN10" s="83" t="str">
        <f>IF(AM10="","",AN$8/AM10)</f>
        <v/>
      </c>
      <c r="AO10" s="6"/>
      <c r="AP10" s="6"/>
    </row>
    <row r="11" spans="2:42" ht="121.5" customHeight="1">
      <c r="B11" s="6" t="s">
        <v>238</v>
      </c>
      <c r="C11" s="76" t="s">
        <v>39</v>
      </c>
      <c r="D11" s="7" t="str">
        <f t="shared" ref="D11:D31" si="5">IF(AND(M11="○",O11&gt;0.35,P11=Q11),"○","×")</f>
        <v>○</v>
      </c>
      <c r="E11" s="7" t="str">
        <f t="shared" ref="E11:E31" si="6">IF(AND(R11="○",T11&gt;0.35,U11=V11),"○","×")</f>
        <v>×</v>
      </c>
      <c r="F11" s="7" t="str">
        <f t="shared" ref="F11:F31" si="7">IF(AND(W11="○",Y11&gt;0.35,Z11=AA11),"○","×")</f>
        <v>○</v>
      </c>
      <c r="G11" s="7" t="str">
        <f t="shared" ref="G11:G31" si="8">IF(AND(AB11="○",AD11&gt;0.35,AE11=AF11),"○","×")</f>
        <v>○</v>
      </c>
      <c r="H11" s="7" t="str">
        <f t="shared" ref="H11:H31" si="9">IF(AND(AG11="○",AI11&gt;0.35,AJ11=AK11),"○","×")</f>
        <v>○</v>
      </c>
      <c r="I11" s="8" t="s">
        <v>239</v>
      </c>
      <c r="J11" s="104" t="s">
        <v>240</v>
      </c>
      <c r="K11" s="17" t="s">
        <v>36</v>
      </c>
      <c r="L11" s="78" t="s">
        <v>241</v>
      </c>
      <c r="M11" s="7" t="s">
        <v>30</v>
      </c>
      <c r="N11" s="87">
        <v>64</v>
      </c>
      <c r="O11" s="83">
        <f t="shared" si="0"/>
        <v>0.36249999999999999</v>
      </c>
      <c r="P11" s="88">
        <v>29</v>
      </c>
      <c r="Q11" s="88">
        <v>29</v>
      </c>
      <c r="R11" s="7" t="s">
        <v>30</v>
      </c>
      <c r="S11" s="9">
        <v>58</v>
      </c>
      <c r="T11" s="83">
        <f t="shared" si="1"/>
        <v>0.19310344827586207</v>
      </c>
      <c r="U11" s="6">
        <v>5</v>
      </c>
      <c r="V11" s="6">
        <v>5</v>
      </c>
      <c r="W11" s="7" t="s">
        <v>30</v>
      </c>
      <c r="X11" s="9">
        <v>40</v>
      </c>
      <c r="Y11" s="83">
        <f t="shared" si="2"/>
        <v>0.5</v>
      </c>
      <c r="Z11" s="6">
        <v>4</v>
      </c>
      <c r="AA11" s="6">
        <v>4</v>
      </c>
      <c r="AB11" s="7" t="s">
        <v>30</v>
      </c>
      <c r="AC11" s="9">
        <v>29</v>
      </c>
      <c r="AD11" s="83">
        <f t="shared" si="3"/>
        <v>0.71724137931034482</v>
      </c>
      <c r="AE11" s="6">
        <v>6</v>
      </c>
      <c r="AF11" s="6">
        <v>6</v>
      </c>
      <c r="AG11" s="7" t="s">
        <v>30</v>
      </c>
      <c r="AH11" s="9">
        <v>26</v>
      </c>
      <c r="AI11" s="83">
        <f t="shared" si="4"/>
        <v>0.49230769230769234</v>
      </c>
      <c r="AJ11" s="6">
        <v>3</v>
      </c>
      <c r="AK11" s="6">
        <v>3</v>
      </c>
      <c r="AL11" s="7"/>
      <c r="AM11" s="9"/>
      <c r="AN11" s="83" t="str">
        <f t="shared" ref="AN11:AN31" si="10">IF(AM11="","",AN$8/AM11)</f>
        <v/>
      </c>
      <c r="AO11" s="6"/>
      <c r="AP11" s="6"/>
    </row>
    <row r="12" spans="2:42" ht="42" customHeight="1">
      <c r="B12" s="6" t="s">
        <v>242</v>
      </c>
      <c r="C12" s="76" t="s">
        <v>39</v>
      </c>
      <c r="D12" s="7" t="str">
        <f t="shared" si="5"/>
        <v>○</v>
      </c>
      <c r="E12" s="7" t="str">
        <f t="shared" si="6"/>
        <v>×</v>
      </c>
      <c r="F12" s="7" t="str">
        <f t="shared" si="7"/>
        <v>○</v>
      </c>
      <c r="G12" s="7" t="str">
        <f t="shared" si="8"/>
        <v>○</v>
      </c>
      <c r="H12" s="7" t="str">
        <f t="shared" si="9"/>
        <v>○</v>
      </c>
      <c r="I12" s="8" t="s">
        <v>243</v>
      </c>
      <c r="J12" s="8"/>
      <c r="K12" s="17" t="s">
        <v>30</v>
      </c>
      <c r="L12" s="8" t="s">
        <v>154</v>
      </c>
      <c r="M12" s="115" t="s">
        <v>30</v>
      </c>
      <c r="N12" s="87">
        <v>62</v>
      </c>
      <c r="O12" s="83">
        <f t="shared" si="0"/>
        <v>0.37419354838709679</v>
      </c>
      <c r="P12" s="88">
        <v>26</v>
      </c>
      <c r="Q12" s="88">
        <v>26</v>
      </c>
      <c r="R12" s="7" t="s">
        <v>30</v>
      </c>
      <c r="S12" s="9">
        <v>34</v>
      </c>
      <c r="T12" s="83">
        <f t="shared" si="1"/>
        <v>0.32941176470588235</v>
      </c>
      <c r="U12" s="6">
        <v>2</v>
      </c>
      <c r="V12" s="6">
        <v>2</v>
      </c>
      <c r="W12" s="7" t="s">
        <v>30</v>
      </c>
      <c r="X12" s="9">
        <v>22</v>
      </c>
      <c r="Y12" s="83">
        <f t="shared" si="2"/>
        <v>0.90909090909090906</v>
      </c>
      <c r="Z12" s="6">
        <v>3</v>
      </c>
      <c r="AA12" s="6">
        <v>3</v>
      </c>
      <c r="AB12" s="7" t="s">
        <v>30</v>
      </c>
      <c r="AC12" s="9">
        <v>17</v>
      </c>
      <c r="AD12" s="83">
        <f t="shared" si="3"/>
        <v>1.223529411764706</v>
      </c>
      <c r="AE12" s="6">
        <v>1</v>
      </c>
      <c r="AF12" s="6">
        <v>1</v>
      </c>
      <c r="AG12" s="7" t="s">
        <v>30</v>
      </c>
      <c r="AH12" s="9">
        <v>17</v>
      </c>
      <c r="AI12" s="83">
        <f t="shared" si="4"/>
        <v>0.75294117647058822</v>
      </c>
      <c r="AJ12" s="6">
        <v>4</v>
      </c>
      <c r="AK12" s="6">
        <v>4</v>
      </c>
      <c r="AL12" s="7"/>
      <c r="AM12" s="9"/>
      <c r="AN12" s="83" t="str">
        <f t="shared" si="10"/>
        <v/>
      </c>
      <c r="AO12" s="6"/>
      <c r="AP12" s="6"/>
    </row>
    <row r="13" spans="2:42" ht="42" customHeight="1">
      <c r="B13" s="6" t="s">
        <v>244</v>
      </c>
      <c r="C13" s="76" t="s">
        <v>39</v>
      </c>
      <c r="D13" s="7" t="str">
        <f t="shared" si="5"/>
        <v>○</v>
      </c>
      <c r="E13" s="7" t="str">
        <f t="shared" si="6"/>
        <v>×</v>
      </c>
      <c r="F13" s="7" t="str">
        <f t="shared" si="7"/>
        <v>○</v>
      </c>
      <c r="G13" s="7" t="str">
        <f t="shared" si="8"/>
        <v>○</v>
      </c>
      <c r="H13" s="7" t="str">
        <f t="shared" si="9"/>
        <v>○</v>
      </c>
      <c r="I13" s="8" t="s">
        <v>245</v>
      </c>
      <c r="J13" s="8"/>
      <c r="K13" s="17" t="s">
        <v>30</v>
      </c>
      <c r="L13" s="8" t="s">
        <v>154</v>
      </c>
      <c r="M13" s="7" t="s">
        <v>30</v>
      </c>
      <c r="N13" s="87">
        <v>44.5</v>
      </c>
      <c r="O13" s="83">
        <f t="shared" si="0"/>
        <v>0.52134831460674158</v>
      </c>
      <c r="P13" s="88">
        <v>32</v>
      </c>
      <c r="Q13" s="88">
        <v>32</v>
      </c>
      <c r="R13" s="7" t="s">
        <v>30</v>
      </c>
      <c r="S13" s="9">
        <v>47</v>
      </c>
      <c r="T13" s="83">
        <f t="shared" si="1"/>
        <v>0.23829787234042552</v>
      </c>
      <c r="U13" s="6">
        <v>4</v>
      </c>
      <c r="V13" s="6">
        <v>4</v>
      </c>
      <c r="W13" s="7" t="s">
        <v>30</v>
      </c>
      <c r="X13" s="9">
        <v>36</v>
      </c>
      <c r="Y13" s="83">
        <f t="shared" si="2"/>
        <v>0.55555555555555558</v>
      </c>
      <c r="Z13" s="6">
        <v>4</v>
      </c>
      <c r="AA13" s="6">
        <v>4</v>
      </c>
      <c r="AB13" s="7" t="s">
        <v>30</v>
      </c>
      <c r="AC13" s="9">
        <v>24</v>
      </c>
      <c r="AD13" s="83">
        <f t="shared" si="3"/>
        <v>0.8666666666666667</v>
      </c>
      <c r="AE13" s="6">
        <v>3</v>
      </c>
      <c r="AF13" s="6">
        <v>3</v>
      </c>
      <c r="AG13" s="7" t="s">
        <v>30</v>
      </c>
      <c r="AH13" s="9">
        <v>24</v>
      </c>
      <c r="AI13" s="83">
        <f t="shared" si="4"/>
        <v>0.53333333333333333</v>
      </c>
      <c r="AJ13" s="6">
        <v>0</v>
      </c>
      <c r="AK13" s="6">
        <v>0</v>
      </c>
      <c r="AL13" s="7"/>
      <c r="AM13" s="9"/>
      <c r="AN13" s="83" t="str">
        <f t="shared" si="10"/>
        <v/>
      </c>
      <c r="AO13" s="6"/>
      <c r="AP13" s="6"/>
    </row>
    <row r="14" spans="2:42" ht="42" customHeight="1">
      <c r="B14" s="6" t="s">
        <v>246</v>
      </c>
      <c r="C14" s="6" t="s">
        <v>101</v>
      </c>
      <c r="D14" s="7" t="str">
        <f t="shared" si="5"/>
        <v>○</v>
      </c>
      <c r="E14" s="7" t="str">
        <f t="shared" si="6"/>
        <v>○</v>
      </c>
      <c r="F14" s="7" t="str">
        <f t="shared" si="7"/>
        <v>○</v>
      </c>
      <c r="G14" s="7" t="str">
        <f t="shared" si="8"/>
        <v>○</v>
      </c>
      <c r="H14" s="7" t="str">
        <f t="shared" si="9"/>
        <v>○</v>
      </c>
      <c r="I14" s="8" t="s">
        <v>247</v>
      </c>
      <c r="J14" s="8"/>
      <c r="K14" s="17" t="s">
        <v>103</v>
      </c>
      <c r="L14" s="8" t="s">
        <v>154</v>
      </c>
      <c r="M14" s="7" t="s">
        <v>30</v>
      </c>
      <c r="N14" s="87">
        <v>50</v>
      </c>
      <c r="O14" s="83">
        <f>IF(N14="","",O$8/N14)</f>
        <v>0.46399999999999997</v>
      </c>
      <c r="P14" s="88">
        <v>22</v>
      </c>
      <c r="Q14" s="88">
        <v>22</v>
      </c>
      <c r="R14" s="7" t="s">
        <v>30</v>
      </c>
      <c r="S14" s="9">
        <v>26.5</v>
      </c>
      <c r="T14" s="83">
        <f>IF(S14="","",T$8/S14)</f>
        <v>0.42264150943396223</v>
      </c>
      <c r="U14" s="6">
        <v>4</v>
      </c>
      <c r="V14" s="6">
        <v>4</v>
      </c>
      <c r="W14" s="7" t="s">
        <v>30</v>
      </c>
      <c r="X14" s="9">
        <v>25</v>
      </c>
      <c r="Y14" s="83">
        <f>IF(X14="","",Y$8/X14)</f>
        <v>0.8</v>
      </c>
      <c r="Z14" s="6">
        <v>2</v>
      </c>
      <c r="AA14" s="6">
        <v>2</v>
      </c>
      <c r="AB14" s="7" t="s">
        <v>30</v>
      </c>
      <c r="AC14" s="9">
        <v>18.5</v>
      </c>
      <c r="AD14" s="83">
        <f>IF(AC14="","",AD$8/AC14)</f>
        <v>1.1243243243243244</v>
      </c>
      <c r="AE14" s="6">
        <v>3</v>
      </c>
      <c r="AF14" s="6">
        <v>3</v>
      </c>
      <c r="AG14" s="7" t="s">
        <v>30</v>
      </c>
      <c r="AH14" s="9">
        <v>12</v>
      </c>
      <c r="AI14" s="83">
        <f>IF(AH14="","",AI$8/AH14)</f>
        <v>1.0666666666666667</v>
      </c>
      <c r="AJ14" s="6">
        <v>2</v>
      </c>
      <c r="AK14" s="6">
        <v>2</v>
      </c>
      <c r="AL14" s="7"/>
      <c r="AM14" s="9"/>
      <c r="AN14" s="83" t="str">
        <f t="shared" si="10"/>
        <v/>
      </c>
      <c r="AO14" s="6"/>
      <c r="AP14" s="6"/>
    </row>
    <row r="15" spans="2:42" ht="42" customHeight="1">
      <c r="B15" s="6" t="s">
        <v>248</v>
      </c>
      <c r="C15" s="6" t="s">
        <v>39</v>
      </c>
      <c r="D15" s="7" t="str">
        <f t="shared" si="5"/>
        <v>×</v>
      </c>
      <c r="E15" s="7" t="str">
        <f t="shared" si="6"/>
        <v>○</v>
      </c>
      <c r="F15" s="7" t="str">
        <f t="shared" si="7"/>
        <v>○</v>
      </c>
      <c r="G15" s="7" t="str">
        <f t="shared" si="8"/>
        <v>○</v>
      </c>
      <c r="H15" s="7" t="str">
        <f t="shared" si="9"/>
        <v>○</v>
      </c>
      <c r="I15" s="8" t="s">
        <v>249</v>
      </c>
      <c r="J15" s="8"/>
      <c r="K15" s="17" t="s">
        <v>30</v>
      </c>
      <c r="L15" t="s">
        <v>154</v>
      </c>
      <c r="M15" s="7" t="s">
        <v>30</v>
      </c>
      <c r="N15" s="87">
        <v>73.5</v>
      </c>
      <c r="O15" s="83">
        <f t="shared" ref="O15:O31" si="11">IF(N15="","",O$8/N15)</f>
        <v>0.31564625850340133</v>
      </c>
      <c r="P15" s="88">
        <v>26</v>
      </c>
      <c r="Q15" s="88">
        <v>26</v>
      </c>
      <c r="R15" s="7" t="s">
        <v>30</v>
      </c>
      <c r="S15" s="9">
        <v>23</v>
      </c>
      <c r="T15" s="83">
        <f t="shared" ref="T15:T31" si="12">IF(S15="","",T$8/S15)</f>
        <v>0.4869565217391304</v>
      </c>
      <c r="U15" s="6">
        <v>5</v>
      </c>
      <c r="V15" s="6">
        <v>5</v>
      </c>
      <c r="W15" s="7" t="s">
        <v>30</v>
      </c>
      <c r="X15" s="9">
        <v>34.5</v>
      </c>
      <c r="Y15" s="83">
        <f t="shared" ref="Y15:Y31" si="13">IF(X15="","",Y$8/X15)</f>
        <v>0.57971014492753625</v>
      </c>
      <c r="Z15" s="6">
        <v>0</v>
      </c>
      <c r="AA15" s="6">
        <v>0</v>
      </c>
      <c r="AB15" s="7" t="s">
        <v>30</v>
      </c>
      <c r="AC15" s="9">
        <v>31</v>
      </c>
      <c r="AD15" s="83">
        <f t="shared" ref="AD15:AD31" si="14">IF(AC15="","",AD$8/AC15)</f>
        <v>0.67096774193548392</v>
      </c>
      <c r="AE15" s="6">
        <v>1</v>
      </c>
      <c r="AF15" s="6">
        <v>1</v>
      </c>
      <c r="AG15" s="7" t="s">
        <v>30</v>
      </c>
      <c r="AH15" s="9">
        <v>21</v>
      </c>
      <c r="AI15" s="83">
        <f t="shared" ref="AI15:AI31" si="15">IF(AH15="","",AI$8/AH15)</f>
        <v>0.60952380952380958</v>
      </c>
      <c r="AJ15" s="6">
        <v>2</v>
      </c>
      <c r="AK15" s="6">
        <v>2</v>
      </c>
      <c r="AL15" s="7"/>
      <c r="AM15" s="9"/>
      <c r="AN15" s="83" t="str">
        <f t="shared" si="10"/>
        <v/>
      </c>
      <c r="AO15" s="6"/>
      <c r="AP15" s="6"/>
    </row>
    <row r="16" spans="2:42" ht="42" customHeight="1">
      <c r="B16" s="6" t="s">
        <v>250</v>
      </c>
      <c r="C16" s="6" t="s">
        <v>39</v>
      </c>
      <c r="D16" s="7" t="str">
        <f t="shared" si="5"/>
        <v>×</v>
      </c>
      <c r="E16" s="7" t="str">
        <f t="shared" si="6"/>
        <v>×</v>
      </c>
      <c r="F16" s="7" t="str">
        <f t="shared" si="7"/>
        <v>○</v>
      </c>
      <c r="G16" s="7" t="str">
        <f t="shared" si="8"/>
        <v>○</v>
      </c>
      <c r="H16" s="7" t="str">
        <f t="shared" si="9"/>
        <v>×</v>
      </c>
      <c r="I16" s="8" t="s">
        <v>251</v>
      </c>
      <c r="J16" s="8"/>
      <c r="K16" s="17" t="s">
        <v>30</v>
      </c>
      <c r="L16" s="8" t="s">
        <v>154</v>
      </c>
      <c r="M16" s="7" t="s">
        <v>30</v>
      </c>
      <c r="N16" s="87">
        <v>94</v>
      </c>
      <c r="O16" s="83">
        <f t="shared" si="11"/>
        <v>0.24680851063829787</v>
      </c>
      <c r="P16" s="88">
        <v>29</v>
      </c>
      <c r="Q16" s="88">
        <v>29</v>
      </c>
      <c r="R16" s="7" t="s">
        <v>30</v>
      </c>
      <c r="S16" s="9">
        <v>40</v>
      </c>
      <c r="T16" s="83">
        <f t="shared" si="12"/>
        <v>0.27999999999999997</v>
      </c>
      <c r="U16" s="6">
        <v>4</v>
      </c>
      <c r="V16" s="6">
        <v>4</v>
      </c>
      <c r="W16" s="7" t="s">
        <v>30</v>
      </c>
      <c r="X16" s="9">
        <v>42</v>
      </c>
      <c r="Y16" s="83">
        <f t="shared" si="13"/>
        <v>0.47619047619047616</v>
      </c>
      <c r="Z16" s="6">
        <v>0</v>
      </c>
      <c r="AA16" s="6">
        <v>0</v>
      </c>
      <c r="AB16" s="7" t="s">
        <v>30</v>
      </c>
      <c r="AC16" s="9">
        <v>30</v>
      </c>
      <c r="AD16" s="83">
        <f t="shared" si="14"/>
        <v>0.69333333333333336</v>
      </c>
      <c r="AE16" s="6">
        <v>0</v>
      </c>
      <c r="AF16" s="6">
        <v>0</v>
      </c>
      <c r="AG16" s="7"/>
      <c r="AH16" s="9">
        <v>26</v>
      </c>
      <c r="AI16" s="83">
        <f t="shared" si="15"/>
        <v>0.49230769230769234</v>
      </c>
      <c r="AJ16" s="6">
        <v>0</v>
      </c>
      <c r="AK16" s="6">
        <v>0</v>
      </c>
      <c r="AL16" s="7"/>
      <c r="AM16" s="9"/>
      <c r="AN16" s="83" t="str">
        <f t="shared" si="10"/>
        <v/>
      </c>
      <c r="AO16" s="6"/>
      <c r="AP16" s="6"/>
    </row>
    <row r="17" spans="2:42" ht="162" customHeight="1">
      <c r="B17" s="6" t="s">
        <v>252</v>
      </c>
      <c r="C17" s="6" t="s">
        <v>39</v>
      </c>
      <c r="D17" s="7" t="str">
        <f t="shared" si="5"/>
        <v>○</v>
      </c>
      <c r="E17" s="7" t="str">
        <f t="shared" si="6"/>
        <v>×</v>
      </c>
      <c r="F17" s="7" t="str">
        <f t="shared" si="7"/>
        <v>○</v>
      </c>
      <c r="G17" s="7" t="str">
        <f t="shared" si="8"/>
        <v>○</v>
      </c>
      <c r="H17" s="7" t="str">
        <f t="shared" si="9"/>
        <v>○</v>
      </c>
      <c r="I17" s="8" t="s">
        <v>253</v>
      </c>
      <c r="J17" s="112" t="s">
        <v>254</v>
      </c>
      <c r="K17" s="17" t="s">
        <v>36</v>
      </c>
      <c r="L17" s="78" t="s">
        <v>255</v>
      </c>
      <c r="M17" s="7" t="s">
        <v>30</v>
      </c>
      <c r="N17" s="87">
        <v>53</v>
      </c>
      <c r="O17" s="83">
        <f t="shared" si="11"/>
        <v>0.43773584905660379</v>
      </c>
      <c r="P17" s="88">
        <v>28</v>
      </c>
      <c r="Q17" s="88">
        <v>28</v>
      </c>
      <c r="R17" s="7" t="s">
        <v>30</v>
      </c>
      <c r="S17" s="9">
        <v>42</v>
      </c>
      <c r="T17" s="83">
        <f t="shared" si="12"/>
        <v>0.26666666666666666</v>
      </c>
      <c r="U17" s="6">
        <v>1</v>
      </c>
      <c r="V17" s="6">
        <v>1</v>
      </c>
      <c r="W17" s="7" t="s">
        <v>30</v>
      </c>
      <c r="X17" s="9">
        <v>43</v>
      </c>
      <c r="Y17" s="83">
        <f t="shared" si="13"/>
        <v>0.46511627906976744</v>
      </c>
      <c r="Z17" s="6">
        <v>1</v>
      </c>
      <c r="AA17" s="6">
        <v>1</v>
      </c>
      <c r="AB17" s="7" t="s">
        <v>30</v>
      </c>
      <c r="AC17" s="9">
        <v>25</v>
      </c>
      <c r="AD17" s="83">
        <f t="shared" si="14"/>
        <v>0.83200000000000007</v>
      </c>
      <c r="AE17" s="6">
        <v>2</v>
      </c>
      <c r="AF17" s="6">
        <v>2</v>
      </c>
      <c r="AG17" s="7" t="s">
        <v>30</v>
      </c>
      <c r="AH17" s="9">
        <v>28</v>
      </c>
      <c r="AI17" s="83">
        <f t="shared" si="15"/>
        <v>0.45714285714285718</v>
      </c>
      <c r="AJ17" s="6">
        <v>3</v>
      </c>
      <c r="AK17" s="6">
        <v>3</v>
      </c>
      <c r="AL17" s="7"/>
      <c r="AM17" s="9"/>
      <c r="AN17" s="83" t="str">
        <f t="shared" si="10"/>
        <v/>
      </c>
      <c r="AO17" s="6"/>
      <c r="AP17" s="6"/>
    </row>
    <row r="18" spans="2:42" ht="42" customHeight="1">
      <c r="B18" s="6" t="s">
        <v>256</v>
      </c>
      <c r="C18" s="76" t="s">
        <v>211</v>
      </c>
      <c r="D18" s="7" t="str">
        <f t="shared" si="5"/>
        <v>○</v>
      </c>
      <c r="E18" s="7" t="str">
        <f t="shared" si="6"/>
        <v>○</v>
      </c>
      <c r="F18" s="7" t="str">
        <f t="shared" si="7"/>
        <v>○</v>
      </c>
      <c r="G18" s="7" t="str">
        <f t="shared" si="8"/>
        <v>○</v>
      </c>
      <c r="H18" s="7" t="str">
        <f t="shared" si="9"/>
        <v>○</v>
      </c>
      <c r="I18" s="8" t="s">
        <v>257</v>
      </c>
      <c r="J18" s="8"/>
      <c r="K18" s="17" t="s">
        <v>103</v>
      </c>
      <c r="L18" s="8" t="s">
        <v>154</v>
      </c>
      <c r="M18" s="7" t="s">
        <v>30</v>
      </c>
      <c r="N18" s="87">
        <v>63.5</v>
      </c>
      <c r="O18" s="83">
        <f t="shared" si="11"/>
        <v>0.36535433070866141</v>
      </c>
      <c r="P18" s="88">
        <v>21</v>
      </c>
      <c r="Q18" s="88">
        <v>21</v>
      </c>
      <c r="R18" s="7" t="s">
        <v>30</v>
      </c>
      <c r="S18" s="9">
        <v>26</v>
      </c>
      <c r="T18" s="83">
        <f t="shared" si="12"/>
        <v>0.43076923076923074</v>
      </c>
      <c r="U18" s="6">
        <v>5</v>
      </c>
      <c r="V18" s="6">
        <v>5</v>
      </c>
      <c r="W18" s="7" t="s">
        <v>30</v>
      </c>
      <c r="X18" s="9">
        <v>21</v>
      </c>
      <c r="Y18" s="83">
        <f t="shared" si="13"/>
        <v>0.95238095238095233</v>
      </c>
      <c r="Z18" s="6">
        <v>8</v>
      </c>
      <c r="AA18" s="6">
        <v>8</v>
      </c>
      <c r="AB18" s="7" t="s">
        <v>30</v>
      </c>
      <c r="AC18" s="9">
        <v>22</v>
      </c>
      <c r="AD18" s="83">
        <f t="shared" si="14"/>
        <v>0.94545454545454544</v>
      </c>
      <c r="AE18" s="6">
        <v>7</v>
      </c>
      <c r="AF18" s="6">
        <v>7</v>
      </c>
      <c r="AG18" s="7" t="s">
        <v>30</v>
      </c>
      <c r="AH18" s="9">
        <v>16</v>
      </c>
      <c r="AI18" s="83">
        <f t="shared" si="15"/>
        <v>0.8</v>
      </c>
      <c r="AJ18" s="6">
        <v>6</v>
      </c>
      <c r="AK18" s="6">
        <v>6</v>
      </c>
      <c r="AL18" s="7"/>
      <c r="AM18" s="9"/>
      <c r="AN18" s="83" t="str">
        <f t="shared" si="10"/>
        <v/>
      </c>
      <c r="AO18" s="6"/>
      <c r="AP18" s="6"/>
    </row>
    <row r="19" spans="2:42" ht="42" customHeight="1">
      <c r="B19" s="6" t="s">
        <v>258</v>
      </c>
      <c r="C19" s="6" t="s">
        <v>39</v>
      </c>
      <c r="D19" s="7" t="str">
        <f t="shared" si="5"/>
        <v>○</v>
      </c>
      <c r="E19" s="7" t="str">
        <f t="shared" si="6"/>
        <v>○</v>
      </c>
      <c r="F19" s="7" t="str">
        <f t="shared" si="7"/>
        <v>○</v>
      </c>
      <c r="G19" s="7" t="str">
        <f t="shared" si="8"/>
        <v>○</v>
      </c>
      <c r="H19" s="7" t="str">
        <f t="shared" si="9"/>
        <v>○</v>
      </c>
      <c r="I19" s="8" t="s">
        <v>259</v>
      </c>
      <c r="J19" s="8"/>
      <c r="K19" s="17" t="s">
        <v>103</v>
      </c>
      <c r="L19" s="8" t="s">
        <v>154</v>
      </c>
      <c r="M19" s="7" t="s">
        <v>30</v>
      </c>
      <c r="N19" s="87">
        <v>49.5</v>
      </c>
      <c r="O19" s="83">
        <f t="shared" si="11"/>
        <v>0.46868686868686865</v>
      </c>
      <c r="P19" s="88">
        <v>16</v>
      </c>
      <c r="Q19" s="88">
        <v>16</v>
      </c>
      <c r="R19" s="7" t="s">
        <v>30</v>
      </c>
      <c r="S19" s="9">
        <v>28</v>
      </c>
      <c r="T19" s="83">
        <f t="shared" si="12"/>
        <v>0.39999999999999997</v>
      </c>
      <c r="U19" s="6">
        <v>2</v>
      </c>
      <c r="V19" s="6">
        <v>2</v>
      </c>
      <c r="W19" s="7" t="s">
        <v>30</v>
      </c>
      <c r="X19" s="9">
        <v>26</v>
      </c>
      <c r="Y19" s="83">
        <f t="shared" si="13"/>
        <v>0.76923076923076927</v>
      </c>
      <c r="Z19" s="6">
        <v>2</v>
      </c>
      <c r="AA19" s="6">
        <v>2</v>
      </c>
      <c r="AB19" s="7" t="s">
        <v>30</v>
      </c>
      <c r="AC19" s="9">
        <v>23</v>
      </c>
      <c r="AD19" s="83">
        <f t="shared" si="14"/>
        <v>0.90434782608695652</v>
      </c>
      <c r="AE19" s="6">
        <v>1</v>
      </c>
      <c r="AF19" s="6">
        <v>1</v>
      </c>
      <c r="AG19" s="7" t="s">
        <v>30</v>
      </c>
      <c r="AH19" s="9">
        <v>15</v>
      </c>
      <c r="AI19" s="83">
        <f t="shared" si="15"/>
        <v>0.85333333333333339</v>
      </c>
      <c r="AJ19" s="6">
        <v>1</v>
      </c>
      <c r="AK19" s="6">
        <v>1</v>
      </c>
      <c r="AL19" s="7"/>
      <c r="AM19" s="9"/>
      <c r="AN19" s="83" t="str">
        <f t="shared" si="10"/>
        <v/>
      </c>
      <c r="AO19" s="6"/>
      <c r="AP19" s="6"/>
    </row>
    <row r="20" spans="2:42" ht="42" customHeight="1">
      <c r="B20" s="6" t="s">
        <v>260</v>
      </c>
      <c r="C20" s="6" t="s">
        <v>39</v>
      </c>
      <c r="D20" s="7" t="str">
        <f t="shared" si="5"/>
        <v>○</v>
      </c>
      <c r="E20" s="7" t="str">
        <f t="shared" si="6"/>
        <v>○</v>
      </c>
      <c r="F20" s="7" t="str">
        <f t="shared" si="7"/>
        <v>○</v>
      </c>
      <c r="G20" s="7" t="str">
        <f t="shared" si="8"/>
        <v>○</v>
      </c>
      <c r="H20" s="7" t="str">
        <f t="shared" si="9"/>
        <v>○</v>
      </c>
      <c r="I20" s="8" t="s">
        <v>259</v>
      </c>
      <c r="J20" s="8"/>
      <c r="K20" s="17" t="s">
        <v>103</v>
      </c>
      <c r="L20" s="8" t="s">
        <v>154</v>
      </c>
      <c r="M20" s="7" t="s">
        <v>30</v>
      </c>
      <c r="N20" s="87">
        <v>45</v>
      </c>
      <c r="O20" s="83">
        <f t="shared" si="11"/>
        <v>0.51555555555555554</v>
      </c>
      <c r="P20" s="88">
        <v>17</v>
      </c>
      <c r="Q20" s="88">
        <v>17</v>
      </c>
      <c r="R20" s="7" t="s">
        <v>30</v>
      </c>
      <c r="S20" s="9">
        <v>30</v>
      </c>
      <c r="T20" s="83">
        <f t="shared" si="12"/>
        <v>0.37333333333333329</v>
      </c>
      <c r="U20" s="6">
        <v>2</v>
      </c>
      <c r="V20" s="6">
        <v>2</v>
      </c>
      <c r="W20" s="7" t="s">
        <v>30</v>
      </c>
      <c r="X20" s="9">
        <v>28</v>
      </c>
      <c r="Y20" s="83">
        <f t="shared" si="13"/>
        <v>0.7142857142857143</v>
      </c>
      <c r="Z20" s="6">
        <v>2</v>
      </c>
      <c r="AA20" s="6">
        <v>2</v>
      </c>
      <c r="AB20" s="7" t="s">
        <v>30</v>
      </c>
      <c r="AC20" s="9">
        <v>21</v>
      </c>
      <c r="AD20" s="83">
        <f t="shared" si="14"/>
        <v>0.99047619047619051</v>
      </c>
      <c r="AE20" s="6">
        <v>0</v>
      </c>
      <c r="AF20" s="6">
        <v>0</v>
      </c>
      <c r="AG20" s="7" t="s">
        <v>30</v>
      </c>
      <c r="AH20" s="9">
        <v>16</v>
      </c>
      <c r="AI20" s="83">
        <f t="shared" si="15"/>
        <v>0.8</v>
      </c>
      <c r="AJ20" s="6">
        <v>0</v>
      </c>
      <c r="AK20" s="6">
        <v>0</v>
      </c>
      <c r="AL20" s="7"/>
      <c r="AM20" s="9"/>
      <c r="AN20" s="83" t="str">
        <f t="shared" si="10"/>
        <v/>
      </c>
      <c r="AO20" s="6"/>
      <c r="AP20" s="6"/>
    </row>
    <row r="21" spans="2:42" ht="42" customHeight="1">
      <c r="B21" s="6" t="s">
        <v>261</v>
      </c>
      <c r="C21" s="6" t="s">
        <v>39</v>
      </c>
      <c r="D21" s="7" t="str">
        <f t="shared" si="5"/>
        <v>×</v>
      </c>
      <c r="E21" s="7" t="str">
        <f t="shared" si="6"/>
        <v>○</v>
      </c>
      <c r="F21" s="7" t="str">
        <f t="shared" si="7"/>
        <v>○</v>
      </c>
      <c r="G21" s="7" t="str">
        <f t="shared" si="8"/>
        <v>○</v>
      </c>
      <c r="H21" s="7" t="str">
        <f t="shared" si="9"/>
        <v>×</v>
      </c>
      <c r="I21" s="8" t="s">
        <v>262</v>
      </c>
      <c r="J21" s="8"/>
      <c r="K21" s="17" t="s">
        <v>30</v>
      </c>
      <c r="L21" s="8" t="s">
        <v>154</v>
      </c>
      <c r="M21" s="7" t="s">
        <v>30</v>
      </c>
      <c r="N21" s="87">
        <v>93</v>
      </c>
      <c r="O21" s="83">
        <f t="shared" si="11"/>
        <v>0.24946236559139784</v>
      </c>
      <c r="P21" s="88">
        <v>34</v>
      </c>
      <c r="Q21" s="88">
        <v>34</v>
      </c>
      <c r="R21" s="7" t="s">
        <v>30</v>
      </c>
      <c r="S21" s="9">
        <v>30.5</v>
      </c>
      <c r="T21" s="83">
        <f t="shared" si="12"/>
        <v>0.36721311475409835</v>
      </c>
      <c r="U21" s="6">
        <v>4</v>
      </c>
      <c r="V21" s="6">
        <v>4</v>
      </c>
      <c r="W21" s="7" t="s">
        <v>30</v>
      </c>
      <c r="X21" s="9">
        <v>31.5</v>
      </c>
      <c r="Y21" s="83">
        <f t="shared" si="13"/>
        <v>0.63492063492063489</v>
      </c>
      <c r="Z21" s="6">
        <v>5</v>
      </c>
      <c r="AA21" s="6">
        <v>5</v>
      </c>
      <c r="AB21" s="7" t="s">
        <v>30</v>
      </c>
      <c r="AC21" s="9">
        <v>26</v>
      </c>
      <c r="AD21" s="83">
        <f t="shared" si="14"/>
        <v>0.8</v>
      </c>
      <c r="AE21" s="6">
        <v>2</v>
      </c>
      <c r="AF21" s="6">
        <v>2</v>
      </c>
      <c r="AG21" s="7"/>
      <c r="AH21" s="9">
        <v>17</v>
      </c>
      <c r="AI21" s="83">
        <f t="shared" si="15"/>
        <v>0.75294117647058822</v>
      </c>
      <c r="AJ21" s="6">
        <v>4</v>
      </c>
      <c r="AK21" s="6">
        <v>4</v>
      </c>
      <c r="AL21" s="7"/>
      <c r="AM21" s="9"/>
      <c r="AN21" s="83" t="str">
        <f t="shared" si="10"/>
        <v/>
      </c>
      <c r="AO21" s="6"/>
      <c r="AP21" s="6"/>
    </row>
    <row r="22" spans="2:42" ht="42" customHeight="1">
      <c r="B22" s="6" t="s">
        <v>263</v>
      </c>
      <c r="C22" s="6" t="s">
        <v>32</v>
      </c>
      <c r="D22" s="7" t="str">
        <f t="shared" si="5"/>
        <v>○</v>
      </c>
      <c r="E22" s="7" t="str">
        <f t="shared" si="6"/>
        <v>○</v>
      </c>
      <c r="F22" s="7" t="str">
        <f t="shared" si="7"/>
        <v>○</v>
      </c>
      <c r="G22" s="7" t="str">
        <f t="shared" si="8"/>
        <v>○</v>
      </c>
      <c r="H22" s="7" t="str">
        <f t="shared" si="9"/>
        <v>○</v>
      </c>
      <c r="I22" s="8" t="s">
        <v>264</v>
      </c>
      <c r="J22" s="8"/>
      <c r="K22" s="17" t="s">
        <v>103</v>
      </c>
      <c r="L22" s="8" t="s">
        <v>154</v>
      </c>
      <c r="M22" s="7" t="s">
        <v>30</v>
      </c>
      <c r="N22" s="87">
        <v>63</v>
      </c>
      <c r="O22" s="83">
        <f t="shared" si="11"/>
        <v>0.36825396825396822</v>
      </c>
      <c r="P22" s="88">
        <v>17</v>
      </c>
      <c r="Q22" s="88">
        <v>17</v>
      </c>
      <c r="R22" s="7" t="s">
        <v>30</v>
      </c>
      <c r="S22" s="9">
        <v>26</v>
      </c>
      <c r="T22" s="83">
        <f t="shared" si="12"/>
        <v>0.43076923076923074</v>
      </c>
      <c r="U22" s="6">
        <v>1</v>
      </c>
      <c r="V22" s="6">
        <v>1</v>
      </c>
      <c r="W22" s="7" t="s">
        <v>30</v>
      </c>
      <c r="X22" s="9">
        <v>37</v>
      </c>
      <c r="Y22" s="83">
        <f t="shared" si="13"/>
        <v>0.54054054054054057</v>
      </c>
      <c r="Z22" s="6">
        <v>1</v>
      </c>
      <c r="AA22" s="6">
        <v>1</v>
      </c>
      <c r="AB22" s="7" t="s">
        <v>30</v>
      </c>
      <c r="AC22" s="9">
        <v>24.5</v>
      </c>
      <c r="AD22" s="83">
        <f t="shared" si="14"/>
        <v>0.84897959183673477</v>
      </c>
      <c r="AE22" s="6">
        <v>1</v>
      </c>
      <c r="AF22" s="6">
        <v>1</v>
      </c>
      <c r="AG22" s="7" t="s">
        <v>30</v>
      </c>
      <c r="AH22" s="9">
        <v>13</v>
      </c>
      <c r="AI22" s="83">
        <f t="shared" si="15"/>
        <v>0.98461538461538467</v>
      </c>
      <c r="AJ22" s="6">
        <v>0</v>
      </c>
      <c r="AK22" s="6">
        <v>0</v>
      </c>
      <c r="AL22" s="7"/>
      <c r="AM22" s="9"/>
      <c r="AN22" s="83" t="str">
        <f t="shared" si="10"/>
        <v/>
      </c>
      <c r="AO22" s="6"/>
      <c r="AP22" s="6"/>
    </row>
    <row r="23" spans="2:42" ht="42" customHeight="1">
      <c r="B23" s="6" t="s">
        <v>265</v>
      </c>
      <c r="C23" s="6" t="s">
        <v>39</v>
      </c>
      <c r="D23" s="7" t="str">
        <f t="shared" si="5"/>
        <v>×</v>
      </c>
      <c r="E23" s="7" t="str">
        <f t="shared" si="6"/>
        <v>×</v>
      </c>
      <c r="F23" s="7" t="str">
        <f t="shared" si="7"/>
        <v>○</v>
      </c>
      <c r="G23" s="7" t="str">
        <f t="shared" si="8"/>
        <v>○</v>
      </c>
      <c r="H23" s="7" t="str">
        <f t="shared" si="9"/>
        <v>○</v>
      </c>
      <c r="I23" s="8" t="s">
        <v>245</v>
      </c>
      <c r="J23" s="8"/>
      <c r="K23" s="17" t="s">
        <v>30</v>
      </c>
      <c r="L23" s="8" t="s">
        <v>154</v>
      </c>
      <c r="M23" s="7" t="s">
        <v>30</v>
      </c>
      <c r="N23" s="87">
        <v>87</v>
      </c>
      <c r="O23" s="83">
        <f t="shared" si="11"/>
        <v>0.26666666666666666</v>
      </c>
      <c r="P23" s="88">
        <v>16</v>
      </c>
      <c r="Q23" s="88">
        <v>16</v>
      </c>
      <c r="R23" s="7" t="s">
        <v>30</v>
      </c>
      <c r="S23" s="9">
        <v>33</v>
      </c>
      <c r="T23" s="83">
        <f t="shared" si="12"/>
        <v>0.33939393939393936</v>
      </c>
      <c r="U23" s="6">
        <v>2</v>
      </c>
      <c r="V23" s="6">
        <v>2</v>
      </c>
      <c r="W23" s="7" t="s">
        <v>30</v>
      </c>
      <c r="X23" s="9">
        <v>34.5</v>
      </c>
      <c r="Y23" s="83">
        <f t="shared" si="13"/>
        <v>0.57971014492753625</v>
      </c>
      <c r="Z23" s="6">
        <v>0</v>
      </c>
      <c r="AA23" s="6">
        <v>0</v>
      </c>
      <c r="AB23" s="7" t="s">
        <v>30</v>
      </c>
      <c r="AC23" s="9">
        <v>37</v>
      </c>
      <c r="AD23" s="83">
        <f t="shared" si="14"/>
        <v>0.56216216216216219</v>
      </c>
      <c r="AE23" s="6">
        <v>0</v>
      </c>
      <c r="AF23" s="6">
        <v>0</v>
      </c>
      <c r="AG23" s="7" t="s">
        <v>30</v>
      </c>
      <c r="AH23" s="9">
        <v>23</v>
      </c>
      <c r="AI23" s="83">
        <f t="shared" si="15"/>
        <v>0.55652173913043479</v>
      </c>
      <c r="AJ23" s="6">
        <v>0</v>
      </c>
      <c r="AK23" s="6">
        <v>0</v>
      </c>
      <c r="AL23" s="7"/>
      <c r="AM23" s="9"/>
      <c r="AN23" s="83" t="str">
        <f t="shared" si="10"/>
        <v/>
      </c>
      <c r="AO23" s="6"/>
      <c r="AP23" s="6"/>
    </row>
    <row r="24" spans="2:42" ht="42" customHeight="1">
      <c r="B24" s="6" t="s">
        <v>266</v>
      </c>
      <c r="C24" s="76" t="s">
        <v>223</v>
      </c>
      <c r="D24" s="7" t="str">
        <f t="shared" si="5"/>
        <v>×</v>
      </c>
      <c r="E24" s="7" t="str">
        <f t="shared" si="6"/>
        <v>○</v>
      </c>
      <c r="F24" s="7" t="str">
        <f t="shared" si="7"/>
        <v>○</v>
      </c>
      <c r="G24" s="7" t="str">
        <f t="shared" si="8"/>
        <v>○</v>
      </c>
      <c r="H24" s="7" t="str">
        <f t="shared" si="9"/>
        <v>○</v>
      </c>
      <c r="I24" s="8" t="s">
        <v>267</v>
      </c>
      <c r="J24" s="8"/>
      <c r="K24" s="17" t="s">
        <v>30</v>
      </c>
      <c r="L24" s="8" t="s">
        <v>154</v>
      </c>
      <c r="M24" s="7" t="s">
        <v>30</v>
      </c>
      <c r="N24" s="87">
        <v>82</v>
      </c>
      <c r="O24" s="83">
        <f t="shared" si="11"/>
        <v>0.28292682926829266</v>
      </c>
      <c r="P24" s="88">
        <v>11</v>
      </c>
      <c r="Q24" s="88">
        <v>11</v>
      </c>
      <c r="R24" s="7" t="s">
        <v>30</v>
      </c>
      <c r="S24" s="9">
        <v>27</v>
      </c>
      <c r="T24" s="83">
        <f t="shared" si="12"/>
        <v>0.4148148148148148</v>
      </c>
      <c r="U24" s="6">
        <v>2</v>
      </c>
      <c r="V24" s="6">
        <v>2</v>
      </c>
      <c r="W24" s="7" t="s">
        <v>30</v>
      </c>
      <c r="X24" s="9">
        <v>33.5</v>
      </c>
      <c r="Y24" s="83">
        <f t="shared" si="13"/>
        <v>0.59701492537313428</v>
      </c>
      <c r="Z24" s="6">
        <v>3</v>
      </c>
      <c r="AA24" s="6">
        <v>3</v>
      </c>
      <c r="AB24" s="7" t="s">
        <v>30</v>
      </c>
      <c r="AC24" s="9">
        <v>32</v>
      </c>
      <c r="AD24" s="83">
        <f t="shared" si="14"/>
        <v>0.65</v>
      </c>
      <c r="AE24" s="6">
        <v>1</v>
      </c>
      <c r="AF24" s="6">
        <v>1</v>
      </c>
      <c r="AG24" s="7" t="s">
        <v>30</v>
      </c>
      <c r="AH24" s="9">
        <v>21</v>
      </c>
      <c r="AI24" s="83">
        <f t="shared" si="15"/>
        <v>0.60952380952380958</v>
      </c>
      <c r="AJ24" s="6">
        <v>3</v>
      </c>
      <c r="AK24" s="6">
        <v>3</v>
      </c>
      <c r="AL24" s="7"/>
      <c r="AM24" s="9"/>
      <c r="AN24" s="83" t="str">
        <f t="shared" si="10"/>
        <v/>
      </c>
      <c r="AO24" s="6"/>
      <c r="AP24" s="6"/>
    </row>
    <row r="25" spans="2:42" ht="42" customHeight="1">
      <c r="B25" s="6" t="s">
        <v>268</v>
      </c>
      <c r="C25" s="76" t="s">
        <v>223</v>
      </c>
      <c r="D25" s="7" t="str">
        <f t="shared" si="5"/>
        <v>×</v>
      </c>
      <c r="E25" s="7" t="str">
        <f t="shared" si="6"/>
        <v>○</v>
      </c>
      <c r="F25" s="7" t="str">
        <f t="shared" si="7"/>
        <v>○</v>
      </c>
      <c r="G25" s="7" t="str">
        <f t="shared" si="8"/>
        <v>○</v>
      </c>
      <c r="H25" s="7" t="str">
        <f t="shared" si="9"/>
        <v>○</v>
      </c>
      <c r="I25" s="8" t="s">
        <v>269</v>
      </c>
      <c r="J25" s="8"/>
      <c r="K25" s="17" t="s">
        <v>30</v>
      </c>
      <c r="L25" s="8" t="s">
        <v>154</v>
      </c>
      <c r="M25" s="7" t="s">
        <v>30</v>
      </c>
      <c r="N25" s="87">
        <v>73</v>
      </c>
      <c r="O25" s="83">
        <f t="shared" si="11"/>
        <v>0.31780821917808216</v>
      </c>
      <c r="P25" s="88">
        <v>26</v>
      </c>
      <c r="Q25" s="88">
        <v>26</v>
      </c>
      <c r="R25" s="7" t="s">
        <v>30</v>
      </c>
      <c r="S25" s="9">
        <v>31.5</v>
      </c>
      <c r="T25" s="83">
        <f t="shared" si="12"/>
        <v>0.35555555555555551</v>
      </c>
      <c r="U25" s="6">
        <v>14</v>
      </c>
      <c r="V25" s="6">
        <v>14</v>
      </c>
      <c r="W25" s="7" t="s">
        <v>30</v>
      </c>
      <c r="X25" s="9">
        <v>49</v>
      </c>
      <c r="Y25" s="83">
        <f t="shared" si="13"/>
        <v>0.40816326530612246</v>
      </c>
      <c r="Z25" s="6">
        <v>10</v>
      </c>
      <c r="AA25" s="6">
        <v>10</v>
      </c>
      <c r="AB25" s="7" t="s">
        <v>30</v>
      </c>
      <c r="AC25" s="9">
        <v>20</v>
      </c>
      <c r="AD25" s="83">
        <f t="shared" si="14"/>
        <v>1.04</v>
      </c>
      <c r="AE25" s="6">
        <v>5</v>
      </c>
      <c r="AF25" s="6">
        <v>5</v>
      </c>
      <c r="AG25" s="7" t="s">
        <v>30</v>
      </c>
      <c r="AH25" s="9">
        <v>19</v>
      </c>
      <c r="AI25" s="83">
        <f t="shared" si="15"/>
        <v>0.67368421052631577</v>
      </c>
      <c r="AJ25" s="6">
        <v>4</v>
      </c>
      <c r="AK25" s="6">
        <v>4</v>
      </c>
      <c r="AL25" s="7"/>
      <c r="AM25" s="9"/>
      <c r="AN25" s="83" t="str">
        <f t="shared" si="10"/>
        <v/>
      </c>
      <c r="AO25" s="6"/>
      <c r="AP25" s="6"/>
    </row>
    <row r="26" spans="2:42" ht="42" customHeight="1">
      <c r="B26" s="6" t="s">
        <v>270</v>
      </c>
      <c r="C26" s="6" t="s">
        <v>39</v>
      </c>
      <c r="D26" s="7" t="str">
        <f t="shared" si="5"/>
        <v>×</v>
      </c>
      <c r="E26" s="7" t="str">
        <f t="shared" si="6"/>
        <v>○</v>
      </c>
      <c r="F26" s="7" t="str">
        <f t="shared" si="7"/>
        <v>○</v>
      </c>
      <c r="G26" s="7" t="str">
        <f t="shared" si="8"/>
        <v>○</v>
      </c>
      <c r="H26" s="7" t="str">
        <f t="shared" si="9"/>
        <v>○</v>
      </c>
      <c r="I26" s="8" t="s">
        <v>245</v>
      </c>
      <c r="J26" s="8"/>
      <c r="K26" s="17" t="s">
        <v>30</v>
      </c>
      <c r="L26" s="8" t="s">
        <v>154</v>
      </c>
      <c r="M26" s="7" t="s">
        <v>30</v>
      </c>
      <c r="N26" s="87">
        <v>71.5</v>
      </c>
      <c r="O26" s="83">
        <f t="shared" si="11"/>
        <v>0.32447552447552447</v>
      </c>
      <c r="P26" s="88">
        <v>18</v>
      </c>
      <c r="Q26" s="88">
        <v>18</v>
      </c>
      <c r="R26" s="7" t="s">
        <v>30</v>
      </c>
      <c r="S26" s="9">
        <v>26.5</v>
      </c>
      <c r="T26" s="83">
        <f t="shared" si="12"/>
        <v>0.42264150943396223</v>
      </c>
      <c r="U26" s="6">
        <v>4</v>
      </c>
      <c r="V26" s="6">
        <v>4</v>
      </c>
      <c r="W26" s="7" t="s">
        <v>30</v>
      </c>
      <c r="X26" s="9">
        <v>23.5</v>
      </c>
      <c r="Y26" s="83">
        <f t="shared" si="13"/>
        <v>0.85106382978723405</v>
      </c>
      <c r="Z26" s="6">
        <v>0</v>
      </c>
      <c r="AA26" s="6">
        <v>0</v>
      </c>
      <c r="AB26" s="7" t="s">
        <v>30</v>
      </c>
      <c r="AC26" s="9">
        <v>18</v>
      </c>
      <c r="AD26" s="83">
        <f t="shared" si="14"/>
        <v>1.1555555555555557</v>
      </c>
      <c r="AE26" s="6">
        <v>2</v>
      </c>
      <c r="AF26" s="6">
        <v>2</v>
      </c>
      <c r="AG26" s="7" t="s">
        <v>30</v>
      </c>
      <c r="AH26" s="9">
        <v>15</v>
      </c>
      <c r="AI26" s="83">
        <f t="shared" si="15"/>
        <v>0.85333333333333339</v>
      </c>
      <c r="AJ26" s="6">
        <v>0</v>
      </c>
      <c r="AK26" s="6">
        <v>0</v>
      </c>
      <c r="AL26" s="7"/>
      <c r="AM26" s="9"/>
      <c r="AN26" s="83" t="str">
        <f t="shared" si="10"/>
        <v/>
      </c>
      <c r="AO26" s="6"/>
      <c r="AP26" s="6"/>
    </row>
    <row r="27" spans="2:42" ht="42" customHeight="1">
      <c r="B27" s="6" t="s">
        <v>271</v>
      </c>
      <c r="C27" s="6" t="s">
        <v>39</v>
      </c>
      <c r="D27" s="7" t="str">
        <f t="shared" si="5"/>
        <v>×</v>
      </c>
      <c r="E27" s="7" t="str">
        <f t="shared" si="6"/>
        <v>×</v>
      </c>
      <c r="F27" s="7" t="str">
        <f t="shared" si="7"/>
        <v>○</v>
      </c>
      <c r="G27" s="7" t="str">
        <f t="shared" si="8"/>
        <v>○</v>
      </c>
      <c r="H27" s="7" t="str">
        <f t="shared" si="9"/>
        <v>○</v>
      </c>
      <c r="I27" s="8" t="s">
        <v>245</v>
      </c>
      <c r="J27" s="8"/>
      <c r="K27" s="17" t="s">
        <v>30</v>
      </c>
      <c r="L27" s="8" t="s">
        <v>154</v>
      </c>
      <c r="M27" s="7" t="s">
        <v>30</v>
      </c>
      <c r="N27" s="87">
        <v>89</v>
      </c>
      <c r="O27" s="83">
        <f t="shared" si="11"/>
        <v>0.26067415730337079</v>
      </c>
      <c r="P27" s="88">
        <v>30</v>
      </c>
      <c r="Q27" s="88">
        <v>30</v>
      </c>
      <c r="R27" s="7" t="s">
        <v>30</v>
      </c>
      <c r="S27" s="9">
        <v>35</v>
      </c>
      <c r="T27" s="83">
        <f t="shared" si="12"/>
        <v>0.32</v>
      </c>
      <c r="U27" s="6">
        <v>6</v>
      </c>
      <c r="V27" s="6">
        <v>6</v>
      </c>
      <c r="W27" s="7" t="s">
        <v>30</v>
      </c>
      <c r="X27" s="9">
        <v>36</v>
      </c>
      <c r="Y27" s="83">
        <f t="shared" si="13"/>
        <v>0.55555555555555558</v>
      </c>
      <c r="Z27" s="6">
        <v>1</v>
      </c>
      <c r="AA27" s="6">
        <v>1</v>
      </c>
      <c r="AB27" s="7" t="s">
        <v>30</v>
      </c>
      <c r="AC27" s="9">
        <v>32</v>
      </c>
      <c r="AD27" s="83">
        <f t="shared" si="14"/>
        <v>0.65</v>
      </c>
      <c r="AE27" s="6">
        <v>1</v>
      </c>
      <c r="AF27" s="6">
        <v>1</v>
      </c>
      <c r="AG27" s="7" t="s">
        <v>30</v>
      </c>
      <c r="AH27" s="9">
        <v>20</v>
      </c>
      <c r="AI27" s="83">
        <f t="shared" si="15"/>
        <v>0.64</v>
      </c>
      <c r="AJ27" s="6">
        <v>1</v>
      </c>
      <c r="AK27" s="6">
        <v>1</v>
      </c>
      <c r="AL27" s="7"/>
      <c r="AM27" s="9"/>
      <c r="AN27" s="83" t="str">
        <f t="shared" si="10"/>
        <v/>
      </c>
      <c r="AO27" s="6"/>
      <c r="AP27" s="6"/>
    </row>
    <row r="28" spans="2:42" ht="42" customHeight="1">
      <c r="B28" s="6"/>
      <c r="C28" s="6"/>
      <c r="D28" s="7" t="str">
        <f t="shared" si="5"/>
        <v>×</v>
      </c>
      <c r="E28" s="7" t="str">
        <f t="shared" si="6"/>
        <v>×</v>
      </c>
      <c r="F28" s="7" t="str">
        <f t="shared" si="7"/>
        <v>×</v>
      </c>
      <c r="G28" s="7" t="str">
        <f t="shared" si="8"/>
        <v>×</v>
      </c>
      <c r="H28" s="7" t="str">
        <f t="shared" si="9"/>
        <v>×</v>
      </c>
      <c r="I28" s="8"/>
      <c r="J28" s="8"/>
      <c r="K28" s="17"/>
      <c r="L28" s="8"/>
      <c r="M28" s="7"/>
      <c r="N28" s="9"/>
      <c r="O28" s="83" t="str">
        <f t="shared" si="11"/>
        <v/>
      </c>
      <c r="P28" s="6"/>
      <c r="Q28" s="6"/>
      <c r="R28" s="7"/>
      <c r="S28" s="9"/>
      <c r="T28" s="83" t="str">
        <f t="shared" si="12"/>
        <v/>
      </c>
      <c r="U28" s="6"/>
      <c r="V28" s="6"/>
      <c r="W28" s="7"/>
      <c r="X28" s="9"/>
      <c r="Y28" s="83" t="str">
        <f t="shared" si="13"/>
        <v/>
      </c>
      <c r="Z28" s="6"/>
      <c r="AA28" s="6"/>
      <c r="AB28" s="7"/>
      <c r="AC28" s="9"/>
      <c r="AD28" s="83" t="str">
        <f t="shared" si="14"/>
        <v/>
      </c>
      <c r="AE28" s="6"/>
      <c r="AF28" s="6"/>
      <c r="AG28" s="7"/>
      <c r="AH28" s="9"/>
      <c r="AI28" s="83" t="str">
        <f t="shared" si="15"/>
        <v/>
      </c>
      <c r="AJ28" s="6"/>
      <c r="AK28" s="6"/>
      <c r="AL28" s="7"/>
      <c r="AM28" s="9"/>
      <c r="AN28" s="83" t="str">
        <f t="shared" si="10"/>
        <v/>
      </c>
      <c r="AO28" s="6"/>
      <c r="AP28" s="6"/>
    </row>
    <row r="29" spans="2:42" ht="149.25" customHeight="1">
      <c r="B29" s="6" t="s">
        <v>272</v>
      </c>
      <c r="C29" s="6" t="s">
        <v>187</v>
      </c>
      <c r="D29" s="7" t="s">
        <v>30</v>
      </c>
      <c r="E29" s="7" t="s">
        <v>37</v>
      </c>
      <c r="F29" s="7" t="s">
        <v>37</v>
      </c>
      <c r="G29" s="7" t="s">
        <v>37</v>
      </c>
      <c r="H29" s="7" t="s">
        <v>37</v>
      </c>
      <c r="I29" s="8" t="s">
        <v>273</v>
      </c>
      <c r="J29" s="8" t="s">
        <v>274</v>
      </c>
      <c r="K29" s="17" t="s">
        <v>37</v>
      </c>
      <c r="L29" s="89" t="s">
        <v>275</v>
      </c>
      <c r="M29" s="7"/>
      <c r="N29" s="9"/>
      <c r="O29" s="83" t="str">
        <f t="shared" si="11"/>
        <v/>
      </c>
      <c r="P29" s="6"/>
      <c r="Q29" s="6"/>
      <c r="R29" s="7"/>
      <c r="S29" s="9"/>
      <c r="T29" s="83" t="str">
        <f t="shared" si="12"/>
        <v/>
      </c>
      <c r="U29" s="6"/>
      <c r="V29" s="6"/>
      <c r="W29" s="7"/>
      <c r="X29" s="9"/>
      <c r="Y29" s="83" t="str">
        <f t="shared" si="13"/>
        <v/>
      </c>
      <c r="Z29" s="6"/>
      <c r="AA29" s="6"/>
      <c r="AB29" s="7"/>
      <c r="AC29" s="9"/>
      <c r="AD29" s="83" t="str">
        <f t="shared" si="14"/>
        <v/>
      </c>
      <c r="AE29" s="6"/>
      <c r="AF29" s="6"/>
      <c r="AG29" s="7"/>
      <c r="AH29" s="9"/>
      <c r="AI29" s="83" t="str">
        <f t="shared" si="15"/>
        <v/>
      </c>
      <c r="AJ29" s="6"/>
      <c r="AK29" s="6"/>
      <c r="AL29" s="7"/>
      <c r="AM29" s="9"/>
      <c r="AN29" s="83" t="str">
        <f t="shared" si="10"/>
        <v/>
      </c>
      <c r="AO29" s="6"/>
      <c r="AP29" s="6"/>
    </row>
    <row r="30" spans="2:42" ht="201" customHeight="1">
      <c r="B30" s="6" t="s">
        <v>276</v>
      </c>
      <c r="C30" s="6" t="s">
        <v>187</v>
      </c>
      <c r="D30" s="7" t="s">
        <v>30</v>
      </c>
      <c r="E30" s="7" t="s">
        <v>37</v>
      </c>
      <c r="F30" s="7" t="s">
        <v>37</v>
      </c>
      <c r="G30" s="7" t="s">
        <v>37</v>
      </c>
      <c r="H30" s="7" t="s">
        <v>37</v>
      </c>
      <c r="I30" s="8" t="s">
        <v>277</v>
      </c>
      <c r="J30" s="8" t="s">
        <v>278</v>
      </c>
      <c r="K30" s="17" t="s">
        <v>37</v>
      </c>
      <c r="L30" s="8" t="s">
        <v>279</v>
      </c>
      <c r="M30" s="7"/>
      <c r="N30" s="9"/>
      <c r="O30" s="83" t="str">
        <f t="shared" si="11"/>
        <v/>
      </c>
      <c r="P30" s="6"/>
      <c r="Q30" s="6"/>
      <c r="R30" s="7"/>
      <c r="S30" s="9"/>
      <c r="T30" s="83" t="str">
        <f t="shared" si="12"/>
        <v/>
      </c>
      <c r="U30" s="6"/>
      <c r="V30" s="6"/>
      <c r="W30" s="7"/>
      <c r="X30" s="9"/>
      <c r="Y30" s="83" t="str">
        <f t="shared" si="13"/>
        <v/>
      </c>
      <c r="Z30" s="6"/>
      <c r="AA30" s="6"/>
      <c r="AB30" s="7"/>
      <c r="AC30" s="9"/>
      <c r="AD30" s="83" t="str">
        <f t="shared" si="14"/>
        <v/>
      </c>
      <c r="AE30" s="6"/>
      <c r="AF30" s="6"/>
      <c r="AG30" s="7"/>
      <c r="AH30" s="9"/>
      <c r="AI30" s="83" t="str">
        <f t="shared" si="15"/>
        <v/>
      </c>
      <c r="AJ30" s="6"/>
      <c r="AK30" s="6"/>
      <c r="AL30" s="7"/>
      <c r="AM30" s="9"/>
      <c r="AN30" s="83" t="str">
        <f t="shared" si="10"/>
        <v/>
      </c>
      <c r="AO30" s="6"/>
      <c r="AP30" s="6"/>
    </row>
    <row r="31" spans="2:42" ht="42" customHeight="1">
      <c r="B31" s="6"/>
      <c r="C31" s="6"/>
      <c r="D31" s="7" t="str">
        <f t="shared" si="5"/>
        <v>×</v>
      </c>
      <c r="E31" s="7" t="str">
        <f t="shared" si="6"/>
        <v>×</v>
      </c>
      <c r="F31" s="7" t="str">
        <f t="shared" si="7"/>
        <v>×</v>
      </c>
      <c r="G31" s="7" t="str">
        <f t="shared" si="8"/>
        <v>×</v>
      </c>
      <c r="H31" s="7" t="str">
        <f t="shared" si="9"/>
        <v>×</v>
      </c>
      <c r="I31" s="8"/>
      <c r="J31" s="8"/>
      <c r="K31" s="17"/>
      <c r="L31" s="8"/>
      <c r="M31" s="7"/>
      <c r="N31" s="9"/>
      <c r="O31" s="83" t="str">
        <f t="shared" si="11"/>
        <v/>
      </c>
      <c r="P31" s="6"/>
      <c r="Q31" s="6"/>
      <c r="R31" s="7"/>
      <c r="S31" s="9"/>
      <c r="T31" s="83" t="str">
        <f t="shared" si="12"/>
        <v/>
      </c>
      <c r="U31" s="6"/>
      <c r="V31" s="6"/>
      <c r="W31" s="7"/>
      <c r="X31" s="9"/>
      <c r="Y31" s="83" t="str">
        <f t="shared" si="13"/>
        <v/>
      </c>
      <c r="Z31" s="6"/>
      <c r="AA31" s="6"/>
      <c r="AB31" s="7"/>
      <c r="AC31" s="9"/>
      <c r="AD31" s="83" t="str">
        <f t="shared" si="14"/>
        <v/>
      </c>
      <c r="AE31" s="6"/>
      <c r="AF31" s="6"/>
      <c r="AG31" s="7"/>
      <c r="AH31" s="9"/>
      <c r="AI31" s="83" t="str">
        <f t="shared" si="15"/>
        <v/>
      </c>
      <c r="AJ31" s="6"/>
      <c r="AK31" s="6"/>
      <c r="AL31" s="7"/>
      <c r="AM31" s="9"/>
      <c r="AN31" s="83" t="str">
        <f t="shared" si="10"/>
        <v/>
      </c>
      <c r="AO31" s="6"/>
      <c r="AP31" s="6"/>
    </row>
    <row r="33" spans="2:12" ht="42" customHeight="1">
      <c r="B33" s="76" t="s">
        <v>280</v>
      </c>
      <c r="C33" s="76" t="s">
        <v>146</v>
      </c>
      <c r="D33" s="77" t="s">
        <v>43</v>
      </c>
      <c r="E33" s="77" t="s">
        <v>43</v>
      </c>
      <c r="F33" s="77" t="s">
        <v>43</v>
      </c>
      <c r="G33" s="77" t="s">
        <v>43</v>
      </c>
      <c r="H33" s="77" t="s">
        <v>43</v>
      </c>
      <c r="I33" s="78"/>
      <c r="J33" s="78"/>
      <c r="K33" s="17"/>
      <c r="L33" s="120"/>
    </row>
    <row r="34" spans="2:12" ht="42" customHeight="1">
      <c r="B34" s="76" t="s">
        <v>281</v>
      </c>
      <c r="C34" s="76" t="s">
        <v>146</v>
      </c>
      <c r="D34" s="77" t="s">
        <v>43</v>
      </c>
      <c r="E34" s="77" t="s">
        <v>43</v>
      </c>
      <c r="F34" s="77" t="s">
        <v>43</v>
      </c>
      <c r="G34" s="77" t="s">
        <v>43</v>
      </c>
      <c r="H34" s="77" t="s">
        <v>43</v>
      </c>
      <c r="I34" s="78"/>
      <c r="J34" s="78"/>
      <c r="K34" s="17"/>
      <c r="L34" s="120"/>
    </row>
    <row r="35" spans="2:12" ht="42" customHeight="1">
      <c r="B35" s="6"/>
      <c r="C35" s="76"/>
      <c r="D35" s="7"/>
      <c r="E35" s="7"/>
      <c r="F35" s="7"/>
      <c r="G35" s="7"/>
      <c r="H35" s="7"/>
      <c r="I35" s="8"/>
      <c r="J35" s="8"/>
      <c r="K35" s="17"/>
      <c r="L35" s="120"/>
    </row>
  </sheetData>
  <autoFilter ref="B9:AP31" xr:uid="{F8EC3717-8A74-4EBE-BDF4-F6197DE7F641}"/>
  <phoneticPr fontId="7"/>
  <conditionalFormatting sqref="M10:M31 R10:R31 W10:W31 AB10:AB31 AG10:AG31">
    <cfRule type="cellIs" dxfId="23" priority="3" operator="equal">
      <formula>"×"</formula>
    </cfRule>
  </conditionalFormatting>
  <conditionalFormatting sqref="O10:O31 T10:T31 Y10:Y31 AD10:AD31 AI10:AI31">
    <cfRule type="cellIs" dxfId="22" priority="4" operator="lessThan">
      <formula>0.35</formula>
    </cfRule>
  </conditionalFormatting>
  <conditionalFormatting sqref="Q10:Q31">
    <cfRule type="cellIs" dxfId="21" priority="1" operator="notEqual">
      <formula>P10</formula>
    </cfRule>
  </conditionalFormatting>
  <conditionalFormatting sqref="V28:V31 AA28:AA31 AF28:AF31 AK28:AK31">
    <cfRule type="cellIs" dxfId="20" priority="2" operator="notEqual">
      <formula>U28</formula>
    </cfRule>
  </conditionalFormatting>
  <dataValidations count="3">
    <dataValidation type="list" allowBlank="1" showInputMessage="1" showErrorMessage="1" sqref="AL10:AL31 M10:M31 R10:R31 W10:W31 AB10:AB31 AG10:AG31" xr:uid="{E7254E81-96E9-40A8-9F57-FD147F956502}">
      <formula1>"○,×"</formula1>
    </dataValidation>
    <dataValidation type="list" allowBlank="1" showInputMessage="1" showErrorMessage="1" sqref="K33:L35" xr:uid="{300AA842-14AA-423D-9064-0D6735CF7346}">
      <formula1>"○,△,×"</formula1>
    </dataValidation>
    <dataValidation type="list" allowBlank="1" showInputMessage="1" showErrorMessage="1" sqref="K10:K31" xr:uid="{BC1F616A-9127-4AF0-89B9-EFC1BABA0DD7}">
      <formula1>"◎,○,△,×"</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C1D08-9413-4C3A-98E4-DA9C453FF628}">
  <sheetPr filterMode="1"/>
  <dimension ref="B2:AP35"/>
  <sheetViews>
    <sheetView showGridLines="0" tabSelected="1" topLeftCell="H1" zoomScale="85" zoomScaleNormal="85" workbookViewId="0">
      <selection activeCell="AI26" activeCellId="4" sqref="O26 T26 Y26 AD26 AI26"/>
    </sheetView>
  </sheetViews>
  <sheetFormatPr defaultRowHeight="12" customHeight="1"/>
  <cols>
    <col min="1" max="1" width="2.625" customWidth="1"/>
    <col min="2" max="2" width="24.375" bestFit="1" customWidth="1"/>
    <col min="3" max="3" width="7.875" bestFit="1" customWidth="1"/>
    <col min="4" max="8" width="5.875" customWidth="1"/>
    <col min="9" max="9" width="35.375" customWidth="1"/>
    <col min="10" max="10" width="40.75" customWidth="1"/>
    <col min="11" max="11" width="11" customWidth="1"/>
    <col min="12" max="12" width="29.75" customWidth="1"/>
    <col min="13" max="42" width="10.625" customWidth="1"/>
  </cols>
  <sheetData>
    <row r="2" spans="2:42" ht="15">
      <c r="B2" s="74" t="s">
        <v>48</v>
      </c>
      <c r="C2" s="74"/>
      <c r="K2" t="s">
        <v>89</v>
      </c>
      <c r="L2">
        <f>COUNTIF($K$10:$K$31,K2)</f>
        <v>0</v>
      </c>
    </row>
    <row r="3" spans="2:42" ht="14.4">
      <c r="B3" s="73" t="s">
        <v>282</v>
      </c>
      <c r="D3" s="82" t="s">
        <v>50</v>
      </c>
      <c r="E3" s="20"/>
      <c r="F3" s="20"/>
      <c r="G3" s="20"/>
      <c r="H3" s="20"/>
      <c r="I3" s="3"/>
      <c r="K3" t="s">
        <v>105</v>
      </c>
      <c r="L3">
        <f>COUNTIF($K$10:$K$31,K3)</f>
        <v>15</v>
      </c>
    </row>
    <row r="4" spans="2:42" ht="11.4">
      <c r="D4" s="1" t="s">
        <v>51</v>
      </c>
      <c r="F4" t="s">
        <v>52</v>
      </c>
      <c r="I4" s="5"/>
      <c r="K4" t="s">
        <v>91</v>
      </c>
      <c r="L4">
        <f>COUNTIF($K$10:$K$31,K4)</f>
        <v>2</v>
      </c>
    </row>
    <row r="5" spans="2:42" ht="11.4">
      <c r="D5" s="1" t="s">
        <v>53</v>
      </c>
      <c r="F5" s="73" t="s">
        <v>54</v>
      </c>
      <c r="I5" s="5"/>
      <c r="K5" t="s">
        <v>92</v>
      </c>
      <c r="L5">
        <f>COUNTIF($K$10:$K$31,K5)</f>
        <v>3</v>
      </c>
    </row>
    <row r="6" spans="2:42" ht="12.6">
      <c r="B6" s="84" t="s">
        <v>283</v>
      </c>
      <c r="D6" s="2" t="s">
        <v>55</v>
      </c>
      <c r="E6" s="32"/>
      <c r="F6" s="32" t="s">
        <v>56</v>
      </c>
      <c r="G6" s="21"/>
      <c r="H6" s="21"/>
      <c r="I6" s="4"/>
      <c r="M6" s="13" t="s">
        <v>57</v>
      </c>
      <c r="N6" s="14"/>
      <c r="O6" s="14"/>
      <c r="P6" s="14"/>
      <c r="Q6" s="15"/>
      <c r="R6" s="13" t="s">
        <v>58</v>
      </c>
      <c r="S6" s="14"/>
      <c r="T6" s="14"/>
      <c r="U6" s="14"/>
      <c r="V6" s="15"/>
      <c r="W6" s="13" t="s">
        <v>59</v>
      </c>
      <c r="X6" s="14"/>
      <c r="Y6" s="14"/>
      <c r="Z6" s="14"/>
      <c r="AA6" s="15"/>
      <c r="AB6" s="13" t="s">
        <v>60</v>
      </c>
      <c r="AC6" s="14"/>
      <c r="AD6" s="14"/>
      <c r="AE6" s="14"/>
      <c r="AF6" s="15"/>
      <c r="AG6" s="13" t="s">
        <v>61</v>
      </c>
      <c r="AH6" s="14"/>
      <c r="AI6" s="14"/>
      <c r="AJ6" s="14"/>
      <c r="AK6" s="15"/>
      <c r="AL6" s="13" t="s">
        <v>62</v>
      </c>
      <c r="AM6" s="14"/>
      <c r="AN6" s="14"/>
      <c r="AO6" s="14"/>
      <c r="AP6" s="15"/>
    </row>
    <row r="7" spans="2:42" ht="11.4">
      <c r="K7" s="121" t="s">
        <v>94</v>
      </c>
      <c r="M7" s="24" t="s">
        <v>51</v>
      </c>
      <c r="N7" s="23" t="s">
        <v>53</v>
      </c>
      <c r="O7" s="15"/>
      <c r="P7" s="23" t="s">
        <v>55</v>
      </c>
      <c r="Q7" s="15"/>
      <c r="R7" s="24" t="s">
        <v>51</v>
      </c>
      <c r="S7" s="23" t="s">
        <v>53</v>
      </c>
      <c r="T7" s="15"/>
      <c r="U7" s="23" t="s">
        <v>55</v>
      </c>
      <c r="V7" s="15"/>
      <c r="W7" s="24" t="s">
        <v>51</v>
      </c>
      <c r="X7" s="23" t="s">
        <v>53</v>
      </c>
      <c r="Y7" s="15"/>
      <c r="Z7" s="23" t="s">
        <v>55</v>
      </c>
      <c r="AA7" s="15"/>
      <c r="AB7" s="24" t="s">
        <v>51</v>
      </c>
      <c r="AC7" s="23" t="s">
        <v>53</v>
      </c>
      <c r="AD7" s="15"/>
      <c r="AE7" s="23" t="s">
        <v>55</v>
      </c>
      <c r="AF7" s="15"/>
      <c r="AG7" s="24" t="s">
        <v>51</v>
      </c>
      <c r="AH7" s="23" t="s">
        <v>53</v>
      </c>
      <c r="AI7" s="15"/>
      <c r="AJ7" s="23" t="s">
        <v>55</v>
      </c>
      <c r="AK7" s="15"/>
      <c r="AL7" s="24" t="s">
        <v>51</v>
      </c>
      <c r="AM7" s="23" t="s">
        <v>53</v>
      </c>
      <c r="AN7" s="15"/>
      <c r="AO7" s="23" t="s">
        <v>55</v>
      </c>
      <c r="AP7" s="15"/>
    </row>
    <row r="8" spans="2:42" ht="22.8">
      <c r="B8" s="10"/>
      <c r="C8" s="13"/>
      <c r="D8" s="26" t="s">
        <v>63</v>
      </c>
      <c r="E8" s="18"/>
      <c r="F8" s="18"/>
      <c r="G8" s="18"/>
      <c r="H8" s="19"/>
      <c r="I8" s="80" t="s">
        <v>64</v>
      </c>
      <c r="J8" s="80" t="s">
        <v>95</v>
      </c>
      <c r="K8" s="98"/>
      <c r="L8" s="99"/>
      <c r="M8" s="16"/>
      <c r="N8" s="29" t="s">
        <v>65</v>
      </c>
      <c r="O8" s="30">
        <v>23.2</v>
      </c>
      <c r="P8" s="28" t="s">
        <v>66</v>
      </c>
      <c r="Q8" s="22"/>
      <c r="R8" s="16"/>
      <c r="S8" s="29" t="s">
        <v>65</v>
      </c>
      <c r="T8" s="34">
        <v>11.2</v>
      </c>
      <c r="U8" s="28" t="s">
        <v>66</v>
      </c>
      <c r="V8" s="22"/>
      <c r="W8" s="16"/>
      <c r="X8" s="29" t="s">
        <v>65</v>
      </c>
      <c r="Y8" s="34">
        <v>20</v>
      </c>
      <c r="Z8" s="28" t="s">
        <v>66</v>
      </c>
      <c r="AA8" s="22"/>
      <c r="AB8" s="16"/>
      <c r="AC8" s="29" t="s">
        <v>65</v>
      </c>
      <c r="AD8" s="34">
        <v>20.8</v>
      </c>
      <c r="AE8" s="28" t="s">
        <v>66</v>
      </c>
      <c r="AF8" s="22"/>
      <c r="AG8" s="16"/>
      <c r="AH8" s="29" t="s">
        <v>65</v>
      </c>
      <c r="AI8" s="34">
        <v>12.8</v>
      </c>
      <c r="AJ8" s="28" t="s">
        <v>66</v>
      </c>
      <c r="AK8" s="22"/>
      <c r="AL8" s="16"/>
      <c r="AM8" s="29" t="s">
        <v>65</v>
      </c>
      <c r="AN8" s="34">
        <v>12.8</v>
      </c>
      <c r="AO8" s="28" t="s">
        <v>66</v>
      </c>
      <c r="AP8" s="22"/>
    </row>
    <row r="9" spans="2:42" ht="34.200000000000003">
      <c r="B9" s="11" t="s">
        <v>67</v>
      </c>
      <c r="C9" s="75" t="s">
        <v>68</v>
      </c>
      <c r="D9" s="12" t="s">
        <v>57</v>
      </c>
      <c r="E9" s="12" t="s">
        <v>58</v>
      </c>
      <c r="F9" s="12" t="s">
        <v>59</v>
      </c>
      <c r="G9" s="12" t="s">
        <v>60</v>
      </c>
      <c r="H9" s="12" t="s">
        <v>61</v>
      </c>
      <c r="I9" s="79" t="s">
        <v>97</v>
      </c>
      <c r="J9" s="110"/>
      <c r="K9" s="100" t="s">
        <v>98</v>
      </c>
      <c r="L9" s="101" t="s">
        <v>99</v>
      </c>
      <c r="M9" s="16" t="s">
        <v>71</v>
      </c>
      <c r="N9" s="31" t="s">
        <v>72</v>
      </c>
      <c r="O9" s="33" t="s">
        <v>73</v>
      </c>
      <c r="P9" s="31" t="s">
        <v>74</v>
      </c>
      <c r="Q9" s="33" t="s">
        <v>75</v>
      </c>
      <c r="R9" s="16" t="s">
        <v>71</v>
      </c>
      <c r="S9" s="31" t="s">
        <v>72</v>
      </c>
      <c r="T9" s="33" t="s">
        <v>73</v>
      </c>
      <c r="U9" s="31" t="s">
        <v>74</v>
      </c>
      <c r="V9" s="33" t="s">
        <v>75</v>
      </c>
      <c r="W9" s="16" t="s">
        <v>71</v>
      </c>
      <c r="X9" s="31" t="s">
        <v>72</v>
      </c>
      <c r="Y9" s="33" t="s">
        <v>73</v>
      </c>
      <c r="Z9" s="31" t="s">
        <v>74</v>
      </c>
      <c r="AA9" s="33" t="s">
        <v>75</v>
      </c>
      <c r="AB9" s="16" t="s">
        <v>71</v>
      </c>
      <c r="AC9" s="31" t="s">
        <v>72</v>
      </c>
      <c r="AD9" s="33" t="s">
        <v>73</v>
      </c>
      <c r="AE9" s="31" t="s">
        <v>74</v>
      </c>
      <c r="AF9" s="33" t="s">
        <v>75</v>
      </c>
      <c r="AG9" s="16" t="s">
        <v>71</v>
      </c>
      <c r="AH9" s="31" t="s">
        <v>72</v>
      </c>
      <c r="AI9" s="33" t="s">
        <v>73</v>
      </c>
      <c r="AJ9" s="31" t="s">
        <v>74</v>
      </c>
      <c r="AK9" s="33" t="s">
        <v>75</v>
      </c>
      <c r="AL9" s="16" t="s">
        <v>71</v>
      </c>
      <c r="AM9" s="31" t="s">
        <v>72</v>
      </c>
      <c r="AN9" s="33" t="s">
        <v>73</v>
      </c>
      <c r="AO9" s="31" t="s">
        <v>74</v>
      </c>
      <c r="AP9" s="33" t="s">
        <v>75</v>
      </c>
    </row>
    <row r="10" spans="2:42" ht="42" hidden="1" customHeight="1">
      <c r="B10" s="6" t="s">
        <v>284</v>
      </c>
      <c r="C10" s="76" t="s">
        <v>101</v>
      </c>
      <c r="D10" s="7" t="str">
        <f>IF(AND(M10="○",O10&gt;0.35,P10=Q10),"○","×")</f>
        <v>×</v>
      </c>
      <c r="E10" s="7" t="str">
        <f>IF(AND(R10="○",T10&gt;0.35,U10=V10),"○","×")</f>
        <v>×</v>
      </c>
      <c r="F10" s="7" t="str">
        <f>IF(AND(W10="○",Y10&gt;0.35,Z10=AA10),"○","×")</f>
        <v>○</v>
      </c>
      <c r="G10" s="7" t="str">
        <f>IF(AND(AB10="○",AD10&gt;0.35,AE10=AF10),"○","×")</f>
        <v>○</v>
      </c>
      <c r="H10" s="7" t="str">
        <f>IF(AND(AG10="○",AI10&gt;0.35,AJ10=AK10),"○","×")</f>
        <v>○</v>
      </c>
      <c r="I10" s="106" t="s">
        <v>285</v>
      </c>
      <c r="J10" s="105"/>
      <c r="K10" s="91" t="s">
        <v>30</v>
      </c>
      <c r="L10" s="8"/>
      <c r="M10" s="7" t="s">
        <v>30</v>
      </c>
      <c r="N10" s="9">
        <v>78.5</v>
      </c>
      <c r="O10" s="83">
        <f>IF(N10="","",O$8/N10)</f>
        <v>0.29554140127388534</v>
      </c>
      <c r="P10" s="6">
        <v>8</v>
      </c>
      <c r="Q10" s="6">
        <v>8</v>
      </c>
      <c r="R10" s="7" t="s">
        <v>30</v>
      </c>
      <c r="S10" s="9">
        <v>37.5</v>
      </c>
      <c r="T10" s="83">
        <f t="shared" ref="T10:T13" si="0">IF(S10="","",T$8/S10)</f>
        <v>0.29866666666666664</v>
      </c>
      <c r="U10" s="6">
        <v>3</v>
      </c>
      <c r="V10" s="6">
        <v>3</v>
      </c>
      <c r="W10" s="7" t="s">
        <v>30</v>
      </c>
      <c r="X10" s="9">
        <v>27</v>
      </c>
      <c r="Y10" s="83">
        <f t="shared" ref="Y10:Y13" si="1">IF(X10="","",Y$8/X10)</f>
        <v>0.7407407407407407</v>
      </c>
      <c r="Z10" s="6">
        <v>1</v>
      </c>
      <c r="AA10" s="6">
        <v>1</v>
      </c>
      <c r="AB10" s="7" t="s">
        <v>30</v>
      </c>
      <c r="AC10" s="9">
        <v>25</v>
      </c>
      <c r="AD10" s="83">
        <f t="shared" ref="AD10:AD13" si="2">IF(AC10="","",AD$8/AC10)</f>
        <v>0.83200000000000007</v>
      </c>
      <c r="AE10" s="6">
        <v>3</v>
      </c>
      <c r="AF10" s="6">
        <v>3</v>
      </c>
      <c r="AG10" s="7" t="s">
        <v>30</v>
      </c>
      <c r="AH10" s="9">
        <v>13</v>
      </c>
      <c r="AI10" s="83">
        <f t="shared" ref="AI10:AI13" si="3">IF(AH10="","",AI$8/AH10)</f>
        <v>0.98461538461538467</v>
      </c>
      <c r="AJ10" s="6">
        <v>0</v>
      </c>
      <c r="AK10" s="6">
        <v>0</v>
      </c>
      <c r="AL10" s="7"/>
      <c r="AM10" s="9"/>
      <c r="AN10" s="83" t="str">
        <f>IF(AM10="","",AN$8/AM10)</f>
        <v/>
      </c>
      <c r="AO10" s="6"/>
      <c r="AP10" s="6"/>
    </row>
    <row r="11" spans="2:42" ht="42" hidden="1" customHeight="1">
      <c r="B11" s="6" t="s">
        <v>286</v>
      </c>
      <c r="C11" s="76" t="s">
        <v>39</v>
      </c>
      <c r="D11" s="7" t="str">
        <f t="shared" ref="D11:D31" si="4">IF(AND(M11="○",O11&gt;0.35,P11=Q11),"○","×")</f>
        <v>×</v>
      </c>
      <c r="E11" s="7" t="str">
        <f t="shared" ref="E11:E31" si="5">IF(AND(R11="○",T11&gt;0.35,U11=V11),"○","×")</f>
        <v>×</v>
      </c>
      <c r="F11" s="7" t="str">
        <f t="shared" ref="F11:F31" si="6">IF(AND(W11="○",Y11&gt;0.35,Z11=AA11),"○","×")</f>
        <v>○</v>
      </c>
      <c r="G11" s="7" t="str">
        <f t="shared" ref="G11:G31" si="7">IF(AND(AB11="○",AD11&gt;0.35,AE11=AF11),"○","×")</f>
        <v>○</v>
      </c>
      <c r="H11" s="7" t="str">
        <f t="shared" ref="H11:H31" si="8">IF(AND(AG11="○",AI11&gt;0.35,AJ11=AK11),"○","×")</f>
        <v>○</v>
      </c>
      <c r="I11" s="107" t="s">
        <v>287</v>
      </c>
      <c r="J11" s="93"/>
      <c r="K11" s="91" t="s">
        <v>30</v>
      </c>
      <c r="L11" s="8"/>
      <c r="M11" s="7" t="s">
        <v>30</v>
      </c>
      <c r="N11" s="9">
        <v>86</v>
      </c>
      <c r="O11" s="83">
        <f>IF(N11="","",O$8/N11)</f>
        <v>0.26976744186046508</v>
      </c>
      <c r="P11" s="6">
        <v>39</v>
      </c>
      <c r="Q11" s="6">
        <v>39</v>
      </c>
      <c r="R11" s="7" t="s">
        <v>30</v>
      </c>
      <c r="S11" s="9">
        <v>38.5</v>
      </c>
      <c r="T11" s="83">
        <f t="shared" si="0"/>
        <v>0.29090909090909089</v>
      </c>
      <c r="U11" s="6">
        <v>7</v>
      </c>
      <c r="V11" s="6">
        <v>7</v>
      </c>
      <c r="W11" s="7" t="s">
        <v>30</v>
      </c>
      <c r="X11" s="9">
        <v>28.5</v>
      </c>
      <c r="Y11" s="83">
        <f t="shared" si="1"/>
        <v>0.70175438596491224</v>
      </c>
      <c r="Z11" s="6">
        <v>4</v>
      </c>
      <c r="AA11" s="6">
        <v>4</v>
      </c>
      <c r="AB11" s="7" t="s">
        <v>30</v>
      </c>
      <c r="AC11" s="9">
        <v>20</v>
      </c>
      <c r="AD11" s="83">
        <f t="shared" si="2"/>
        <v>1.04</v>
      </c>
      <c r="AE11" s="6">
        <v>5</v>
      </c>
      <c r="AF11" s="6">
        <v>5</v>
      </c>
      <c r="AG11" s="7" t="s">
        <v>30</v>
      </c>
      <c r="AH11" s="9">
        <v>8</v>
      </c>
      <c r="AI11" s="83">
        <f t="shared" si="3"/>
        <v>1.6</v>
      </c>
      <c r="AJ11" s="6">
        <v>2</v>
      </c>
      <c r="AK11" s="6">
        <v>2</v>
      </c>
      <c r="AL11" s="7"/>
      <c r="AM11" s="9"/>
      <c r="AN11" s="83" t="str">
        <f t="shared" ref="AN11:AN31" si="9">IF(AM11="","",AN$8/AM11)</f>
        <v/>
      </c>
      <c r="AO11" s="6"/>
      <c r="AP11" s="6"/>
    </row>
    <row r="12" spans="2:42" ht="42" hidden="1" customHeight="1">
      <c r="B12" s="6" t="s">
        <v>288</v>
      </c>
      <c r="C12" s="76" t="s">
        <v>39</v>
      </c>
      <c r="D12" s="7" t="str">
        <f t="shared" si="4"/>
        <v>×</v>
      </c>
      <c r="E12" s="7" t="str">
        <f t="shared" si="5"/>
        <v>×</v>
      </c>
      <c r="F12" s="7" t="str">
        <f t="shared" si="6"/>
        <v>○</v>
      </c>
      <c r="G12" s="7" t="str">
        <f t="shared" si="7"/>
        <v>○</v>
      </c>
      <c r="H12" s="90" t="str">
        <f t="shared" si="8"/>
        <v>○</v>
      </c>
      <c r="I12" s="108" t="s">
        <v>287</v>
      </c>
      <c r="J12" s="96"/>
      <c r="K12" s="91" t="s">
        <v>30</v>
      </c>
      <c r="L12" s="89"/>
      <c r="M12" s="7" t="s">
        <v>30</v>
      </c>
      <c r="N12" s="9">
        <v>92.5</v>
      </c>
      <c r="O12" s="83">
        <f>IF(N12="","",O$8/N12)</f>
        <v>0.2508108108108108</v>
      </c>
      <c r="P12" s="6">
        <v>28</v>
      </c>
      <c r="Q12" s="6">
        <v>28</v>
      </c>
      <c r="R12" s="7" t="s">
        <v>30</v>
      </c>
      <c r="S12" s="9">
        <v>59</v>
      </c>
      <c r="T12" s="83">
        <f t="shared" si="0"/>
        <v>0.18983050847457625</v>
      </c>
      <c r="U12" s="6">
        <v>7</v>
      </c>
      <c r="V12" s="6">
        <v>7</v>
      </c>
      <c r="W12" s="7" t="s">
        <v>30</v>
      </c>
      <c r="X12" s="9">
        <v>28.5</v>
      </c>
      <c r="Y12" s="83">
        <f t="shared" si="1"/>
        <v>0.70175438596491224</v>
      </c>
      <c r="Z12" s="6">
        <v>1</v>
      </c>
      <c r="AA12" s="6">
        <v>1</v>
      </c>
      <c r="AB12" s="7" t="s">
        <v>30</v>
      </c>
      <c r="AC12" s="9">
        <v>19</v>
      </c>
      <c r="AD12" s="83">
        <f t="shared" si="2"/>
        <v>1.0947368421052632</v>
      </c>
      <c r="AE12" s="6">
        <v>1</v>
      </c>
      <c r="AF12" s="6">
        <v>1</v>
      </c>
      <c r="AG12" s="7" t="s">
        <v>30</v>
      </c>
      <c r="AH12" s="9">
        <v>21</v>
      </c>
      <c r="AI12" s="83">
        <f t="shared" si="3"/>
        <v>0.60952380952380958</v>
      </c>
      <c r="AJ12" s="6">
        <v>0</v>
      </c>
      <c r="AK12" s="6">
        <v>0</v>
      </c>
      <c r="AL12" s="7"/>
      <c r="AM12" s="9"/>
      <c r="AN12" s="83" t="str">
        <f t="shared" si="9"/>
        <v/>
      </c>
      <c r="AO12" s="6"/>
      <c r="AP12" s="6"/>
    </row>
    <row r="13" spans="2:42" ht="42" hidden="1" customHeight="1">
      <c r="B13" s="6" t="s">
        <v>289</v>
      </c>
      <c r="C13" s="76" t="s">
        <v>39</v>
      </c>
      <c r="D13" s="7" t="str">
        <f t="shared" si="4"/>
        <v>×</v>
      </c>
      <c r="E13" s="7" t="str">
        <f t="shared" si="5"/>
        <v>×</v>
      </c>
      <c r="F13" s="7" t="str">
        <f t="shared" si="6"/>
        <v>○</v>
      </c>
      <c r="G13" s="7" t="str">
        <f t="shared" si="7"/>
        <v>○</v>
      </c>
      <c r="H13" s="90" t="str">
        <f t="shared" si="8"/>
        <v>○</v>
      </c>
      <c r="I13" s="108" t="s">
        <v>287</v>
      </c>
      <c r="J13" s="96"/>
      <c r="K13" s="91" t="s">
        <v>30</v>
      </c>
      <c r="L13" s="93"/>
      <c r="M13" s="7" t="s">
        <v>30</v>
      </c>
      <c r="N13" s="9">
        <v>88.5</v>
      </c>
      <c r="O13" s="83">
        <f t="shared" ref="O13" si="10">IF(N13="","",O$8/N13)</f>
        <v>0.26214689265536723</v>
      </c>
      <c r="P13" s="6">
        <v>27</v>
      </c>
      <c r="Q13" s="6">
        <v>27</v>
      </c>
      <c r="R13" s="7" t="s">
        <v>30</v>
      </c>
      <c r="S13" s="9">
        <v>36.5</v>
      </c>
      <c r="T13" s="83">
        <f t="shared" si="0"/>
        <v>0.30684931506849311</v>
      </c>
      <c r="U13" s="6">
        <v>6</v>
      </c>
      <c r="V13" s="6">
        <v>6</v>
      </c>
      <c r="W13" s="7" t="s">
        <v>30</v>
      </c>
      <c r="X13" s="9">
        <v>40</v>
      </c>
      <c r="Y13" s="83">
        <f t="shared" si="1"/>
        <v>0.5</v>
      </c>
      <c r="Z13" s="6">
        <v>2</v>
      </c>
      <c r="AA13" s="6">
        <v>2</v>
      </c>
      <c r="AB13" s="7" t="s">
        <v>30</v>
      </c>
      <c r="AC13" s="9">
        <v>31</v>
      </c>
      <c r="AD13" s="83">
        <f t="shared" si="2"/>
        <v>0.67096774193548392</v>
      </c>
      <c r="AE13" s="6">
        <v>1</v>
      </c>
      <c r="AF13" s="6">
        <v>1</v>
      </c>
      <c r="AG13" s="7" t="s">
        <v>30</v>
      </c>
      <c r="AH13" s="9">
        <v>19</v>
      </c>
      <c r="AI13" s="83">
        <f t="shared" si="3"/>
        <v>0.67368421052631577</v>
      </c>
      <c r="AJ13" s="6">
        <v>2</v>
      </c>
      <c r="AK13" s="6">
        <v>2</v>
      </c>
      <c r="AL13" s="7"/>
      <c r="AM13" s="9"/>
      <c r="AN13" s="83" t="str">
        <f t="shared" si="9"/>
        <v/>
      </c>
      <c r="AO13" s="6"/>
      <c r="AP13" s="6"/>
    </row>
    <row r="14" spans="2:42" ht="42" hidden="1" customHeight="1">
      <c r="B14" s="6" t="s">
        <v>290</v>
      </c>
      <c r="C14" s="76" t="s">
        <v>211</v>
      </c>
      <c r="D14" s="7" t="str">
        <f t="shared" si="4"/>
        <v>×</v>
      </c>
      <c r="E14" s="7" t="str">
        <f t="shared" si="5"/>
        <v>○</v>
      </c>
      <c r="F14" s="7" t="str">
        <f t="shared" si="6"/>
        <v>○</v>
      </c>
      <c r="G14" s="7" t="str">
        <f t="shared" si="7"/>
        <v>○</v>
      </c>
      <c r="H14" s="7" t="str">
        <f t="shared" si="8"/>
        <v>○</v>
      </c>
      <c r="I14" s="103" t="s">
        <v>291</v>
      </c>
      <c r="J14" s="93"/>
      <c r="K14" s="91" t="s">
        <v>30</v>
      </c>
      <c r="L14" s="92"/>
      <c r="M14" s="7" t="s">
        <v>30</v>
      </c>
      <c r="N14" s="9">
        <v>72.5</v>
      </c>
      <c r="O14" s="83">
        <f>IF(N14="","",O$8/N14)</f>
        <v>0.32</v>
      </c>
      <c r="P14" s="6">
        <v>30</v>
      </c>
      <c r="Q14" s="6">
        <v>30</v>
      </c>
      <c r="R14" s="7" t="s">
        <v>30</v>
      </c>
      <c r="S14" s="9">
        <v>26</v>
      </c>
      <c r="T14" s="83">
        <f>IF(S14="","",T$8/S14)</f>
        <v>0.43076923076923074</v>
      </c>
      <c r="U14" s="6">
        <v>4</v>
      </c>
      <c r="V14" s="6">
        <v>4</v>
      </c>
      <c r="W14" s="7" t="s">
        <v>30</v>
      </c>
      <c r="X14" s="9">
        <v>33</v>
      </c>
      <c r="Y14" s="83">
        <f>IF(X14="","",Y$8/X14)</f>
        <v>0.60606060606060608</v>
      </c>
      <c r="Z14" s="6">
        <v>3</v>
      </c>
      <c r="AA14" s="6">
        <v>3</v>
      </c>
      <c r="AB14" s="7" t="s">
        <v>30</v>
      </c>
      <c r="AC14" s="9">
        <v>18.5</v>
      </c>
      <c r="AD14" s="83">
        <f>IF(AC14="","",AD$8/AC14)</f>
        <v>1.1243243243243244</v>
      </c>
      <c r="AE14" s="6">
        <v>3</v>
      </c>
      <c r="AF14" s="6">
        <v>3</v>
      </c>
      <c r="AG14" s="7" t="s">
        <v>30</v>
      </c>
      <c r="AH14" s="9">
        <v>13.5</v>
      </c>
      <c r="AI14" s="83">
        <f>IF(AH14="","",AI$8/AH14)</f>
        <v>0.94814814814814818</v>
      </c>
      <c r="AJ14" s="6">
        <v>0</v>
      </c>
      <c r="AK14" s="6">
        <v>0</v>
      </c>
      <c r="AL14" s="7"/>
      <c r="AM14" s="9"/>
      <c r="AN14" s="83" t="str">
        <f t="shared" si="9"/>
        <v/>
      </c>
      <c r="AO14" s="6"/>
      <c r="AP14" s="6"/>
    </row>
    <row r="15" spans="2:42" ht="42" hidden="1" customHeight="1">
      <c r="B15" s="6" t="s">
        <v>292</v>
      </c>
      <c r="C15" s="6" t="s">
        <v>39</v>
      </c>
      <c r="D15" s="7" t="str">
        <f t="shared" si="4"/>
        <v>×</v>
      </c>
      <c r="E15" s="7" t="str">
        <f t="shared" si="5"/>
        <v>×</v>
      </c>
      <c r="F15" s="7" t="str">
        <f t="shared" si="6"/>
        <v>○</v>
      </c>
      <c r="G15" s="7" t="str">
        <f t="shared" si="7"/>
        <v>○</v>
      </c>
      <c r="H15" s="7" t="str">
        <f t="shared" si="8"/>
        <v>○</v>
      </c>
      <c r="I15" s="95" t="s">
        <v>287</v>
      </c>
      <c r="J15" s="96"/>
      <c r="K15" s="91" t="s">
        <v>30</v>
      </c>
      <c r="L15" s="8"/>
      <c r="M15" s="7" t="s">
        <v>30</v>
      </c>
      <c r="N15" s="9">
        <v>87.6</v>
      </c>
      <c r="O15" s="83">
        <f t="shared" ref="O15:O31" si="11">IF(N15="","",O$8/N15)</f>
        <v>0.26484018264840181</v>
      </c>
      <c r="P15" s="6">
        <v>26</v>
      </c>
      <c r="Q15" s="6">
        <v>26</v>
      </c>
      <c r="R15" s="7" t="s">
        <v>30</v>
      </c>
      <c r="S15" s="9">
        <v>33.5</v>
      </c>
      <c r="T15" s="83">
        <f t="shared" ref="T15:T31" si="12">IF(S15="","",T$8/S15)</f>
        <v>0.33432835820895518</v>
      </c>
      <c r="U15" s="6">
        <v>0</v>
      </c>
      <c r="V15" s="6">
        <v>0</v>
      </c>
      <c r="W15" s="7" t="s">
        <v>30</v>
      </c>
      <c r="X15" s="9">
        <v>29.5</v>
      </c>
      <c r="Y15" s="83">
        <f t="shared" ref="Y15:Y31" si="13">IF(X15="","",Y$8/X15)</f>
        <v>0.67796610169491522</v>
      </c>
      <c r="Z15" s="6">
        <v>2</v>
      </c>
      <c r="AA15" s="6">
        <v>2</v>
      </c>
      <c r="AB15" s="7" t="s">
        <v>30</v>
      </c>
      <c r="AC15" s="9">
        <v>21.8</v>
      </c>
      <c r="AD15" s="83">
        <f t="shared" ref="AD15:AD31" si="14">IF(AC15="","",AD$8/AC15)</f>
        <v>0.95412844036697253</v>
      </c>
      <c r="AE15" s="6">
        <v>5</v>
      </c>
      <c r="AF15" s="6">
        <v>5</v>
      </c>
      <c r="AG15" s="7" t="s">
        <v>30</v>
      </c>
      <c r="AH15" s="9">
        <v>13</v>
      </c>
      <c r="AI15" s="83">
        <f t="shared" ref="AI15:AI31" si="15">IF(AH15="","",AI$8/AH15)</f>
        <v>0.98461538461538467</v>
      </c>
      <c r="AJ15" s="6">
        <v>1</v>
      </c>
      <c r="AK15" s="6">
        <v>1</v>
      </c>
      <c r="AL15" s="7"/>
      <c r="AM15" s="9"/>
      <c r="AN15" s="83" t="str">
        <f t="shared" si="9"/>
        <v/>
      </c>
      <c r="AO15" s="6"/>
      <c r="AP15" s="6"/>
    </row>
    <row r="16" spans="2:42" ht="42" hidden="1" customHeight="1">
      <c r="B16" s="6" t="s">
        <v>293</v>
      </c>
      <c r="C16" s="6" t="s">
        <v>39</v>
      </c>
      <c r="D16" s="7" t="str">
        <f t="shared" si="4"/>
        <v>×</v>
      </c>
      <c r="E16" s="7" t="str">
        <f t="shared" si="5"/>
        <v>×</v>
      </c>
      <c r="F16" s="7" t="str">
        <f t="shared" si="6"/>
        <v>○</v>
      </c>
      <c r="G16" s="7" t="str">
        <f t="shared" si="7"/>
        <v>○</v>
      </c>
      <c r="H16" s="7" t="str">
        <f t="shared" si="8"/>
        <v>○</v>
      </c>
      <c r="I16" s="109" t="s">
        <v>287</v>
      </c>
      <c r="J16" s="118"/>
      <c r="K16" s="91" t="s">
        <v>30</v>
      </c>
      <c r="L16" s="8"/>
      <c r="M16" s="7" t="s">
        <v>30</v>
      </c>
      <c r="N16" s="9">
        <v>87.5</v>
      </c>
      <c r="O16" s="83">
        <f t="shared" si="11"/>
        <v>0.26514285714285712</v>
      </c>
      <c r="P16" s="6">
        <v>21</v>
      </c>
      <c r="Q16" s="6">
        <v>21</v>
      </c>
      <c r="R16" s="7" t="s">
        <v>30</v>
      </c>
      <c r="S16" s="9">
        <v>43</v>
      </c>
      <c r="T16" s="83">
        <f t="shared" si="12"/>
        <v>0.26046511627906976</v>
      </c>
      <c r="U16" s="6">
        <v>4</v>
      </c>
      <c r="V16" s="6">
        <v>4</v>
      </c>
      <c r="W16" s="7" t="s">
        <v>30</v>
      </c>
      <c r="X16" s="9">
        <v>34.5</v>
      </c>
      <c r="Y16" s="83">
        <f t="shared" si="13"/>
        <v>0.57971014492753625</v>
      </c>
      <c r="Z16" s="6">
        <v>3</v>
      </c>
      <c r="AA16" s="6">
        <v>3</v>
      </c>
      <c r="AB16" s="7" t="s">
        <v>30</v>
      </c>
      <c r="AC16" s="9">
        <v>23.5</v>
      </c>
      <c r="AD16" s="83">
        <f t="shared" si="14"/>
        <v>0.88510638297872346</v>
      </c>
      <c r="AE16" s="6">
        <v>1</v>
      </c>
      <c r="AF16" s="6">
        <v>1</v>
      </c>
      <c r="AG16" s="7" t="s">
        <v>30</v>
      </c>
      <c r="AH16" s="9">
        <v>17.5</v>
      </c>
      <c r="AI16" s="83">
        <f t="shared" si="15"/>
        <v>0.73142857142857143</v>
      </c>
      <c r="AJ16" s="6">
        <v>1</v>
      </c>
      <c r="AK16" s="6">
        <v>1</v>
      </c>
      <c r="AL16" s="7"/>
      <c r="AM16" s="9"/>
      <c r="AN16" s="83" t="str">
        <f t="shared" si="9"/>
        <v/>
      </c>
      <c r="AO16" s="6"/>
      <c r="AP16" s="6"/>
    </row>
    <row r="17" spans="2:42" ht="172.5" hidden="1" customHeight="1">
      <c r="B17" s="6" t="s">
        <v>294</v>
      </c>
      <c r="C17" s="6" t="s">
        <v>39</v>
      </c>
      <c r="D17" s="7" t="str">
        <f t="shared" si="4"/>
        <v>×</v>
      </c>
      <c r="E17" s="7" t="str">
        <f t="shared" si="5"/>
        <v>×</v>
      </c>
      <c r="F17" s="7" t="str">
        <f t="shared" si="6"/>
        <v>○</v>
      </c>
      <c r="G17" s="7" t="str">
        <f t="shared" si="7"/>
        <v>○</v>
      </c>
      <c r="H17" s="7" t="str">
        <f t="shared" si="8"/>
        <v>○</v>
      </c>
      <c r="I17" s="8" t="s">
        <v>295</v>
      </c>
      <c r="J17" s="141" t="s">
        <v>296</v>
      </c>
      <c r="K17" s="91" t="s">
        <v>36</v>
      </c>
      <c r="L17" s="78" t="s">
        <v>297</v>
      </c>
      <c r="M17" s="7" t="s">
        <v>30</v>
      </c>
      <c r="N17" s="9">
        <v>83</v>
      </c>
      <c r="O17" s="83">
        <f t="shared" si="11"/>
        <v>0.27951807228915659</v>
      </c>
      <c r="P17" s="6">
        <v>18</v>
      </c>
      <c r="Q17" s="6">
        <v>18</v>
      </c>
      <c r="R17" s="7" t="s">
        <v>30</v>
      </c>
      <c r="S17" s="9">
        <v>41</v>
      </c>
      <c r="T17" s="83">
        <f t="shared" si="12"/>
        <v>0.27317073170731704</v>
      </c>
      <c r="U17" s="6">
        <v>6</v>
      </c>
      <c r="V17" s="6">
        <v>6</v>
      </c>
      <c r="W17" s="7" t="s">
        <v>30</v>
      </c>
      <c r="X17" s="9">
        <v>28.5</v>
      </c>
      <c r="Y17" s="83">
        <f t="shared" si="13"/>
        <v>0.70175438596491224</v>
      </c>
      <c r="Z17" s="6">
        <v>3</v>
      </c>
      <c r="AA17" s="6">
        <v>3</v>
      </c>
      <c r="AB17" s="7" t="s">
        <v>30</v>
      </c>
      <c r="AC17" s="9">
        <v>18</v>
      </c>
      <c r="AD17" s="83">
        <f t="shared" si="14"/>
        <v>1.1555555555555557</v>
      </c>
      <c r="AE17" s="6">
        <v>3</v>
      </c>
      <c r="AF17" s="6">
        <v>3</v>
      </c>
      <c r="AG17" s="7" t="s">
        <v>30</v>
      </c>
      <c r="AH17" s="9">
        <v>10.5</v>
      </c>
      <c r="AI17" s="83">
        <f t="shared" si="15"/>
        <v>1.2190476190476192</v>
      </c>
      <c r="AJ17" s="6">
        <v>0</v>
      </c>
      <c r="AK17" s="6">
        <v>0</v>
      </c>
      <c r="AL17" s="7"/>
      <c r="AM17" s="9"/>
      <c r="AN17" s="83" t="str">
        <f t="shared" si="9"/>
        <v/>
      </c>
      <c r="AO17" s="6"/>
      <c r="AP17" s="6"/>
    </row>
    <row r="18" spans="2:42" ht="42" hidden="1" customHeight="1">
      <c r="B18" s="6" t="s">
        <v>298</v>
      </c>
      <c r="C18" s="6" t="s">
        <v>28</v>
      </c>
      <c r="D18" s="7" t="str">
        <f t="shared" si="4"/>
        <v>×</v>
      </c>
      <c r="E18" s="7" t="str">
        <f t="shared" si="5"/>
        <v>×</v>
      </c>
      <c r="F18" s="7" t="str">
        <f t="shared" si="6"/>
        <v>○</v>
      </c>
      <c r="G18" s="7" t="str">
        <f t="shared" si="7"/>
        <v>○</v>
      </c>
      <c r="H18" s="7" t="str">
        <f t="shared" si="8"/>
        <v>○</v>
      </c>
      <c r="I18" s="109" t="s">
        <v>299</v>
      </c>
      <c r="J18" s="113"/>
      <c r="K18" s="91" t="s">
        <v>30</v>
      </c>
      <c r="L18" s="92"/>
      <c r="M18" s="7" t="s">
        <v>30</v>
      </c>
      <c r="N18" s="9">
        <v>83.5</v>
      </c>
      <c r="O18" s="83">
        <f t="shared" si="11"/>
        <v>0.27784431137724552</v>
      </c>
      <c r="P18" s="6">
        <v>23</v>
      </c>
      <c r="Q18" s="6">
        <v>23</v>
      </c>
      <c r="R18" s="7" t="s">
        <v>30</v>
      </c>
      <c r="S18" s="9">
        <v>36.5</v>
      </c>
      <c r="T18" s="83">
        <f t="shared" si="12"/>
        <v>0.30684931506849311</v>
      </c>
      <c r="U18" s="6">
        <v>2</v>
      </c>
      <c r="V18" s="6">
        <v>2</v>
      </c>
      <c r="W18" s="7" t="s">
        <v>30</v>
      </c>
      <c r="X18" s="9">
        <v>28.5</v>
      </c>
      <c r="Y18" s="83">
        <f t="shared" si="13"/>
        <v>0.70175438596491224</v>
      </c>
      <c r="Z18" s="6">
        <v>2</v>
      </c>
      <c r="AA18" s="6">
        <v>2</v>
      </c>
      <c r="AB18" s="7" t="s">
        <v>30</v>
      </c>
      <c r="AC18" s="9">
        <v>21.5</v>
      </c>
      <c r="AD18" s="83">
        <f t="shared" si="14"/>
        <v>0.96744186046511627</v>
      </c>
      <c r="AE18" s="6">
        <v>2</v>
      </c>
      <c r="AF18" s="6">
        <v>2</v>
      </c>
      <c r="AG18" s="7" t="s">
        <v>30</v>
      </c>
      <c r="AH18" s="9">
        <v>10.5</v>
      </c>
      <c r="AI18" s="83">
        <f t="shared" si="15"/>
        <v>1.2190476190476192</v>
      </c>
      <c r="AJ18" s="6">
        <v>3</v>
      </c>
      <c r="AK18" s="6">
        <v>3</v>
      </c>
      <c r="AL18" s="7"/>
      <c r="AM18" s="9"/>
      <c r="AN18" s="83" t="str">
        <f t="shared" si="9"/>
        <v/>
      </c>
      <c r="AO18" s="6"/>
      <c r="AP18" s="6"/>
    </row>
    <row r="19" spans="2:42" ht="42" hidden="1" customHeight="1">
      <c r="B19" s="6" t="s">
        <v>300</v>
      </c>
      <c r="C19" s="6" t="s">
        <v>39</v>
      </c>
      <c r="D19" s="7" t="str">
        <f t="shared" si="4"/>
        <v>×</v>
      </c>
      <c r="E19" s="7" t="str">
        <f t="shared" si="5"/>
        <v>×</v>
      </c>
      <c r="F19" s="7" t="str">
        <f t="shared" si="6"/>
        <v>○</v>
      </c>
      <c r="G19" s="7" t="str">
        <f t="shared" si="7"/>
        <v>○</v>
      </c>
      <c r="H19" s="7" t="str">
        <f t="shared" si="8"/>
        <v>○</v>
      </c>
      <c r="I19" s="94" t="s">
        <v>301</v>
      </c>
      <c r="J19" s="96"/>
      <c r="K19" s="91" t="s">
        <v>30</v>
      </c>
      <c r="L19" s="8"/>
      <c r="M19" s="7" t="s">
        <v>30</v>
      </c>
      <c r="N19" s="9">
        <v>83.5</v>
      </c>
      <c r="O19" s="83">
        <f t="shared" si="11"/>
        <v>0.27784431137724552</v>
      </c>
      <c r="P19" s="6">
        <v>29</v>
      </c>
      <c r="Q19" s="6">
        <v>29</v>
      </c>
      <c r="R19" s="7" t="s">
        <v>30</v>
      </c>
      <c r="S19" s="9">
        <v>49</v>
      </c>
      <c r="T19" s="83">
        <f t="shared" si="12"/>
        <v>0.22857142857142856</v>
      </c>
      <c r="U19" s="6">
        <v>11</v>
      </c>
      <c r="V19" s="6">
        <v>11</v>
      </c>
      <c r="W19" s="7" t="s">
        <v>30</v>
      </c>
      <c r="X19" s="9">
        <v>40.5</v>
      </c>
      <c r="Y19" s="83">
        <f t="shared" si="13"/>
        <v>0.49382716049382713</v>
      </c>
      <c r="Z19" s="6">
        <v>2</v>
      </c>
      <c r="AA19" s="6">
        <v>2</v>
      </c>
      <c r="AB19" s="7" t="s">
        <v>30</v>
      </c>
      <c r="AC19" s="9">
        <v>27.5</v>
      </c>
      <c r="AD19" s="83">
        <f t="shared" si="14"/>
        <v>0.75636363636363635</v>
      </c>
      <c r="AE19" s="6">
        <v>4</v>
      </c>
      <c r="AF19" s="6">
        <v>4</v>
      </c>
      <c r="AG19" s="7" t="s">
        <v>30</v>
      </c>
      <c r="AH19" s="9">
        <v>13.5</v>
      </c>
      <c r="AI19" s="83">
        <f t="shared" si="15"/>
        <v>0.94814814814814818</v>
      </c>
      <c r="AJ19" s="6">
        <v>1</v>
      </c>
      <c r="AK19" s="6">
        <v>1</v>
      </c>
      <c r="AL19" s="7"/>
      <c r="AM19" s="9"/>
      <c r="AN19" s="83" t="str">
        <f t="shared" si="9"/>
        <v/>
      </c>
      <c r="AO19" s="6"/>
      <c r="AP19" s="6"/>
    </row>
    <row r="20" spans="2:42" ht="42" hidden="1" customHeight="1">
      <c r="B20" s="6" t="s">
        <v>302</v>
      </c>
      <c r="C20" s="6" t="s">
        <v>39</v>
      </c>
      <c r="D20" s="7" t="str">
        <f t="shared" si="4"/>
        <v>×</v>
      </c>
      <c r="E20" s="7" t="str">
        <f t="shared" si="5"/>
        <v>×</v>
      </c>
      <c r="F20" s="7" t="str">
        <f t="shared" si="6"/>
        <v>○</v>
      </c>
      <c r="G20" s="7" t="str">
        <f t="shared" si="7"/>
        <v>○</v>
      </c>
      <c r="H20" s="90" t="str">
        <f t="shared" si="8"/>
        <v>○</v>
      </c>
      <c r="I20" s="111" t="s">
        <v>303</v>
      </c>
      <c r="J20" s="96"/>
      <c r="K20" s="91" t="s">
        <v>30</v>
      </c>
      <c r="M20" s="7" t="s">
        <v>30</v>
      </c>
      <c r="N20" s="9">
        <v>86</v>
      </c>
      <c r="O20" s="83">
        <f t="shared" si="11"/>
        <v>0.26976744186046508</v>
      </c>
      <c r="P20" s="6">
        <v>24</v>
      </c>
      <c r="Q20" s="6">
        <v>24</v>
      </c>
      <c r="R20" s="7" t="s">
        <v>30</v>
      </c>
      <c r="S20" s="9">
        <v>49</v>
      </c>
      <c r="T20" s="83">
        <f t="shared" si="12"/>
        <v>0.22857142857142856</v>
      </c>
      <c r="U20" s="6">
        <v>2</v>
      </c>
      <c r="V20" s="6">
        <v>2</v>
      </c>
      <c r="W20" s="7" t="s">
        <v>30</v>
      </c>
      <c r="X20" s="9">
        <v>33.5</v>
      </c>
      <c r="Y20" s="83">
        <f t="shared" si="13"/>
        <v>0.59701492537313428</v>
      </c>
      <c r="Z20" s="6">
        <v>1</v>
      </c>
      <c r="AA20" s="6">
        <v>1</v>
      </c>
      <c r="AB20" s="7" t="s">
        <v>30</v>
      </c>
      <c r="AC20" s="9">
        <v>32</v>
      </c>
      <c r="AD20" s="83">
        <f t="shared" si="14"/>
        <v>0.65</v>
      </c>
      <c r="AE20" s="6">
        <v>4</v>
      </c>
      <c r="AF20" s="6">
        <v>4</v>
      </c>
      <c r="AG20" s="7" t="s">
        <v>30</v>
      </c>
      <c r="AH20" s="9">
        <v>21</v>
      </c>
      <c r="AI20" s="83">
        <f t="shared" si="15"/>
        <v>0.60952380952380958</v>
      </c>
      <c r="AJ20" s="6">
        <v>0</v>
      </c>
      <c r="AK20" s="6">
        <v>0</v>
      </c>
      <c r="AL20" s="7"/>
      <c r="AM20" s="9"/>
      <c r="AN20" s="83" t="str">
        <f t="shared" si="9"/>
        <v/>
      </c>
      <c r="AO20" s="6"/>
      <c r="AP20" s="6"/>
    </row>
    <row r="21" spans="2:42" ht="42" hidden="1" customHeight="1">
      <c r="B21" s="6" t="s">
        <v>304</v>
      </c>
      <c r="C21" s="6" t="s">
        <v>28</v>
      </c>
      <c r="D21" s="7" t="str">
        <f t="shared" si="4"/>
        <v>×</v>
      </c>
      <c r="E21" s="7" t="str">
        <f t="shared" si="5"/>
        <v>×</v>
      </c>
      <c r="F21" s="7" t="str">
        <f t="shared" si="6"/>
        <v>○</v>
      </c>
      <c r="G21" s="7" t="str">
        <f t="shared" si="7"/>
        <v>○</v>
      </c>
      <c r="H21" s="7" t="str">
        <f t="shared" si="8"/>
        <v>○</v>
      </c>
      <c r="I21" s="103" t="s">
        <v>305</v>
      </c>
      <c r="J21" s="93"/>
      <c r="K21" s="91" t="s">
        <v>30</v>
      </c>
      <c r="L21" s="8"/>
      <c r="M21" s="7" t="s">
        <v>30</v>
      </c>
      <c r="N21" s="9">
        <v>81</v>
      </c>
      <c r="O21" s="83">
        <f t="shared" si="11"/>
        <v>0.28641975308641976</v>
      </c>
      <c r="P21" s="6">
        <v>20</v>
      </c>
      <c r="Q21" s="6">
        <v>20</v>
      </c>
      <c r="R21" s="7" t="s">
        <v>30</v>
      </c>
      <c r="S21" s="9">
        <v>32.5</v>
      </c>
      <c r="T21" s="83">
        <f t="shared" si="12"/>
        <v>0.3446153846153846</v>
      </c>
      <c r="U21" s="6">
        <v>1</v>
      </c>
      <c r="V21" s="6">
        <v>1</v>
      </c>
      <c r="W21" s="7" t="s">
        <v>30</v>
      </c>
      <c r="X21" s="9">
        <v>34</v>
      </c>
      <c r="Y21" s="83">
        <f t="shared" si="13"/>
        <v>0.58823529411764708</v>
      </c>
      <c r="Z21" s="6">
        <v>3</v>
      </c>
      <c r="AA21" s="6">
        <v>3</v>
      </c>
      <c r="AB21" s="7" t="s">
        <v>30</v>
      </c>
      <c r="AC21" s="9">
        <v>30.5</v>
      </c>
      <c r="AD21" s="83">
        <f t="shared" si="14"/>
        <v>0.68196721311475417</v>
      </c>
      <c r="AE21" s="6">
        <v>1</v>
      </c>
      <c r="AF21" s="6">
        <v>1</v>
      </c>
      <c r="AG21" s="7" t="s">
        <v>30</v>
      </c>
      <c r="AH21" s="9">
        <v>13</v>
      </c>
      <c r="AI21" s="83">
        <f t="shared" si="15"/>
        <v>0.98461538461538467</v>
      </c>
      <c r="AJ21" s="6">
        <v>2</v>
      </c>
      <c r="AK21" s="6">
        <v>2</v>
      </c>
      <c r="AL21" s="7"/>
      <c r="AM21" s="9"/>
      <c r="AN21" s="83" t="str">
        <f t="shared" si="9"/>
        <v/>
      </c>
      <c r="AO21" s="6"/>
      <c r="AP21" s="6"/>
    </row>
    <row r="22" spans="2:42" ht="42" hidden="1" customHeight="1">
      <c r="B22" s="6" t="s">
        <v>306</v>
      </c>
      <c r="C22" s="6" t="s">
        <v>39</v>
      </c>
      <c r="D22" s="7" t="str">
        <f t="shared" si="4"/>
        <v>×</v>
      </c>
      <c r="E22" s="7" t="str">
        <f t="shared" si="5"/>
        <v>×</v>
      </c>
      <c r="F22" s="7" t="str">
        <f t="shared" si="6"/>
        <v>○</v>
      </c>
      <c r="G22" s="7" t="str">
        <f t="shared" si="7"/>
        <v>○</v>
      </c>
      <c r="H22" s="7" t="str">
        <f t="shared" si="8"/>
        <v>○</v>
      </c>
      <c r="I22" s="95" t="s">
        <v>287</v>
      </c>
      <c r="J22" s="96"/>
      <c r="K22" s="91" t="s">
        <v>30</v>
      </c>
      <c r="L22" s="8"/>
      <c r="M22" s="7" t="s">
        <v>30</v>
      </c>
      <c r="N22" s="9">
        <v>88</v>
      </c>
      <c r="O22" s="83">
        <f t="shared" si="11"/>
        <v>0.26363636363636361</v>
      </c>
      <c r="P22" s="6">
        <v>23</v>
      </c>
      <c r="Q22" s="6">
        <v>23</v>
      </c>
      <c r="R22" s="7" t="s">
        <v>30</v>
      </c>
      <c r="S22" s="9">
        <v>43</v>
      </c>
      <c r="T22" s="83">
        <f t="shared" si="12"/>
        <v>0.26046511627906976</v>
      </c>
      <c r="U22" s="6">
        <v>2</v>
      </c>
      <c r="V22" s="6">
        <v>2</v>
      </c>
      <c r="W22" s="7" t="s">
        <v>30</v>
      </c>
      <c r="X22" s="9">
        <v>33.5</v>
      </c>
      <c r="Y22" s="83">
        <f t="shared" si="13"/>
        <v>0.59701492537313428</v>
      </c>
      <c r="Z22" s="6">
        <v>1</v>
      </c>
      <c r="AA22" s="6">
        <v>1</v>
      </c>
      <c r="AB22" s="7" t="s">
        <v>30</v>
      </c>
      <c r="AC22" s="9">
        <v>18</v>
      </c>
      <c r="AD22" s="83">
        <f t="shared" si="14"/>
        <v>1.1555555555555557</v>
      </c>
      <c r="AE22" s="6">
        <v>0</v>
      </c>
      <c r="AF22" s="6">
        <v>0</v>
      </c>
      <c r="AG22" s="7" t="s">
        <v>30</v>
      </c>
      <c r="AH22" s="9">
        <v>12</v>
      </c>
      <c r="AI22" s="83">
        <f t="shared" si="15"/>
        <v>1.0666666666666667</v>
      </c>
      <c r="AJ22" s="6">
        <v>6</v>
      </c>
      <c r="AK22" s="6">
        <v>6</v>
      </c>
      <c r="AL22" s="7"/>
      <c r="AM22" s="9"/>
      <c r="AN22" s="83" t="str">
        <f t="shared" si="9"/>
        <v/>
      </c>
      <c r="AO22" s="6"/>
      <c r="AP22" s="6"/>
    </row>
    <row r="23" spans="2:42" ht="42" hidden="1" customHeight="1">
      <c r="B23" s="6" t="s">
        <v>307</v>
      </c>
      <c r="C23" s="6" t="s">
        <v>39</v>
      </c>
      <c r="D23" s="7" t="str">
        <f t="shared" si="4"/>
        <v>×</v>
      </c>
      <c r="E23" s="7" t="str">
        <f t="shared" si="5"/>
        <v>×</v>
      </c>
      <c r="F23" s="7" t="str">
        <f t="shared" si="6"/>
        <v>○</v>
      </c>
      <c r="G23" s="7" t="str">
        <f t="shared" si="7"/>
        <v>○</v>
      </c>
      <c r="H23" s="7" t="str">
        <f t="shared" si="8"/>
        <v>○</v>
      </c>
      <c r="I23" s="109" t="s">
        <v>287</v>
      </c>
      <c r="J23" s="93"/>
      <c r="K23" s="91" t="s">
        <v>30</v>
      </c>
      <c r="L23" s="8"/>
      <c r="M23" s="7" t="s">
        <v>30</v>
      </c>
      <c r="N23" s="9">
        <v>75.5</v>
      </c>
      <c r="O23" s="83">
        <f t="shared" si="11"/>
        <v>0.30728476821192052</v>
      </c>
      <c r="P23" s="6">
        <v>20</v>
      </c>
      <c r="Q23" s="6">
        <v>20</v>
      </c>
      <c r="R23" s="7" t="s">
        <v>30</v>
      </c>
      <c r="S23" s="9">
        <v>39.5</v>
      </c>
      <c r="T23" s="83">
        <f t="shared" si="12"/>
        <v>0.28354430379746831</v>
      </c>
      <c r="U23" s="6">
        <v>5</v>
      </c>
      <c r="V23" s="6">
        <v>5</v>
      </c>
      <c r="W23" s="7" t="s">
        <v>30</v>
      </c>
      <c r="X23" s="9">
        <v>15</v>
      </c>
      <c r="Y23" s="83">
        <f t="shared" si="13"/>
        <v>1.3333333333333333</v>
      </c>
      <c r="Z23" s="6">
        <v>0</v>
      </c>
      <c r="AA23" s="6">
        <v>0</v>
      </c>
      <c r="AB23" s="7" t="s">
        <v>30</v>
      </c>
      <c r="AC23" s="9">
        <v>20</v>
      </c>
      <c r="AD23" s="83">
        <f t="shared" si="14"/>
        <v>1.04</v>
      </c>
      <c r="AE23" s="6">
        <v>4</v>
      </c>
      <c r="AF23" s="6">
        <v>4</v>
      </c>
      <c r="AG23" s="7" t="s">
        <v>30</v>
      </c>
      <c r="AH23" s="9">
        <v>15.5</v>
      </c>
      <c r="AI23" s="83">
        <f t="shared" si="15"/>
        <v>0.82580645161290323</v>
      </c>
      <c r="AJ23" s="6">
        <v>1</v>
      </c>
      <c r="AK23" s="6">
        <v>1</v>
      </c>
      <c r="AL23" s="7"/>
      <c r="AM23" s="9"/>
      <c r="AN23" s="83" t="str">
        <f t="shared" si="9"/>
        <v/>
      </c>
      <c r="AO23" s="6"/>
      <c r="AP23" s="6"/>
    </row>
    <row r="24" spans="2:42" ht="42" hidden="1" customHeight="1">
      <c r="B24" s="6" t="s">
        <v>308</v>
      </c>
      <c r="C24" s="76" t="s">
        <v>223</v>
      </c>
      <c r="D24" s="7" t="str">
        <f t="shared" si="4"/>
        <v>×</v>
      </c>
      <c r="E24" s="7" t="str">
        <f t="shared" si="5"/>
        <v>○</v>
      </c>
      <c r="F24" s="7" t="str">
        <f t="shared" si="6"/>
        <v>○</v>
      </c>
      <c r="G24" s="7" t="str">
        <f t="shared" si="7"/>
        <v>○</v>
      </c>
      <c r="H24" s="7" t="str">
        <f t="shared" si="8"/>
        <v>○</v>
      </c>
      <c r="I24" s="109" t="s">
        <v>309</v>
      </c>
      <c r="J24" s="93"/>
      <c r="K24" s="91" t="s">
        <v>30</v>
      </c>
      <c r="L24" s="8"/>
      <c r="M24" s="7" t="s">
        <v>30</v>
      </c>
      <c r="N24" s="9">
        <v>77</v>
      </c>
      <c r="O24" s="83">
        <f t="shared" si="11"/>
        <v>0.30129870129870129</v>
      </c>
      <c r="P24" s="6">
        <v>36</v>
      </c>
      <c r="Q24" s="6">
        <v>36</v>
      </c>
      <c r="R24" s="7" t="s">
        <v>30</v>
      </c>
      <c r="S24" s="9">
        <v>13</v>
      </c>
      <c r="T24" s="83">
        <f t="shared" si="12"/>
        <v>0.86153846153846148</v>
      </c>
      <c r="U24" s="6">
        <v>13</v>
      </c>
      <c r="V24" s="6">
        <v>13</v>
      </c>
      <c r="W24" s="7" t="s">
        <v>30</v>
      </c>
      <c r="X24" s="9">
        <v>25.5</v>
      </c>
      <c r="Y24" s="83">
        <f t="shared" si="13"/>
        <v>0.78431372549019607</v>
      </c>
      <c r="Z24" s="6">
        <v>4</v>
      </c>
      <c r="AA24" s="6">
        <v>4</v>
      </c>
      <c r="AB24" s="7" t="s">
        <v>30</v>
      </c>
      <c r="AC24" s="9">
        <v>15</v>
      </c>
      <c r="AD24" s="83">
        <f t="shared" si="14"/>
        <v>1.3866666666666667</v>
      </c>
      <c r="AE24" s="6">
        <v>12</v>
      </c>
      <c r="AF24" s="6">
        <v>12</v>
      </c>
      <c r="AG24" s="7" t="s">
        <v>30</v>
      </c>
      <c r="AH24" s="9">
        <v>10.5</v>
      </c>
      <c r="AI24" s="83">
        <f t="shared" si="15"/>
        <v>1.2190476190476192</v>
      </c>
      <c r="AJ24" s="6">
        <v>3</v>
      </c>
      <c r="AK24" s="6">
        <v>3</v>
      </c>
      <c r="AL24" s="7"/>
      <c r="AM24" s="9"/>
      <c r="AN24" s="83" t="str">
        <f t="shared" si="9"/>
        <v/>
      </c>
      <c r="AO24" s="6"/>
      <c r="AP24" s="6"/>
    </row>
    <row r="25" spans="2:42" ht="42" hidden="1" customHeight="1">
      <c r="B25" s="6" t="s">
        <v>310</v>
      </c>
      <c r="C25" s="76" t="s">
        <v>214</v>
      </c>
      <c r="D25" s="7" t="str">
        <f t="shared" si="4"/>
        <v>×</v>
      </c>
      <c r="E25" s="7" t="str">
        <f t="shared" si="5"/>
        <v>×</v>
      </c>
      <c r="F25" s="7" t="str">
        <f t="shared" si="6"/>
        <v>○</v>
      </c>
      <c r="G25" s="7" t="str">
        <f t="shared" si="7"/>
        <v>○</v>
      </c>
      <c r="H25" s="7" t="str">
        <f t="shared" si="8"/>
        <v>○</v>
      </c>
      <c r="I25" s="109" t="s">
        <v>287</v>
      </c>
      <c r="J25" s="118"/>
      <c r="K25" s="91" t="s">
        <v>30</v>
      </c>
      <c r="L25" s="8"/>
      <c r="M25" s="7" t="s">
        <v>30</v>
      </c>
      <c r="N25" s="9">
        <v>81</v>
      </c>
      <c r="O25" s="83">
        <f t="shared" si="11"/>
        <v>0.28641975308641976</v>
      </c>
      <c r="P25" s="6">
        <v>15</v>
      </c>
      <c r="Q25" s="6">
        <v>15</v>
      </c>
      <c r="R25" s="7" t="s">
        <v>30</v>
      </c>
      <c r="S25" s="9">
        <v>51.5</v>
      </c>
      <c r="T25" s="83">
        <f t="shared" si="12"/>
        <v>0.2174757281553398</v>
      </c>
      <c r="U25" s="6">
        <v>6</v>
      </c>
      <c r="V25" s="6">
        <v>6</v>
      </c>
      <c r="W25" s="7" t="s">
        <v>30</v>
      </c>
      <c r="X25" s="9">
        <v>19</v>
      </c>
      <c r="Y25" s="83">
        <f t="shared" si="13"/>
        <v>1.0526315789473684</v>
      </c>
      <c r="Z25" s="6">
        <v>2</v>
      </c>
      <c r="AA25" s="6">
        <v>2</v>
      </c>
      <c r="AB25" s="7" t="s">
        <v>30</v>
      </c>
      <c r="AC25" s="9">
        <v>19</v>
      </c>
      <c r="AD25" s="83">
        <f t="shared" si="14"/>
        <v>1.0947368421052632</v>
      </c>
      <c r="AE25" s="6">
        <v>3</v>
      </c>
      <c r="AF25" s="6">
        <v>3</v>
      </c>
      <c r="AG25" s="7" t="s">
        <v>30</v>
      </c>
      <c r="AH25" s="9">
        <v>15</v>
      </c>
      <c r="AI25" s="83">
        <f t="shared" si="15"/>
        <v>0.85333333333333339</v>
      </c>
      <c r="AJ25" s="6">
        <v>3</v>
      </c>
      <c r="AK25" s="6">
        <v>3</v>
      </c>
      <c r="AL25" s="7"/>
      <c r="AM25" s="9"/>
      <c r="AN25" s="83" t="str">
        <f t="shared" si="9"/>
        <v/>
      </c>
      <c r="AO25" s="6"/>
      <c r="AP25" s="6"/>
    </row>
    <row r="26" spans="2:42" ht="128.25" customHeight="1">
      <c r="B26" s="6" t="s">
        <v>311</v>
      </c>
      <c r="C26" s="76" t="s">
        <v>223</v>
      </c>
      <c r="D26" s="7" t="str">
        <f t="shared" si="4"/>
        <v>×</v>
      </c>
      <c r="E26" s="7" t="str">
        <f t="shared" si="5"/>
        <v>×</v>
      </c>
      <c r="F26" s="7" t="str">
        <f t="shared" si="6"/>
        <v>○</v>
      </c>
      <c r="G26" s="7" t="str">
        <f t="shared" si="7"/>
        <v>○</v>
      </c>
      <c r="H26" s="7" t="str">
        <f t="shared" si="8"/>
        <v>○</v>
      </c>
      <c r="I26" s="78" t="s">
        <v>312</v>
      </c>
      <c r="J26" s="142" t="s">
        <v>313</v>
      </c>
      <c r="K26" s="91" t="s">
        <v>36</v>
      </c>
      <c r="L26" s="78" t="s">
        <v>314</v>
      </c>
      <c r="M26" s="7" t="s">
        <v>30</v>
      </c>
      <c r="N26" s="9">
        <v>86.6</v>
      </c>
      <c r="O26" s="83">
        <f t="shared" si="11"/>
        <v>0.26789838337182448</v>
      </c>
      <c r="P26" s="6">
        <v>22</v>
      </c>
      <c r="Q26" s="6">
        <v>22</v>
      </c>
      <c r="R26" s="7" t="s">
        <v>30</v>
      </c>
      <c r="S26" s="9">
        <v>42.5</v>
      </c>
      <c r="T26" s="83">
        <f t="shared" si="12"/>
        <v>0.26352941176470585</v>
      </c>
      <c r="U26" s="6">
        <v>5</v>
      </c>
      <c r="V26" s="6">
        <v>5</v>
      </c>
      <c r="W26" s="7" t="s">
        <v>30</v>
      </c>
      <c r="X26" s="9">
        <v>31.5</v>
      </c>
      <c r="Y26" s="83">
        <f t="shared" si="13"/>
        <v>0.63492063492063489</v>
      </c>
      <c r="Z26" s="6">
        <v>2</v>
      </c>
      <c r="AA26" s="6">
        <v>2</v>
      </c>
      <c r="AB26" s="7" t="s">
        <v>30</v>
      </c>
      <c r="AC26" s="9">
        <v>38</v>
      </c>
      <c r="AD26" s="83">
        <f t="shared" si="14"/>
        <v>0.54736842105263162</v>
      </c>
      <c r="AE26" s="6">
        <v>0</v>
      </c>
      <c r="AF26" s="6">
        <v>0</v>
      </c>
      <c r="AG26" s="7" t="s">
        <v>30</v>
      </c>
      <c r="AH26" s="9">
        <v>28.5</v>
      </c>
      <c r="AI26" s="83">
        <f t="shared" si="15"/>
        <v>0.44912280701754387</v>
      </c>
      <c r="AJ26" s="6">
        <v>1</v>
      </c>
      <c r="AK26" s="6">
        <v>1</v>
      </c>
      <c r="AL26" s="7"/>
      <c r="AM26" s="9"/>
      <c r="AN26" s="83" t="str">
        <f t="shared" si="9"/>
        <v/>
      </c>
      <c r="AO26" s="6"/>
      <c r="AP26" s="6"/>
    </row>
    <row r="27" spans="2:42" ht="250.8" hidden="1">
      <c r="B27" s="6" t="s">
        <v>315</v>
      </c>
      <c r="C27" s="76" t="s">
        <v>214</v>
      </c>
      <c r="D27" s="7" t="str">
        <f t="shared" si="4"/>
        <v>×</v>
      </c>
      <c r="E27" s="7" t="str">
        <f t="shared" si="5"/>
        <v>×</v>
      </c>
      <c r="F27" s="7" t="str">
        <f t="shared" si="6"/>
        <v>○</v>
      </c>
      <c r="G27" s="7" t="str">
        <f t="shared" si="7"/>
        <v>×</v>
      </c>
      <c r="H27" s="7" t="str">
        <f t="shared" si="8"/>
        <v>×</v>
      </c>
      <c r="I27" s="8" t="s">
        <v>316</v>
      </c>
      <c r="J27" s="182" t="s">
        <v>317</v>
      </c>
      <c r="K27" s="91" t="s">
        <v>37</v>
      </c>
      <c r="L27" s="78" t="s">
        <v>318</v>
      </c>
      <c r="M27" s="7" t="s">
        <v>30</v>
      </c>
      <c r="N27" s="9">
        <v>76</v>
      </c>
      <c r="O27" s="83">
        <f t="shared" si="11"/>
        <v>0.30526315789473685</v>
      </c>
      <c r="P27" s="6">
        <v>20</v>
      </c>
      <c r="Q27" s="6">
        <v>20</v>
      </c>
      <c r="R27" s="7" t="s">
        <v>30</v>
      </c>
      <c r="S27" s="9">
        <v>50</v>
      </c>
      <c r="T27" s="83">
        <f t="shared" si="12"/>
        <v>0.22399999999999998</v>
      </c>
      <c r="U27" s="6">
        <v>5</v>
      </c>
      <c r="V27" s="6">
        <v>5</v>
      </c>
      <c r="W27" s="7" t="s">
        <v>30</v>
      </c>
      <c r="X27" s="9">
        <v>35</v>
      </c>
      <c r="Y27" s="83">
        <f>IF(X27="","",Y$8/X27)</f>
        <v>0.5714285714285714</v>
      </c>
      <c r="Z27" s="6">
        <v>0</v>
      </c>
      <c r="AA27" s="6">
        <v>0</v>
      </c>
      <c r="AB27" s="7" t="s">
        <v>37</v>
      </c>
      <c r="AC27" s="9"/>
      <c r="AD27" s="83" t="str">
        <f t="shared" si="14"/>
        <v/>
      </c>
      <c r="AE27" s="6"/>
      <c r="AF27" s="6"/>
      <c r="AG27" s="7" t="s">
        <v>37</v>
      </c>
      <c r="AH27" s="9"/>
      <c r="AI27" s="83" t="str">
        <f t="shared" si="15"/>
        <v/>
      </c>
      <c r="AJ27" s="6"/>
      <c r="AK27" s="6"/>
      <c r="AL27" s="7"/>
      <c r="AM27" s="9"/>
      <c r="AN27" s="83" t="str">
        <f t="shared" si="9"/>
        <v/>
      </c>
      <c r="AO27" s="6"/>
      <c r="AP27" s="6"/>
    </row>
    <row r="28" spans="2:42" ht="42" customHeight="1">
      <c r="B28" s="6"/>
      <c r="C28" s="6"/>
      <c r="D28" s="7" t="str">
        <f t="shared" si="4"/>
        <v>×</v>
      </c>
      <c r="E28" s="7" t="str">
        <f t="shared" si="5"/>
        <v>×</v>
      </c>
      <c r="F28" s="7" t="str">
        <f t="shared" si="6"/>
        <v>×</v>
      </c>
      <c r="G28" s="7" t="str">
        <f t="shared" si="7"/>
        <v>×</v>
      </c>
      <c r="H28" s="7" t="str">
        <f t="shared" si="8"/>
        <v>×</v>
      </c>
      <c r="I28" s="8"/>
      <c r="J28" s="92"/>
      <c r="K28" s="17"/>
      <c r="L28" s="8"/>
      <c r="M28" s="7"/>
      <c r="N28" s="9"/>
      <c r="O28" s="83" t="str">
        <f t="shared" si="11"/>
        <v/>
      </c>
      <c r="P28" s="6"/>
      <c r="Q28" s="6"/>
      <c r="R28" s="7"/>
      <c r="S28" s="9"/>
      <c r="T28" s="83" t="str">
        <f t="shared" si="12"/>
        <v/>
      </c>
      <c r="U28" s="6"/>
      <c r="V28" s="6"/>
      <c r="W28" s="7"/>
      <c r="X28" s="9"/>
      <c r="Y28" s="83" t="str">
        <f t="shared" si="13"/>
        <v/>
      </c>
      <c r="Z28" s="6"/>
      <c r="AA28" s="6"/>
      <c r="AB28" s="7"/>
      <c r="AC28" s="9"/>
      <c r="AD28" s="83" t="str">
        <f t="shared" si="14"/>
        <v/>
      </c>
      <c r="AE28" s="6"/>
      <c r="AF28" s="6"/>
      <c r="AG28" s="7"/>
      <c r="AH28" s="9"/>
      <c r="AI28" s="83" t="str">
        <f t="shared" si="15"/>
        <v/>
      </c>
      <c r="AJ28" s="6"/>
      <c r="AK28" s="6"/>
      <c r="AL28" s="7"/>
      <c r="AM28" s="9"/>
      <c r="AN28" s="83" t="str">
        <f t="shared" si="9"/>
        <v/>
      </c>
      <c r="AO28" s="6"/>
      <c r="AP28" s="6"/>
    </row>
    <row r="29" spans="2:42" ht="42" hidden="1" customHeight="1">
      <c r="B29" s="6" t="s">
        <v>319</v>
      </c>
      <c r="C29" s="6"/>
      <c r="D29" s="7" t="str">
        <f t="shared" si="4"/>
        <v>○</v>
      </c>
      <c r="E29" s="7" t="str">
        <f t="shared" si="5"/>
        <v>○</v>
      </c>
      <c r="F29" s="7" t="str">
        <f t="shared" si="6"/>
        <v>×</v>
      </c>
      <c r="G29" s="7" t="str">
        <f t="shared" si="7"/>
        <v>×</v>
      </c>
      <c r="H29" s="7" t="str">
        <f t="shared" si="8"/>
        <v>×</v>
      </c>
      <c r="I29" s="8" t="s">
        <v>320</v>
      </c>
      <c r="J29" s="8" t="s">
        <v>321</v>
      </c>
      <c r="K29" s="17" t="s">
        <v>37</v>
      </c>
      <c r="L29" s="8" t="s">
        <v>322</v>
      </c>
      <c r="M29" s="7" t="s">
        <v>30</v>
      </c>
      <c r="N29" s="9">
        <v>44</v>
      </c>
      <c r="O29" s="83">
        <f t="shared" si="11"/>
        <v>0.52727272727272723</v>
      </c>
      <c r="P29" s="6">
        <v>6</v>
      </c>
      <c r="Q29" s="6">
        <v>6</v>
      </c>
      <c r="R29" s="7" t="s">
        <v>30</v>
      </c>
      <c r="S29" s="9">
        <v>18</v>
      </c>
      <c r="T29" s="83">
        <f t="shared" si="12"/>
        <v>0.62222222222222223</v>
      </c>
      <c r="U29" s="6">
        <v>0</v>
      </c>
      <c r="V29" s="6">
        <v>0</v>
      </c>
      <c r="W29" s="7"/>
      <c r="X29" s="9">
        <v>6</v>
      </c>
      <c r="Y29" s="83">
        <f t="shared" si="13"/>
        <v>3.3333333333333335</v>
      </c>
      <c r="Z29" s="6"/>
      <c r="AA29" s="6"/>
      <c r="AB29" s="7"/>
      <c r="AC29" s="9"/>
      <c r="AD29" s="83" t="str">
        <f t="shared" si="14"/>
        <v/>
      </c>
      <c r="AE29" s="6"/>
      <c r="AF29" s="6"/>
      <c r="AG29" s="7"/>
      <c r="AH29" s="9"/>
      <c r="AI29" s="83" t="str">
        <f t="shared" si="15"/>
        <v/>
      </c>
      <c r="AJ29" s="6"/>
      <c r="AK29" s="6"/>
      <c r="AL29" s="7"/>
      <c r="AM29" s="9"/>
      <c r="AN29" s="83" t="str">
        <f t="shared" si="9"/>
        <v/>
      </c>
      <c r="AO29" s="6"/>
      <c r="AP29" s="6"/>
    </row>
    <row r="30" spans="2:42" ht="42" hidden="1" customHeight="1">
      <c r="B30" s="6" t="s">
        <v>323</v>
      </c>
      <c r="C30" s="6"/>
      <c r="D30" s="7" t="str">
        <f t="shared" si="4"/>
        <v>○</v>
      </c>
      <c r="E30" s="7" t="str">
        <f t="shared" si="5"/>
        <v>×</v>
      </c>
      <c r="F30" s="7" t="str">
        <f t="shared" si="6"/>
        <v>×</v>
      </c>
      <c r="G30" s="7" t="str">
        <f t="shared" si="7"/>
        <v>×</v>
      </c>
      <c r="H30" s="7" t="str">
        <f t="shared" si="8"/>
        <v>×</v>
      </c>
      <c r="I30" s="8" t="s">
        <v>320</v>
      </c>
      <c r="J30" s="8" t="s">
        <v>324</v>
      </c>
      <c r="K30" s="17" t="s">
        <v>37</v>
      </c>
      <c r="L30" s="8" t="s">
        <v>325</v>
      </c>
      <c r="M30" s="7" t="s">
        <v>30</v>
      </c>
      <c r="N30" s="9">
        <v>56</v>
      </c>
      <c r="O30" s="83">
        <f t="shared" si="11"/>
        <v>0.41428571428571426</v>
      </c>
      <c r="P30" s="6">
        <v>4</v>
      </c>
      <c r="Q30" s="6">
        <v>4</v>
      </c>
      <c r="R30" s="7" t="s">
        <v>30</v>
      </c>
      <c r="S30" s="9">
        <v>72</v>
      </c>
      <c r="T30" s="83">
        <f t="shared" si="12"/>
        <v>0.15555555555555556</v>
      </c>
      <c r="U30" s="6">
        <v>0</v>
      </c>
      <c r="V30" s="6">
        <v>0</v>
      </c>
      <c r="W30" s="7"/>
      <c r="X30" s="9"/>
      <c r="Y30" s="83" t="str">
        <f t="shared" si="13"/>
        <v/>
      </c>
      <c r="Z30" s="6"/>
      <c r="AA30" s="6"/>
      <c r="AB30" s="7"/>
      <c r="AC30" s="9"/>
      <c r="AD30" s="83" t="str">
        <f t="shared" si="14"/>
        <v/>
      </c>
      <c r="AE30" s="6"/>
      <c r="AF30" s="6"/>
      <c r="AG30" s="7"/>
      <c r="AH30" s="9"/>
      <c r="AI30" s="83" t="str">
        <f t="shared" si="15"/>
        <v/>
      </c>
      <c r="AJ30" s="6"/>
      <c r="AK30" s="6"/>
      <c r="AL30" s="7"/>
      <c r="AM30" s="9"/>
      <c r="AN30" s="83" t="str">
        <f t="shared" si="9"/>
        <v/>
      </c>
      <c r="AO30" s="6"/>
      <c r="AP30" s="6"/>
    </row>
    <row r="31" spans="2:42" ht="42" customHeight="1">
      <c r="B31" s="6"/>
      <c r="C31" s="6"/>
      <c r="D31" s="7" t="str">
        <f t="shared" si="4"/>
        <v>×</v>
      </c>
      <c r="E31" s="7" t="str">
        <f t="shared" si="5"/>
        <v>×</v>
      </c>
      <c r="F31" s="7" t="str">
        <f t="shared" si="6"/>
        <v>×</v>
      </c>
      <c r="G31" s="7" t="str">
        <f t="shared" si="7"/>
        <v>×</v>
      </c>
      <c r="H31" s="7" t="str">
        <f t="shared" si="8"/>
        <v>×</v>
      </c>
      <c r="I31" s="8"/>
      <c r="J31" s="8"/>
      <c r="K31" s="17"/>
      <c r="L31" s="8"/>
      <c r="M31" s="7"/>
      <c r="N31" s="9"/>
      <c r="O31" s="83" t="str">
        <f t="shared" si="11"/>
        <v/>
      </c>
      <c r="P31" s="6"/>
      <c r="Q31" s="6"/>
      <c r="R31" s="7"/>
      <c r="S31" s="9"/>
      <c r="T31" s="83" t="str">
        <f t="shared" si="12"/>
        <v/>
      </c>
      <c r="U31" s="6"/>
      <c r="V31" s="6"/>
      <c r="W31" s="7"/>
      <c r="X31" s="9"/>
      <c r="Y31" s="83" t="str">
        <f t="shared" si="13"/>
        <v/>
      </c>
      <c r="Z31" s="6"/>
      <c r="AA31" s="6"/>
      <c r="AB31" s="7"/>
      <c r="AC31" s="9"/>
      <c r="AD31" s="83" t="str">
        <f t="shared" si="14"/>
        <v/>
      </c>
      <c r="AE31" s="6"/>
      <c r="AF31" s="6"/>
      <c r="AG31" s="7"/>
      <c r="AH31" s="9"/>
      <c r="AI31" s="83" t="str">
        <f t="shared" si="15"/>
        <v/>
      </c>
      <c r="AJ31" s="6"/>
      <c r="AK31" s="6"/>
      <c r="AL31" s="7"/>
      <c r="AM31" s="9"/>
      <c r="AN31" s="83" t="str">
        <f t="shared" si="9"/>
        <v/>
      </c>
      <c r="AO31" s="6"/>
      <c r="AP31" s="6"/>
    </row>
    <row r="33" spans="2:12" ht="42" customHeight="1">
      <c r="B33" s="76" t="s">
        <v>326</v>
      </c>
      <c r="C33" s="76" t="s">
        <v>327</v>
      </c>
      <c r="D33" s="77" t="s">
        <v>43</v>
      </c>
      <c r="E33" s="77" t="s">
        <v>43</v>
      </c>
      <c r="F33" s="77" t="s">
        <v>43</v>
      </c>
      <c r="G33" s="77" t="s">
        <v>43</v>
      </c>
      <c r="H33" s="77" t="s">
        <v>43</v>
      </c>
      <c r="I33" s="78"/>
      <c r="J33" s="78"/>
      <c r="K33" s="17"/>
      <c r="L33" s="17"/>
    </row>
    <row r="34" spans="2:12" ht="42" customHeight="1">
      <c r="B34" s="76" t="s">
        <v>328</v>
      </c>
      <c r="C34" s="76" t="s">
        <v>146</v>
      </c>
      <c r="D34" s="77" t="s">
        <v>43</v>
      </c>
      <c r="E34" s="77" t="s">
        <v>43</v>
      </c>
      <c r="F34" s="77" t="s">
        <v>43</v>
      </c>
      <c r="G34" s="77" t="s">
        <v>43</v>
      </c>
      <c r="H34" s="77" t="s">
        <v>43</v>
      </c>
      <c r="I34" s="78"/>
      <c r="J34" s="78"/>
      <c r="K34" s="17"/>
      <c r="L34" s="17"/>
    </row>
    <row r="35" spans="2:12" ht="42" customHeight="1">
      <c r="B35" s="6"/>
      <c r="C35" s="76"/>
      <c r="D35" s="7"/>
      <c r="E35" s="7"/>
      <c r="F35" s="7"/>
      <c r="G35" s="7"/>
      <c r="H35" s="7"/>
      <c r="I35" s="8"/>
      <c r="J35" s="8"/>
      <c r="K35" s="17"/>
      <c r="L35" s="17"/>
    </row>
  </sheetData>
  <autoFilter ref="B9:AP31" xr:uid="{5C7C1D08-9413-4C3A-98E4-DA9C453FF628}">
    <filterColumn colId="0">
      <filters blank="1">
        <filter val="Zachary Go"/>
      </filters>
    </filterColumn>
  </autoFilter>
  <phoneticPr fontId="7"/>
  <conditionalFormatting sqref="M10:M31 R10:R31 W10:W31 AB10:AB31 AG10:AG31">
    <cfRule type="cellIs" dxfId="19" priority="2" operator="equal">
      <formula>"×"</formula>
    </cfRule>
  </conditionalFormatting>
  <conditionalFormatting sqref="O10:O31 T10:T31 Y10:Y31 AD10:AD31 AI10:AI31">
    <cfRule type="cellIs" dxfId="18" priority="3" operator="lessThan">
      <formula>0.35</formula>
    </cfRule>
  </conditionalFormatting>
  <conditionalFormatting sqref="Q10:Q31 V10:V31 AK10:AK31 AA28:AA31 AF29:AF31">
    <cfRule type="cellIs" dxfId="17" priority="1" operator="notEqual">
      <formula>P10</formula>
    </cfRule>
  </conditionalFormatting>
  <dataValidations count="3">
    <dataValidation type="list" allowBlank="1" showInputMessage="1" showErrorMessage="1" sqref="AL10:AL31 R10:R31 W10:W31 M10:M31 AG10:AG31 AB10:AB31" xr:uid="{BAFDE0F6-D1AA-49EE-BD67-4FA39C91FA14}">
      <formula1>"○,×"</formula1>
    </dataValidation>
    <dataValidation type="list" allowBlank="1" showInputMessage="1" showErrorMessage="1" sqref="K33:L35" xr:uid="{BC605A1A-6E5C-45EE-B8E5-E60C63EFF961}">
      <formula1>"○,△,×"</formula1>
    </dataValidation>
    <dataValidation type="list" allowBlank="1" showInputMessage="1" showErrorMessage="1" sqref="K10:K31" xr:uid="{BA5E5467-AE49-4716-ADB4-C892CA7372C8}">
      <formula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85888-77EA-44D4-A595-2DB2B9E61041}">
  <dimension ref="B2:AP35"/>
  <sheetViews>
    <sheetView showGridLines="0" zoomScale="85" zoomScaleNormal="85" workbookViewId="0">
      <pane xSplit="12" ySplit="9" topLeftCell="M10" activePane="bottomRight" state="frozen"/>
      <selection pane="topRight" activeCell="K1" sqref="K1"/>
      <selection pane="bottomLeft" activeCell="A10" sqref="A10"/>
      <selection pane="bottomRight" activeCell="A17" sqref="A17"/>
    </sheetView>
  </sheetViews>
  <sheetFormatPr defaultRowHeight="12" customHeight="1"/>
  <cols>
    <col min="1" max="1" width="2.625" customWidth="1"/>
    <col min="2" max="2" width="24.375" bestFit="1" customWidth="1"/>
    <col min="3" max="3" width="7.875" bestFit="1" customWidth="1"/>
    <col min="4" max="8" width="5.875" customWidth="1"/>
    <col min="9" max="9" width="35.375" customWidth="1"/>
    <col min="10" max="10" width="40.75" customWidth="1"/>
    <col min="11" max="11" width="11" customWidth="1"/>
    <col min="12" max="12" width="29.75" customWidth="1"/>
    <col min="13" max="42" width="10.625" customWidth="1"/>
  </cols>
  <sheetData>
    <row r="2" spans="2:42" ht="15">
      <c r="B2" s="74" t="s">
        <v>48</v>
      </c>
      <c r="C2" s="74"/>
      <c r="K2" t="s">
        <v>89</v>
      </c>
      <c r="L2">
        <f>COUNTIF($K$10:$K$31,K2)</f>
        <v>0</v>
      </c>
    </row>
    <row r="3" spans="2:42" ht="14.4">
      <c r="B3" t="s">
        <v>329</v>
      </c>
      <c r="D3" s="82" t="s">
        <v>50</v>
      </c>
      <c r="E3" s="20"/>
      <c r="F3" s="20"/>
      <c r="G3" s="20"/>
      <c r="H3" s="20"/>
      <c r="I3" s="3"/>
      <c r="K3" t="s">
        <v>105</v>
      </c>
      <c r="L3">
        <f>COUNTIF($K$10:$K$31,K3)</f>
        <v>0</v>
      </c>
    </row>
    <row r="4" spans="2:42" ht="11.4">
      <c r="D4" s="1" t="s">
        <v>51</v>
      </c>
      <c r="F4" t="s">
        <v>52</v>
      </c>
      <c r="I4" s="5"/>
      <c r="K4" t="s">
        <v>91</v>
      </c>
      <c r="L4">
        <f>COUNTIF($K$10:$K$31,K4)</f>
        <v>0</v>
      </c>
    </row>
    <row r="5" spans="2:42" thickBot="1">
      <c r="D5" s="1" t="s">
        <v>53</v>
      </c>
      <c r="F5" t="s">
        <v>54</v>
      </c>
      <c r="I5" s="5"/>
      <c r="K5" t="s">
        <v>92</v>
      </c>
      <c r="L5">
        <f>COUNTIF($K$10:$K$31,K5)</f>
        <v>0</v>
      </c>
    </row>
    <row r="6" spans="2:42" ht="13.2" thickBot="1">
      <c r="B6" s="84" t="s">
        <v>283</v>
      </c>
      <c r="D6" s="2" t="s">
        <v>55</v>
      </c>
      <c r="E6" s="21"/>
      <c r="F6" s="21" t="s">
        <v>56</v>
      </c>
      <c r="G6" s="21"/>
      <c r="H6" s="21"/>
      <c r="I6" s="4"/>
      <c r="M6" s="13" t="s">
        <v>57</v>
      </c>
      <c r="N6" s="14"/>
      <c r="O6" s="14"/>
      <c r="P6" s="14"/>
      <c r="Q6" s="15"/>
      <c r="R6" s="13" t="s">
        <v>58</v>
      </c>
      <c r="S6" s="14"/>
      <c r="T6" s="14"/>
      <c r="U6" s="14"/>
      <c r="V6" s="15"/>
      <c r="W6" s="13" t="s">
        <v>59</v>
      </c>
      <c r="X6" s="14"/>
      <c r="Y6" s="14"/>
      <c r="Z6" s="14"/>
      <c r="AA6" s="15"/>
      <c r="AB6" s="13" t="s">
        <v>60</v>
      </c>
      <c r="AC6" s="14"/>
      <c r="AD6" s="14"/>
      <c r="AE6" s="14"/>
      <c r="AF6" s="15"/>
      <c r="AG6" s="13" t="s">
        <v>61</v>
      </c>
      <c r="AH6" s="14"/>
      <c r="AI6" s="14"/>
      <c r="AJ6" s="14"/>
      <c r="AK6" s="15"/>
      <c r="AL6" s="13" t="s">
        <v>62</v>
      </c>
      <c r="AM6" s="14"/>
      <c r="AN6" s="14"/>
      <c r="AO6" s="14"/>
      <c r="AP6" s="15"/>
    </row>
    <row r="7" spans="2:42" ht="11.4">
      <c r="K7" s="121" t="s">
        <v>94</v>
      </c>
      <c r="M7" s="24" t="s">
        <v>51</v>
      </c>
      <c r="N7" s="23" t="s">
        <v>53</v>
      </c>
      <c r="O7" s="15"/>
      <c r="P7" s="23" t="s">
        <v>55</v>
      </c>
      <c r="Q7" s="15"/>
      <c r="R7" s="24" t="s">
        <v>51</v>
      </c>
      <c r="S7" s="23" t="s">
        <v>53</v>
      </c>
      <c r="T7" s="15"/>
      <c r="U7" s="23" t="s">
        <v>55</v>
      </c>
      <c r="V7" s="15"/>
      <c r="W7" s="24" t="s">
        <v>51</v>
      </c>
      <c r="X7" s="23" t="s">
        <v>53</v>
      </c>
      <c r="Y7" s="15"/>
      <c r="Z7" s="23" t="s">
        <v>55</v>
      </c>
      <c r="AA7" s="15"/>
      <c r="AB7" s="24" t="s">
        <v>51</v>
      </c>
      <c r="AC7" s="23" t="s">
        <v>53</v>
      </c>
      <c r="AD7" s="15"/>
      <c r="AE7" s="23" t="s">
        <v>55</v>
      </c>
      <c r="AF7" s="15"/>
      <c r="AG7" s="24" t="s">
        <v>51</v>
      </c>
      <c r="AH7" s="23" t="s">
        <v>53</v>
      </c>
      <c r="AI7" s="15"/>
      <c r="AJ7" s="23" t="s">
        <v>55</v>
      </c>
      <c r="AK7" s="15"/>
      <c r="AL7" s="24" t="s">
        <v>51</v>
      </c>
      <c r="AM7" s="23" t="s">
        <v>53</v>
      </c>
      <c r="AN7" s="15"/>
      <c r="AO7" s="23" t="s">
        <v>55</v>
      </c>
      <c r="AP7" s="15"/>
    </row>
    <row r="8" spans="2:42" ht="22.8">
      <c r="B8" s="10"/>
      <c r="C8" s="13"/>
      <c r="D8" s="146" t="s">
        <v>63</v>
      </c>
      <c r="E8" s="18"/>
      <c r="F8" s="18"/>
      <c r="G8" s="18"/>
      <c r="H8" s="19"/>
      <c r="I8" s="10" t="s">
        <v>64</v>
      </c>
      <c r="J8" s="10" t="s">
        <v>95</v>
      </c>
      <c r="K8" s="98"/>
      <c r="L8" s="99"/>
      <c r="M8" s="16"/>
      <c r="N8" s="147" t="s">
        <v>65</v>
      </c>
      <c r="O8" s="30">
        <v>23.2</v>
      </c>
      <c r="P8" s="148" t="s">
        <v>66</v>
      </c>
      <c r="Q8" s="22"/>
      <c r="R8" s="16"/>
      <c r="S8" s="147" t="s">
        <v>65</v>
      </c>
      <c r="T8" s="34">
        <v>11.2</v>
      </c>
      <c r="U8" s="148" t="s">
        <v>66</v>
      </c>
      <c r="V8" s="22"/>
      <c r="W8" s="16"/>
      <c r="X8" s="147" t="s">
        <v>65</v>
      </c>
      <c r="Y8" s="34">
        <v>20</v>
      </c>
      <c r="Z8" s="148" t="s">
        <v>66</v>
      </c>
      <c r="AA8" s="22"/>
      <c r="AB8" s="16"/>
      <c r="AC8" s="147" t="s">
        <v>65</v>
      </c>
      <c r="AD8" s="34">
        <v>20.8</v>
      </c>
      <c r="AE8" s="148" t="s">
        <v>66</v>
      </c>
      <c r="AF8" s="22"/>
      <c r="AG8" s="16"/>
      <c r="AH8" s="147" t="s">
        <v>65</v>
      </c>
      <c r="AI8" s="34">
        <v>12.8</v>
      </c>
      <c r="AJ8" s="148" t="s">
        <v>66</v>
      </c>
      <c r="AK8" s="22"/>
      <c r="AL8" s="16"/>
      <c r="AM8" s="147" t="s">
        <v>65</v>
      </c>
      <c r="AN8" s="34">
        <v>12.8</v>
      </c>
      <c r="AO8" s="148" t="s">
        <v>66</v>
      </c>
      <c r="AP8" s="22"/>
    </row>
    <row r="9" spans="2:42" ht="34.200000000000003">
      <c r="B9" s="11" t="s">
        <v>67</v>
      </c>
      <c r="C9" s="11" t="s">
        <v>68</v>
      </c>
      <c r="D9" s="12" t="s">
        <v>57</v>
      </c>
      <c r="E9" s="12" t="s">
        <v>58</v>
      </c>
      <c r="F9" s="12" t="s">
        <v>59</v>
      </c>
      <c r="G9" s="12" t="s">
        <v>60</v>
      </c>
      <c r="H9" s="12" t="s">
        <v>61</v>
      </c>
      <c r="I9" s="149" t="s">
        <v>97</v>
      </c>
      <c r="J9" s="150"/>
      <c r="K9" s="100" t="s">
        <v>98</v>
      </c>
      <c r="L9" s="101" t="s">
        <v>99</v>
      </c>
      <c r="M9" s="16" t="s">
        <v>71</v>
      </c>
      <c r="N9" s="151" t="s">
        <v>72</v>
      </c>
      <c r="O9" s="152" t="s">
        <v>73</v>
      </c>
      <c r="P9" s="151" t="s">
        <v>74</v>
      </c>
      <c r="Q9" s="152" t="s">
        <v>75</v>
      </c>
      <c r="R9" s="16" t="s">
        <v>71</v>
      </c>
      <c r="S9" s="151" t="s">
        <v>72</v>
      </c>
      <c r="T9" s="152" t="s">
        <v>73</v>
      </c>
      <c r="U9" s="151" t="s">
        <v>74</v>
      </c>
      <c r="V9" s="152" t="s">
        <v>75</v>
      </c>
      <c r="W9" s="16" t="s">
        <v>71</v>
      </c>
      <c r="X9" s="151" t="s">
        <v>72</v>
      </c>
      <c r="Y9" s="152" t="s">
        <v>73</v>
      </c>
      <c r="Z9" s="151" t="s">
        <v>74</v>
      </c>
      <c r="AA9" s="152" t="s">
        <v>75</v>
      </c>
      <c r="AB9" s="16" t="s">
        <v>71</v>
      </c>
      <c r="AC9" s="151" t="s">
        <v>72</v>
      </c>
      <c r="AD9" s="152" t="s">
        <v>73</v>
      </c>
      <c r="AE9" s="151" t="s">
        <v>74</v>
      </c>
      <c r="AF9" s="152" t="s">
        <v>75</v>
      </c>
      <c r="AG9" s="16" t="s">
        <v>71</v>
      </c>
      <c r="AH9" s="151" t="s">
        <v>72</v>
      </c>
      <c r="AI9" s="152" t="s">
        <v>73</v>
      </c>
      <c r="AJ9" s="151" t="s">
        <v>74</v>
      </c>
      <c r="AK9" s="152" t="s">
        <v>75</v>
      </c>
      <c r="AL9" s="16" t="s">
        <v>71</v>
      </c>
      <c r="AM9" s="151" t="s">
        <v>72</v>
      </c>
      <c r="AN9" s="152" t="s">
        <v>73</v>
      </c>
      <c r="AO9" s="151" t="s">
        <v>74</v>
      </c>
      <c r="AP9" s="152" t="s">
        <v>75</v>
      </c>
    </row>
    <row r="10" spans="2:42" ht="42" customHeight="1">
      <c r="B10" s="6"/>
      <c r="C10" s="6"/>
      <c r="D10" s="7"/>
      <c r="E10" s="7"/>
      <c r="F10" s="7"/>
      <c r="G10" s="7"/>
      <c r="H10" s="7"/>
      <c r="I10" s="109"/>
      <c r="J10" s="93"/>
      <c r="K10" s="91"/>
      <c r="L10" s="8"/>
      <c r="M10" s="7"/>
      <c r="N10" s="9"/>
      <c r="O10" s="83"/>
      <c r="P10" s="6"/>
      <c r="Q10" s="6"/>
      <c r="R10" s="7"/>
      <c r="S10" s="9"/>
      <c r="T10" s="83"/>
      <c r="U10" s="6"/>
      <c r="V10" s="6"/>
      <c r="W10" s="7"/>
      <c r="X10" s="9"/>
      <c r="Y10" s="83"/>
      <c r="Z10" s="6"/>
      <c r="AA10" s="6"/>
      <c r="AB10" s="7"/>
      <c r="AC10" s="9"/>
      <c r="AD10" s="83"/>
      <c r="AE10" s="6"/>
      <c r="AF10" s="6"/>
      <c r="AG10" s="7"/>
      <c r="AH10" s="9"/>
      <c r="AI10" s="83"/>
      <c r="AJ10" s="6"/>
      <c r="AK10" s="6"/>
      <c r="AL10" s="7"/>
      <c r="AM10" s="9"/>
      <c r="AN10" s="83"/>
      <c r="AO10" s="6"/>
      <c r="AP10" s="6"/>
    </row>
    <row r="11" spans="2:42" ht="42" customHeight="1">
      <c r="B11" s="6"/>
      <c r="C11" s="6"/>
      <c r="D11" s="7"/>
      <c r="E11" s="7"/>
      <c r="F11" s="7"/>
      <c r="G11" s="7"/>
      <c r="H11" s="7"/>
      <c r="I11" s="107"/>
      <c r="J11" s="93"/>
      <c r="K11" s="91"/>
      <c r="L11" s="8"/>
      <c r="M11" s="7"/>
      <c r="N11" s="9"/>
      <c r="O11" s="83"/>
      <c r="P11" s="6"/>
      <c r="Q11" s="6"/>
      <c r="R11" s="7"/>
      <c r="S11" s="9"/>
      <c r="T11" s="83"/>
      <c r="U11" s="6"/>
      <c r="V11" s="6"/>
      <c r="W11" s="7"/>
      <c r="X11" s="9"/>
      <c r="Y11" s="83"/>
      <c r="Z11" s="6"/>
      <c r="AA11" s="6"/>
      <c r="AB11" s="7"/>
      <c r="AC11" s="9"/>
      <c r="AD11" s="83"/>
      <c r="AE11" s="6"/>
      <c r="AF11" s="6"/>
      <c r="AG11" s="7"/>
      <c r="AH11" s="9"/>
      <c r="AI11" s="83"/>
      <c r="AJ11" s="6"/>
      <c r="AK11" s="6"/>
      <c r="AL11" s="7"/>
      <c r="AM11" s="9"/>
      <c r="AN11" s="83"/>
      <c r="AO11" s="6"/>
      <c r="AP11" s="6"/>
    </row>
    <row r="12" spans="2:42" ht="42" customHeight="1">
      <c r="B12" s="6"/>
      <c r="C12" s="6"/>
      <c r="D12" s="7"/>
      <c r="E12" s="7"/>
      <c r="F12" s="7"/>
      <c r="G12" s="7"/>
      <c r="H12" s="90"/>
      <c r="I12" s="108"/>
      <c r="J12" s="96"/>
      <c r="K12" s="91"/>
      <c r="L12" s="89"/>
      <c r="M12" s="7"/>
      <c r="N12" s="9"/>
      <c r="O12" s="83"/>
      <c r="P12" s="6"/>
      <c r="Q12" s="6"/>
      <c r="R12" s="7"/>
      <c r="S12" s="9"/>
      <c r="T12" s="83"/>
      <c r="U12" s="6"/>
      <c r="V12" s="6"/>
      <c r="W12" s="7"/>
      <c r="X12" s="9"/>
      <c r="Y12" s="83"/>
      <c r="Z12" s="6"/>
      <c r="AA12" s="6"/>
      <c r="AB12" s="7"/>
      <c r="AC12" s="9"/>
      <c r="AD12" s="83"/>
      <c r="AE12" s="6"/>
      <c r="AF12" s="6"/>
      <c r="AG12" s="7"/>
      <c r="AH12" s="9"/>
      <c r="AI12" s="83"/>
      <c r="AJ12" s="6"/>
      <c r="AK12" s="6"/>
      <c r="AL12" s="7"/>
      <c r="AM12" s="9"/>
      <c r="AN12" s="83"/>
      <c r="AO12" s="6"/>
      <c r="AP12" s="6"/>
    </row>
    <row r="13" spans="2:42" ht="42" customHeight="1">
      <c r="B13" s="6"/>
      <c r="C13" s="6"/>
      <c r="D13" s="7"/>
      <c r="E13" s="7"/>
      <c r="F13" s="7"/>
      <c r="G13" s="7"/>
      <c r="H13" s="90"/>
      <c r="I13" s="108"/>
      <c r="J13" s="96"/>
      <c r="K13" s="91"/>
      <c r="L13" s="93"/>
      <c r="M13" s="7"/>
      <c r="N13" s="9"/>
      <c r="O13" s="83"/>
      <c r="P13" s="6"/>
      <c r="Q13" s="6"/>
      <c r="R13" s="7"/>
      <c r="S13" s="9"/>
      <c r="T13" s="83"/>
      <c r="U13" s="6"/>
      <c r="V13" s="6"/>
      <c r="W13" s="7"/>
      <c r="X13" s="9"/>
      <c r="Y13" s="83"/>
      <c r="Z13" s="6"/>
      <c r="AA13" s="6"/>
      <c r="AB13" s="7"/>
      <c r="AC13" s="9"/>
      <c r="AD13" s="83"/>
      <c r="AE13" s="6"/>
      <c r="AF13" s="6"/>
      <c r="AG13" s="7"/>
      <c r="AH13" s="9"/>
      <c r="AI13" s="83"/>
      <c r="AJ13" s="6"/>
      <c r="AK13" s="6"/>
      <c r="AL13" s="7"/>
      <c r="AM13" s="9"/>
      <c r="AN13" s="83"/>
      <c r="AO13" s="6"/>
      <c r="AP13" s="6"/>
    </row>
    <row r="14" spans="2:42" ht="42" customHeight="1">
      <c r="B14" s="6"/>
      <c r="C14" s="6"/>
      <c r="D14" s="7"/>
      <c r="E14" s="7"/>
      <c r="F14" s="7"/>
      <c r="G14" s="7"/>
      <c r="H14" s="7"/>
      <c r="I14" s="103"/>
      <c r="J14" s="93"/>
      <c r="K14" s="91"/>
      <c r="L14" s="92"/>
      <c r="M14" s="7"/>
      <c r="N14" s="9"/>
      <c r="O14" s="83"/>
      <c r="P14" s="6"/>
      <c r="Q14" s="6"/>
      <c r="R14" s="7"/>
      <c r="S14" s="9"/>
      <c r="T14" s="83"/>
      <c r="U14" s="6"/>
      <c r="V14" s="6"/>
      <c r="W14" s="7"/>
      <c r="X14" s="9"/>
      <c r="Y14" s="83"/>
      <c r="Z14" s="6"/>
      <c r="AA14" s="6"/>
      <c r="AB14" s="7"/>
      <c r="AC14" s="9"/>
      <c r="AD14" s="83"/>
      <c r="AE14" s="6"/>
      <c r="AF14" s="6"/>
      <c r="AG14" s="7"/>
      <c r="AH14" s="9"/>
      <c r="AI14" s="83"/>
      <c r="AJ14" s="6"/>
      <c r="AK14" s="6"/>
      <c r="AL14" s="7"/>
      <c r="AM14" s="9"/>
      <c r="AN14" s="83"/>
      <c r="AO14" s="6"/>
      <c r="AP14" s="6"/>
    </row>
    <row r="15" spans="2:42" ht="42" customHeight="1">
      <c r="B15" s="6"/>
      <c r="C15" s="6"/>
      <c r="D15" s="7"/>
      <c r="E15" s="7"/>
      <c r="F15" s="7"/>
      <c r="G15" s="7"/>
      <c r="H15" s="7"/>
      <c r="I15" s="95"/>
      <c r="J15" s="96"/>
      <c r="K15" s="91"/>
      <c r="L15" s="8"/>
      <c r="M15" s="7"/>
      <c r="N15" s="9"/>
      <c r="O15" s="83"/>
      <c r="P15" s="6"/>
      <c r="Q15" s="6"/>
      <c r="R15" s="7"/>
      <c r="S15" s="9"/>
      <c r="T15" s="83"/>
      <c r="U15" s="6"/>
      <c r="V15" s="6"/>
      <c r="W15" s="7"/>
      <c r="X15" s="9"/>
      <c r="Y15" s="83"/>
      <c r="Z15" s="6"/>
      <c r="AA15" s="6"/>
      <c r="AB15" s="7"/>
      <c r="AC15" s="9"/>
      <c r="AD15" s="83"/>
      <c r="AE15" s="6"/>
      <c r="AF15" s="6"/>
      <c r="AG15" s="7"/>
      <c r="AH15" s="9"/>
      <c r="AI15" s="83"/>
      <c r="AJ15" s="6"/>
      <c r="AK15" s="6"/>
      <c r="AL15" s="7"/>
      <c r="AM15" s="9"/>
      <c r="AN15" s="83"/>
      <c r="AO15" s="6"/>
      <c r="AP15" s="6"/>
    </row>
    <row r="16" spans="2:42" ht="42" customHeight="1">
      <c r="B16" s="6"/>
      <c r="C16" s="6"/>
      <c r="D16" s="7"/>
      <c r="E16" s="7"/>
      <c r="F16" s="7"/>
      <c r="G16" s="7"/>
      <c r="H16" s="7"/>
      <c r="I16" s="109"/>
      <c r="J16" s="118"/>
      <c r="K16" s="91"/>
      <c r="L16" s="8"/>
      <c r="M16" s="7"/>
      <c r="N16" s="9"/>
      <c r="O16" s="83"/>
      <c r="P16" s="6"/>
      <c r="Q16" s="6"/>
      <c r="R16" s="7"/>
      <c r="S16" s="9"/>
      <c r="T16" s="83"/>
      <c r="U16" s="6"/>
      <c r="V16" s="6"/>
      <c r="W16" s="7"/>
      <c r="X16" s="9"/>
      <c r="Y16" s="83"/>
      <c r="Z16" s="6"/>
      <c r="AA16" s="6"/>
      <c r="AB16" s="7"/>
      <c r="AC16" s="9"/>
      <c r="AD16" s="83"/>
      <c r="AE16" s="6"/>
      <c r="AF16" s="6"/>
      <c r="AG16" s="7"/>
      <c r="AH16" s="9"/>
      <c r="AI16" s="83"/>
      <c r="AJ16" s="6"/>
      <c r="AK16" s="6"/>
      <c r="AL16" s="7"/>
      <c r="AM16" s="9"/>
      <c r="AN16" s="83"/>
      <c r="AO16" s="6"/>
      <c r="AP16" s="6"/>
    </row>
    <row r="17" spans="2:42" ht="172.5" customHeight="1">
      <c r="B17" s="6"/>
      <c r="C17" s="6"/>
      <c r="D17" s="7"/>
      <c r="E17" s="7"/>
      <c r="F17" s="7"/>
      <c r="G17" s="7"/>
      <c r="H17" s="7"/>
      <c r="I17" s="8"/>
      <c r="J17" s="141"/>
      <c r="K17" s="91"/>
      <c r="L17" s="8"/>
      <c r="M17" s="7"/>
      <c r="N17" s="9"/>
      <c r="O17" s="83"/>
      <c r="P17" s="6"/>
      <c r="Q17" s="6"/>
      <c r="R17" s="7"/>
      <c r="S17" s="9"/>
      <c r="T17" s="83"/>
      <c r="U17" s="6"/>
      <c r="V17" s="6"/>
      <c r="W17" s="7"/>
      <c r="X17" s="9"/>
      <c r="Y17" s="83"/>
      <c r="Z17" s="6"/>
      <c r="AA17" s="6"/>
      <c r="AB17" s="7"/>
      <c r="AC17" s="9"/>
      <c r="AD17" s="83"/>
      <c r="AE17" s="6"/>
      <c r="AF17" s="6"/>
      <c r="AG17" s="7"/>
      <c r="AH17" s="9"/>
      <c r="AI17" s="83"/>
      <c r="AJ17" s="6"/>
      <c r="AK17" s="6"/>
      <c r="AL17" s="7"/>
      <c r="AM17" s="9"/>
      <c r="AN17" s="83"/>
      <c r="AO17" s="6"/>
      <c r="AP17" s="6"/>
    </row>
    <row r="18" spans="2:42" ht="42" hidden="1" customHeight="1">
      <c r="B18" s="6"/>
      <c r="C18" s="6"/>
      <c r="D18" s="7"/>
      <c r="E18" s="7"/>
      <c r="F18" s="7"/>
      <c r="G18" s="7"/>
      <c r="H18" s="7"/>
      <c r="I18" s="109"/>
      <c r="J18" s="113"/>
      <c r="K18" s="91"/>
      <c r="L18" s="92"/>
      <c r="M18" s="7"/>
      <c r="N18" s="9"/>
      <c r="O18" s="83"/>
      <c r="P18" s="6"/>
      <c r="Q18" s="6"/>
      <c r="R18" s="7"/>
      <c r="S18" s="9"/>
      <c r="T18" s="83"/>
      <c r="U18" s="6"/>
      <c r="V18" s="6"/>
      <c r="W18" s="7"/>
      <c r="X18" s="9"/>
      <c r="Y18" s="83"/>
      <c r="Z18" s="6"/>
      <c r="AA18" s="6"/>
      <c r="AB18" s="7"/>
      <c r="AC18" s="9"/>
      <c r="AD18" s="83"/>
      <c r="AE18" s="6"/>
      <c r="AF18" s="6"/>
      <c r="AG18" s="7"/>
      <c r="AH18" s="9"/>
      <c r="AI18" s="83"/>
      <c r="AJ18" s="6"/>
      <c r="AK18" s="6"/>
      <c r="AL18" s="7"/>
      <c r="AM18" s="9"/>
      <c r="AN18" s="83"/>
      <c r="AO18" s="6"/>
      <c r="AP18" s="6"/>
    </row>
    <row r="19" spans="2:42" ht="42" hidden="1" customHeight="1">
      <c r="B19" s="6"/>
      <c r="C19" s="6"/>
      <c r="D19" s="7"/>
      <c r="E19" s="7"/>
      <c r="F19" s="7"/>
      <c r="G19" s="7"/>
      <c r="H19" s="7"/>
      <c r="I19" s="94"/>
      <c r="J19" s="96"/>
      <c r="K19" s="91"/>
      <c r="L19" s="8"/>
      <c r="M19" s="7"/>
      <c r="N19" s="9"/>
      <c r="O19" s="83"/>
      <c r="P19" s="6"/>
      <c r="Q19" s="6"/>
      <c r="R19" s="7"/>
      <c r="S19" s="9"/>
      <c r="T19" s="83"/>
      <c r="U19" s="6"/>
      <c r="V19" s="6"/>
      <c r="W19" s="7"/>
      <c r="X19" s="9"/>
      <c r="Y19" s="83"/>
      <c r="Z19" s="6"/>
      <c r="AA19" s="6"/>
      <c r="AB19" s="7"/>
      <c r="AC19" s="9"/>
      <c r="AD19" s="83"/>
      <c r="AE19" s="6"/>
      <c r="AF19" s="6"/>
      <c r="AG19" s="7"/>
      <c r="AH19" s="9"/>
      <c r="AI19" s="83"/>
      <c r="AJ19" s="6"/>
      <c r="AK19" s="6"/>
      <c r="AL19" s="7"/>
      <c r="AM19" s="9"/>
      <c r="AN19" s="83"/>
      <c r="AO19" s="6"/>
      <c r="AP19" s="6"/>
    </row>
    <row r="20" spans="2:42" ht="42" hidden="1" customHeight="1">
      <c r="B20" s="6"/>
      <c r="C20" s="6"/>
      <c r="D20" s="7"/>
      <c r="E20" s="7"/>
      <c r="F20" s="7"/>
      <c r="G20" s="7"/>
      <c r="H20" s="90"/>
      <c r="I20" s="111"/>
      <c r="J20" s="96"/>
      <c r="K20" s="91"/>
      <c r="M20" s="7"/>
      <c r="N20" s="9"/>
      <c r="O20" s="83"/>
      <c r="P20" s="6"/>
      <c r="Q20" s="6"/>
      <c r="R20" s="7"/>
      <c r="S20" s="9"/>
      <c r="T20" s="83"/>
      <c r="U20" s="6"/>
      <c r="V20" s="6"/>
      <c r="W20" s="7"/>
      <c r="X20" s="9"/>
      <c r="Y20" s="83"/>
      <c r="Z20" s="6"/>
      <c r="AA20" s="6"/>
      <c r="AB20" s="7"/>
      <c r="AC20" s="9"/>
      <c r="AD20" s="83"/>
      <c r="AE20" s="6"/>
      <c r="AF20" s="6"/>
      <c r="AG20" s="7"/>
      <c r="AH20" s="9"/>
      <c r="AI20" s="83"/>
      <c r="AJ20" s="6"/>
      <c r="AK20" s="6"/>
      <c r="AL20" s="7"/>
      <c r="AM20" s="9"/>
      <c r="AN20" s="83"/>
      <c r="AO20" s="6"/>
      <c r="AP20" s="6"/>
    </row>
    <row r="21" spans="2:42" ht="42" hidden="1" customHeight="1">
      <c r="B21" s="6"/>
      <c r="C21" s="6"/>
      <c r="D21" s="7"/>
      <c r="E21" s="7"/>
      <c r="F21" s="7"/>
      <c r="G21" s="7"/>
      <c r="H21" s="7"/>
      <c r="I21" s="103"/>
      <c r="J21" s="93"/>
      <c r="K21" s="91"/>
      <c r="L21" s="8"/>
      <c r="M21" s="7"/>
      <c r="N21" s="9"/>
      <c r="O21" s="83"/>
      <c r="P21" s="6"/>
      <c r="Q21" s="6"/>
      <c r="R21" s="7"/>
      <c r="S21" s="9"/>
      <c r="T21" s="83"/>
      <c r="U21" s="6"/>
      <c r="V21" s="6"/>
      <c r="W21" s="7"/>
      <c r="X21" s="9"/>
      <c r="Y21" s="83"/>
      <c r="Z21" s="6"/>
      <c r="AA21" s="6"/>
      <c r="AB21" s="7"/>
      <c r="AC21" s="9"/>
      <c r="AD21" s="83"/>
      <c r="AE21" s="6"/>
      <c r="AF21" s="6"/>
      <c r="AG21" s="7"/>
      <c r="AH21" s="9"/>
      <c r="AI21" s="83"/>
      <c r="AJ21" s="6"/>
      <c r="AK21" s="6"/>
      <c r="AL21" s="7"/>
      <c r="AM21" s="9"/>
      <c r="AN21" s="83"/>
      <c r="AO21" s="6"/>
      <c r="AP21" s="6"/>
    </row>
    <row r="22" spans="2:42" ht="42" hidden="1" customHeight="1">
      <c r="B22" s="6"/>
      <c r="C22" s="6"/>
      <c r="D22" s="7"/>
      <c r="E22" s="7"/>
      <c r="F22" s="7"/>
      <c r="G22" s="7"/>
      <c r="H22" s="7"/>
      <c r="I22" s="95"/>
      <c r="J22" s="96"/>
      <c r="K22" s="91"/>
      <c r="L22" s="8"/>
      <c r="M22" s="7"/>
      <c r="N22" s="9"/>
      <c r="O22" s="83"/>
      <c r="P22" s="6"/>
      <c r="Q22" s="6"/>
      <c r="R22" s="7"/>
      <c r="S22" s="9"/>
      <c r="T22" s="83"/>
      <c r="U22" s="6"/>
      <c r="V22" s="6"/>
      <c r="W22" s="7"/>
      <c r="X22" s="9"/>
      <c r="Y22" s="83"/>
      <c r="Z22" s="6"/>
      <c r="AA22" s="6"/>
      <c r="AB22" s="7"/>
      <c r="AC22" s="9"/>
      <c r="AD22" s="83"/>
      <c r="AE22" s="6"/>
      <c r="AF22" s="6"/>
      <c r="AG22" s="7"/>
      <c r="AH22" s="9"/>
      <c r="AI22" s="83"/>
      <c r="AJ22" s="6"/>
      <c r="AK22" s="6"/>
      <c r="AL22" s="7"/>
      <c r="AM22" s="9"/>
      <c r="AN22" s="83"/>
      <c r="AO22" s="6"/>
      <c r="AP22" s="6"/>
    </row>
    <row r="23" spans="2:42" ht="42" hidden="1" customHeight="1">
      <c r="B23" s="6"/>
      <c r="C23" s="6"/>
      <c r="D23" s="7"/>
      <c r="E23" s="7"/>
      <c r="F23" s="7"/>
      <c r="G23" s="7"/>
      <c r="H23" s="7"/>
      <c r="I23" s="109"/>
      <c r="J23" s="93"/>
      <c r="K23" s="91"/>
      <c r="L23" s="8"/>
      <c r="M23" s="7"/>
      <c r="N23" s="9"/>
      <c r="O23" s="83"/>
      <c r="P23" s="6"/>
      <c r="Q23" s="6"/>
      <c r="R23" s="7"/>
      <c r="S23" s="9"/>
      <c r="T23" s="83"/>
      <c r="U23" s="6"/>
      <c r="V23" s="6"/>
      <c r="W23" s="7"/>
      <c r="X23" s="9"/>
      <c r="Y23" s="83"/>
      <c r="Z23" s="6"/>
      <c r="AA23" s="6"/>
      <c r="AB23" s="7"/>
      <c r="AC23" s="9"/>
      <c r="AD23" s="83"/>
      <c r="AE23" s="6"/>
      <c r="AF23" s="6"/>
      <c r="AG23" s="7"/>
      <c r="AH23" s="9"/>
      <c r="AI23" s="83"/>
      <c r="AJ23" s="6"/>
      <c r="AK23" s="6"/>
      <c r="AL23" s="7"/>
      <c r="AM23" s="9"/>
      <c r="AN23" s="83"/>
      <c r="AO23" s="6"/>
      <c r="AP23" s="6"/>
    </row>
    <row r="24" spans="2:42" ht="42" hidden="1" customHeight="1">
      <c r="B24" s="6"/>
      <c r="C24" s="6"/>
      <c r="D24" s="7"/>
      <c r="E24" s="7"/>
      <c r="F24" s="7"/>
      <c r="G24" s="7"/>
      <c r="H24" s="7"/>
      <c r="I24" s="109"/>
      <c r="J24" s="93"/>
      <c r="K24" s="91"/>
      <c r="L24" s="8"/>
      <c r="M24" s="7"/>
      <c r="N24" s="9"/>
      <c r="O24" s="83"/>
      <c r="P24" s="6"/>
      <c r="Q24" s="6"/>
      <c r="R24" s="7"/>
      <c r="S24" s="9"/>
      <c r="T24" s="83"/>
      <c r="U24" s="6"/>
      <c r="V24" s="6"/>
      <c r="W24" s="7"/>
      <c r="X24" s="9"/>
      <c r="Y24" s="83"/>
      <c r="Z24" s="6"/>
      <c r="AA24" s="6"/>
      <c r="AB24" s="7"/>
      <c r="AC24" s="9"/>
      <c r="AD24" s="83"/>
      <c r="AE24" s="6"/>
      <c r="AF24" s="6"/>
      <c r="AG24" s="7"/>
      <c r="AH24" s="9"/>
      <c r="AI24" s="83"/>
      <c r="AJ24" s="6"/>
      <c r="AK24" s="6"/>
      <c r="AL24" s="7"/>
      <c r="AM24" s="9"/>
      <c r="AN24" s="83"/>
      <c r="AO24" s="6"/>
      <c r="AP24" s="6"/>
    </row>
    <row r="25" spans="2:42" ht="42" hidden="1" customHeight="1">
      <c r="B25" s="6"/>
      <c r="C25" s="6"/>
      <c r="D25" s="7"/>
      <c r="E25" s="7"/>
      <c r="F25" s="7"/>
      <c r="G25" s="7"/>
      <c r="H25" s="7"/>
      <c r="I25" s="109"/>
      <c r="J25" s="118"/>
      <c r="K25" s="91"/>
      <c r="L25" s="8"/>
      <c r="M25" s="7"/>
      <c r="N25" s="9"/>
      <c r="O25" s="83"/>
      <c r="P25" s="6"/>
      <c r="Q25" s="6"/>
      <c r="R25" s="7"/>
      <c r="S25" s="9"/>
      <c r="T25" s="83"/>
      <c r="U25" s="6"/>
      <c r="V25" s="6"/>
      <c r="W25" s="7"/>
      <c r="X25" s="9"/>
      <c r="Y25" s="83"/>
      <c r="Z25" s="6"/>
      <c r="AA25" s="6"/>
      <c r="AB25" s="7"/>
      <c r="AC25" s="9"/>
      <c r="AD25" s="83"/>
      <c r="AE25" s="6"/>
      <c r="AF25" s="6"/>
      <c r="AG25" s="7"/>
      <c r="AH25" s="9"/>
      <c r="AI25" s="83"/>
      <c r="AJ25" s="6"/>
      <c r="AK25" s="6"/>
      <c r="AL25" s="7"/>
      <c r="AM25" s="9"/>
      <c r="AN25" s="83"/>
      <c r="AO25" s="6"/>
      <c r="AP25" s="6"/>
    </row>
    <row r="26" spans="2:42" ht="128.25" customHeight="1">
      <c r="B26" s="6"/>
      <c r="C26" s="6"/>
      <c r="D26" s="7"/>
      <c r="E26" s="7"/>
      <c r="F26" s="7"/>
      <c r="G26" s="7"/>
      <c r="H26" s="7"/>
      <c r="I26" s="8"/>
      <c r="J26" s="142"/>
      <c r="K26" s="91"/>
      <c r="L26" s="8"/>
      <c r="M26" s="7"/>
      <c r="N26" s="9"/>
      <c r="O26" s="83"/>
      <c r="P26" s="6"/>
      <c r="Q26" s="6"/>
      <c r="R26" s="7"/>
      <c r="S26" s="9"/>
      <c r="T26" s="83"/>
      <c r="U26" s="6"/>
      <c r="V26" s="6"/>
      <c r="W26" s="7"/>
      <c r="X26" s="9"/>
      <c r="Y26" s="83"/>
      <c r="Z26" s="6"/>
      <c r="AA26" s="6"/>
      <c r="AB26" s="7"/>
      <c r="AC26" s="9"/>
      <c r="AD26" s="83"/>
      <c r="AE26" s="6"/>
      <c r="AF26" s="6"/>
      <c r="AG26" s="7"/>
      <c r="AH26" s="9"/>
      <c r="AI26" s="83"/>
      <c r="AJ26" s="6"/>
      <c r="AK26" s="6"/>
      <c r="AL26" s="7"/>
      <c r="AM26" s="9"/>
      <c r="AN26" s="83"/>
      <c r="AO26" s="6"/>
      <c r="AP26" s="6"/>
    </row>
    <row r="27" spans="2:42" ht="15">
      <c r="B27" s="6"/>
      <c r="C27" s="6"/>
      <c r="D27" s="7"/>
      <c r="E27" s="7"/>
      <c r="F27" s="7"/>
      <c r="G27" s="7"/>
      <c r="H27" s="7"/>
      <c r="I27" s="8"/>
      <c r="J27" s="142"/>
      <c r="K27" s="91"/>
      <c r="L27" s="8"/>
      <c r="M27" s="7"/>
      <c r="N27" s="9"/>
      <c r="O27" s="83"/>
      <c r="P27" s="6"/>
      <c r="Q27" s="6"/>
      <c r="R27" s="7"/>
      <c r="S27" s="9"/>
      <c r="T27" s="83"/>
      <c r="U27" s="6"/>
      <c r="V27" s="6"/>
      <c r="W27" s="7"/>
      <c r="X27" s="9"/>
      <c r="Y27" s="83"/>
      <c r="Z27" s="6"/>
      <c r="AA27" s="6"/>
      <c r="AB27" s="7"/>
      <c r="AC27" s="9"/>
      <c r="AD27" s="83"/>
      <c r="AE27" s="6"/>
      <c r="AF27" s="6"/>
      <c r="AG27" s="7"/>
      <c r="AH27" s="9"/>
      <c r="AI27" s="83"/>
      <c r="AJ27" s="6"/>
      <c r="AK27" s="6"/>
      <c r="AL27" s="7"/>
      <c r="AM27" s="9"/>
      <c r="AN27" s="83"/>
      <c r="AO27" s="6"/>
      <c r="AP27" s="6"/>
    </row>
    <row r="28" spans="2:42" ht="42" hidden="1" customHeight="1">
      <c r="B28" s="6"/>
      <c r="C28" s="6"/>
      <c r="D28" s="7"/>
      <c r="E28" s="7"/>
      <c r="F28" s="7"/>
      <c r="G28" s="7"/>
      <c r="H28" s="7"/>
      <c r="I28" s="8"/>
      <c r="J28" s="92"/>
      <c r="K28" s="17"/>
      <c r="L28" s="8"/>
      <c r="M28" s="7"/>
      <c r="N28" s="9"/>
      <c r="O28" s="83"/>
      <c r="P28" s="6"/>
      <c r="Q28" s="6"/>
      <c r="R28" s="7"/>
      <c r="S28" s="9"/>
      <c r="T28" s="83"/>
      <c r="U28" s="6"/>
      <c r="V28" s="6"/>
      <c r="W28" s="7"/>
      <c r="X28" s="9"/>
      <c r="Y28" s="83"/>
      <c r="Z28" s="6"/>
      <c r="AA28" s="6"/>
      <c r="AB28" s="7"/>
      <c r="AC28" s="9"/>
      <c r="AD28" s="83"/>
      <c r="AE28" s="6"/>
      <c r="AF28" s="6"/>
      <c r="AG28" s="7"/>
      <c r="AH28" s="9"/>
      <c r="AI28" s="83"/>
      <c r="AJ28" s="6"/>
      <c r="AK28" s="6"/>
      <c r="AL28" s="7"/>
      <c r="AM28" s="9"/>
      <c r="AN28" s="83"/>
      <c r="AO28" s="6"/>
      <c r="AP28" s="6"/>
    </row>
    <row r="29" spans="2:42" ht="42" hidden="1" customHeight="1">
      <c r="B29" s="6"/>
      <c r="C29" s="6"/>
      <c r="D29" s="7"/>
      <c r="E29" s="7"/>
      <c r="F29" s="7"/>
      <c r="G29" s="7"/>
      <c r="H29" s="7"/>
      <c r="I29" s="8"/>
      <c r="J29" s="8"/>
      <c r="K29" s="17"/>
      <c r="L29" s="8"/>
      <c r="M29" s="7"/>
      <c r="N29" s="9"/>
      <c r="O29" s="83"/>
      <c r="P29" s="6"/>
      <c r="Q29" s="6"/>
      <c r="R29" s="7"/>
      <c r="S29" s="9"/>
      <c r="T29" s="83"/>
      <c r="U29" s="6"/>
      <c r="V29" s="6"/>
      <c r="W29" s="7"/>
      <c r="X29" s="9"/>
      <c r="Y29" s="83"/>
      <c r="Z29" s="6"/>
      <c r="AA29" s="6"/>
      <c r="AB29" s="7"/>
      <c r="AC29" s="9"/>
      <c r="AD29" s="83"/>
      <c r="AE29" s="6"/>
      <c r="AF29" s="6"/>
      <c r="AG29" s="7"/>
      <c r="AH29" s="9"/>
      <c r="AI29" s="83"/>
      <c r="AJ29" s="6"/>
      <c r="AK29" s="6"/>
      <c r="AL29" s="7"/>
      <c r="AM29" s="9"/>
      <c r="AN29" s="83"/>
      <c r="AO29" s="6"/>
      <c r="AP29" s="6"/>
    </row>
    <row r="30" spans="2:42" ht="42" hidden="1" customHeight="1">
      <c r="B30" s="6"/>
      <c r="C30" s="6"/>
      <c r="D30" s="7"/>
      <c r="E30" s="7"/>
      <c r="F30" s="7"/>
      <c r="G30" s="7"/>
      <c r="H30" s="7"/>
      <c r="I30" s="8"/>
      <c r="J30" s="8"/>
      <c r="K30" s="17"/>
      <c r="L30" s="8"/>
      <c r="M30" s="7"/>
      <c r="N30" s="9"/>
      <c r="O30" s="83"/>
      <c r="P30" s="6"/>
      <c r="Q30" s="6"/>
      <c r="R30" s="7"/>
      <c r="S30" s="9"/>
      <c r="T30" s="83"/>
      <c r="U30" s="6"/>
      <c r="V30" s="6"/>
      <c r="W30" s="7"/>
      <c r="X30" s="9"/>
      <c r="Y30" s="83"/>
      <c r="Z30" s="6"/>
      <c r="AA30" s="6"/>
      <c r="AB30" s="7"/>
      <c r="AC30" s="9"/>
      <c r="AD30" s="83"/>
      <c r="AE30" s="6"/>
      <c r="AF30" s="6"/>
      <c r="AG30" s="7"/>
      <c r="AH30" s="9"/>
      <c r="AI30" s="83"/>
      <c r="AJ30" s="6"/>
      <c r="AK30" s="6"/>
      <c r="AL30" s="7"/>
      <c r="AM30" s="9"/>
      <c r="AN30" s="83"/>
      <c r="AO30" s="6"/>
      <c r="AP30" s="6"/>
    </row>
    <row r="31" spans="2:42" ht="42" hidden="1" customHeight="1">
      <c r="B31" s="6"/>
      <c r="C31" s="6"/>
      <c r="D31" s="7"/>
      <c r="E31" s="7"/>
      <c r="F31" s="7"/>
      <c r="G31" s="7"/>
      <c r="H31" s="7"/>
      <c r="I31" s="8"/>
      <c r="J31" s="8"/>
      <c r="K31" s="17"/>
      <c r="L31" s="8"/>
      <c r="M31" s="7"/>
      <c r="N31" s="9"/>
      <c r="O31" s="83"/>
      <c r="P31" s="6"/>
      <c r="Q31" s="6"/>
      <c r="R31" s="7"/>
      <c r="S31" s="9"/>
      <c r="T31" s="83"/>
      <c r="U31" s="6"/>
      <c r="V31" s="6"/>
      <c r="W31" s="7"/>
      <c r="X31" s="9"/>
      <c r="Y31" s="83"/>
      <c r="Z31" s="6"/>
      <c r="AA31" s="6"/>
      <c r="AB31" s="7"/>
      <c r="AC31" s="9"/>
      <c r="AD31" s="83"/>
      <c r="AE31" s="6"/>
      <c r="AF31" s="6"/>
      <c r="AG31" s="7"/>
      <c r="AH31" s="9"/>
      <c r="AI31" s="83"/>
      <c r="AJ31" s="6"/>
      <c r="AK31" s="6"/>
      <c r="AL31" s="7"/>
      <c r="AM31" s="9"/>
      <c r="AN31" s="83"/>
      <c r="AO31" s="6"/>
      <c r="AP31" s="6"/>
    </row>
    <row r="33" spans="2:12" ht="42" customHeight="1">
      <c r="B33" s="6"/>
      <c r="C33" s="6"/>
      <c r="D33" s="7"/>
      <c r="E33" s="7"/>
      <c r="F33" s="7"/>
      <c r="G33" s="7"/>
      <c r="H33" s="7"/>
      <c r="I33" s="8"/>
      <c r="J33" s="8"/>
      <c r="K33" s="17"/>
      <c r="L33" s="17"/>
    </row>
    <row r="34" spans="2:12" ht="42" customHeight="1">
      <c r="B34" s="6"/>
      <c r="C34" s="6"/>
      <c r="D34" s="7"/>
      <c r="E34" s="7"/>
      <c r="F34" s="7"/>
      <c r="G34" s="7"/>
      <c r="H34" s="7"/>
      <c r="I34" s="8"/>
      <c r="J34" s="8"/>
      <c r="K34" s="17"/>
      <c r="L34" s="17"/>
    </row>
    <row r="35" spans="2:12" ht="42" customHeight="1">
      <c r="B35" s="6"/>
      <c r="C35" s="6"/>
      <c r="D35" s="7"/>
      <c r="E35" s="7"/>
      <c r="F35" s="7"/>
      <c r="G35" s="7"/>
      <c r="H35" s="7"/>
      <c r="I35" s="8"/>
      <c r="J35" s="8"/>
      <c r="K35" s="17"/>
      <c r="L35" s="17"/>
    </row>
  </sheetData>
  <autoFilter ref="B9:AP31" xr:uid="{5C7C1D08-9413-4C3A-98E4-DA9C453FF628}"/>
  <phoneticPr fontId="7"/>
  <conditionalFormatting sqref="M10:M31 R10:R31 W10:W31 AB10:AB31 AG10:AG31">
    <cfRule type="cellIs" dxfId="16" priority="2" operator="equal">
      <formula>"×"</formula>
    </cfRule>
  </conditionalFormatting>
  <conditionalFormatting sqref="O10:O31 T10:T31 Y10:Y31 AD10:AD31 AI10:AI31">
    <cfRule type="cellIs" dxfId="15" priority="3" operator="lessThan">
      <formula>0.35</formula>
    </cfRule>
  </conditionalFormatting>
  <conditionalFormatting sqref="Q10:Q31 V10:V31 AK10:AK31 AA28:AA31 AF29:AF31">
    <cfRule type="cellIs" dxfId="14" priority="1" operator="notEqual">
      <formula>P10</formula>
    </cfRule>
  </conditionalFormatting>
  <dataValidations count="3">
    <dataValidation type="list" allowBlank="1" showInputMessage="1" showErrorMessage="1" sqref="K10:K31" xr:uid="{4DBA5555-EF66-44E2-96FF-69DE4EA962B4}">
      <formula1>"◎,○,△,×"</formula1>
    </dataValidation>
    <dataValidation type="list" allowBlank="1" showInputMessage="1" showErrorMessage="1" sqref="K33:L35" xr:uid="{067330EB-934E-4CBC-A774-CF444B27F58C}">
      <formula1>"○,△,×"</formula1>
    </dataValidation>
    <dataValidation type="list" allowBlank="1" showInputMessage="1" showErrorMessage="1" sqref="AL10:AL31 R10:R31 W10:W31 M10:M31 AG10:AG31 AB10:AB31" xr:uid="{CD65B7E1-C6CB-48A1-AC72-7D05D483735D}">
      <formula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44DF-8A34-44D6-8FEC-24A68B02B0A3}">
  <dimension ref="B2:J8"/>
  <sheetViews>
    <sheetView zoomScale="160" zoomScaleNormal="160" workbookViewId="0">
      <selection activeCell="G6" sqref="G6"/>
    </sheetView>
  </sheetViews>
  <sheetFormatPr defaultRowHeight="11.4"/>
  <cols>
    <col min="1" max="1" width="3.375" customWidth="1"/>
    <col min="9" max="9" width="9.25" bestFit="1" customWidth="1"/>
    <col min="10" max="10" width="21.875" customWidth="1"/>
  </cols>
  <sheetData>
    <row r="2" spans="2:10">
      <c r="B2" t="s">
        <v>330</v>
      </c>
    </row>
    <row r="3" spans="2:10" ht="16.5" customHeight="1">
      <c r="B3" s="125" t="s">
        <v>331</v>
      </c>
      <c r="C3" s="125" t="s">
        <v>332</v>
      </c>
      <c r="D3" s="125" t="s">
        <v>333</v>
      </c>
      <c r="E3" s="125" t="s">
        <v>334</v>
      </c>
      <c r="F3" s="125" t="s">
        <v>335</v>
      </c>
      <c r="G3" s="125" t="s">
        <v>336</v>
      </c>
      <c r="H3" s="130" t="s">
        <v>337</v>
      </c>
      <c r="I3" s="122" t="s">
        <v>338</v>
      </c>
      <c r="J3" t="s">
        <v>339</v>
      </c>
    </row>
    <row r="4" spans="2:10" ht="16.5" customHeight="1">
      <c r="B4" s="125" t="s">
        <v>89</v>
      </c>
      <c r="C4" s="6">
        <f>TeamA!L2</f>
        <v>1</v>
      </c>
      <c r="D4" s="6">
        <f>TeamB!L2</f>
        <v>9</v>
      </c>
      <c r="E4" s="6">
        <f>TeamC!L2</f>
        <v>1</v>
      </c>
      <c r="F4" s="6">
        <f>TeamD!L2</f>
        <v>5</v>
      </c>
      <c r="G4" s="6">
        <f>TeamE!L2</f>
        <v>0</v>
      </c>
      <c r="H4">
        <f>SUM(C4:G4)</f>
        <v>16</v>
      </c>
      <c r="I4" s="124">
        <f>SUM(C4:G4)/SUM($C$4:$G$7)</f>
        <v>0.16494845360824742</v>
      </c>
      <c r="J4" t="s">
        <v>340</v>
      </c>
    </row>
    <row r="5" spans="2:10" ht="16.5" customHeight="1">
      <c r="B5" s="126" t="s">
        <v>105</v>
      </c>
      <c r="C5" s="6">
        <f>TeamA!L3</f>
        <v>15</v>
      </c>
      <c r="D5" s="6">
        <f>TeamB!L3</f>
        <v>10</v>
      </c>
      <c r="E5" s="6">
        <f>TeamC!L3</f>
        <v>15</v>
      </c>
      <c r="F5" s="6">
        <f>TeamD!L3</f>
        <v>11</v>
      </c>
      <c r="G5" s="6">
        <f>TeamE!L3</f>
        <v>15</v>
      </c>
      <c r="H5">
        <f>SUM(C5:G5)</f>
        <v>66</v>
      </c>
      <c r="I5" s="124">
        <f>SUM(C5:G5)/SUM($C$4:$G$7)</f>
        <v>0.68041237113402064</v>
      </c>
      <c r="J5" t="s">
        <v>341</v>
      </c>
    </row>
    <row r="6" spans="2:10" ht="16.5" customHeight="1">
      <c r="B6" s="126" t="s">
        <v>91</v>
      </c>
      <c r="C6" s="6">
        <f>TeamA!L4</f>
        <v>2</v>
      </c>
      <c r="D6" s="6">
        <f>TeamB!L4</f>
        <v>0</v>
      </c>
      <c r="E6" s="6">
        <f>TeamC!L4</f>
        <v>2</v>
      </c>
      <c r="F6" s="6">
        <f>TeamD!L4</f>
        <v>2</v>
      </c>
      <c r="G6" s="6">
        <f>TeamE!L4</f>
        <v>2</v>
      </c>
      <c r="H6">
        <f>SUM(C6:G6)</f>
        <v>8</v>
      </c>
      <c r="I6" s="124">
        <f>SUM(C6:G6)/SUM($C$4:$G$7)</f>
        <v>8.247422680412371E-2</v>
      </c>
      <c r="J6" t="s">
        <v>342</v>
      </c>
    </row>
    <row r="7" spans="2:10" ht="16.5" customHeight="1">
      <c r="B7" s="126" t="s">
        <v>92</v>
      </c>
      <c r="C7" s="6">
        <f>TeamA!L5</f>
        <v>0</v>
      </c>
      <c r="D7" s="6">
        <f>TeamB!L5</f>
        <v>1</v>
      </c>
      <c r="E7" s="6">
        <f>TeamC!L5</f>
        <v>1</v>
      </c>
      <c r="F7" s="6">
        <f>TeamD!L5</f>
        <v>2</v>
      </c>
      <c r="G7" s="6">
        <f>TeamE!L5</f>
        <v>3</v>
      </c>
      <c r="H7">
        <f>SUM(C7:G7)</f>
        <v>7</v>
      </c>
      <c r="I7" s="124">
        <f>SUM(C7:G7)/SUM($C$4:$G$7)</f>
        <v>7.2164948453608241E-2</v>
      </c>
      <c r="J7" s="73" t="s">
        <v>343</v>
      </c>
    </row>
    <row r="8" spans="2:10" ht="16.5" customHeight="1">
      <c r="B8" s="123" t="s">
        <v>337</v>
      </c>
      <c r="C8">
        <f>SUM(C4:C7)</f>
        <v>18</v>
      </c>
      <c r="D8">
        <f>SUM(D4:D7)</f>
        <v>20</v>
      </c>
      <c r="E8">
        <f>SUM(E4:E7)</f>
        <v>19</v>
      </c>
      <c r="F8">
        <f>SUM(F4:F7)</f>
        <v>20</v>
      </c>
      <c r="G8">
        <f>SUM(G4:G7)</f>
        <v>20</v>
      </c>
      <c r="H8">
        <f>SUM(C8:G8)</f>
        <v>97</v>
      </c>
      <c r="I8" s="124">
        <f>SUM(I4:I7)</f>
        <v>1</v>
      </c>
    </row>
  </sheetData>
  <phoneticPr fontId="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E869C3F75BEF458F3690D7FD866CC8" ma:contentTypeVersion="13" ma:contentTypeDescription="Create a new document." ma:contentTypeScope="" ma:versionID="b9b7363a661e7407a3e66ab874c3bcfd">
  <xsd:schema xmlns:xsd="http://www.w3.org/2001/XMLSchema" xmlns:xs="http://www.w3.org/2001/XMLSchema" xmlns:p="http://schemas.microsoft.com/office/2006/metadata/properties" xmlns:ns2="1b84e84c-0e5f-407d-b37b-07c97858aa43" xmlns:ns3="f2bbb924-8c6c-4d3c-b6d9-e29e7d916914" targetNamespace="http://schemas.microsoft.com/office/2006/metadata/properties" ma:root="true" ma:fieldsID="f2acd875372d5e78dfce8d5b8a83d8e3" ns2:_="" ns3:_="">
    <xsd:import namespace="1b84e84c-0e5f-407d-b37b-07c97858aa43"/>
    <xsd:import namespace="f2bbb924-8c6c-4d3c-b6d9-e29e7d91691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84e84c-0e5f-407d-b37b-07c97858aa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19" nillable="true" ma:displayName="Loca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2bbb924-8c6c-4d3c-b6d9-e29e7d91691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3bdeac5-46e8-45f3-8d28-f6f123561614}" ma:internalName="TaxCatchAll" ma:showField="CatchAllData" ma:web="f2bbb924-8c6c-4d3c-b6d9-e29e7d91691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2bbb924-8c6c-4d3c-b6d9-e29e7d916914" xsi:nil="true"/>
    <lcf76f155ced4ddcb4097134ff3c332f xmlns="1b84e84c-0e5f-407d-b37b-07c97858aa4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F884AB9-B99B-4A2F-BEF9-8269A64EC7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84e84c-0e5f-407d-b37b-07c97858aa43"/>
    <ds:schemaRef ds:uri="f2bbb924-8c6c-4d3c-b6d9-e29e7d9169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FFBC36-70D6-45BB-82F0-DC477E6EA5BF}">
  <ds:schemaRefs>
    <ds:schemaRef ds:uri="http://schemas.microsoft.com/sharepoint/v3/contenttype/forms"/>
  </ds:schemaRefs>
</ds:datastoreItem>
</file>

<file path=customXml/itemProps3.xml><?xml version="1.0" encoding="utf-8"?>
<ds:datastoreItem xmlns:ds="http://schemas.openxmlformats.org/officeDocument/2006/customXml" ds:itemID="{4251B700-A2A4-41F8-AE63-218E7FAEDAE2}">
  <ds:schemaRefs>
    <ds:schemaRef ds:uri="http://schemas.microsoft.com/office/2006/metadata/properties"/>
    <ds:schemaRef ds:uri="http://schemas.microsoft.com/office/infopath/2007/PartnerControls"/>
    <ds:schemaRef ds:uri="f2bbb924-8c6c-4d3c-b6d9-e29e7d916914"/>
    <ds:schemaRef ds:uri="1b84e84c-0e5f-407d-b37b-07c97858aa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 (jp)</vt:lpstr>
      <vt:lpstr>ex. (EN)</vt:lpstr>
      <vt:lpstr>TeamA</vt:lpstr>
      <vt:lpstr>TeamB</vt:lpstr>
      <vt:lpstr>TeamC</vt:lpstr>
      <vt:lpstr>TeamD</vt:lpstr>
      <vt:lpstr>TeamE</vt:lpstr>
      <vt:lpstr>Team MY</vt:lpstr>
      <vt:lpstr>Summary</vt:lpstr>
      <vt:lpstr>RCA Summary</vt:lpstr>
      <vt:lpstr>add new 15 (2)</vt:lpstr>
      <vt:lpstr>Transition PRJ(Kira,Gelo,Mcl)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Hirata, Yoshito/平田 好人</dc:creator>
  <cp:keywords/>
  <dc:description/>
  <cp:lastModifiedBy>Go, Zachary</cp:lastModifiedBy>
  <cp:revision/>
  <dcterms:created xsi:type="dcterms:W3CDTF">2023-08-09T11:21:10Z</dcterms:created>
  <dcterms:modified xsi:type="dcterms:W3CDTF">2024-03-15T08:49:16Z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2023-08-09T11:21:10Z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e1a4a214-2da8-4457-b86e-c886883e55ad</vt:lpwstr>
  </property>
  <property fmtid="{D5CDD505-2E9C-101B-9397-08002B2CF9AE}" pid="8" name="MSIP_Label_a7295cc1-d279-42ac-ab4d-3b0f4fece050_ContentBits">
    <vt:lpwstr>0</vt:lpwstr>
  </property>
  <property fmtid="{D5CDD505-2E9C-101B-9397-08002B2CF9AE}" pid="9" name="ContentTypeId">
    <vt:lpwstr>0x01010074E869C3F75BEF458F3690D7FD866CC8</vt:lpwstr>
  </property>
  <property fmtid="{D5CDD505-2E9C-101B-9397-08002B2CF9AE}" pid="10" name="MediaServiceImageTags">
    <vt:lpwstr/>
  </property>
</Properties>
</file>