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Alsok\"/>
    </mc:Choice>
  </mc:AlternateContent>
  <xr:revisionPtr revIDLastSave="0" documentId="13_ncr:1_{DEE0068B-D3CE-4AF5-A6EA-2FCAD6E502DB}" xr6:coauthVersionLast="47" xr6:coauthVersionMax="47" xr10:uidLastSave="{00000000-0000-0000-0000-000000000000}"/>
  <bookViews>
    <workbookView xWindow="-108" yWindow="-108" windowWidth="23256" windowHeight="12720" activeTab="6" xr2:uid="{EAB93AF6-18F2-4C2C-AB78-0720A6035A36}"/>
  </bookViews>
  <sheets>
    <sheet name="Chart3" sheetId="16" r:id="rId1"/>
    <sheet name="Chart2" sheetId="15" r:id="rId2"/>
    <sheet name="Chart1" sheetId="14" r:id="rId3"/>
    <sheet name="Summary (2)" sheetId="11" r:id="rId4"/>
    <sheet name="Summary (3)" sheetId="12" r:id="rId5"/>
    <sheet name="Sheet10" sheetId="10" r:id="rId6"/>
    <sheet name="Summary" sheetId="9" r:id="rId7"/>
    <sheet name="Breakdown" sheetId="13" r:id="rId8"/>
    <sheet name="Sheet1" sheetId="17" r:id="rId9"/>
  </sheets>
  <definedNames>
    <definedName name="_xlnm._FilterDatabase" localSheetId="6" hidden="1">Summary!$A$4:$T$46</definedName>
    <definedName name="_xlnm._FilterDatabase" localSheetId="3" hidden="1">'Summary (2)'!$A$4:$T$52</definedName>
    <definedName name="_xlnm._FilterDatabase" localSheetId="4" hidden="1">'Summary (3)'!$A$4:$C$34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8" i="9" l="1"/>
  <c r="J168" i="9"/>
  <c r="K168" i="9"/>
  <c r="L168" i="9"/>
  <c r="M168" i="9"/>
  <c r="N168" i="9"/>
  <c r="O168" i="9"/>
  <c r="P168" i="9"/>
  <c r="Q168" i="9"/>
  <c r="R168" i="9"/>
  <c r="S168" i="9"/>
  <c r="I169" i="9"/>
  <c r="J169" i="9"/>
  <c r="K169" i="9"/>
  <c r="L169" i="9"/>
  <c r="M169" i="9"/>
  <c r="N169" i="9"/>
  <c r="O169" i="9"/>
  <c r="P169" i="9"/>
  <c r="Q169" i="9"/>
  <c r="R169" i="9"/>
  <c r="S169" i="9"/>
  <c r="I170" i="9"/>
  <c r="J170" i="9"/>
  <c r="K170" i="9"/>
  <c r="L170" i="9"/>
  <c r="M170" i="9"/>
  <c r="N170" i="9"/>
  <c r="O170" i="9"/>
  <c r="P170" i="9"/>
  <c r="Q170" i="9"/>
  <c r="R170" i="9"/>
  <c r="S170" i="9"/>
  <c r="I171" i="9"/>
  <c r="J171" i="9"/>
  <c r="K171" i="9"/>
  <c r="L171" i="9"/>
  <c r="M171" i="9"/>
  <c r="N171" i="9"/>
  <c r="O171" i="9"/>
  <c r="P171" i="9"/>
  <c r="R171" i="9"/>
  <c r="S171" i="9"/>
  <c r="I172" i="9"/>
  <c r="J172" i="9"/>
  <c r="K172" i="9"/>
  <c r="L172" i="9"/>
  <c r="M172" i="9"/>
  <c r="N172" i="9"/>
  <c r="O172" i="9"/>
  <c r="P172" i="9"/>
  <c r="Q172" i="9"/>
  <c r="R172" i="9"/>
  <c r="U170" i="9" s="1"/>
  <c r="S172" i="9"/>
  <c r="I173" i="9"/>
  <c r="J173" i="9"/>
  <c r="K173" i="9"/>
  <c r="L173" i="9"/>
  <c r="M173" i="9"/>
  <c r="N173" i="9"/>
  <c r="O173" i="9"/>
  <c r="P173" i="9"/>
  <c r="Q173" i="9"/>
  <c r="R173" i="9"/>
  <c r="S173" i="9"/>
  <c r="I174" i="9"/>
  <c r="J174" i="9"/>
  <c r="K174" i="9"/>
  <c r="L174" i="9"/>
  <c r="M174" i="9"/>
  <c r="N174" i="9"/>
  <c r="O174" i="9"/>
  <c r="P174" i="9"/>
  <c r="Q174" i="9"/>
  <c r="R174" i="9"/>
  <c r="S174" i="9"/>
  <c r="V174" i="9" s="1"/>
  <c r="I175" i="9"/>
  <c r="J175" i="9"/>
  <c r="K175" i="9"/>
  <c r="L175" i="9"/>
  <c r="M175" i="9"/>
  <c r="N175" i="9"/>
  <c r="O175" i="9"/>
  <c r="P175" i="9"/>
  <c r="Q175" i="9"/>
  <c r="R175" i="9"/>
  <c r="S175" i="9"/>
  <c r="I176" i="9"/>
  <c r="J176" i="9"/>
  <c r="K176" i="9"/>
  <c r="L176" i="9"/>
  <c r="M176" i="9"/>
  <c r="N176" i="9"/>
  <c r="O176" i="9"/>
  <c r="P176" i="9"/>
  <c r="Q176" i="9"/>
  <c r="R176" i="9"/>
  <c r="S176" i="9"/>
  <c r="I177" i="9"/>
  <c r="J177" i="9"/>
  <c r="K177" i="9"/>
  <c r="L177" i="9"/>
  <c r="M177" i="9"/>
  <c r="N177" i="9"/>
  <c r="O177" i="9"/>
  <c r="P177" i="9"/>
  <c r="Q177" i="9"/>
  <c r="R177" i="9"/>
  <c r="S177" i="9"/>
  <c r="I178" i="9"/>
  <c r="J178" i="9"/>
  <c r="K178" i="9"/>
  <c r="L178" i="9"/>
  <c r="M178" i="9"/>
  <c r="N178" i="9"/>
  <c r="O178" i="9"/>
  <c r="P178" i="9"/>
  <c r="Q178" i="9"/>
  <c r="R178" i="9"/>
  <c r="S178" i="9"/>
  <c r="I179" i="9"/>
  <c r="J179" i="9"/>
  <c r="K179" i="9"/>
  <c r="L179" i="9"/>
  <c r="M179" i="9"/>
  <c r="N179" i="9"/>
  <c r="O179" i="9"/>
  <c r="P179" i="9"/>
  <c r="Q179" i="9"/>
  <c r="R179" i="9"/>
  <c r="S179" i="9"/>
  <c r="I180" i="9"/>
  <c r="J180" i="9"/>
  <c r="K180" i="9"/>
  <c r="L180" i="9"/>
  <c r="M180" i="9"/>
  <c r="N180" i="9"/>
  <c r="O180" i="9"/>
  <c r="P180" i="9"/>
  <c r="Q180" i="9"/>
  <c r="R180" i="9"/>
  <c r="S180" i="9"/>
  <c r="I181" i="9"/>
  <c r="J181" i="9"/>
  <c r="K181" i="9"/>
  <c r="L181" i="9"/>
  <c r="M181" i="9"/>
  <c r="N181" i="9"/>
  <c r="O181" i="9"/>
  <c r="P181" i="9"/>
  <c r="Q181" i="9"/>
  <c r="R181" i="9"/>
  <c r="S181" i="9"/>
  <c r="I182" i="9"/>
  <c r="J182" i="9"/>
  <c r="K182" i="9"/>
  <c r="L182" i="9"/>
  <c r="M182" i="9"/>
  <c r="N182" i="9"/>
  <c r="O182" i="9"/>
  <c r="P182" i="9"/>
  <c r="Q182" i="9"/>
  <c r="R182" i="9"/>
  <c r="S182" i="9"/>
  <c r="I183" i="9"/>
  <c r="J183" i="9"/>
  <c r="K183" i="9"/>
  <c r="L183" i="9"/>
  <c r="M183" i="9"/>
  <c r="N183" i="9"/>
  <c r="O183" i="9"/>
  <c r="P183" i="9"/>
  <c r="Q183" i="9"/>
  <c r="R183" i="9"/>
  <c r="S183" i="9"/>
  <c r="I184" i="9"/>
  <c r="J184" i="9"/>
  <c r="K184" i="9"/>
  <c r="L184" i="9"/>
  <c r="M184" i="9"/>
  <c r="N184" i="9"/>
  <c r="O184" i="9"/>
  <c r="P184" i="9"/>
  <c r="Q184" i="9"/>
  <c r="R184" i="9"/>
  <c r="S184" i="9"/>
  <c r="I185" i="9"/>
  <c r="J185" i="9"/>
  <c r="K185" i="9"/>
  <c r="L185" i="9"/>
  <c r="M185" i="9"/>
  <c r="N185" i="9"/>
  <c r="O185" i="9"/>
  <c r="P185" i="9"/>
  <c r="Q185" i="9"/>
  <c r="R185" i="9"/>
  <c r="S185" i="9"/>
  <c r="I186" i="9"/>
  <c r="J186" i="9"/>
  <c r="K186" i="9"/>
  <c r="L186" i="9"/>
  <c r="M186" i="9"/>
  <c r="N186" i="9"/>
  <c r="O186" i="9"/>
  <c r="P186" i="9"/>
  <c r="Q186" i="9"/>
  <c r="R186" i="9"/>
  <c r="S186" i="9"/>
  <c r="I187" i="9"/>
  <c r="J187" i="9"/>
  <c r="K187" i="9"/>
  <c r="L187" i="9"/>
  <c r="M187" i="9"/>
  <c r="N187" i="9"/>
  <c r="O187" i="9"/>
  <c r="P187" i="9"/>
  <c r="Q187" i="9"/>
  <c r="R187" i="9"/>
  <c r="S187" i="9"/>
  <c r="I188" i="9"/>
  <c r="J188" i="9"/>
  <c r="K188" i="9"/>
  <c r="L188" i="9"/>
  <c r="M188" i="9"/>
  <c r="N188" i="9"/>
  <c r="O188" i="9"/>
  <c r="P188" i="9"/>
  <c r="Q188" i="9"/>
  <c r="R188" i="9"/>
  <c r="S188" i="9"/>
  <c r="I189" i="9"/>
  <c r="J189" i="9"/>
  <c r="K189" i="9"/>
  <c r="L189" i="9"/>
  <c r="M189" i="9"/>
  <c r="N189" i="9"/>
  <c r="O189" i="9"/>
  <c r="P189" i="9"/>
  <c r="Q189" i="9"/>
  <c r="R189" i="9"/>
  <c r="S189" i="9"/>
  <c r="I190" i="9"/>
  <c r="J190" i="9"/>
  <c r="K190" i="9"/>
  <c r="L190" i="9"/>
  <c r="M190" i="9"/>
  <c r="N190" i="9"/>
  <c r="O190" i="9"/>
  <c r="P190" i="9"/>
  <c r="Q190" i="9"/>
  <c r="R190" i="9"/>
  <c r="S190" i="9"/>
  <c r="I191" i="9"/>
  <c r="J191" i="9"/>
  <c r="K191" i="9"/>
  <c r="L191" i="9"/>
  <c r="M191" i="9"/>
  <c r="N191" i="9"/>
  <c r="O191" i="9"/>
  <c r="P191" i="9"/>
  <c r="Q191" i="9"/>
  <c r="R191" i="9"/>
  <c r="S191" i="9"/>
  <c r="I192" i="9"/>
  <c r="J192" i="9"/>
  <c r="K192" i="9"/>
  <c r="L192" i="9"/>
  <c r="M192" i="9"/>
  <c r="N192" i="9"/>
  <c r="O192" i="9"/>
  <c r="P192" i="9"/>
  <c r="Q192" i="9"/>
  <c r="R192" i="9"/>
  <c r="S192" i="9"/>
  <c r="I193" i="9"/>
  <c r="J193" i="9"/>
  <c r="K193" i="9"/>
  <c r="L193" i="9"/>
  <c r="M193" i="9"/>
  <c r="N193" i="9"/>
  <c r="O193" i="9"/>
  <c r="P193" i="9"/>
  <c r="Q193" i="9"/>
  <c r="R193" i="9"/>
  <c r="S193" i="9"/>
  <c r="I194" i="9"/>
  <c r="J194" i="9"/>
  <c r="K194" i="9"/>
  <c r="L194" i="9"/>
  <c r="M194" i="9"/>
  <c r="N194" i="9"/>
  <c r="O194" i="9"/>
  <c r="P194" i="9"/>
  <c r="Q194" i="9"/>
  <c r="R194" i="9"/>
  <c r="S194" i="9"/>
  <c r="I195" i="9"/>
  <c r="J195" i="9"/>
  <c r="K195" i="9"/>
  <c r="L195" i="9"/>
  <c r="M195" i="9"/>
  <c r="N195" i="9"/>
  <c r="O195" i="9"/>
  <c r="P195" i="9"/>
  <c r="Q195" i="9"/>
  <c r="R195" i="9"/>
  <c r="S195" i="9"/>
  <c r="I196" i="9"/>
  <c r="J196" i="9"/>
  <c r="K196" i="9"/>
  <c r="L196" i="9"/>
  <c r="M196" i="9"/>
  <c r="N196" i="9"/>
  <c r="O196" i="9"/>
  <c r="P196" i="9"/>
  <c r="Q196" i="9"/>
  <c r="R196" i="9"/>
  <c r="S196" i="9"/>
  <c r="I197" i="9"/>
  <c r="J197" i="9"/>
  <c r="K197" i="9"/>
  <c r="L197" i="9"/>
  <c r="M197" i="9"/>
  <c r="N197" i="9"/>
  <c r="O197" i="9"/>
  <c r="P197" i="9"/>
  <c r="Q197" i="9"/>
  <c r="R197" i="9"/>
  <c r="S197" i="9"/>
  <c r="I198" i="9"/>
  <c r="J198" i="9"/>
  <c r="K198" i="9"/>
  <c r="L198" i="9"/>
  <c r="M198" i="9"/>
  <c r="N198" i="9"/>
  <c r="O198" i="9"/>
  <c r="P198" i="9"/>
  <c r="Q198" i="9"/>
  <c r="R198" i="9"/>
  <c r="S198" i="9"/>
  <c r="I199" i="9"/>
  <c r="J199" i="9"/>
  <c r="K199" i="9"/>
  <c r="L199" i="9"/>
  <c r="M199" i="9"/>
  <c r="N199" i="9"/>
  <c r="O199" i="9"/>
  <c r="P199" i="9"/>
  <c r="Q199" i="9"/>
  <c r="R199" i="9"/>
  <c r="S199" i="9"/>
  <c r="I200" i="9"/>
  <c r="J200" i="9"/>
  <c r="K200" i="9"/>
  <c r="L200" i="9"/>
  <c r="M200" i="9"/>
  <c r="N200" i="9"/>
  <c r="O200" i="9"/>
  <c r="P200" i="9"/>
  <c r="Q200" i="9"/>
  <c r="R200" i="9"/>
  <c r="S200" i="9"/>
  <c r="I201" i="9"/>
  <c r="J201" i="9"/>
  <c r="K201" i="9"/>
  <c r="L201" i="9"/>
  <c r="M201" i="9"/>
  <c r="N201" i="9"/>
  <c r="O201" i="9"/>
  <c r="P201" i="9"/>
  <c r="Q201" i="9"/>
  <c r="R201" i="9"/>
  <c r="S201" i="9"/>
  <c r="I202" i="9"/>
  <c r="J202" i="9"/>
  <c r="K202" i="9"/>
  <c r="L202" i="9"/>
  <c r="M202" i="9"/>
  <c r="N202" i="9"/>
  <c r="O202" i="9"/>
  <c r="P202" i="9"/>
  <c r="Q202" i="9"/>
  <c r="R202" i="9"/>
  <c r="S202" i="9"/>
  <c r="I203" i="9"/>
  <c r="J203" i="9"/>
  <c r="K203" i="9"/>
  <c r="L203" i="9"/>
  <c r="M203" i="9"/>
  <c r="N203" i="9"/>
  <c r="O203" i="9"/>
  <c r="P203" i="9"/>
  <c r="Q203" i="9"/>
  <c r="R203" i="9"/>
  <c r="S203" i="9"/>
  <c r="S163" i="9"/>
  <c r="F163" i="9"/>
  <c r="H163" i="9"/>
  <c r="F164" i="9"/>
  <c r="H164" i="9"/>
  <c r="F165" i="9"/>
  <c r="H165" i="9"/>
  <c r="F166" i="9"/>
  <c r="F167" i="9"/>
  <c r="R167" i="9" s="1"/>
  <c r="F168" i="9"/>
  <c r="F169" i="9"/>
  <c r="F170" i="9"/>
  <c r="F171" i="9"/>
  <c r="Q171" i="9" s="1"/>
  <c r="F172" i="9"/>
  <c r="H172" i="9"/>
  <c r="F173" i="9"/>
  <c r="F174" i="9"/>
  <c r="F175" i="9"/>
  <c r="H175" i="9"/>
  <c r="F176" i="9"/>
  <c r="H176" i="9"/>
  <c r="F177" i="9"/>
  <c r="F178" i="9"/>
  <c r="F179" i="9"/>
  <c r="F180" i="9"/>
  <c r="H180" i="9"/>
  <c r="F181" i="9"/>
  <c r="H181" i="9"/>
  <c r="F182" i="9"/>
  <c r="H182" i="9"/>
  <c r="F183" i="9"/>
  <c r="H183" i="9"/>
  <c r="F184" i="9"/>
  <c r="H184" i="9"/>
  <c r="F185" i="9"/>
  <c r="H185" i="9"/>
  <c r="F186" i="9"/>
  <c r="H186" i="9"/>
  <c r="F187" i="9"/>
  <c r="H187" i="9"/>
  <c r="F188" i="9"/>
  <c r="H188" i="9"/>
  <c r="F189" i="9"/>
  <c r="H189" i="9"/>
  <c r="F190" i="9"/>
  <c r="H190" i="9"/>
  <c r="F191" i="9"/>
  <c r="H191" i="9"/>
  <c r="F192" i="9"/>
  <c r="H192" i="9"/>
  <c r="F193" i="9"/>
  <c r="H193" i="9"/>
  <c r="F194" i="9"/>
  <c r="H194" i="9"/>
  <c r="F195" i="9"/>
  <c r="H195" i="9"/>
  <c r="F196" i="9"/>
  <c r="H196" i="9"/>
  <c r="F197" i="9"/>
  <c r="H197" i="9"/>
  <c r="F198" i="9"/>
  <c r="H198" i="9"/>
  <c r="F199" i="9"/>
  <c r="H199" i="9"/>
  <c r="F200" i="9"/>
  <c r="H200" i="9"/>
  <c r="F201" i="9"/>
  <c r="H201" i="9"/>
  <c r="F202" i="9"/>
  <c r="H202" i="9"/>
  <c r="F203" i="9"/>
  <c r="H203" i="9"/>
  <c r="U157" i="9"/>
  <c r="U154" i="9"/>
  <c r="L13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A9" i="13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8" i="13"/>
  <c r="D5" i="13"/>
  <c r="C6" i="13"/>
  <c r="E5" i="13"/>
  <c r="F5" i="13"/>
  <c r="G5" i="13"/>
  <c r="H5" i="13"/>
  <c r="I5" i="13"/>
  <c r="J5" i="13"/>
  <c r="K5" i="13"/>
  <c r="C1" i="13"/>
  <c r="I140" i="9"/>
  <c r="J140" i="9"/>
  <c r="K140" i="9"/>
  <c r="L140" i="9"/>
  <c r="M140" i="9"/>
  <c r="N140" i="9"/>
  <c r="O140" i="9"/>
  <c r="P140" i="9"/>
  <c r="Q140" i="9"/>
  <c r="S140" i="9"/>
  <c r="I141" i="9"/>
  <c r="J141" i="9"/>
  <c r="K141" i="9"/>
  <c r="L141" i="9"/>
  <c r="M141" i="9"/>
  <c r="N141" i="9"/>
  <c r="O141" i="9"/>
  <c r="P141" i="9"/>
  <c r="Q141" i="9"/>
  <c r="S141" i="9"/>
  <c r="I142" i="9"/>
  <c r="J142" i="9"/>
  <c r="K142" i="9"/>
  <c r="L142" i="9"/>
  <c r="M142" i="9"/>
  <c r="N142" i="9"/>
  <c r="O142" i="9"/>
  <c r="P142" i="9"/>
  <c r="Q142" i="9"/>
  <c r="S142" i="9"/>
  <c r="I143" i="9"/>
  <c r="J143" i="9"/>
  <c r="K143" i="9"/>
  <c r="L143" i="9"/>
  <c r="M143" i="9"/>
  <c r="N143" i="9"/>
  <c r="O143" i="9"/>
  <c r="P143" i="9"/>
  <c r="R143" i="9"/>
  <c r="S143" i="9"/>
  <c r="I144" i="9"/>
  <c r="J144" i="9"/>
  <c r="K144" i="9"/>
  <c r="L144" i="9"/>
  <c r="M144" i="9"/>
  <c r="N144" i="9"/>
  <c r="O144" i="9"/>
  <c r="P144" i="9"/>
  <c r="Q144" i="9"/>
  <c r="S144" i="9"/>
  <c r="I145" i="9"/>
  <c r="J145" i="9"/>
  <c r="K145" i="9"/>
  <c r="L145" i="9"/>
  <c r="M145" i="9"/>
  <c r="N145" i="9"/>
  <c r="O145" i="9"/>
  <c r="P145" i="9"/>
  <c r="Q145" i="9"/>
  <c r="S145" i="9"/>
  <c r="I146" i="9"/>
  <c r="J146" i="9"/>
  <c r="K146" i="9"/>
  <c r="L146" i="9"/>
  <c r="M146" i="9"/>
  <c r="N146" i="9"/>
  <c r="O146" i="9"/>
  <c r="P146" i="9"/>
  <c r="Q146" i="9"/>
  <c r="S146" i="9"/>
  <c r="I147" i="9"/>
  <c r="J147" i="9"/>
  <c r="K147" i="9"/>
  <c r="L147" i="9"/>
  <c r="M147" i="9"/>
  <c r="N147" i="9"/>
  <c r="O147" i="9"/>
  <c r="P147" i="9"/>
  <c r="R147" i="9"/>
  <c r="U146" i="9" s="1"/>
  <c r="S147" i="9"/>
  <c r="I148" i="9"/>
  <c r="J148" i="9"/>
  <c r="K148" i="9"/>
  <c r="L148" i="9"/>
  <c r="M148" i="9"/>
  <c r="N148" i="9"/>
  <c r="O148" i="9"/>
  <c r="P148" i="9"/>
  <c r="Q148" i="9"/>
  <c r="S148" i="9"/>
  <c r="I149" i="9"/>
  <c r="J149" i="9"/>
  <c r="K149" i="9"/>
  <c r="L149" i="9"/>
  <c r="M149" i="9"/>
  <c r="N149" i="9"/>
  <c r="O149" i="9"/>
  <c r="P149" i="9"/>
  <c r="Q149" i="9"/>
  <c r="S149" i="9"/>
  <c r="I150" i="9"/>
  <c r="J150" i="9"/>
  <c r="K150" i="9"/>
  <c r="L150" i="9"/>
  <c r="M150" i="9"/>
  <c r="N150" i="9"/>
  <c r="O150" i="9"/>
  <c r="P150" i="9"/>
  <c r="Q150" i="9"/>
  <c r="S150" i="9"/>
  <c r="I151" i="9"/>
  <c r="J151" i="9"/>
  <c r="K151" i="9"/>
  <c r="L151" i="9"/>
  <c r="M151" i="9"/>
  <c r="N151" i="9"/>
  <c r="O151" i="9"/>
  <c r="P151" i="9"/>
  <c r="R151" i="9"/>
  <c r="S151" i="9"/>
  <c r="I152" i="9"/>
  <c r="J152" i="9"/>
  <c r="K152" i="9"/>
  <c r="L152" i="9"/>
  <c r="M152" i="9"/>
  <c r="N152" i="9"/>
  <c r="O152" i="9"/>
  <c r="P152" i="9"/>
  <c r="Q152" i="9"/>
  <c r="S152" i="9"/>
  <c r="I153" i="9"/>
  <c r="J153" i="9"/>
  <c r="K153" i="9"/>
  <c r="L153" i="9"/>
  <c r="M153" i="9"/>
  <c r="N153" i="9"/>
  <c r="O153" i="9"/>
  <c r="P153" i="9"/>
  <c r="Q153" i="9"/>
  <c r="R153" i="9"/>
  <c r="S153" i="9"/>
  <c r="I154" i="9"/>
  <c r="J154" i="9"/>
  <c r="K154" i="9"/>
  <c r="L154" i="9"/>
  <c r="M154" i="9"/>
  <c r="N154" i="9"/>
  <c r="O154" i="9"/>
  <c r="P154" i="9"/>
  <c r="Q154" i="9"/>
  <c r="S154" i="9"/>
  <c r="I155" i="9"/>
  <c r="J155" i="9"/>
  <c r="K155" i="9"/>
  <c r="L155" i="9"/>
  <c r="M155" i="9"/>
  <c r="N155" i="9"/>
  <c r="O155" i="9"/>
  <c r="P155" i="9"/>
  <c r="R155" i="9"/>
  <c r="S155" i="9"/>
  <c r="I156" i="9"/>
  <c r="J156" i="9"/>
  <c r="K156" i="9"/>
  <c r="L156" i="9"/>
  <c r="M156" i="9"/>
  <c r="N156" i="9"/>
  <c r="O156" i="9"/>
  <c r="P156" i="9"/>
  <c r="Q156" i="9"/>
  <c r="R156" i="9"/>
  <c r="S156" i="9"/>
  <c r="I157" i="9"/>
  <c r="J157" i="9"/>
  <c r="K157" i="9"/>
  <c r="L157" i="9"/>
  <c r="M157" i="9"/>
  <c r="N157" i="9"/>
  <c r="O157" i="9"/>
  <c r="P157" i="9"/>
  <c r="Q157" i="9"/>
  <c r="R157" i="9"/>
  <c r="S157" i="9"/>
  <c r="I158" i="9"/>
  <c r="J158" i="9"/>
  <c r="K158" i="9"/>
  <c r="L158" i="9"/>
  <c r="M158" i="9"/>
  <c r="N158" i="9"/>
  <c r="O158" i="9"/>
  <c r="P158" i="9"/>
  <c r="Q158" i="9"/>
  <c r="R158" i="9"/>
  <c r="S158" i="9"/>
  <c r="I159" i="9"/>
  <c r="J159" i="9"/>
  <c r="K159" i="9"/>
  <c r="L159" i="9"/>
  <c r="M159" i="9"/>
  <c r="N159" i="9"/>
  <c r="O159" i="9"/>
  <c r="P159" i="9"/>
  <c r="Q159" i="9"/>
  <c r="R159" i="9"/>
  <c r="S159" i="9"/>
  <c r="I160" i="9"/>
  <c r="J160" i="9"/>
  <c r="K160" i="9"/>
  <c r="L160" i="9"/>
  <c r="M160" i="9"/>
  <c r="N160" i="9"/>
  <c r="O160" i="9"/>
  <c r="P160" i="9"/>
  <c r="Q160" i="9"/>
  <c r="R160" i="9"/>
  <c r="U158" i="9" s="1"/>
  <c r="S160" i="9"/>
  <c r="I161" i="9"/>
  <c r="J161" i="9"/>
  <c r="K161" i="9"/>
  <c r="L161" i="9"/>
  <c r="M161" i="9"/>
  <c r="N161" i="9"/>
  <c r="O161" i="9"/>
  <c r="P161" i="9"/>
  <c r="Q161" i="9"/>
  <c r="R161" i="9"/>
  <c r="I162" i="9"/>
  <c r="J162" i="9"/>
  <c r="K162" i="9"/>
  <c r="L162" i="9"/>
  <c r="M162" i="9"/>
  <c r="N162" i="9"/>
  <c r="O162" i="9"/>
  <c r="P162" i="9"/>
  <c r="Q162" i="9"/>
  <c r="S162" i="9"/>
  <c r="I163" i="9"/>
  <c r="J163" i="9"/>
  <c r="K163" i="9"/>
  <c r="L163" i="9"/>
  <c r="M163" i="9"/>
  <c r="N163" i="9"/>
  <c r="O163" i="9"/>
  <c r="P163" i="9"/>
  <c r="R163" i="9"/>
  <c r="I164" i="9"/>
  <c r="J164" i="9"/>
  <c r="K164" i="9"/>
  <c r="L164" i="9"/>
  <c r="M164" i="9"/>
  <c r="N164" i="9"/>
  <c r="O164" i="9"/>
  <c r="P164" i="9"/>
  <c r="Q164" i="9"/>
  <c r="S164" i="9"/>
  <c r="I165" i="9"/>
  <c r="J165" i="9"/>
  <c r="K165" i="9"/>
  <c r="L165" i="9"/>
  <c r="M165" i="9"/>
  <c r="N165" i="9"/>
  <c r="O165" i="9"/>
  <c r="P165" i="9"/>
  <c r="Q165" i="9"/>
  <c r="S165" i="9"/>
  <c r="F137" i="9"/>
  <c r="R137" i="9" s="1"/>
  <c r="F138" i="9"/>
  <c r="G138" i="9" s="1"/>
  <c r="H138" i="9"/>
  <c r="F139" i="9"/>
  <c r="Q139" i="9" s="1"/>
  <c r="H139" i="9"/>
  <c r="F140" i="9"/>
  <c r="R140" i="9" s="1"/>
  <c r="H140" i="9"/>
  <c r="F141" i="9"/>
  <c r="R141" i="9" s="1"/>
  <c r="F142" i="9"/>
  <c r="F143" i="9"/>
  <c r="Q143" i="9" s="1"/>
  <c r="F144" i="9"/>
  <c r="R144" i="9" s="1"/>
  <c r="H144" i="9"/>
  <c r="F145" i="9"/>
  <c r="R145" i="9" s="1"/>
  <c r="F146" i="9"/>
  <c r="R146" i="9" s="1"/>
  <c r="F147" i="9"/>
  <c r="Q147" i="9" s="1"/>
  <c r="H147" i="9"/>
  <c r="F148" i="9"/>
  <c r="R148" i="9" s="1"/>
  <c r="H148" i="9"/>
  <c r="F149" i="9"/>
  <c r="R149" i="9" s="1"/>
  <c r="F150" i="9"/>
  <c r="R150" i="9" s="1"/>
  <c r="F151" i="9"/>
  <c r="Q151" i="9" s="1"/>
  <c r="H151" i="9"/>
  <c r="F152" i="9"/>
  <c r="R152" i="9" s="1"/>
  <c r="U150" i="9" s="1"/>
  <c r="H152" i="9"/>
  <c r="F153" i="9"/>
  <c r="F154" i="9"/>
  <c r="R154" i="9" s="1"/>
  <c r="F155" i="9"/>
  <c r="Q155" i="9" s="1"/>
  <c r="H155" i="9"/>
  <c r="F156" i="9"/>
  <c r="F157" i="9"/>
  <c r="F158" i="9"/>
  <c r="F159" i="9"/>
  <c r="H159" i="9"/>
  <c r="F160" i="9"/>
  <c r="H160" i="9"/>
  <c r="F161" i="9"/>
  <c r="S161" i="9" s="1"/>
  <c r="F162" i="9"/>
  <c r="R162" i="9" s="1"/>
  <c r="Q163" i="9"/>
  <c r="R164" i="9"/>
  <c r="R16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8" i="9"/>
  <c r="R131" i="9"/>
  <c r="R132" i="9"/>
  <c r="R135" i="9"/>
  <c r="R139" i="9"/>
  <c r="R5" i="9"/>
  <c r="I120" i="9"/>
  <c r="J120" i="9"/>
  <c r="K120" i="9"/>
  <c r="L120" i="9"/>
  <c r="M120" i="9"/>
  <c r="N120" i="9"/>
  <c r="O120" i="9"/>
  <c r="Q120" i="9"/>
  <c r="S120" i="9"/>
  <c r="I121" i="9"/>
  <c r="J121" i="9"/>
  <c r="K121" i="9"/>
  <c r="L121" i="9"/>
  <c r="M121" i="9"/>
  <c r="N121" i="9"/>
  <c r="O121" i="9"/>
  <c r="Q121" i="9"/>
  <c r="S121" i="9"/>
  <c r="I122" i="9"/>
  <c r="J122" i="9"/>
  <c r="K122" i="9"/>
  <c r="L122" i="9"/>
  <c r="M122" i="9"/>
  <c r="N122" i="9"/>
  <c r="O122" i="9"/>
  <c r="S122" i="9"/>
  <c r="I123" i="9"/>
  <c r="J123" i="9"/>
  <c r="K123" i="9"/>
  <c r="L123" i="9"/>
  <c r="M123" i="9"/>
  <c r="N123" i="9"/>
  <c r="O123" i="9"/>
  <c r="S123" i="9"/>
  <c r="I124" i="9"/>
  <c r="J124" i="9"/>
  <c r="K124" i="9"/>
  <c r="L124" i="9"/>
  <c r="M124" i="9"/>
  <c r="N124" i="9"/>
  <c r="O124" i="9"/>
  <c r="Q124" i="9"/>
  <c r="S124" i="9"/>
  <c r="I125" i="9"/>
  <c r="J125" i="9"/>
  <c r="K125" i="9"/>
  <c r="L125" i="9"/>
  <c r="M125" i="9"/>
  <c r="N125" i="9"/>
  <c r="O125" i="9"/>
  <c r="P125" i="9"/>
  <c r="Q125" i="9"/>
  <c r="S125" i="9"/>
  <c r="I126" i="9"/>
  <c r="J126" i="9"/>
  <c r="K126" i="9"/>
  <c r="L126" i="9"/>
  <c r="M126" i="9"/>
  <c r="N126" i="9"/>
  <c r="O126" i="9"/>
  <c r="P126" i="9"/>
  <c r="Q126" i="9"/>
  <c r="S126" i="9"/>
  <c r="I127" i="9"/>
  <c r="J127" i="9"/>
  <c r="K127" i="9"/>
  <c r="L127" i="9"/>
  <c r="M127" i="9"/>
  <c r="N127" i="9"/>
  <c r="O127" i="9"/>
  <c r="P127" i="9"/>
  <c r="Q127" i="9"/>
  <c r="S127" i="9"/>
  <c r="I128" i="9"/>
  <c r="J128" i="9"/>
  <c r="K128" i="9"/>
  <c r="L128" i="9"/>
  <c r="M128" i="9"/>
  <c r="N128" i="9"/>
  <c r="O128" i="9"/>
  <c r="P128" i="9"/>
  <c r="S128" i="9"/>
  <c r="I129" i="9"/>
  <c r="J129" i="9"/>
  <c r="K129" i="9"/>
  <c r="L129" i="9"/>
  <c r="M129" i="9"/>
  <c r="N129" i="9"/>
  <c r="O129" i="9"/>
  <c r="P129" i="9"/>
  <c r="Q129" i="9"/>
  <c r="S129" i="9"/>
  <c r="I130" i="9"/>
  <c r="J130" i="9"/>
  <c r="K130" i="9"/>
  <c r="L130" i="9"/>
  <c r="M130" i="9"/>
  <c r="N130" i="9"/>
  <c r="O130" i="9"/>
  <c r="P130" i="9"/>
  <c r="Q130" i="9"/>
  <c r="S130" i="9"/>
  <c r="I131" i="9"/>
  <c r="J131" i="9"/>
  <c r="K131" i="9"/>
  <c r="L131" i="9"/>
  <c r="M131" i="9"/>
  <c r="N131" i="9"/>
  <c r="O131" i="9"/>
  <c r="P131" i="9"/>
  <c r="Q131" i="9"/>
  <c r="I132" i="9"/>
  <c r="J132" i="9"/>
  <c r="K132" i="9"/>
  <c r="L132" i="9"/>
  <c r="M132" i="9"/>
  <c r="N132" i="9"/>
  <c r="O132" i="9"/>
  <c r="P132" i="9"/>
  <c r="Q132" i="9"/>
  <c r="I133" i="9"/>
  <c r="J133" i="9"/>
  <c r="K133" i="9"/>
  <c r="L133" i="9"/>
  <c r="M133" i="9"/>
  <c r="N133" i="9"/>
  <c r="O133" i="9"/>
  <c r="P133" i="9"/>
  <c r="Q133" i="9"/>
  <c r="S133" i="9"/>
  <c r="I134" i="9"/>
  <c r="J134" i="9"/>
  <c r="K134" i="9"/>
  <c r="L134" i="9"/>
  <c r="M134" i="9"/>
  <c r="N134" i="9"/>
  <c r="O134" i="9"/>
  <c r="P134" i="9"/>
  <c r="Q134" i="9"/>
  <c r="S134" i="9"/>
  <c r="I135" i="9"/>
  <c r="J135" i="9"/>
  <c r="K135" i="9"/>
  <c r="L135" i="9"/>
  <c r="M135" i="9"/>
  <c r="N135" i="9"/>
  <c r="O135" i="9"/>
  <c r="P135" i="9"/>
  <c r="S135" i="9"/>
  <c r="I136" i="9"/>
  <c r="J136" i="9"/>
  <c r="K136" i="9"/>
  <c r="L136" i="9"/>
  <c r="M136" i="9"/>
  <c r="N136" i="9"/>
  <c r="O136" i="9"/>
  <c r="P136" i="9"/>
  <c r="Q136" i="9"/>
  <c r="S136" i="9"/>
  <c r="I137" i="9"/>
  <c r="J137" i="9"/>
  <c r="K137" i="9"/>
  <c r="L137" i="9"/>
  <c r="M137" i="9"/>
  <c r="N137" i="9"/>
  <c r="O137" i="9"/>
  <c r="P137" i="9"/>
  <c r="Q137" i="9"/>
  <c r="S137" i="9"/>
  <c r="I138" i="9"/>
  <c r="J138" i="9"/>
  <c r="K138" i="9"/>
  <c r="L138" i="9"/>
  <c r="M138" i="9"/>
  <c r="N138" i="9"/>
  <c r="O138" i="9"/>
  <c r="P138" i="9"/>
  <c r="Q138" i="9"/>
  <c r="S138" i="9"/>
  <c r="I139" i="9"/>
  <c r="J139" i="9"/>
  <c r="K139" i="9"/>
  <c r="L139" i="9"/>
  <c r="M139" i="9"/>
  <c r="N139" i="9"/>
  <c r="O139" i="9"/>
  <c r="P139" i="9"/>
  <c r="S139" i="9"/>
  <c r="I166" i="9"/>
  <c r="J166" i="9"/>
  <c r="K166" i="9"/>
  <c r="L166" i="9"/>
  <c r="M166" i="9"/>
  <c r="N166" i="9"/>
  <c r="O166" i="9"/>
  <c r="P166" i="9"/>
  <c r="Q166" i="9"/>
  <c r="S166" i="9"/>
  <c r="I167" i="9"/>
  <c r="J167" i="9"/>
  <c r="K167" i="9"/>
  <c r="L167" i="9"/>
  <c r="M167" i="9"/>
  <c r="N167" i="9"/>
  <c r="O167" i="9"/>
  <c r="P167" i="9"/>
  <c r="Q167" i="9"/>
  <c r="S167" i="9"/>
  <c r="F120" i="9"/>
  <c r="P120" i="9" s="1"/>
  <c r="F121" i="9"/>
  <c r="F122" i="9"/>
  <c r="Q122" i="9" s="1"/>
  <c r="F123" i="9"/>
  <c r="P123" i="9" s="1"/>
  <c r="F124" i="9"/>
  <c r="P124" i="9" s="1"/>
  <c r="F125" i="9"/>
  <c r="R125" i="9" s="1"/>
  <c r="F126" i="9"/>
  <c r="R126" i="9" s="1"/>
  <c r="U126" i="9" s="1"/>
  <c r="F127" i="9"/>
  <c r="R127" i="9" s="1"/>
  <c r="U127" i="9" s="1"/>
  <c r="F128" i="9"/>
  <c r="Q128" i="9" s="1"/>
  <c r="F129" i="9"/>
  <c r="R129" i="9" s="1"/>
  <c r="F130" i="9"/>
  <c r="R130" i="9" s="1"/>
  <c r="H130" i="9"/>
  <c r="F131" i="9"/>
  <c r="S131" i="9" s="1"/>
  <c r="F132" i="9"/>
  <c r="S132" i="9" s="1"/>
  <c r="F133" i="9"/>
  <c r="R133" i="9" s="1"/>
  <c r="F134" i="9"/>
  <c r="R134" i="9" s="1"/>
  <c r="U134" i="9" s="1"/>
  <c r="F135" i="9"/>
  <c r="Q135" i="9" s="1"/>
  <c r="H135" i="9"/>
  <c r="F136" i="9"/>
  <c r="R136" i="9" s="1"/>
  <c r="P96" i="9"/>
  <c r="P100" i="9"/>
  <c r="P104" i="9"/>
  <c r="P110" i="9"/>
  <c r="P116" i="9"/>
  <c r="P119" i="9"/>
  <c r="P92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F92" i="9"/>
  <c r="F91" i="9"/>
  <c r="P91" i="9" s="1"/>
  <c r="F90" i="9"/>
  <c r="P90" i="9" s="1"/>
  <c r="F89" i="9"/>
  <c r="M89" i="9" s="1"/>
  <c r="F88" i="9"/>
  <c r="F87" i="9"/>
  <c r="F86" i="9"/>
  <c r="M86" i="9" s="1"/>
  <c r="F85" i="9"/>
  <c r="F84" i="9"/>
  <c r="M84" i="9" s="1"/>
  <c r="F83" i="9"/>
  <c r="M83" i="9" s="1"/>
  <c r="F82" i="9"/>
  <c r="F81" i="9"/>
  <c r="M81" i="9" s="1"/>
  <c r="F80" i="9"/>
  <c r="N80" i="9" s="1"/>
  <c r="F79" i="9"/>
  <c r="N79" i="9" s="1"/>
  <c r="F78" i="9"/>
  <c r="F77" i="9"/>
  <c r="N77" i="9" s="1"/>
  <c r="F76" i="9"/>
  <c r="F75" i="9"/>
  <c r="N75" i="9" s="1"/>
  <c r="F74" i="9"/>
  <c r="F73" i="9"/>
  <c r="F72" i="9"/>
  <c r="M72" i="9" s="1"/>
  <c r="F71" i="9"/>
  <c r="M71" i="9" s="1"/>
  <c r="F70" i="9"/>
  <c r="F69" i="9"/>
  <c r="L69" i="9" s="1"/>
  <c r="F68" i="9"/>
  <c r="F67" i="9"/>
  <c r="F66" i="9"/>
  <c r="F65" i="9"/>
  <c r="F64" i="9"/>
  <c r="Q64" i="9" s="1"/>
  <c r="F63" i="9"/>
  <c r="G63" i="9" s="1"/>
  <c r="F62" i="9"/>
  <c r="F61" i="9"/>
  <c r="F60" i="9"/>
  <c r="G60" i="9" s="1"/>
  <c r="F59" i="9"/>
  <c r="L59" i="9" s="1"/>
  <c r="F58" i="9"/>
  <c r="F57" i="9"/>
  <c r="F56" i="9"/>
  <c r="F55" i="9"/>
  <c r="F54" i="9"/>
  <c r="F53" i="9"/>
  <c r="F52" i="9"/>
  <c r="S52" i="9" s="1"/>
  <c r="F51" i="9"/>
  <c r="S51" i="9" s="1"/>
  <c r="F50" i="9"/>
  <c r="F49" i="9"/>
  <c r="F48" i="9"/>
  <c r="K48" i="9" s="1"/>
  <c r="F47" i="9"/>
  <c r="S47" i="9" s="1"/>
  <c r="F46" i="9"/>
  <c r="S46" i="9" s="1"/>
  <c r="F45" i="9"/>
  <c r="F44" i="9"/>
  <c r="G44" i="9" s="1"/>
  <c r="F43" i="9"/>
  <c r="F42" i="9"/>
  <c r="F41" i="9"/>
  <c r="F40" i="9"/>
  <c r="F39" i="9"/>
  <c r="F38" i="9"/>
  <c r="G38" i="9" s="1"/>
  <c r="F37" i="9"/>
  <c r="F36" i="9"/>
  <c r="S36" i="9" s="1"/>
  <c r="F35" i="9"/>
  <c r="F34" i="9"/>
  <c r="F33" i="9"/>
  <c r="J33" i="9" s="1"/>
  <c r="F32" i="9"/>
  <c r="F31" i="9"/>
  <c r="F30" i="9"/>
  <c r="J30" i="9" s="1"/>
  <c r="F29" i="9"/>
  <c r="S29" i="9" s="1"/>
  <c r="F28" i="9"/>
  <c r="I28" i="9" s="1"/>
  <c r="F27" i="9"/>
  <c r="F26" i="9"/>
  <c r="F25" i="9"/>
  <c r="F24" i="9"/>
  <c r="F23" i="9"/>
  <c r="I23" i="9" s="1"/>
  <c r="F22" i="9"/>
  <c r="F21" i="9"/>
  <c r="S21" i="9" s="1"/>
  <c r="F20" i="9"/>
  <c r="S20" i="9" s="1"/>
  <c r="F19" i="9"/>
  <c r="S19" i="9" s="1"/>
  <c r="F18" i="9"/>
  <c r="F17" i="9"/>
  <c r="F16" i="9"/>
  <c r="F15" i="9"/>
  <c r="F14" i="9"/>
  <c r="S14" i="9" s="1"/>
  <c r="F13" i="9"/>
  <c r="I13" i="9" s="1"/>
  <c r="F12" i="9"/>
  <c r="I12" i="9" s="1"/>
  <c r="F11" i="9"/>
  <c r="F10" i="9"/>
  <c r="F9" i="9"/>
  <c r="I9" i="9" s="1"/>
  <c r="F8" i="9"/>
  <c r="F7" i="9"/>
  <c r="F6" i="9"/>
  <c r="I6" i="9" s="1"/>
  <c r="F5" i="9"/>
  <c r="F94" i="9"/>
  <c r="P94" i="9" s="1"/>
  <c r="F95" i="9"/>
  <c r="P95" i="9" s="1"/>
  <c r="F96" i="9"/>
  <c r="F97" i="9"/>
  <c r="P97" i="9" s="1"/>
  <c r="F98" i="9"/>
  <c r="P98" i="9" s="1"/>
  <c r="F99" i="9"/>
  <c r="P99" i="9" s="1"/>
  <c r="F100" i="9"/>
  <c r="Q100" i="9" s="1"/>
  <c r="F101" i="9"/>
  <c r="P101" i="9" s="1"/>
  <c r="F102" i="9"/>
  <c r="P102" i="9" s="1"/>
  <c r="F103" i="9"/>
  <c r="P103" i="9" s="1"/>
  <c r="F104" i="9"/>
  <c r="Q104" i="9" s="1"/>
  <c r="F105" i="9"/>
  <c r="P105" i="9" s="1"/>
  <c r="F106" i="9"/>
  <c r="P106" i="9" s="1"/>
  <c r="F107" i="9"/>
  <c r="P107" i="9" s="1"/>
  <c r="F108" i="9"/>
  <c r="P108" i="9" s="1"/>
  <c r="F109" i="9"/>
  <c r="P109" i="9" s="1"/>
  <c r="F110" i="9"/>
  <c r="Q110" i="9" s="1"/>
  <c r="F111" i="9"/>
  <c r="P111" i="9" s="1"/>
  <c r="F112" i="9"/>
  <c r="P112" i="9" s="1"/>
  <c r="F113" i="9"/>
  <c r="P113" i="9" s="1"/>
  <c r="F114" i="9"/>
  <c r="P114" i="9" s="1"/>
  <c r="F115" i="9"/>
  <c r="P115" i="9" s="1"/>
  <c r="F116" i="9"/>
  <c r="Q116" i="9" s="1"/>
  <c r="F117" i="9"/>
  <c r="P117" i="9" s="1"/>
  <c r="F118" i="9"/>
  <c r="P118" i="9" s="1"/>
  <c r="F119" i="9"/>
  <c r="Q119" i="9" s="1"/>
  <c r="F93" i="9"/>
  <c r="P93" i="9" s="1"/>
  <c r="Q90" i="9"/>
  <c r="K72" i="9"/>
  <c r="H60" i="9"/>
  <c r="H61" i="9"/>
  <c r="H63" i="9"/>
  <c r="H64" i="9"/>
  <c r="H65" i="9"/>
  <c r="S63" i="9"/>
  <c r="Q63" i="9"/>
  <c r="O63" i="9"/>
  <c r="N63" i="9"/>
  <c r="M63" i="9"/>
  <c r="K63" i="9"/>
  <c r="J63" i="9"/>
  <c r="I63" i="9"/>
  <c r="S64" i="9"/>
  <c r="O64" i="9"/>
  <c r="N64" i="9"/>
  <c r="M64" i="9"/>
  <c r="L64" i="9"/>
  <c r="K64" i="9"/>
  <c r="J64" i="9"/>
  <c r="I64" i="9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11" i="12"/>
  <c r="D13" i="12"/>
  <c r="D14" i="12" s="1"/>
  <c r="D15" i="12" s="1"/>
  <c r="D16" i="12" s="1"/>
  <c r="D17" i="12" s="1"/>
  <c r="D18" i="12" s="1"/>
  <c r="D19" i="12" s="1"/>
  <c r="D20" i="12" s="1"/>
  <c r="D21" i="12" s="1"/>
  <c r="D22" i="12" s="1"/>
  <c r="D23" i="12"/>
  <c r="D24" i="12"/>
  <c r="D25" i="12"/>
  <c r="D26" i="12" s="1"/>
  <c r="D27" i="12" s="1"/>
  <c r="D28" i="12" s="1"/>
  <c r="D29" i="12" s="1"/>
  <c r="D30" i="12"/>
  <c r="D31" i="12"/>
  <c r="D32" i="12"/>
  <c r="D33" i="12" s="1"/>
  <c r="D34" i="12" s="1"/>
  <c r="D35" i="12" s="1"/>
  <c r="D36" i="12" s="1"/>
  <c r="D37" i="12" s="1"/>
  <c r="D38" i="12"/>
  <c r="D39" i="12"/>
  <c r="D40" i="12"/>
  <c r="D41" i="12" s="1"/>
  <c r="D42" i="12" s="1"/>
  <c r="D43" i="12" s="1"/>
  <c r="D44" i="12" s="1"/>
  <c r="D45" i="12" s="1"/>
  <c r="D46" i="12" s="1"/>
  <c r="D47" i="12" s="1"/>
  <c r="D48" i="12" s="1"/>
  <c r="D49" i="12"/>
  <c r="D50" i="12" s="1"/>
  <c r="D51" i="12"/>
  <c r="D52" i="12" s="1"/>
  <c r="D12" i="12"/>
  <c r="D11" i="12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11" i="11"/>
  <c r="H11" i="11"/>
  <c r="G12" i="11"/>
  <c r="G13" i="11" s="1"/>
  <c r="G14" i="11" s="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 s="1"/>
  <c r="G29" i="11" s="1"/>
  <c r="G30" i="11" s="1"/>
  <c r="G31" i="11"/>
  <c r="G32" i="11"/>
  <c r="G33" i="11"/>
  <c r="G34" i="11"/>
  <c r="G35" i="11"/>
  <c r="G36" i="11"/>
  <c r="G37" i="11" s="1"/>
  <c r="G38" i="11"/>
  <c r="G39" i="11"/>
  <c r="G40" i="11"/>
  <c r="G41" i="11" s="1"/>
  <c r="G42" i="11"/>
  <c r="G43" i="11"/>
  <c r="G44" i="11"/>
  <c r="G45" i="11" s="1"/>
  <c r="G46" i="11" s="1"/>
  <c r="G47" i="11"/>
  <c r="G48" i="11"/>
  <c r="G49" i="11"/>
  <c r="G50" i="11"/>
  <c r="G51" i="11"/>
  <c r="G52" i="11" s="1"/>
  <c r="G53" i="11" s="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 s="1"/>
  <c r="G74" i="11" s="1"/>
  <c r="G11" i="11"/>
  <c r="H12" i="11"/>
  <c r="H13" i="11"/>
  <c r="H17" i="11"/>
  <c r="H22" i="11"/>
  <c r="H23" i="11"/>
  <c r="H27" i="11"/>
  <c r="H28" i="11"/>
  <c r="H29" i="11"/>
  <c r="H31" i="11"/>
  <c r="H36" i="11"/>
  <c r="H38" i="11"/>
  <c r="H40" i="11"/>
  <c r="H42" i="11"/>
  <c r="H44" i="11"/>
  <c r="H45" i="11"/>
  <c r="H47" i="11"/>
  <c r="H49" i="11"/>
  <c r="H51" i="11"/>
  <c r="H52" i="11"/>
  <c r="H57" i="11"/>
  <c r="H71" i="11"/>
  <c r="H72" i="11"/>
  <c r="H73" i="11"/>
  <c r="H74" i="11"/>
  <c r="H77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I9" i="11"/>
  <c r="H9" i="11"/>
  <c r="H8" i="11"/>
  <c r="H7" i="11"/>
  <c r="H6" i="11"/>
  <c r="H5" i="11"/>
  <c r="S10" i="11"/>
  <c r="R10" i="11"/>
  <c r="Q10" i="11"/>
  <c r="P10" i="11"/>
  <c r="O10" i="11"/>
  <c r="N10" i="11"/>
  <c r="M10" i="11"/>
  <c r="L10" i="11"/>
  <c r="K10" i="11"/>
  <c r="F10" i="11"/>
  <c r="S9" i="11"/>
  <c r="R9" i="11"/>
  <c r="Q9" i="11"/>
  <c r="P9" i="11"/>
  <c r="O9" i="11"/>
  <c r="N9" i="11"/>
  <c r="M9" i="11"/>
  <c r="L9" i="11"/>
  <c r="K9" i="11"/>
  <c r="F9" i="11"/>
  <c r="S8" i="11"/>
  <c r="R8" i="11"/>
  <c r="Q8" i="11"/>
  <c r="P8" i="11"/>
  <c r="O8" i="11"/>
  <c r="N8" i="11"/>
  <c r="M8" i="11"/>
  <c r="L8" i="11"/>
  <c r="K8" i="11"/>
  <c r="F8" i="11"/>
  <c r="S7" i="11"/>
  <c r="R7" i="11"/>
  <c r="Q7" i="11"/>
  <c r="P7" i="11"/>
  <c r="O7" i="11"/>
  <c r="N7" i="11"/>
  <c r="M7" i="11"/>
  <c r="L7" i="11"/>
  <c r="K7" i="11"/>
  <c r="F7" i="11"/>
  <c r="S6" i="11"/>
  <c r="R6" i="11"/>
  <c r="Q6" i="11"/>
  <c r="P6" i="11"/>
  <c r="O6" i="11"/>
  <c r="N6" i="11"/>
  <c r="M6" i="11"/>
  <c r="L6" i="11"/>
  <c r="K6" i="11"/>
  <c r="F6" i="11"/>
  <c r="S5" i="11"/>
  <c r="R5" i="11"/>
  <c r="Q5" i="11"/>
  <c r="P5" i="11"/>
  <c r="O5" i="11"/>
  <c r="N5" i="11"/>
  <c r="M5" i="11"/>
  <c r="L5" i="11"/>
  <c r="K5" i="11"/>
  <c r="F5" i="11"/>
  <c r="G5" i="11" s="1"/>
  <c r="G6" i="11" s="1"/>
  <c r="S123" i="11"/>
  <c r="R123" i="11"/>
  <c r="Q123" i="11"/>
  <c r="P123" i="11"/>
  <c r="O123" i="11"/>
  <c r="N123" i="11"/>
  <c r="M123" i="11"/>
  <c r="L123" i="11"/>
  <c r="K123" i="11"/>
  <c r="F123" i="11"/>
  <c r="S122" i="11"/>
  <c r="R122" i="11"/>
  <c r="Q122" i="11"/>
  <c r="P122" i="11"/>
  <c r="O122" i="11"/>
  <c r="N122" i="11"/>
  <c r="M122" i="11"/>
  <c r="L122" i="11"/>
  <c r="K122" i="11"/>
  <c r="F122" i="11"/>
  <c r="S121" i="11"/>
  <c r="R121" i="11"/>
  <c r="Q121" i="11"/>
  <c r="P121" i="11"/>
  <c r="O121" i="11"/>
  <c r="N121" i="11"/>
  <c r="M121" i="11"/>
  <c r="L121" i="11"/>
  <c r="K121" i="11"/>
  <c r="F121" i="11"/>
  <c r="S120" i="11"/>
  <c r="R120" i="11"/>
  <c r="Q120" i="11"/>
  <c r="P120" i="11"/>
  <c r="O120" i="11"/>
  <c r="N120" i="11"/>
  <c r="M120" i="11"/>
  <c r="L120" i="11"/>
  <c r="K120" i="11"/>
  <c r="F120" i="11"/>
  <c r="S119" i="11"/>
  <c r="R119" i="11"/>
  <c r="Q119" i="11"/>
  <c r="P119" i="11"/>
  <c r="O119" i="11"/>
  <c r="N119" i="11"/>
  <c r="M119" i="11"/>
  <c r="L119" i="11"/>
  <c r="K119" i="11"/>
  <c r="F119" i="11"/>
  <c r="S118" i="11"/>
  <c r="R118" i="11"/>
  <c r="Q118" i="11"/>
  <c r="P118" i="11"/>
  <c r="O118" i="11"/>
  <c r="N118" i="11"/>
  <c r="M118" i="11"/>
  <c r="L118" i="11"/>
  <c r="K118" i="11"/>
  <c r="F118" i="11"/>
  <c r="S117" i="11"/>
  <c r="R117" i="11"/>
  <c r="Q117" i="11"/>
  <c r="P117" i="11"/>
  <c r="O117" i="11"/>
  <c r="N117" i="11"/>
  <c r="M117" i="11"/>
  <c r="L117" i="11"/>
  <c r="K117" i="11"/>
  <c r="F117" i="11"/>
  <c r="S116" i="11"/>
  <c r="R116" i="11"/>
  <c r="Q116" i="11"/>
  <c r="P116" i="11"/>
  <c r="O116" i="11"/>
  <c r="N116" i="11"/>
  <c r="M116" i="11"/>
  <c r="L116" i="11"/>
  <c r="K116" i="11"/>
  <c r="F116" i="11"/>
  <c r="S115" i="11"/>
  <c r="R115" i="11"/>
  <c r="Q115" i="11"/>
  <c r="P115" i="11"/>
  <c r="O115" i="11"/>
  <c r="N115" i="11"/>
  <c r="M115" i="11"/>
  <c r="L115" i="11"/>
  <c r="K115" i="11"/>
  <c r="F115" i="11"/>
  <c r="S114" i="11"/>
  <c r="R114" i="11"/>
  <c r="Q114" i="11"/>
  <c r="P114" i="11"/>
  <c r="O114" i="11"/>
  <c r="N114" i="11"/>
  <c r="M114" i="11"/>
  <c r="L114" i="11"/>
  <c r="K114" i="11"/>
  <c r="F114" i="11"/>
  <c r="S113" i="11"/>
  <c r="R113" i="11"/>
  <c r="Q113" i="11"/>
  <c r="P113" i="11"/>
  <c r="O113" i="11"/>
  <c r="N113" i="11"/>
  <c r="M113" i="11"/>
  <c r="L113" i="11"/>
  <c r="K113" i="11"/>
  <c r="F113" i="11"/>
  <c r="S112" i="11"/>
  <c r="R112" i="11"/>
  <c r="Q112" i="11"/>
  <c r="P112" i="11"/>
  <c r="O112" i="11"/>
  <c r="N112" i="11"/>
  <c r="M112" i="11"/>
  <c r="L112" i="11"/>
  <c r="K112" i="11"/>
  <c r="F112" i="11"/>
  <c r="S111" i="11"/>
  <c r="R111" i="11"/>
  <c r="Q111" i="11"/>
  <c r="P111" i="11"/>
  <c r="O111" i="11"/>
  <c r="N111" i="11"/>
  <c r="M111" i="11"/>
  <c r="L111" i="11"/>
  <c r="K111" i="11"/>
  <c r="F111" i="11"/>
  <c r="S110" i="11"/>
  <c r="R110" i="11"/>
  <c r="Q110" i="11"/>
  <c r="P110" i="11"/>
  <c r="O110" i="11"/>
  <c r="N110" i="11"/>
  <c r="M110" i="11"/>
  <c r="L110" i="11"/>
  <c r="K110" i="11"/>
  <c r="F110" i="11"/>
  <c r="S109" i="11"/>
  <c r="R109" i="11"/>
  <c r="Q109" i="11"/>
  <c r="P109" i="11"/>
  <c r="O109" i="11"/>
  <c r="N109" i="11"/>
  <c r="M109" i="11"/>
  <c r="L109" i="11"/>
  <c r="K109" i="11"/>
  <c r="F109" i="11"/>
  <c r="S108" i="11"/>
  <c r="R108" i="11"/>
  <c r="Q108" i="11"/>
  <c r="P108" i="11"/>
  <c r="O108" i="11"/>
  <c r="N108" i="11"/>
  <c r="M108" i="11"/>
  <c r="L108" i="11"/>
  <c r="K108" i="11"/>
  <c r="F108" i="11"/>
  <c r="S107" i="11"/>
  <c r="R107" i="11"/>
  <c r="Q107" i="11"/>
  <c r="P107" i="11"/>
  <c r="O107" i="11"/>
  <c r="N107" i="11"/>
  <c r="M107" i="11"/>
  <c r="L107" i="11"/>
  <c r="K107" i="11"/>
  <c r="F107" i="11"/>
  <c r="S106" i="11"/>
  <c r="R106" i="11"/>
  <c r="Q106" i="11"/>
  <c r="P106" i="11"/>
  <c r="O106" i="11"/>
  <c r="N106" i="11"/>
  <c r="M106" i="11"/>
  <c r="L106" i="11"/>
  <c r="K106" i="11"/>
  <c r="F106" i="11"/>
  <c r="S105" i="11"/>
  <c r="R105" i="11"/>
  <c r="Q105" i="11"/>
  <c r="P105" i="11"/>
  <c r="O105" i="11"/>
  <c r="N105" i="11"/>
  <c r="M105" i="11"/>
  <c r="L105" i="11"/>
  <c r="K105" i="11"/>
  <c r="F105" i="11"/>
  <c r="S104" i="11"/>
  <c r="R104" i="11"/>
  <c r="Q104" i="11"/>
  <c r="P104" i="11"/>
  <c r="O104" i="11"/>
  <c r="N104" i="11"/>
  <c r="M104" i="11"/>
  <c r="L104" i="11"/>
  <c r="K104" i="11"/>
  <c r="F104" i="11"/>
  <c r="S103" i="11"/>
  <c r="R103" i="11"/>
  <c r="Q103" i="11"/>
  <c r="P103" i="11"/>
  <c r="O103" i="11"/>
  <c r="N103" i="11"/>
  <c r="M103" i="11"/>
  <c r="L103" i="11"/>
  <c r="K103" i="11"/>
  <c r="F103" i="11"/>
  <c r="S102" i="11"/>
  <c r="R102" i="11"/>
  <c r="Q102" i="11"/>
  <c r="P102" i="11"/>
  <c r="O102" i="11"/>
  <c r="N102" i="11"/>
  <c r="M102" i="11"/>
  <c r="L102" i="11"/>
  <c r="K102" i="11"/>
  <c r="F102" i="11"/>
  <c r="S101" i="11"/>
  <c r="R101" i="11"/>
  <c r="Q101" i="11"/>
  <c r="P101" i="11"/>
  <c r="O101" i="11"/>
  <c r="N101" i="11"/>
  <c r="M101" i="11"/>
  <c r="L101" i="11"/>
  <c r="K101" i="11"/>
  <c r="F101" i="11"/>
  <c r="S100" i="11"/>
  <c r="R100" i="11"/>
  <c r="Q100" i="11"/>
  <c r="P100" i="11"/>
  <c r="O100" i="11"/>
  <c r="N100" i="11"/>
  <c r="M100" i="11"/>
  <c r="L100" i="11"/>
  <c r="K100" i="11"/>
  <c r="F100" i="11"/>
  <c r="S99" i="11"/>
  <c r="R99" i="11"/>
  <c r="Q99" i="11"/>
  <c r="P99" i="11"/>
  <c r="O99" i="11"/>
  <c r="N99" i="11"/>
  <c r="M99" i="11"/>
  <c r="L99" i="11"/>
  <c r="K99" i="11"/>
  <c r="F99" i="11"/>
  <c r="S98" i="11"/>
  <c r="R98" i="11"/>
  <c r="Q98" i="11"/>
  <c r="P98" i="11"/>
  <c r="O98" i="11"/>
  <c r="N98" i="11"/>
  <c r="M98" i="11"/>
  <c r="L98" i="11"/>
  <c r="K98" i="11"/>
  <c r="F98" i="11"/>
  <c r="S97" i="11"/>
  <c r="R97" i="11"/>
  <c r="Q97" i="11"/>
  <c r="P97" i="11"/>
  <c r="O97" i="11"/>
  <c r="N97" i="11"/>
  <c r="M97" i="11"/>
  <c r="L97" i="11"/>
  <c r="K97" i="11"/>
  <c r="F97" i="11"/>
  <c r="S96" i="11"/>
  <c r="R96" i="11"/>
  <c r="Q96" i="11"/>
  <c r="P96" i="11"/>
  <c r="O96" i="11"/>
  <c r="N96" i="11"/>
  <c r="M96" i="11"/>
  <c r="L96" i="11"/>
  <c r="K96" i="11"/>
  <c r="F96" i="11"/>
  <c r="S95" i="11"/>
  <c r="R95" i="11"/>
  <c r="Q95" i="11"/>
  <c r="P95" i="11"/>
  <c r="O95" i="11"/>
  <c r="N95" i="11"/>
  <c r="M95" i="11"/>
  <c r="L95" i="11"/>
  <c r="K95" i="11"/>
  <c r="F95" i="11"/>
  <c r="S94" i="11"/>
  <c r="R94" i="11"/>
  <c r="Q94" i="11"/>
  <c r="P94" i="11"/>
  <c r="O94" i="11"/>
  <c r="N94" i="11"/>
  <c r="M94" i="11"/>
  <c r="L94" i="11"/>
  <c r="K94" i="11"/>
  <c r="F94" i="11"/>
  <c r="S93" i="11"/>
  <c r="R93" i="11"/>
  <c r="Q93" i="11"/>
  <c r="P93" i="11"/>
  <c r="O93" i="11"/>
  <c r="N93" i="11"/>
  <c r="M93" i="11"/>
  <c r="L93" i="11"/>
  <c r="K93" i="11"/>
  <c r="F93" i="11"/>
  <c r="S92" i="11"/>
  <c r="R92" i="11"/>
  <c r="Q92" i="11"/>
  <c r="P92" i="11"/>
  <c r="O92" i="11"/>
  <c r="N92" i="11"/>
  <c r="M92" i="11"/>
  <c r="L92" i="11"/>
  <c r="K92" i="11"/>
  <c r="F92" i="11"/>
  <c r="S91" i="11"/>
  <c r="R91" i="11"/>
  <c r="Q91" i="11"/>
  <c r="P91" i="11"/>
  <c r="O91" i="11"/>
  <c r="N91" i="11"/>
  <c r="M91" i="11"/>
  <c r="L91" i="11"/>
  <c r="K91" i="11"/>
  <c r="F91" i="11"/>
  <c r="S90" i="11"/>
  <c r="R90" i="11"/>
  <c r="Q90" i="11"/>
  <c r="P90" i="11"/>
  <c r="O90" i="11"/>
  <c r="N90" i="11"/>
  <c r="M90" i="11"/>
  <c r="L90" i="11"/>
  <c r="K90" i="11"/>
  <c r="F90" i="11"/>
  <c r="S89" i="11"/>
  <c r="R89" i="11"/>
  <c r="Q89" i="11"/>
  <c r="P89" i="11"/>
  <c r="O89" i="11"/>
  <c r="N89" i="11"/>
  <c r="M89" i="11"/>
  <c r="L89" i="11"/>
  <c r="K89" i="11"/>
  <c r="F89" i="11"/>
  <c r="S88" i="11"/>
  <c r="R88" i="11"/>
  <c r="Q88" i="11"/>
  <c r="P88" i="11"/>
  <c r="O88" i="11"/>
  <c r="N88" i="11"/>
  <c r="M88" i="11"/>
  <c r="L88" i="11"/>
  <c r="K88" i="11"/>
  <c r="F88" i="11"/>
  <c r="S87" i="11"/>
  <c r="R87" i="11"/>
  <c r="Q87" i="11"/>
  <c r="P87" i="11"/>
  <c r="O87" i="11"/>
  <c r="N87" i="11"/>
  <c r="M87" i="11"/>
  <c r="L87" i="11"/>
  <c r="K87" i="11"/>
  <c r="F87" i="11"/>
  <c r="S86" i="11"/>
  <c r="R86" i="11"/>
  <c r="Q86" i="11"/>
  <c r="P86" i="11"/>
  <c r="O86" i="11"/>
  <c r="N86" i="11"/>
  <c r="M86" i="11"/>
  <c r="L86" i="11"/>
  <c r="K86" i="11"/>
  <c r="F86" i="11"/>
  <c r="S85" i="11"/>
  <c r="R85" i="11"/>
  <c r="Q85" i="11"/>
  <c r="P85" i="11"/>
  <c r="O85" i="11"/>
  <c r="N85" i="11"/>
  <c r="M85" i="11"/>
  <c r="L85" i="11"/>
  <c r="K85" i="11"/>
  <c r="F85" i="11"/>
  <c r="S84" i="11"/>
  <c r="R84" i="11"/>
  <c r="Q84" i="11"/>
  <c r="P84" i="11"/>
  <c r="O84" i="11"/>
  <c r="N84" i="11"/>
  <c r="M84" i="11"/>
  <c r="L84" i="11"/>
  <c r="K84" i="11"/>
  <c r="F84" i="11"/>
  <c r="S83" i="11"/>
  <c r="R83" i="11"/>
  <c r="Q83" i="11"/>
  <c r="P83" i="11"/>
  <c r="O83" i="11"/>
  <c r="N83" i="11"/>
  <c r="M83" i="11"/>
  <c r="L83" i="11"/>
  <c r="K83" i="11"/>
  <c r="F83" i="11"/>
  <c r="S82" i="11"/>
  <c r="R82" i="11"/>
  <c r="Q82" i="11"/>
  <c r="P82" i="11"/>
  <c r="O82" i="11"/>
  <c r="N82" i="11"/>
  <c r="M82" i="11"/>
  <c r="L82" i="11"/>
  <c r="K82" i="11"/>
  <c r="F82" i="11"/>
  <c r="S81" i="11"/>
  <c r="R81" i="11"/>
  <c r="Q81" i="11"/>
  <c r="O81" i="11"/>
  <c r="N81" i="11"/>
  <c r="M81" i="11"/>
  <c r="L81" i="11"/>
  <c r="K81" i="11"/>
  <c r="F81" i="11"/>
  <c r="P81" i="11" s="1"/>
  <c r="S80" i="11"/>
  <c r="R80" i="11"/>
  <c r="Q80" i="11"/>
  <c r="P80" i="11"/>
  <c r="O80" i="11"/>
  <c r="N80" i="11"/>
  <c r="M80" i="11"/>
  <c r="L80" i="11"/>
  <c r="K80" i="11"/>
  <c r="F80" i="11"/>
  <c r="R79" i="11"/>
  <c r="Q79" i="11"/>
  <c r="P79" i="11"/>
  <c r="O79" i="11"/>
  <c r="N79" i="11"/>
  <c r="M79" i="11"/>
  <c r="L79" i="11"/>
  <c r="K79" i="11"/>
  <c r="F79" i="11"/>
  <c r="S79" i="11" s="1"/>
  <c r="S78" i="11"/>
  <c r="R78" i="11"/>
  <c r="Q78" i="11"/>
  <c r="O78" i="11"/>
  <c r="N78" i="11"/>
  <c r="M78" i="11"/>
  <c r="L78" i="11"/>
  <c r="K78" i="11"/>
  <c r="F78" i="11"/>
  <c r="P78" i="11" s="1"/>
  <c r="S77" i="11"/>
  <c r="R77" i="11"/>
  <c r="Q77" i="11"/>
  <c r="O77" i="11"/>
  <c r="N77" i="11"/>
  <c r="M77" i="11"/>
  <c r="L77" i="11"/>
  <c r="K77" i="11"/>
  <c r="F77" i="11"/>
  <c r="P77" i="11" s="1"/>
  <c r="S76" i="11"/>
  <c r="Q76" i="11"/>
  <c r="P76" i="11"/>
  <c r="O76" i="11"/>
  <c r="N76" i="11"/>
  <c r="M76" i="11"/>
  <c r="L76" i="11"/>
  <c r="K76" i="11"/>
  <c r="F76" i="11"/>
  <c r="R76" i="11" s="1"/>
  <c r="S75" i="11"/>
  <c r="R75" i="11"/>
  <c r="Q75" i="11"/>
  <c r="P75" i="11"/>
  <c r="N75" i="11"/>
  <c r="M75" i="11"/>
  <c r="L75" i="11"/>
  <c r="K75" i="11"/>
  <c r="F75" i="11"/>
  <c r="O75" i="11" s="1"/>
  <c r="S74" i="11"/>
  <c r="R74" i="11"/>
  <c r="Q74" i="11"/>
  <c r="P74" i="11"/>
  <c r="O74" i="11"/>
  <c r="N74" i="11"/>
  <c r="M74" i="11"/>
  <c r="L74" i="11"/>
  <c r="K74" i="11"/>
  <c r="F74" i="11"/>
  <c r="S73" i="11"/>
  <c r="R73" i="11"/>
  <c r="Q73" i="11"/>
  <c r="P73" i="11"/>
  <c r="O73" i="11"/>
  <c r="N73" i="11"/>
  <c r="M73" i="11"/>
  <c r="L73" i="11"/>
  <c r="K73" i="11"/>
  <c r="F73" i="11"/>
  <c r="S72" i="11"/>
  <c r="R72" i="11"/>
  <c r="Q72" i="11"/>
  <c r="P72" i="11"/>
  <c r="O72" i="11"/>
  <c r="N72" i="11"/>
  <c r="M72" i="11"/>
  <c r="L72" i="11"/>
  <c r="K72" i="11"/>
  <c r="F72" i="11"/>
  <c r="S71" i="11"/>
  <c r="R71" i="11"/>
  <c r="Q71" i="11"/>
  <c r="P71" i="11"/>
  <c r="O71" i="11"/>
  <c r="N71" i="11"/>
  <c r="M71" i="11"/>
  <c r="L71" i="11"/>
  <c r="K71" i="11"/>
  <c r="F71" i="11"/>
  <c r="S39" i="11"/>
  <c r="R39" i="11"/>
  <c r="Q39" i="11"/>
  <c r="P39" i="11"/>
  <c r="O39" i="11"/>
  <c r="M39" i="11"/>
  <c r="L39" i="11"/>
  <c r="K39" i="11"/>
  <c r="F39" i="11"/>
  <c r="N39" i="11" s="1"/>
  <c r="S38" i="11"/>
  <c r="R38" i="11"/>
  <c r="Q38" i="11"/>
  <c r="P38" i="11"/>
  <c r="O38" i="11"/>
  <c r="M38" i="11"/>
  <c r="L38" i="11"/>
  <c r="K38" i="11"/>
  <c r="F38" i="11"/>
  <c r="N38" i="11" s="1"/>
  <c r="S37" i="11"/>
  <c r="R37" i="11"/>
  <c r="Q37" i="11"/>
  <c r="P37" i="11"/>
  <c r="O37" i="11"/>
  <c r="M37" i="11"/>
  <c r="L37" i="11"/>
  <c r="K37" i="11"/>
  <c r="F37" i="11"/>
  <c r="N37" i="11" s="1"/>
  <c r="S36" i="11"/>
  <c r="R36" i="11"/>
  <c r="Q36" i="11"/>
  <c r="P36" i="11"/>
  <c r="O36" i="11"/>
  <c r="M36" i="11"/>
  <c r="L36" i="11"/>
  <c r="K36" i="11"/>
  <c r="F36" i="11"/>
  <c r="S68" i="11"/>
  <c r="R68" i="11"/>
  <c r="Q68" i="11"/>
  <c r="P68" i="11"/>
  <c r="N68" i="11"/>
  <c r="M68" i="11"/>
  <c r="L68" i="11"/>
  <c r="K68" i="11"/>
  <c r="F68" i="11"/>
  <c r="O68" i="11" s="1"/>
  <c r="S35" i="11"/>
  <c r="R35" i="11"/>
  <c r="Q35" i="11"/>
  <c r="P35" i="11"/>
  <c r="O35" i="11"/>
  <c r="M35" i="11"/>
  <c r="L35" i="11"/>
  <c r="K35" i="11"/>
  <c r="F35" i="11"/>
  <c r="H35" i="11" s="1"/>
  <c r="S67" i="11"/>
  <c r="R67" i="11"/>
  <c r="Q67" i="11"/>
  <c r="P67" i="11"/>
  <c r="N67" i="11"/>
  <c r="M67" i="11"/>
  <c r="L67" i="11"/>
  <c r="K67" i="11"/>
  <c r="F67" i="11"/>
  <c r="O67" i="11" s="1"/>
  <c r="S33" i="11"/>
  <c r="R33" i="11"/>
  <c r="Q33" i="11"/>
  <c r="P33" i="11"/>
  <c r="O33" i="11"/>
  <c r="M33" i="11"/>
  <c r="L33" i="11"/>
  <c r="K33" i="11"/>
  <c r="F33" i="11"/>
  <c r="N33" i="11" s="1"/>
  <c r="S34" i="11"/>
  <c r="R34" i="11"/>
  <c r="Q34" i="11"/>
  <c r="P34" i="11"/>
  <c r="O34" i="11"/>
  <c r="M34" i="11"/>
  <c r="L34" i="11"/>
  <c r="K34" i="11"/>
  <c r="F34" i="11"/>
  <c r="N34" i="11" s="1"/>
  <c r="S66" i="11"/>
  <c r="Q66" i="11"/>
  <c r="P66" i="11"/>
  <c r="O66" i="11"/>
  <c r="N66" i="11"/>
  <c r="M66" i="11"/>
  <c r="L66" i="11"/>
  <c r="K66" i="11"/>
  <c r="F66" i="11"/>
  <c r="R66" i="11" s="1"/>
  <c r="R26" i="11"/>
  <c r="Q26" i="11"/>
  <c r="P26" i="11"/>
  <c r="O26" i="11"/>
  <c r="N26" i="11"/>
  <c r="M26" i="11"/>
  <c r="L26" i="11"/>
  <c r="K26" i="11"/>
  <c r="F26" i="11"/>
  <c r="S26" i="11" s="1"/>
  <c r="R24" i="11"/>
  <c r="Q24" i="11"/>
  <c r="P24" i="11"/>
  <c r="O24" i="11"/>
  <c r="N24" i="11"/>
  <c r="M24" i="11"/>
  <c r="L24" i="11"/>
  <c r="K24" i="11"/>
  <c r="F24" i="11"/>
  <c r="S24" i="11" s="1"/>
  <c r="R23" i="11"/>
  <c r="Q23" i="11"/>
  <c r="P23" i="11"/>
  <c r="O23" i="11"/>
  <c r="N23" i="11"/>
  <c r="M23" i="11"/>
  <c r="L23" i="11"/>
  <c r="K23" i="11"/>
  <c r="F23" i="11"/>
  <c r="S23" i="11" s="1"/>
  <c r="R25" i="11"/>
  <c r="Q25" i="11"/>
  <c r="P25" i="11"/>
  <c r="O25" i="11"/>
  <c r="N25" i="11"/>
  <c r="M25" i="11"/>
  <c r="L25" i="11"/>
  <c r="K25" i="11"/>
  <c r="F25" i="11"/>
  <c r="S25" i="11" s="1"/>
  <c r="S65" i="11"/>
  <c r="Q65" i="11"/>
  <c r="P65" i="11"/>
  <c r="O65" i="11"/>
  <c r="N65" i="11"/>
  <c r="M65" i="11"/>
  <c r="L65" i="11"/>
  <c r="K65" i="11"/>
  <c r="F65" i="11"/>
  <c r="R65" i="11" s="1"/>
  <c r="R22" i="11"/>
  <c r="Q22" i="11"/>
  <c r="P22" i="11"/>
  <c r="O22" i="11"/>
  <c r="N22" i="11"/>
  <c r="M22" i="11"/>
  <c r="L22" i="11"/>
  <c r="K22" i="11"/>
  <c r="F22" i="11"/>
  <c r="S22" i="11" s="1"/>
  <c r="S32" i="11"/>
  <c r="R32" i="11"/>
  <c r="Q32" i="11"/>
  <c r="P32" i="11"/>
  <c r="O32" i="11"/>
  <c r="N32" i="11"/>
  <c r="L32" i="11"/>
  <c r="K32" i="11"/>
  <c r="F32" i="11"/>
  <c r="R21" i="11"/>
  <c r="Q21" i="11"/>
  <c r="P21" i="11"/>
  <c r="O21" i="11"/>
  <c r="N21" i="11"/>
  <c r="M21" i="11"/>
  <c r="L21" i="11"/>
  <c r="K21" i="11"/>
  <c r="F21" i="11"/>
  <c r="S21" i="11" s="1"/>
  <c r="R20" i="11"/>
  <c r="Q20" i="11"/>
  <c r="P20" i="11"/>
  <c r="O20" i="11"/>
  <c r="N20" i="11"/>
  <c r="M20" i="11"/>
  <c r="L20" i="11"/>
  <c r="K20" i="11"/>
  <c r="F20" i="11"/>
  <c r="S20" i="11" s="1"/>
  <c r="S64" i="11"/>
  <c r="Q64" i="11"/>
  <c r="P64" i="11"/>
  <c r="O64" i="11"/>
  <c r="N64" i="11"/>
  <c r="M64" i="11"/>
  <c r="L64" i="11"/>
  <c r="K64" i="11"/>
  <c r="F64" i="11"/>
  <c r="R64" i="11" s="1"/>
  <c r="S31" i="11"/>
  <c r="R31" i="11"/>
  <c r="Q31" i="11"/>
  <c r="P31" i="11"/>
  <c r="O31" i="11"/>
  <c r="N31" i="11"/>
  <c r="L31" i="11"/>
  <c r="K31" i="11"/>
  <c r="F31" i="11"/>
  <c r="S30" i="11"/>
  <c r="R30" i="11"/>
  <c r="Q30" i="11"/>
  <c r="P30" i="11"/>
  <c r="O30" i="11"/>
  <c r="N30" i="11"/>
  <c r="L30" i="11"/>
  <c r="K30" i="11"/>
  <c r="F30" i="11"/>
  <c r="M30" i="11" s="1"/>
  <c r="R19" i="11"/>
  <c r="Q19" i="11"/>
  <c r="P19" i="11"/>
  <c r="O19" i="11"/>
  <c r="N19" i="11"/>
  <c r="M19" i="11"/>
  <c r="L19" i="11"/>
  <c r="K19" i="11"/>
  <c r="F19" i="11"/>
  <c r="S19" i="11" s="1"/>
  <c r="S29" i="11"/>
  <c r="R29" i="11"/>
  <c r="Q29" i="11"/>
  <c r="P29" i="11"/>
  <c r="O29" i="11"/>
  <c r="N29" i="11"/>
  <c r="L29" i="11"/>
  <c r="K29" i="11"/>
  <c r="F29" i="11"/>
  <c r="M29" i="11" s="1"/>
  <c r="S28" i="11"/>
  <c r="R28" i="11"/>
  <c r="Q28" i="11"/>
  <c r="P28" i="11"/>
  <c r="O28" i="11"/>
  <c r="N28" i="11"/>
  <c r="L28" i="11"/>
  <c r="K28" i="11"/>
  <c r="F28" i="11"/>
  <c r="M28" i="11" s="1"/>
  <c r="S63" i="11"/>
  <c r="Q63" i="11"/>
  <c r="P63" i="11"/>
  <c r="O63" i="11"/>
  <c r="N63" i="11"/>
  <c r="M63" i="11"/>
  <c r="L63" i="11"/>
  <c r="K63" i="11"/>
  <c r="F63" i="11"/>
  <c r="R63" i="11" s="1"/>
  <c r="S27" i="11"/>
  <c r="R27" i="11"/>
  <c r="Q27" i="11"/>
  <c r="P27" i="11"/>
  <c r="O27" i="11"/>
  <c r="N27" i="11"/>
  <c r="L27" i="11"/>
  <c r="K27" i="11"/>
  <c r="F27" i="11"/>
  <c r="S55" i="11"/>
  <c r="R55" i="11"/>
  <c r="Q55" i="11"/>
  <c r="P55" i="11"/>
  <c r="O55" i="11"/>
  <c r="N55" i="11"/>
  <c r="M55" i="11"/>
  <c r="L55" i="11"/>
  <c r="F55" i="11"/>
  <c r="K55" i="11" s="1"/>
  <c r="R18" i="11"/>
  <c r="Q18" i="11"/>
  <c r="P18" i="11"/>
  <c r="O18" i="11"/>
  <c r="N18" i="11"/>
  <c r="M18" i="11"/>
  <c r="L18" i="11"/>
  <c r="K18" i="11"/>
  <c r="F18" i="11"/>
  <c r="S18" i="11" s="1"/>
  <c r="S62" i="11"/>
  <c r="Q62" i="11"/>
  <c r="P62" i="11"/>
  <c r="O62" i="11"/>
  <c r="N62" i="11"/>
  <c r="M62" i="11"/>
  <c r="L62" i="11"/>
  <c r="K62" i="11"/>
  <c r="F62" i="11"/>
  <c r="R62" i="11" s="1"/>
  <c r="R17" i="11"/>
  <c r="Q17" i="11"/>
  <c r="P17" i="11"/>
  <c r="O17" i="11"/>
  <c r="N17" i="11"/>
  <c r="M17" i="11"/>
  <c r="L17" i="11"/>
  <c r="K17" i="11"/>
  <c r="F17" i="11"/>
  <c r="S70" i="11"/>
  <c r="R70" i="11"/>
  <c r="Q70" i="11"/>
  <c r="P70" i="11"/>
  <c r="O70" i="11"/>
  <c r="N70" i="11"/>
  <c r="M70" i="11"/>
  <c r="K70" i="11"/>
  <c r="F70" i="11"/>
  <c r="L70" i="11" s="1"/>
  <c r="S54" i="11"/>
  <c r="R54" i="11"/>
  <c r="Q54" i="11"/>
  <c r="P54" i="11"/>
  <c r="O54" i="11"/>
  <c r="N54" i="11"/>
  <c r="M54" i="11"/>
  <c r="L54" i="11"/>
  <c r="F54" i="11"/>
  <c r="K54" i="11" s="1"/>
  <c r="S61" i="11"/>
  <c r="Q61" i="11"/>
  <c r="P61" i="11"/>
  <c r="O61" i="11"/>
  <c r="N61" i="11"/>
  <c r="M61" i="11"/>
  <c r="L61" i="11"/>
  <c r="K61" i="11"/>
  <c r="F61" i="11"/>
  <c r="R61" i="11" s="1"/>
  <c r="S69" i="11"/>
  <c r="R69" i="11"/>
  <c r="Q69" i="11"/>
  <c r="P69" i="11"/>
  <c r="O69" i="11"/>
  <c r="N69" i="11"/>
  <c r="M69" i="11"/>
  <c r="K69" i="11"/>
  <c r="F69" i="11"/>
  <c r="L69" i="11" s="1"/>
  <c r="R16" i="11"/>
  <c r="Q16" i="11"/>
  <c r="P16" i="11"/>
  <c r="O16" i="11"/>
  <c r="N16" i="11"/>
  <c r="M16" i="11"/>
  <c r="L16" i="11"/>
  <c r="K16" i="11"/>
  <c r="F16" i="11"/>
  <c r="S16" i="11" s="1"/>
  <c r="S53" i="11"/>
  <c r="R53" i="11"/>
  <c r="Q53" i="11"/>
  <c r="P53" i="11"/>
  <c r="O53" i="11"/>
  <c r="N53" i="11"/>
  <c r="M53" i="11"/>
  <c r="L53" i="11"/>
  <c r="F53" i="11"/>
  <c r="K53" i="11" s="1"/>
  <c r="S52" i="11"/>
  <c r="R52" i="11"/>
  <c r="Q52" i="11"/>
  <c r="P52" i="11"/>
  <c r="O52" i="11"/>
  <c r="N52" i="11"/>
  <c r="M52" i="11"/>
  <c r="L52" i="11"/>
  <c r="F52" i="11"/>
  <c r="K52" i="11" s="1"/>
  <c r="S60" i="11"/>
  <c r="Q60" i="11"/>
  <c r="P60" i="11"/>
  <c r="O60" i="11"/>
  <c r="N60" i="11"/>
  <c r="M60" i="11"/>
  <c r="L60" i="11"/>
  <c r="K60" i="11"/>
  <c r="F60" i="11"/>
  <c r="H60" i="11" s="1"/>
  <c r="S51" i="11"/>
  <c r="R51" i="11"/>
  <c r="Q51" i="11"/>
  <c r="P51" i="11"/>
  <c r="O51" i="11"/>
  <c r="N51" i="11"/>
  <c r="M51" i="11"/>
  <c r="L51" i="11"/>
  <c r="F51" i="11"/>
  <c r="K51" i="11" s="1"/>
  <c r="S50" i="11"/>
  <c r="R50" i="11"/>
  <c r="Q50" i="11"/>
  <c r="P50" i="11"/>
  <c r="O50" i="11"/>
  <c r="N50" i="11"/>
  <c r="M50" i="11"/>
  <c r="L50" i="11"/>
  <c r="F50" i="11"/>
  <c r="K50" i="11" s="1"/>
  <c r="S49" i="11"/>
  <c r="R49" i="11"/>
  <c r="Q49" i="11"/>
  <c r="P49" i="11"/>
  <c r="O49" i="11"/>
  <c r="N49" i="11"/>
  <c r="M49" i="11"/>
  <c r="L49" i="11"/>
  <c r="F49" i="11"/>
  <c r="K49" i="11" s="1"/>
  <c r="S48" i="11"/>
  <c r="R48" i="11"/>
  <c r="Q48" i="11"/>
  <c r="P48" i="11"/>
  <c r="O48" i="11"/>
  <c r="N48" i="11"/>
  <c r="M48" i="11"/>
  <c r="L48" i="11"/>
  <c r="F48" i="11"/>
  <c r="K48" i="11" s="1"/>
  <c r="R14" i="11"/>
  <c r="Q14" i="11"/>
  <c r="P14" i="11"/>
  <c r="O14" i="11"/>
  <c r="N14" i="11"/>
  <c r="M14" i="11"/>
  <c r="L14" i="11"/>
  <c r="K14" i="11"/>
  <c r="F14" i="11"/>
  <c r="S14" i="11" s="1"/>
  <c r="R15" i="11"/>
  <c r="Q15" i="11"/>
  <c r="P15" i="11"/>
  <c r="O15" i="11"/>
  <c r="N15" i="11"/>
  <c r="M15" i="11"/>
  <c r="L15" i="11"/>
  <c r="K15" i="11"/>
  <c r="F15" i="11"/>
  <c r="S15" i="11" s="1"/>
  <c r="R13" i="11"/>
  <c r="Q13" i="11"/>
  <c r="P13" i="11"/>
  <c r="O13" i="11"/>
  <c r="N13" i="11"/>
  <c r="M13" i="11"/>
  <c r="L13" i="11"/>
  <c r="K13" i="11"/>
  <c r="F13" i="11"/>
  <c r="S13" i="11" s="1"/>
  <c r="R12" i="11"/>
  <c r="Q12" i="11"/>
  <c r="P12" i="11"/>
  <c r="O12" i="11"/>
  <c r="N12" i="11"/>
  <c r="M12" i="11"/>
  <c r="L12" i="11"/>
  <c r="K12" i="11"/>
  <c r="F12" i="11"/>
  <c r="S12" i="11" s="1"/>
  <c r="S47" i="11"/>
  <c r="R47" i="11"/>
  <c r="Q47" i="11"/>
  <c r="P47" i="11"/>
  <c r="O47" i="11"/>
  <c r="N47" i="11"/>
  <c r="M47" i="11"/>
  <c r="L47" i="11"/>
  <c r="F47" i="11"/>
  <c r="S59" i="11"/>
  <c r="Q59" i="11"/>
  <c r="P59" i="11"/>
  <c r="O59" i="11"/>
  <c r="N59" i="11"/>
  <c r="M59" i="11"/>
  <c r="L59" i="11"/>
  <c r="K59" i="11"/>
  <c r="F59" i="11"/>
  <c r="R59" i="11" s="1"/>
  <c r="S46" i="11"/>
  <c r="R46" i="11"/>
  <c r="Q46" i="11"/>
  <c r="P46" i="11"/>
  <c r="O46" i="11"/>
  <c r="N46" i="11"/>
  <c r="M46" i="11"/>
  <c r="L46" i="11"/>
  <c r="F46" i="11"/>
  <c r="K46" i="11" s="1"/>
  <c r="R11" i="11"/>
  <c r="Q11" i="11"/>
  <c r="P11" i="11"/>
  <c r="O11" i="11"/>
  <c r="N11" i="11"/>
  <c r="M11" i="11"/>
  <c r="L11" i="11"/>
  <c r="K11" i="11"/>
  <c r="F11" i="11"/>
  <c r="S11" i="11" s="1"/>
  <c r="S45" i="11"/>
  <c r="R45" i="11"/>
  <c r="Q45" i="11"/>
  <c r="P45" i="11"/>
  <c r="O45" i="11"/>
  <c r="N45" i="11"/>
  <c r="M45" i="11"/>
  <c r="L45" i="11"/>
  <c r="F45" i="11"/>
  <c r="K45" i="11" s="1"/>
  <c r="S44" i="11"/>
  <c r="R44" i="11"/>
  <c r="Q44" i="11"/>
  <c r="P44" i="11"/>
  <c r="O44" i="11"/>
  <c r="N44" i="11"/>
  <c r="M44" i="11"/>
  <c r="L44" i="11"/>
  <c r="F44" i="11"/>
  <c r="K44" i="11" s="1"/>
  <c r="S58" i="11"/>
  <c r="Q58" i="11"/>
  <c r="P58" i="11"/>
  <c r="O58" i="11"/>
  <c r="N58" i="11"/>
  <c r="M58" i="11"/>
  <c r="L58" i="11"/>
  <c r="K58" i="11"/>
  <c r="F58" i="11"/>
  <c r="S43" i="11"/>
  <c r="R43" i="11"/>
  <c r="Q43" i="11"/>
  <c r="P43" i="11"/>
  <c r="O43" i="11"/>
  <c r="N43" i="11"/>
  <c r="M43" i="11"/>
  <c r="L43" i="11"/>
  <c r="F43" i="11"/>
  <c r="K43" i="11" s="1"/>
  <c r="S42" i="11"/>
  <c r="R42" i="11"/>
  <c r="Q42" i="11"/>
  <c r="P42" i="11"/>
  <c r="O42" i="11"/>
  <c r="N42" i="11"/>
  <c r="M42" i="11"/>
  <c r="L42" i="11"/>
  <c r="F42" i="11"/>
  <c r="K42" i="11" s="1"/>
  <c r="S57" i="11"/>
  <c r="Q57" i="11"/>
  <c r="P57" i="11"/>
  <c r="O57" i="11"/>
  <c r="N57" i="11"/>
  <c r="M57" i="11"/>
  <c r="L57" i="11"/>
  <c r="K57" i="11"/>
  <c r="F57" i="11"/>
  <c r="S41" i="11"/>
  <c r="R41" i="11"/>
  <c r="Q41" i="11"/>
  <c r="P41" i="11"/>
  <c r="O41" i="11"/>
  <c r="N41" i="11"/>
  <c r="M41" i="11"/>
  <c r="L41" i="11"/>
  <c r="F41" i="11"/>
  <c r="K41" i="11" s="1"/>
  <c r="S40" i="11"/>
  <c r="R40" i="11"/>
  <c r="Q40" i="11"/>
  <c r="P40" i="11"/>
  <c r="O40" i="11"/>
  <c r="N40" i="11"/>
  <c r="M40" i="11"/>
  <c r="L40" i="11"/>
  <c r="F40" i="11"/>
  <c r="K40" i="11" s="1"/>
  <c r="S56" i="11"/>
  <c r="Q56" i="11"/>
  <c r="P56" i="11"/>
  <c r="O56" i="11"/>
  <c r="N56" i="11"/>
  <c r="M56" i="11"/>
  <c r="L56" i="11"/>
  <c r="K56" i="11"/>
  <c r="F56" i="11"/>
  <c r="R56" i="11" s="1"/>
  <c r="H47" i="9"/>
  <c r="H49" i="9"/>
  <c r="H50" i="9"/>
  <c r="H51" i="9"/>
  <c r="Q49" i="9"/>
  <c r="O49" i="9"/>
  <c r="N49" i="9"/>
  <c r="M49" i="9"/>
  <c r="L49" i="9"/>
  <c r="K49" i="9"/>
  <c r="J49" i="9"/>
  <c r="I49" i="9"/>
  <c r="S49" i="9"/>
  <c r="H52" i="9"/>
  <c r="Q52" i="9"/>
  <c r="O52" i="9"/>
  <c r="N52" i="9"/>
  <c r="M52" i="9"/>
  <c r="L52" i="9"/>
  <c r="K52" i="9"/>
  <c r="J52" i="9"/>
  <c r="I52" i="9"/>
  <c r="H54" i="9"/>
  <c r="H55" i="9"/>
  <c r="Q53" i="9"/>
  <c r="O53" i="9"/>
  <c r="N53" i="9"/>
  <c r="M53" i="9"/>
  <c r="L53" i="9"/>
  <c r="K53" i="9"/>
  <c r="J53" i="9"/>
  <c r="I53" i="9"/>
  <c r="S53" i="9"/>
  <c r="H42" i="9"/>
  <c r="H44" i="9"/>
  <c r="H45" i="9"/>
  <c r="H46" i="9"/>
  <c r="S44" i="9"/>
  <c r="Q44" i="9"/>
  <c r="O44" i="9"/>
  <c r="N44" i="9"/>
  <c r="M44" i="9"/>
  <c r="L44" i="9"/>
  <c r="J44" i="9"/>
  <c r="I44" i="9"/>
  <c r="H36" i="9"/>
  <c r="H38" i="9"/>
  <c r="H39" i="9"/>
  <c r="S38" i="9"/>
  <c r="Q38" i="9"/>
  <c r="O38" i="9"/>
  <c r="N38" i="9"/>
  <c r="M38" i="9"/>
  <c r="L38" i="9"/>
  <c r="J38" i="9"/>
  <c r="I38" i="9"/>
  <c r="H40" i="9"/>
  <c r="H41" i="9"/>
  <c r="S40" i="9"/>
  <c r="Q40" i="9"/>
  <c r="O40" i="9"/>
  <c r="N40" i="9"/>
  <c r="M40" i="9"/>
  <c r="L40" i="9"/>
  <c r="J40" i="9"/>
  <c r="I40" i="9"/>
  <c r="S43" i="9"/>
  <c r="Q43" i="9"/>
  <c r="O43" i="9"/>
  <c r="N43" i="9"/>
  <c r="M43" i="9"/>
  <c r="L43" i="9"/>
  <c r="J43" i="9"/>
  <c r="I43" i="9"/>
  <c r="H33" i="9"/>
  <c r="H35" i="9"/>
  <c r="H27" i="9"/>
  <c r="H28" i="9"/>
  <c r="H29" i="9"/>
  <c r="H31" i="9"/>
  <c r="H32" i="9"/>
  <c r="H23" i="9"/>
  <c r="H25" i="9"/>
  <c r="H26" i="9"/>
  <c r="S25" i="9"/>
  <c r="Q25" i="9"/>
  <c r="O25" i="9"/>
  <c r="N25" i="9"/>
  <c r="M25" i="9"/>
  <c r="L25" i="9"/>
  <c r="K25" i="9"/>
  <c r="J25" i="9"/>
  <c r="I25" i="9"/>
  <c r="S28" i="9"/>
  <c r="Q28" i="9"/>
  <c r="O28" i="9"/>
  <c r="N28" i="9"/>
  <c r="M28" i="9"/>
  <c r="L28" i="9"/>
  <c r="K28" i="9"/>
  <c r="J28" i="9"/>
  <c r="H13" i="9"/>
  <c r="H14" i="9"/>
  <c r="H16" i="9"/>
  <c r="H17" i="9"/>
  <c r="H18" i="9"/>
  <c r="S17" i="9"/>
  <c r="Q17" i="9"/>
  <c r="O17" i="9"/>
  <c r="N17" i="9"/>
  <c r="M17" i="9"/>
  <c r="L17" i="9"/>
  <c r="K17" i="9"/>
  <c r="J17" i="9"/>
  <c r="I17" i="9"/>
  <c r="H12" i="9"/>
  <c r="H19" i="9"/>
  <c r="H20" i="9"/>
  <c r="H21" i="9"/>
  <c r="S23" i="9"/>
  <c r="Q23" i="9"/>
  <c r="O23" i="9"/>
  <c r="N23" i="9"/>
  <c r="M23" i="9"/>
  <c r="L23" i="9"/>
  <c r="K23" i="9"/>
  <c r="J23" i="9"/>
  <c r="Q21" i="9"/>
  <c r="O21" i="9"/>
  <c r="N21" i="9"/>
  <c r="M21" i="9"/>
  <c r="L21" i="9"/>
  <c r="K21" i="9"/>
  <c r="J21" i="9"/>
  <c r="I21" i="9"/>
  <c r="Q18" i="9"/>
  <c r="O18" i="9"/>
  <c r="N18" i="9"/>
  <c r="M18" i="9"/>
  <c r="L18" i="9"/>
  <c r="K18" i="9"/>
  <c r="J18" i="9"/>
  <c r="I18" i="9"/>
  <c r="S18" i="9"/>
  <c r="H11" i="9"/>
  <c r="H56" i="9"/>
  <c r="H57" i="9"/>
  <c r="H73" i="9"/>
  <c r="H88" i="9"/>
  <c r="H96" i="9"/>
  <c r="H100" i="9"/>
  <c r="H101" i="9"/>
  <c r="H104" i="9"/>
  <c r="H105" i="9"/>
  <c r="H110" i="9"/>
  <c r="H111" i="9"/>
  <c r="H112" i="9"/>
  <c r="H113" i="9"/>
  <c r="H116" i="9"/>
  <c r="S13" i="9"/>
  <c r="Q13" i="9"/>
  <c r="O13" i="9"/>
  <c r="N13" i="9"/>
  <c r="M13" i="9"/>
  <c r="L13" i="9"/>
  <c r="K13" i="9"/>
  <c r="J13" i="9"/>
  <c r="S12" i="9"/>
  <c r="Q12" i="9"/>
  <c r="O12" i="9"/>
  <c r="N12" i="9"/>
  <c r="M12" i="9"/>
  <c r="L12" i="9"/>
  <c r="K12" i="9"/>
  <c r="J12" i="9"/>
  <c r="H6" i="9"/>
  <c r="H8" i="9"/>
  <c r="H9" i="9"/>
  <c r="H5" i="9"/>
  <c r="S9" i="9"/>
  <c r="Q9" i="9"/>
  <c r="O9" i="9"/>
  <c r="N9" i="9"/>
  <c r="M9" i="9"/>
  <c r="L9" i="9"/>
  <c r="K9" i="9"/>
  <c r="J9" i="9"/>
  <c r="S6" i="9"/>
  <c r="Q6" i="9"/>
  <c r="O6" i="9"/>
  <c r="N6" i="9"/>
  <c r="M6" i="9"/>
  <c r="L6" i="9"/>
  <c r="K6" i="9"/>
  <c r="J6" i="9"/>
  <c r="I8" i="9"/>
  <c r="I11" i="9"/>
  <c r="I14" i="9"/>
  <c r="I16" i="9"/>
  <c r="I19" i="9"/>
  <c r="I20" i="9"/>
  <c r="I26" i="9"/>
  <c r="I29" i="9"/>
  <c r="I30" i="9"/>
  <c r="I31" i="9"/>
  <c r="I33" i="9"/>
  <c r="I34" i="9"/>
  <c r="I35" i="9"/>
  <c r="I36" i="9"/>
  <c r="I39" i="9"/>
  <c r="I41" i="9"/>
  <c r="I42" i="9"/>
  <c r="I45" i="9"/>
  <c r="I46" i="9"/>
  <c r="I48" i="9"/>
  <c r="I47" i="9"/>
  <c r="I50" i="9"/>
  <c r="I51" i="9"/>
  <c r="I54" i="9"/>
  <c r="I55" i="9"/>
  <c r="I56" i="9"/>
  <c r="I57" i="9"/>
  <c r="I58" i="9"/>
  <c r="I59" i="9"/>
  <c r="I60" i="9"/>
  <c r="I61" i="9"/>
  <c r="I62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J7" i="9"/>
  <c r="K7" i="9"/>
  <c r="L7" i="9"/>
  <c r="M7" i="9"/>
  <c r="N7" i="9"/>
  <c r="O7" i="9"/>
  <c r="Q7" i="9"/>
  <c r="S7" i="9"/>
  <c r="J8" i="9"/>
  <c r="K8" i="9"/>
  <c r="L8" i="9"/>
  <c r="M8" i="9"/>
  <c r="N8" i="9"/>
  <c r="O8" i="9"/>
  <c r="S8" i="9"/>
  <c r="J10" i="9"/>
  <c r="K10" i="9"/>
  <c r="L10" i="9"/>
  <c r="M10" i="9"/>
  <c r="N10" i="9"/>
  <c r="O10" i="9"/>
  <c r="Q10" i="9"/>
  <c r="S10" i="9"/>
  <c r="J11" i="9"/>
  <c r="K11" i="9"/>
  <c r="L11" i="9"/>
  <c r="M11" i="9"/>
  <c r="N11" i="9"/>
  <c r="O11" i="9"/>
  <c r="S11" i="9"/>
  <c r="J14" i="9"/>
  <c r="K14" i="9"/>
  <c r="L14" i="9"/>
  <c r="M14" i="9"/>
  <c r="N14" i="9"/>
  <c r="O14" i="9"/>
  <c r="Q14" i="9"/>
  <c r="J15" i="9"/>
  <c r="K15" i="9"/>
  <c r="L15" i="9"/>
  <c r="M15" i="9"/>
  <c r="N15" i="9"/>
  <c r="O15" i="9"/>
  <c r="Q15" i="9"/>
  <c r="S15" i="9"/>
  <c r="J16" i="9"/>
  <c r="K16" i="9"/>
  <c r="L16" i="9"/>
  <c r="M16" i="9"/>
  <c r="N16" i="9"/>
  <c r="O16" i="9"/>
  <c r="S16" i="9"/>
  <c r="J19" i="9"/>
  <c r="K19" i="9"/>
  <c r="L19" i="9"/>
  <c r="M19" i="9"/>
  <c r="N19" i="9"/>
  <c r="O19" i="9"/>
  <c r="Q19" i="9"/>
  <c r="J20" i="9"/>
  <c r="K20" i="9"/>
  <c r="L20" i="9"/>
  <c r="M20" i="9"/>
  <c r="N20" i="9"/>
  <c r="O20" i="9"/>
  <c r="Q20" i="9"/>
  <c r="J22" i="9"/>
  <c r="K22" i="9"/>
  <c r="L22" i="9"/>
  <c r="M22" i="9"/>
  <c r="N22" i="9"/>
  <c r="O22" i="9"/>
  <c r="Q22" i="9"/>
  <c r="S22" i="9"/>
  <c r="J24" i="9"/>
  <c r="K24" i="9"/>
  <c r="L24" i="9"/>
  <c r="M24" i="9"/>
  <c r="N24" i="9"/>
  <c r="O24" i="9"/>
  <c r="Q24" i="9"/>
  <c r="S24" i="9"/>
  <c r="J26" i="9"/>
  <c r="K26" i="9"/>
  <c r="L26" i="9"/>
  <c r="M26" i="9"/>
  <c r="N26" i="9"/>
  <c r="O26" i="9"/>
  <c r="S26" i="9"/>
  <c r="J29" i="9"/>
  <c r="K29" i="9"/>
  <c r="L29" i="9"/>
  <c r="M29" i="9"/>
  <c r="N29" i="9"/>
  <c r="O29" i="9"/>
  <c r="Q29" i="9"/>
  <c r="K30" i="9"/>
  <c r="L30" i="9"/>
  <c r="M30" i="9"/>
  <c r="N30" i="9"/>
  <c r="O30" i="9"/>
  <c r="Q30" i="9"/>
  <c r="S30" i="9"/>
  <c r="J27" i="9"/>
  <c r="K27" i="9"/>
  <c r="L27" i="9"/>
  <c r="M27" i="9"/>
  <c r="N27" i="9"/>
  <c r="O27" i="9"/>
  <c r="Q27" i="9"/>
  <c r="S27" i="9"/>
  <c r="J31" i="9"/>
  <c r="K31" i="9"/>
  <c r="L31" i="9"/>
  <c r="M31" i="9"/>
  <c r="N31" i="9"/>
  <c r="O31" i="9"/>
  <c r="S31" i="9"/>
  <c r="K33" i="9"/>
  <c r="L33" i="9"/>
  <c r="M33" i="9"/>
  <c r="N33" i="9"/>
  <c r="O33" i="9"/>
  <c r="Q33" i="9"/>
  <c r="S33" i="9"/>
  <c r="J34" i="9"/>
  <c r="K34" i="9"/>
  <c r="L34" i="9"/>
  <c r="M34" i="9"/>
  <c r="N34" i="9"/>
  <c r="O34" i="9"/>
  <c r="Q34" i="9"/>
  <c r="J32" i="9"/>
  <c r="K32" i="9"/>
  <c r="L32" i="9"/>
  <c r="M32" i="9"/>
  <c r="N32" i="9"/>
  <c r="O32" i="9"/>
  <c r="Q32" i="9"/>
  <c r="S32" i="9"/>
  <c r="J35" i="9"/>
  <c r="K35" i="9"/>
  <c r="L35" i="9"/>
  <c r="M35" i="9"/>
  <c r="N35" i="9"/>
  <c r="O35" i="9"/>
  <c r="S35" i="9"/>
  <c r="J37" i="9"/>
  <c r="K37" i="9"/>
  <c r="L37" i="9"/>
  <c r="M37" i="9"/>
  <c r="N37" i="9"/>
  <c r="O37" i="9"/>
  <c r="Q37" i="9"/>
  <c r="S37" i="9"/>
  <c r="J36" i="9"/>
  <c r="K36" i="9"/>
  <c r="L36" i="9"/>
  <c r="M36" i="9"/>
  <c r="N36" i="9"/>
  <c r="O36" i="9"/>
  <c r="Q36" i="9"/>
  <c r="J39" i="9"/>
  <c r="K39" i="9"/>
  <c r="L39" i="9"/>
  <c r="M39" i="9"/>
  <c r="N39" i="9"/>
  <c r="O39" i="9"/>
  <c r="S39" i="9"/>
  <c r="J41" i="9"/>
  <c r="L41" i="9"/>
  <c r="M41" i="9"/>
  <c r="N41" i="9"/>
  <c r="O41" i="9"/>
  <c r="Q41" i="9"/>
  <c r="S41" i="9"/>
  <c r="J42" i="9"/>
  <c r="K42" i="9"/>
  <c r="L42" i="9"/>
  <c r="M42" i="9"/>
  <c r="N42" i="9"/>
  <c r="O42" i="9"/>
  <c r="Q42" i="9"/>
  <c r="J45" i="9"/>
  <c r="K45" i="9"/>
  <c r="L45" i="9"/>
  <c r="M45" i="9"/>
  <c r="N45" i="9"/>
  <c r="O45" i="9"/>
  <c r="S45" i="9"/>
  <c r="J46" i="9"/>
  <c r="K46" i="9"/>
  <c r="L46" i="9"/>
  <c r="M46" i="9"/>
  <c r="N46" i="9"/>
  <c r="O46" i="9"/>
  <c r="Q46" i="9"/>
  <c r="J48" i="9"/>
  <c r="L48" i="9"/>
  <c r="M48" i="9"/>
  <c r="N48" i="9"/>
  <c r="O48" i="9"/>
  <c r="Q48" i="9"/>
  <c r="S48" i="9"/>
  <c r="J47" i="9"/>
  <c r="K47" i="9"/>
  <c r="L47" i="9"/>
  <c r="M47" i="9"/>
  <c r="N47" i="9"/>
  <c r="O47" i="9"/>
  <c r="Q47" i="9"/>
  <c r="J50" i="9"/>
  <c r="K50" i="9"/>
  <c r="L50" i="9"/>
  <c r="M50" i="9"/>
  <c r="N50" i="9"/>
  <c r="O50" i="9"/>
  <c r="S50" i="9"/>
  <c r="J51" i="9"/>
  <c r="K51" i="9"/>
  <c r="L51" i="9"/>
  <c r="M51" i="9"/>
  <c r="N51" i="9"/>
  <c r="O51" i="9"/>
  <c r="Q51" i="9"/>
  <c r="J54" i="9"/>
  <c r="K54" i="9"/>
  <c r="L54" i="9"/>
  <c r="M54" i="9"/>
  <c r="N54" i="9"/>
  <c r="O54" i="9"/>
  <c r="J55" i="9"/>
  <c r="K55" i="9"/>
  <c r="M55" i="9"/>
  <c r="N55" i="9"/>
  <c r="O55" i="9"/>
  <c r="S55" i="9"/>
  <c r="J56" i="9"/>
  <c r="K56" i="9"/>
  <c r="N56" i="9"/>
  <c r="O56" i="9"/>
  <c r="Q56" i="9"/>
  <c r="S56" i="9"/>
  <c r="J57" i="9"/>
  <c r="K57" i="9"/>
  <c r="N57" i="9"/>
  <c r="O57" i="9"/>
  <c r="Q57" i="9"/>
  <c r="S57" i="9"/>
  <c r="J58" i="9"/>
  <c r="K58" i="9"/>
  <c r="N58" i="9"/>
  <c r="O58" i="9"/>
  <c r="Q58" i="9"/>
  <c r="S58" i="9"/>
  <c r="J59" i="9"/>
  <c r="K59" i="9"/>
  <c r="M59" i="9"/>
  <c r="N59" i="9"/>
  <c r="O59" i="9"/>
  <c r="Q59" i="9"/>
  <c r="S59" i="9"/>
  <c r="J60" i="9"/>
  <c r="K60" i="9"/>
  <c r="L60" i="9"/>
  <c r="N60" i="9"/>
  <c r="O60" i="9"/>
  <c r="Q60" i="9"/>
  <c r="S60" i="9"/>
  <c r="J61" i="9"/>
  <c r="K61" i="9"/>
  <c r="M61" i="9"/>
  <c r="N61" i="9"/>
  <c r="Q61" i="9"/>
  <c r="S61" i="9"/>
  <c r="J62" i="9"/>
  <c r="K62" i="9"/>
  <c r="M62" i="9"/>
  <c r="N62" i="9"/>
  <c r="O62" i="9"/>
  <c r="Q62" i="9"/>
  <c r="S62" i="9"/>
  <c r="J65" i="9"/>
  <c r="K65" i="9"/>
  <c r="M65" i="9"/>
  <c r="N65" i="9"/>
  <c r="O65" i="9"/>
  <c r="Q65" i="9"/>
  <c r="S65" i="9"/>
  <c r="J66" i="9"/>
  <c r="K66" i="9"/>
  <c r="M66" i="9"/>
  <c r="N66" i="9"/>
  <c r="O66" i="9"/>
  <c r="Q66" i="9"/>
  <c r="S66" i="9"/>
  <c r="J67" i="9"/>
  <c r="K67" i="9"/>
  <c r="M67" i="9"/>
  <c r="N67" i="9"/>
  <c r="O67" i="9"/>
  <c r="S67" i="9"/>
  <c r="J68" i="9"/>
  <c r="K68" i="9"/>
  <c r="M68" i="9"/>
  <c r="N68" i="9"/>
  <c r="O68" i="9"/>
  <c r="S68" i="9"/>
  <c r="J69" i="9"/>
  <c r="K69" i="9"/>
  <c r="M69" i="9"/>
  <c r="N69" i="9"/>
  <c r="O69" i="9"/>
  <c r="Q69" i="9"/>
  <c r="S69" i="9"/>
  <c r="J70" i="9"/>
  <c r="K70" i="9"/>
  <c r="M70" i="9"/>
  <c r="O70" i="9"/>
  <c r="Q70" i="9"/>
  <c r="S70" i="9"/>
  <c r="J71" i="9"/>
  <c r="K71" i="9"/>
  <c r="L71" i="9"/>
  <c r="N71" i="9"/>
  <c r="O71" i="9"/>
  <c r="Q71" i="9"/>
  <c r="S71" i="9"/>
  <c r="J72" i="9"/>
  <c r="L72" i="9"/>
  <c r="N72" i="9"/>
  <c r="O72" i="9"/>
  <c r="Q72" i="9"/>
  <c r="S72" i="9"/>
  <c r="J73" i="9"/>
  <c r="K73" i="9"/>
  <c r="L73" i="9"/>
  <c r="M73" i="9"/>
  <c r="O73" i="9"/>
  <c r="S73" i="9"/>
  <c r="J74" i="9"/>
  <c r="K74" i="9"/>
  <c r="L74" i="9"/>
  <c r="M74" i="9"/>
  <c r="O74" i="9"/>
  <c r="Q74" i="9"/>
  <c r="S74" i="9"/>
  <c r="J75" i="9"/>
  <c r="K75" i="9"/>
  <c r="L75" i="9"/>
  <c r="M75" i="9"/>
  <c r="O75" i="9"/>
  <c r="Q75" i="9"/>
  <c r="S75" i="9"/>
  <c r="J76" i="9"/>
  <c r="K76" i="9"/>
  <c r="L76" i="9"/>
  <c r="M76" i="9"/>
  <c r="O76" i="9"/>
  <c r="Q76" i="9"/>
  <c r="J77" i="9"/>
  <c r="K77" i="9"/>
  <c r="L77" i="9"/>
  <c r="M77" i="9"/>
  <c r="O77" i="9"/>
  <c r="Q77" i="9"/>
  <c r="S77" i="9"/>
  <c r="J78" i="9"/>
  <c r="K78" i="9"/>
  <c r="L78" i="9"/>
  <c r="M78" i="9"/>
  <c r="O78" i="9"/>
  <c r="S78" i="9"/>
  <c r="J79" i="9"/>
  <c r="K79" i="9"/>
  <c r="L79" i="9"/>
  <c r="M79" i="9"/>
  <c r="O79" i="9"/>
  <c r="Q79" i="9"/>
  <c r="S79" i="9"/>
  <c r="J80" i="9"/>
  <c r="K80" i="9"/>
  <c r="L80" i="9"/>
  <c r="M80" i="9"/>
  <c r="O80" i="9"/>
  <c r="Q80" i="9"/>
  <c r="S80" i="9"/>
  <c r="J81" i="9"/>
  <c r="K81" i="9"/>
  <c r="L81" i="9"/>
  <c r="N81" i="9"/>
  <c r="O81" i="9"/>
  <c r="S81" i="9"/>
  <c r="J82" i="9"/>
  <c r="K82" i="9"/>
  <c r="L82" i="9"/>
  <c r="N82" i="9"/>
  <c r="O82" i="9"/>
  <c r="S82" i="9"/>
  <c r="J83" i="9"/>
  <c r="K83" i="9"/>
  <c r="L83" i="9"/>
  <c r="N83" i="9"/>
  <c r="O83" i="9"/>
  <c r="Q83" i="9"/>
  <c r="S83" i="9"/>
  <c r="J84" i="9"/>
  <c r="K84" i="9"/>
  <c r="L84" i="9"/>
  <c r="N84" i="9"/>
  <c r="O84" i="9"/>
  <c r="Q84" i="9"/>
  <c r="S84" i="9"/>
  <c r="J85" i="9"/>
  <c r="K85" i="9"/>
  <c r="M85" i="9"/>
  <c r="N85" i="9"/>
  <c r="O85" i="9"/>
  <c r="Q85" i="9"/>
  <c r="S85" i="9"/>
  <c r="J86" i="9"/>
  <c r="K86" i="9"/>
  <c r="L86" i="9"/>
  <c r="N86" i="9"/>
  <c r="O86" i="9"/>
  <c r="Q86" i="9"/>
  <c r="S86" i="9"/>
  <c r="J87" i="9"/>
  <c r="K87" i="9"/>
  <c r="L87" i="9"/>
  <c r="N87" i="9"/>
  <c r="O87" i="9"/>
  <c r="S87" i="9"/>
  <c r="J88" i="9"/>
  <c r="K88" i="9"/>
  <c r="L88" i="9"/>
  <c r="N88" i="9"/>
  <c r="O88" i="9"/>
  <c r="S88" i="9"/>
  <c r="J89" i="9"/>
  <c r="K89" i="9"/>
  <c r="L89" i="9"/>
  <c r="N89" i="9"/>
  <c r="O89" i="9"/>
  <c r="Q89" i="9"/>
  <c r="S89" i="9"/>
  <c r="J90" i="9"/>
  <c r="K90" i="9"/>
  <c r="L90" i="9"/>
  <c r="M90" i="9"/>
  <c r="N90" i="9"/>
  <c r="O90" i="9"/>
  <c r="S90" i="9"/>
  <c r="J91" i="9"/>
  <c r="K91" i="9"/>
  <c r="L91" i="9"/>
  <c r="N91" i="9"/>
  <c r="O91" i="9"/>
  <c r="Q91" i="9"/>
  <c r="S91" i="9"/>
  <c r="J92" i="9"/>
  <c r="K92" i="9"/>
  <c r="L92" i="9"/>
  <c r="M92" i="9"/>
  <c r="N92" i="9"/>
  <c r="O92" i="9"/>
  <c r="Q92" i="9"/>
  <c r="S92" i="9"/>
  <c r="J93" i="9"/>
  <c r="K93" i="9"/>
  <c r="L93" i="9"/>
  <c r="M93" i="9"/>
  <c r="N93" i="9"/>
  <c r="O93" i="9"/>
  <c r="Q93" i="9"/>
  <c r="S93" i="9"/>
  <c r="J94" i="9"/>
  <c r="K94" i="9"/>
  <c r="L94" i="9"/>
  <c r="M94" i="9"/>
  <c r="N94" i="9"/>
  <c r="O94" i="9"/>
  <c r="Q94" i="9"/>
  <c r="S94" i="9"/>
  <c r="J95" i="9"/>
  <c r="K95" i="9"/>
  <c r="L95" i="9"/>
  <c r="M95" i="9"/>
  <c r="N95" i="9"/>
  <c r="O95" i="9"/>
  <c r="Q95" i="9"/>
  <c r="S95" i="9"/>
  <c r="J96" i="9"/>
  <c r="K96" i="9"/>
  <c r="L96" i="9"/>
  <c r="M96" i="9"/>
  <c r="N96" i="9"/>
  <c r="O96" i="9"/>
  <c r="Q96" i="9"/>
  <c r="S96" i="9"/>
  <c r="J97" i="9"/>
  <c r="K97" i="9"/>
  <c r="L97" i="9"/>
  <c r="M97" i="9"/>
  <c r="N97" i="9"/>
  <c r="O97" i="9"/>
  <c r="Q97" i="9"/>
  <c r="S97" i="9"/>
  <c r="J98" i="9"/>
  <c r="K98" i="9"/>
  <c r="L98" i="9"/>
  <c r="M98" i="9"/>
  <c r="N98" i="9"/>
  <c r="O98" i="9"/>
  <c r="Q98" i="9"/>
  <c r="S98" i="9"/>
  <c r="J99" i="9"/>
  <c r="K99" i="9"/>
  <c r="L99" i="9"/>
  <c r="M99" i="9"/>
  <c r="N99" i="9"/>
  <c r="O99" i="9"/>
  <c r="Q99" i="9"/>
  <c r="S99" i="9"/>
  <c r="J100" i="9"/>
  <c r="K100" i="9"/>
  <c r="L100" i="9"/>
  <c r="M100" i="9"/>
  <c r="N100" i="9"/>
  <c r="O100" i="9"/>
  <c r="S100" i="9"/>
  <c r="J101" i="9"/>
  <c r="K101" i="9"/>
  <c r="L101" i="9"/>
  <c r="M101" i="9"/>
  <c r="N101" i="9"/>
  <c r="O101" i="9"/>
  <c r="Q101" i="9"/>
  <c r="S101" i="9"/>
  <c r="J102" i="9"/>
  <c r="K102" i="9"/>
  <c r="L102" i="9"/>
  <c r="M102" i="9"/>
  <c r="N102" i="9"/>
  <c r="O102" i="9"/>
  <c r="Q102" i="9"/>
  <c r="S102" i="9"/>
  <c r="J103" i="9"/>
  <c r="K103" i="9"/>
  <c r="L103" i="9"/>
  <c r="M103" i="9"/>
  <c r="N103" i="9"/>
  <c r="O103" i="9"/>
  <c r="Q103" i="9"/>
  <c r="S103" i="9"/>
  <c r="J104" i="9"/>
  <c r="K104" i="9"/>
  <c r="L104" i="9"/>
  <c r="M104" i="9"/>
  <c r="N104" i="9"/>
  <c r="O104" i="9"/>
  <c r="S104" i="9"/>
  <c r="J105" i="9"/>
  <c r="K105" i="9"/>
  <c r="L105" i="9"/>
  <c r="M105" i="9"/>
  <c r="N105" i="9"/>
  <c r="O105" i="9"/>
  <c r="Q105" i="9"/>
  <c r="S105" i="9"/>
  <c r="J106" i="9"/>
  <c r="K106" i="9"/>
  <c r="L106" i="9"/>
  <c r="M106" i="9"/>
  <c r="N106" i="9"/>
  <c r="O106" i="9"/>
  <c r="Q106" i="9"/>
  <c r="S106" i="9"/>
  <c r="J107" i="9"/>
  <c r="K107" i="9"/>
  <c r="L107" i="9"/>
  <c r="M107" i="9"/>
  <c r="N107" i="9"/>
  <c r="O107" i="9"/>
  <c r="Q107" i="9"/>
  <c r="S107" i="9"/>
  <c r="J108" i="9"/>
  <c r="K108" i="9"/>
  <c r="L108" i="9"/>
  <c r="M108" i="9"/>
  <c r="N108" i="9"/>
  <c r="O108" i="9"/>
  <c r="Q108" i="9"/>
  <c r="S108" i="9"/>
  <c r="J109" i="9"/>
  <c r="K109" i="9"/>
  <c r="L109" i="9"/>
  <c r="M109" i="9"/>
  <c r="N109" i="9"/>
  <c r="O109" i="9"/>
  <c r="Q109" i="9"/>
  <c r="S109" i="9"/>
  <c r="J110" i="9"/>
  <c r="K110" i="9"/>
  <c r="L110" i="9"/>
  <c r="M110" i="9"/>
  <c r="N110" i="9"/>
  <c r="O110" i="9"/>
  <c r="S110" i="9"/>
  <c r="J111" i="9"/>
  <c r="K111" i="9"/>
  <c r="L111" i="9"/>
  <c r="M111" i="9"/>
  <c r="N111" i="9"/>
  <c r="O111" i="9"/>
  <c r="Q111" i="9"/>
  <c r="S111" i="9"/>
  <c r="J112" i="9"/>
  <c r="K112" i="9"/>
  <c r="L112" i="9"/>
  <c r="M112" i="9"/>
  <c r="N112" i="9"/>
  <c r="O112" i="9"/>
  <c r="Q112" i="9"/>
  <c r="S112" i="9"/>
  <c r="J113" i="9"/>
  <c r="K113" i="9"/>
  <c r="L113" i="9"/>
  <c r="M113" i="9"/>
  <c r="N113" i="9"/>
  <c r="O113" i="9"/>
  <c r="Q113" i="9"/>
  <c r="S113" i="9"/>
  <c r="J114" i="9"/>
  <c r="K114" i="9"/>
  <c r="L114" i="9"/>
  <c r="M114" i="9"/>
  <c r="N114" i="9"/>
  <c r="O114" i="9"/>
  <c r="Q114" i="9"/>
  <c r="S114" i="9"/>
  <c r="J115" i="9"/>
  <c r="K115" i="9"/>
  <c r="L115" i="9"/>
  <c r="M115" i="9"/>
  <c r="N115" i="9"/>
  <c r="O115" i="9"/>
  <c r="Q115" i="9"/>
  <c r="S115" i="9"/>
  <c r="J116" i="9"/>
  <c r="K116" i="9"/>
  <c r="L116" i="9"/>
  <c r="M116" i="9"/>
  <c r="N116" i="9"/>
  <c r="O116" i="9"/>
  <c r="S116" i="9"/>
  <c r="J117" i="9"/>
  <c r="K117" i="9"/>
  <c r="L117" i="9"/>
  <c r="M117" i="9"/>
  <c r="N117" i="9"/>
  <c r="O117" i="9"/>
  <c r="Q117" i="9"/>
  <c r="S117" i="9"/>
  <c r="J118" i="9"/>
  <c r="K118" i="9"/>
  <c r="L118" i="9"/>
  <c r="M118" i="9"/>
  <c r="N118" i="9"/>
  <c r="O118" i="9"/>
  <c r="Q118" i="9"/>
  <c r="S118" i="9"/>
  <c r="J119" i="9"/>
  <c r="K119" i="9"/>
  <c r="L119" i="9"/>
  <c r="M119" i="9"/>
  <c r="N119" i="9"/>
  <c r="O119" i="9"/>
  <c r="S119" i="9"/>
  <c r="Q50" i="9"/>
  <c r="Q54" i="9"/>
  <c r="L55" i="9"/>
  <c r="M56" i="9"/>
  <c r="M57" i="9"/>
  <c r="L58" i="9"/>
  <c r="O61" i="9"/>
  <c r="L65" i="9"/>
  <c r="L66" i="9"/>
  <c r="Q67" i="9"/>
  <c r="L68" i="9"/>
  <c r="N70" i="9"/>
  <c r="N73" i="9"/>
  <c r="N74" i="9"/>
  <c r="N76" i="9"/>
  <c r="N78" i="9"/>
  <c r="Q81" i="9"/>
  <c r="M82" i="9"/>
  <c r="L85" i="9"/>
  <c r="Q87" i="9"/>
  <c r="M88" i="9"/>
  <c r="M91" i="9"/>
  <c r="E2" i="10"/>
  <c r="E3" i="10"/>
  <c r="E4" i="10"/>
  <c r="E5" i="10"/>
  <c r="E6" i="10"/>
  <c r="E7" i="10"/>
  <c r="E8" i="10"/>
  <c r="D9" i="10"/>
  <c r="E9" i="10" s="1"/>
  <c r="D1" i="10"/>
  <c r="E1" i="10" s="1"/>
  <c r="D2" i="10"/>
  <c r="D3" i="10"/>
  <c r="D4" i="10"/>
  <c r="D5" i="10"/>
  <c r="D6" i="10"/>
  <c r="D7" i="10"/>
  <c r="S34" i="9"/>
  <c r="S42" i="9"/>
  <c r="K41" i="9"/>
  <c r="R166" i="9" l="1"/>
  <c r="U163" i="9" s="1"/>
  <c r="U125" i="9"/>
  <c r="G61" i="9"/>
  <c r="G64" i="9"/>
  <c r="G65" i="9" s="1"/>
  <c r="G66" i="9" s="1"/>
  <c r="H66" i="9" s="1"/>
  <c r="R138" i="9"/>
  <c r="R142" i="9"/>
  <c r="U142" i="9" s="1"/>
  <c r="G139" i="9"/>
  <c r="G140" i="9" s="1"/>
  <c r="G141" i="9" s="1"/>
  <c r="H141" i="9" s="1"/>
  <c r="M60" i="9"/>
  <c r="Q123" i="9"/>
  <c r="P122" i="9"/>
  <c r="P121" i="9"/>
  <c r="P4" i="9" s="1"/>
  <c r="L63" i="9"/>
  <c r="L67" i="9"/>
  <c r="M87" i="9"/>
  <c r="Q88" i="9"/>
  <c r="Q82" i="9"/>
  <c r="Q78" i="9"/>
  <c r="G75" i="11"/>
  <c r="Q73" i="9"/>
  <c r="S76" i="9"/>
  <c r="L70" i="9"/>
  <c r="Q68" i="9"/>
  <c r="G67" i="9"/>
  <c r="G49" i="9"/>
  <c r="G50" i="9" s="1"/>
  <c r="G51" i="9" s="1"/>
  <c r="G52" i="9" s="1"/>
  <c r="G53" i="9" s="1"/>
  <c r="H53" i="9" s="1"/>
  <c r="H48" i="11"/>
  <c r="H58" i="11"/>
  <c r="M32" i="11"/>
  <c r="G7" i="11"/>
  <c r="G8" i="11" s="1"/>
  <c r="G9" i="11" s="1"/>
  <c r="G10" i="11"/>
  <c r="H10" i="11" s="1"/>
  <c r="I10" i="11" s="1"/>
  <c r="R58" i="11"/>
  <c r="R57" i="11"/>
  <c r="K47" i="11"/>
  <c r="K4" i="11" s="1"/>
  <c r="S17" i="11"/>
  <c r="N36" i="11"/>
  <c r="P4" i="11"/>
  <c r="Q4" i="11"/>
  <c r="M27" i="11"/>
  <c r="R60" i="11"/>
  <c r="N35" i="11"/>
  <c r="M31" i="11"/>
  <c r="S4" i="11"/>
  <c r="L4" i="11"/>
  <c r="O4" i="11"/>
  <c r="G54" i="9"/>
  <c r="G55" i="9" s="1"/>
  <c r="G56" i="9" s="1"/>
  <c r="G57" i="9" s="1"/>
  <c r="G58" i="9" s="1"/>
  <c r="H58" i="9" s="1"/>
  <c r="K44" i="9"/>
  <c r="K38" i="9"/>
  <c r="K40" i="9"/>
  <c r="K43" i="9"/>
  <c r="G25" i="9"/>
  <c r="G23" i="9"/>
  <c r="G59" i="9"/>
  <c r="H59" i="9" s="1"/>
  <c r="L61" i="9"/>
  <c r="S54" i="9"/>
  <c r="L57" i="9"/>
  <c r="M58" i="9"/>
  <c r="Q55" i="9"/>
  <c r="L56" i="9"/>
  <c r="G31" i="9"/>
  <c r="G11" i="9"/>
  <c r="G12" i="9" s="1"/>
  <c r="G13" i="9" s="1"/>
  <c r="G14" i="9" s="1"/>
  <c r="G8" i="9"/>
  <c r="G9" i="9" s="1"/>
  <c r="S5" i="9"/>
  <c r="O5" i="9"/>
  <c r="O4" i="9" s="1"/>
  <c r="N5" i="9"/>
  <c r="N4" i="9" s="1"/>
  <c r="M5" i="9"/>
  <c r="M4" i="9" s="1"/>
  <c r="L5" i="9"/>
  <c r="K5" i="9"/>
  <c r="J5" i="9"/>
  <c r="J4" i="9" s="1"/>
  <c r="G5" i="9"/>
  <c r="G6" i="9" s="1"/>
  <c r="I10" i="9"/>
  <c r="I32" i="9"/>
  <c r="G35" i="9"/>
  <c r="G36" i="9" s="1"/>
  <c r="H166" i="9" l="1"/>
  <c r="H167" i="9"/>
  <c r="S4" i="9"/>
  <c r="U138" i="9"/>
  <c r="U4" i="9"/>
  <c r="V125" i="9"/>
  <c r="R4" i="9"/>
  <c r="C2" i="13" s="1"/>
  <c r="T144" i="9"/>
  <c r="K4" i="9"/>
  <c r="G142" i="9"/>
  <c r="G76" i="11"/>
  <c r="H75" i="11"/>
  <c r="G68" i="9"/>
  <c r="H67" i="9"/>
  <c r="G37" i="9"/>
  <c r="H37" i="9" s="1"/>
  <c r="H18" i="11"/>
  <c r="H39" i="11"/>
  <c r="H70" i="11"/>
  <c r="H26" i="11"/>
  <c r="H61" i="11"/>
  <c r="H62" i="11"/>
  <c r="H69" i="11"/>
  <c r="H37" i="11"/>
  <c r="H50" i="11"/>
  <c r="H54" i="11"/>
  <c r="H64" i="11"/>
  <c r="H65" i="11"/>
  <c r="H63" i="11"/>
  <c r="H66" i="11"/>
  <c r="H68" i="11"/>
  <c r="H16" i="11"/>
  <c r="H56" i="11"/>
  <c r="H59" i="11"/>
  <c r="H55" i="11"/>
  <c r="H53" i="11"/>
  <c r="H20" i="11"/>
  <c r="H30" i="11"/>
  <c r="H19" i="11"/>
  <c r="H46" i="11"/>
  <c r="H41" i="11"/>
  <c r="H43" i="11"/>
  <c r="H32" i="11"/>
  <c r="R4" i="11"/>
  <c r="M4" i="11"/>
  <c r="N4" i="11"/>
  <c r="G45" i="9"/>
  <c r="G46" i="9" s="1"/>
  <c r="G47" i="9" s="1"/>
  <c r="G48" i="9" s="1"/>
  <c r="H48" i="9" s="1"/>
  <c r="G24" i="9"/>
  <c r="H24" i="9" s="1"/>
  <c r="G39" i="9"/>
  <c r="G40" i="9" s="1"/>
  <c r="G41" i="9" s="1"/>
  <c r="G42" i="9" s="1"/>
  <c r="G43" i="9" s="1"/>
  <c r="H43" i="9" s="1"/>
  <c r="G32" i="9"/>
  <c r="G33" i="9" s="1"/>
  <c r="G34" i="9" s="1"/>
  <c r="H34" i="9" s="1"/>
  <c r="I22" i="9"/>
  <c r="G26" i="9"/>
  <c r="G27" i="9" s="1"/>
  <c r="G28" i="9" s="1"/>
  <c r="G29" i="9" s="1"/>
  <c r="G30" i="9" s="1"/>
  <c r="H30" i="9" s="1"/>
  <c r="I27" i="9"/>
  <c r="G15" i="9"/>
  <c r="H15" i="9" s="1"/>
  <c r="G16" i="9"/>
  <c r="G17" i="9" s="1"/>
  <c r="G18" i="9" s="1"/>
  <c r="G19" i="9" s="1"/>
  <c r="G20" i="9" s="1"/>
  <c r="G21" i="9" s="1"/>
  <c r="G22" i="9" s="1"/>
  <c r="H22" i="9" s="1"/>
  <c r="G7" i="9"/>
  <c r="H7" i="9" s="1"/>
  <c r="G10" i="9"/>
  <c r="H10" i="9" s="1"/>
  <c r="I15" i="9"/>
  <c r="I37" i="9"/>
  <c r="Q39" i="9"/>
  <c r="Q26" i="9"/>
  <c r="Q31" i="9"/>
  <c r="I7" i="9"/>
  <c r="Q45" i="9"/>
  <c r="Q11" i="9"/>
  <c r="Q16" i="9"/>
  <c r="I24" i="9"/>
  <c r="Q35" i="9"/>
  <c r="I5" i="9"/>
  <c r="Q8" i="9"/>
  <c r="Q5" i="9"/>
  <c r="H168" i="9" l="1"/>
  <c r="C3" i="13"/>
  <c r="B3" i="13"/>
  <c r="V126" i="9"/>
  <c r="V127" i="9" s="1"/>
  <c r="V128" i="9" s="1"/>
  <c r="V129" i="9" s="1"/>
  <c r="V130" i="9" s="1"/>
  <c r="V131" i="9" s="1"/>
  <c r="V132" i="9" s="1"/>
  <c r="V133" i="9" s="1"/>
  <c r="V134" i="9" s="1"/>
  <c r="V135" i="9" s="1"/>
  <c r="V136" i="9" s="1"/>
  <c r="V137" i="9" s="1"/>
  <c r="V138" i="9" s="1"/>
  <c r="V139" i="9" s="1"/>
  <c r="V140" i="9" s="1"/>
  <c r="V141" i="9" s="1"/>
  <c r="V142" i="9" s="1"/>
  <c r="V143" i="9" s="1"/>
  <c r="V144" i="9" s="1"/>
  <c r="V145" i="9" s="1"/>
  <c r="Q4" i="9"/>
  <c r="I4" i="9"/>
  <c r="G143" i="9"/>
  <c r="H142" i="9"/>
  <c r="L62" i="9"/>
  <c r="L4" i="9" s="1"/>
  <c r="G62" i="9"/>
  <c r="H62" i="9" s="1"/>
  <c r="G77" i="11"/>
  <c r="G78" i="11" s="1"/>
  <c r="H76" i="11"/>
  <c r="G69" i="9"/>
  <c r="H68" i="9"/>
  <c r="H67" i="11"/>
  <c r="H21" i="11"/>
  <c r="H169" i="9" l="1"/>
  <c r="V124" i="9"/>
  <c r="G144" i="9"/>
  <c r="G145" i="9" s="1"/>
  <c r="H143" i="9"/>
  <c r="G79" i="11"/>
  <c r="H78" i="11"/>
  <c r="G70" i="9"/>
  <c r="H69" i="9"/>
  <c r="H14" i="11"/>
  <c r="H24" i="11"/>
  <c r="H25" i="11"/>
  <c r="H33" i="11"/>
  <c r="H34" i="11"/>
  <c r="H170" i="9" l="1"/>
  <c r="G146" i="9"/>
  <c r="G147" i="9" s="1"/>
  <c r="G148" i="9" s="1"/>
  <c r="G149" i="9" s="1"/>
  <c r="H145" i="9"/>
  <c r="H146" i="9"/>
  <c r="G80" i="11"/>
  <c r="H79" i="11"/>
  <c r="G71" i="9"/>
  <c r="H70" i="9"/>
  <c r="H15" i="11"/>
  <c r="G150" i="9" l="1"/>
  <c r="H149" i="9"/>
  <c r="G81" i="11"/>
  <c r="H80" i="11"/>
  <c r="G72" i="9"/>
  <c r="H71" i="9"/>
  <c r="H1" i="11"/>
  <c r="H174" i="9" l="1"/>
  <c r="G151" i="9"/>
  <c r="G152" i="9" s="1"/>
  <c r="G153" i="9" s="1"/>
  <c r="H150" i="9"/>
  <c r="G82" i="1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H81" i="11"/>
  <c r="G73" i="9"/>
  <c r="G74" i="9" s="1"/>
  <c r="H72" i="9"/>
  <c r="H177" i="9" l="1"/>
  <c r="G154" i="9"/>
  <c r="H153" i="9"/>
  <c r="G75" i="9"/>
  <c r="H74" i="9"/>
  <c r="H178" i="9" l="1"/>
  <c r="G155" i="9"/>
  <c r="G156" i="9" s="1"/>
  <c r="H156" i="9" s="1"/>
  <c r="H154" i="9"/>
  <c r="G76" i="9"/>
  <c r="H75" i="9"/>
  <c r="H179" i="9" l="1"/>
  <c r="G157" i="9"/>
  <c r="H157" i="9" s="1"/>
  <c r="G158" i="9"/>
  <c r="G159" i="9" s="1"/>
  <c r="G160" i="9" s="1"/>
  <c r="G161" i="9" s="1"/>
  <c r="H158" i="9"/>
  <c r="G77" i="9"/>
  <c r="H76" i="9"/>
  <c r="G162" i="9" l="1"/>
  <c r="G163" i="9" s="1"/>
  <c r="G164" i="9" s="1"/>
  <c r="G165" i="9" s="1"/>
  <c r="G166" i="9" s="1"/>
  <c r="G167" i="9" s="1"/>
  <c r="G168" i="9" s="1"/>
  <c r="G169" i="9" s="1"/>
  <c r="G170" i="9" s="1"/>
  <c r="G171" i="9" s="1"/>
  <c r="H161" i="9"/>
  <c r="G78" i="9"/>
  <c r="H77" i="9"/>
  <c r="H171" i="9" l="1"/>
  <c r="G172" i="9"/>
  <c r="G173" i="9" s="1"/>
  <c r="H162" i="9"/>
  <c r="G79" i="9"/>
  <c r="H78" i="9"/>
  <c r="H173" i="9" l="1"/>
  <c r="G174" i="9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80" i="9"/>
  <c r="H79" i="9"/>
  <c r="G81" i="9" l="1"/>
  <c r="H80" i="9"/>
  <c r="G82" i="9" l="1"/>
  <c r="H81" i="9"/>
  <c r="G83" i="9" l="1"/>
  <c r="H82" i="9"/>
  <c r="G84" i="9" l="1"/>
  <c r="H83" i="9"/>
  <c r="G85" i="9" l="1"/>
  <c r="H84" i="9"/>
  <c r="G86" i="9" l="1"/>
  <c r="H85" i="9"/>
  <c r="G87" i="9" l="1"/>
  <c r="H86" i="9"/>
  <c r="G88" i="9" l="1"/>
  <c r="G89" i="9" s="1"/>
  <c r="H87" i="9"/>
  <c r="G90" i="9" l="1"/>
  <c r="H89" i="9"/>
  <c r="G91" i="9" l="1"/>
  <c r="H90" i="9"/>
  <c r="G92" i="9" l="1"/>
  <c r="H91" i="9"/>
  <c r="G93" i="9" l="1"/>
  <c r="H92" i="9"/>
  <c r="G94" i="9" l="1"/>
  <c r="H93" i="9"/>
  <c r="G95" i="9" l="1"/>
  <c r="H94" i="9"/>
  <c r="H95" i="9" l="1"/>
  <c r="G96" i="9"/>
  <c r="G97" i="9" s="1"/>
  <c r="G98" i="9" l="1"/>
  <c r="H97" i="9"/>
  <c r="G99" i="9" l="1"/>
  <c r="H98" i="9"/>
  <c r="G4" i="9"/>
  <c r="G100" i="9" l="1"/>
  <c r="G101" i="9" s="1"/>
  <c r="G102" i="9" s="1"/>
  <c r="H102" i="9" s="1"/>
  <c r="H99" i="9"/>
  <c r="H1" i="9" s="1"/>
  <c r="G103" i="9"/>
  <c r="G104" i="9" l="1"/>
  <c r="G105" i="9" s="1"/>
  <c r="G106" i="9" s="1"/>
  <c r="G107" i="9" s="1"/>
  <c r="H103" i="9"/>
  <c r="H106" i="9"/>
  <c r="G108" i="9" l="1"/>
  <c r="H107" i="9"/>
  <c r="G109" i="9" l="1"/>
  <c r="H108" i="9"/>
  <c r="G110" i="9" l="1"/>
  <c r="G111" i="9" s="1"/>
  <c r="G112" i="9" s="1"/>
  <c r="G113" i="9" s="1"/>
  <c r="G114" i="9" s="1"/>
  <c r="H114" i="9" s="1"/>
  <c r="H109" i="9"/>
  <c r="G115" i="9"/>
  <c r="G116" i="9" l="1"/>
  <c r="G117" i="9" s="1"/>
  <c r="H115" i="9"/>
  <c r="G118" i="9" l="1"/>
  <c r="H118" i="9" s="1"/>
  <c r="H117" i="9"/>
  <c r="G119" i="9" l="1"/>
  <c r="H119" i="9" l="1"/>
  <c r="G120" i="9"/>
  <c r="H120" i="9" l="1"/>
  <c r="G121" i="9"/>
  <c r="G122" i="9" l="1"/>
  <c r="G123" i="9" s="1"/>
  <c r="G124" i="9" s="1"/>
  <c r="H121" i="9"/>
  <c r="H122" i="9"/>
  <c r="H123" i="9"/>
  <c r="G125" i="9" l="1"/>
  <c r="H124" i="9"/>
  <c r="G126" i="9" l="1"/>
  <c r="H125" i="9"/>
  <c r="G127" i="9" l="1"/>
  <c r="H126" i="9"/>
  <c r="G128" i="9" l="1"/>
  <c r="H127" i="9"/>
  <c r="G129" i="9" l="1"/>
  <c r="H128" i="9"/>
  <c r="G130" i="9" l="1"/>
  <c r="G131" i="9" s="1"/>
  <c r="H129" i="9"/>
  <c r="G132" i="9" l="1"/>
  <c r="H131" i="9"/>
  <c r="G133" i="9" l="1"/>
  <c r="H132" i="9"/>
  <c r="G134" i="9" l="1"/>
  <c r="H133" i="9"/>
  <c r="G135" i="9" l="1"/>
  <c r="G136" i="9" s="1"/>
  <c r="G137" i="9" s="1"/>
  <c r="H137" i="9" s="1"/>
  <c r="H134" i="9"/>
  <c r="H136" i="9"/>
</calcChain>
</file>

<file path=xl/sharedStrings.xml><?xml version="1.0" encoding="utf-8"?>
<sst xmlns="http://schemas.openxmlformats.org/spreadsheetml/2006/main" count="808" uniqueCount="134">
  <si>
    <t>Date</t>
  </si>
  <si>
    <t>Task</t>
  </si>
  <si>
    <t>Time Start</t>
  </si>
  <si>
    <t>Time End</t>
  </si>
  <si>
    <t>Meeting</t>
  </si>
  <si>
    <t>Android API</t>
  </si>
  <si>
    <t>Total Time Spent</t>
  </si>
  <si>
    <t>C/C++</t>
  </si>
  <si>
    <t>Shell Script</t>
  </si>
  <si>
    <t>ALSOK PDF Files</t>
  </si>
  <si>
    <t>ALSOK Project Plan</t>
  </si>
  <si>
    <t xml:space="preserve">  B. Development - Trainings</t>
  </si>
  <si>
    <t>INTARFRM</t>
  </si>
  <si>
    <t xml:space="preserve">  B. Development - Requirement Analysis</t>
  </si>
  <si>
    <t>C. Project Related Tasks</t>
  </si>
  <si>
    <t>Admin/Others</t>
  </si>
  <si>
    <t>Category</t>
  </si>
  <si>
    <t>Time Spent</t>
  </si>
  <si>
    <t>Total</t>
  </si>
  <si>
    <t>Standardization</t>
  </si>
  <si>
    <t>Attend Android Basics: User Interface - Udacity</t>
  </si>
  <si>
    <t>Assist MIS - Video not playing at office</t>
  </si>
  <si>
    <t>Status</t>
  </si>
  <si>
    <t>Done</t>
  </si>
  <si>
    <t>Had ms Carmen Abria audit my laptop</t>
  </si>
  <si>
    <t>the Hybrid Work Model - RTO Employees Induction</t>
  </si>
  <si>
    <t>Explanation on audit process for project files</t>
  </si>
  <si>
    <t>Training</t>
  </si>
  <si>
    <t>[ALSOK] Standardization Training Refresher (SS - IT)</t>
  </si>
  <si>
    <t>Enable Hyper-V</t>
  </si>
  <si>
    <t>Japan RBU Q3 Quarterly Team Development</t>
  </si>
  <si>
    <t>Install Android Studio</t>
  </si>
  <si>
    <t>Compute and Update Time spent on all previous task not logged for WBS</t>
  </si>
  <si>
    <t>Create and upload Activity report for the whole month of December</t>
  </si>
  <si>
    <t>Create Investigation Report on Android Studio Problems when running in the office</t>
  </si>
  <si>
    <t>Start watch the recording of Linux training at home</t>
  </si>
  <si>
    <t>Continue C++: From Beginner to Expert</t>
  </si>
  <si>
    <t>Assist MIS wth problem with internet on my cubicle</t>
  </si>
  <si>
    <t xml:space="preserve">Finish the Linux </t>
  </si>
  <si>
    <t>Start C++: From Beginner to Expert</t>
  </si>
  <si>
    <t>Total for the day</t>
  </si>
  <si>
    <t/>
  </si>
  <si>
    <t>[1/0] -  0MH</t>
  </si>
  <si>
    <t>[12/3] - Explanation on audit process for project files 0.5MH</t>
  </si>
  <si>
    <t>[12/9] - Enable Hyper-V 0.25MH</t>
  </si>
  <si>
    <t>[12/10] - Japan RBU Q3 Quarterly Team Development 2MH</t>
  </si>
  <si>
    <t>[12/13] - Install Android Studio 2MH</t>
  </si>
  <si>
    <t>[12/14] - Assist MIS - Video not playing at office 0.72MH</t>
  </si>
  <si>
    <t>[12/22] - Assist MIS wth problem with internet on my cubicle 0.33MH</t>
  </si>
  <si>
    <t>[12/14] - Attend Android Basics: User Interface - Udacity 6.28MH</t>
  </si>
  <si>
    <t>[12/15] - Attend Android Basics: User Interface - Udacity 5MH</t>
  </si>
  <si>
    <t>[12/23] - Continue C++: From Beginner to Expert 4.5MH</t>
  </si>
  <si>
    <t>[12/27] - Continue C++: From Beginner to Expert 6MH</t>
  </si>
  <si>
    <t>[12/28] - Continue C++: From Beginner to Expert 7.5MH</t>
  </si>
  <si>
    <t>[12/1] - Training 7MH</t>
  </si>
  <si>
    <t>[12/2] - Training 7MH</t>
  </si>
  <si>
    <t>[12/3] - Training 6.5MH</t>
  </si>
  <si>
    <t>[12/6] - Training 3.2MH</t>
  </si>
  <si>
    <t>[12/7] - Training 7.5MH</t>
  </si>
  <si>
    <t>[12/9] - Training 3.75MH</t>
  </si>
  <si>
    <t>[12/10] - Training 2MH</t>
  </si>
  <si>
    <t>[12/13] - Training 5MH</t>
  </si>
  <si>
    <t>[12/1] - Meeting 0.5MH</t>
  </si>
  <si>
    <t>[12/2] - Meeting 0.5MH</t>
  </si>
  <si>
    <t>[12/3] - Meeting 0.5MH</t>
  </si>
  <si>
    <t>[12/6] - Meeting 0.5MH</t>
  </si>
  <si>
    <t>[12/9] - Meeting 0.5MH</t>
  </si>
  <si>
    <t>[12/10] - Meeting 0.5MH</t>
  </si>
  <si>
    <t>[12/13] - Meeting 0.5MH</t>
  </si>
  <si>
    <t>[12/14] - Meeting 0.5MH</t>
  </si>
  <si>
    <t>[12/15] - Meeting 0.5MH</t>
  </si>
  <si>
    <t>[12/16] - Meeting 0.5MH</t>
  </si>
  <si>
    <t>[12/27] - Finish the Linux  1.5MH</t>
  </si>
  <si>
    <t>[12/9] - [ALSOK] Standardization Training Refresher (SS - IT) 3MH</t>
  </si>
  <si>
    <t>[12/10] - [ALSOK] Standardization Training Refresher (SS - IT) 3MH</t>
  </si>
  <si>
    <t>[12/6] - the Hybrid Work Model - RTO Employees Induction 1MH</t>
  </si>
  <si>
    <t>[12/15] - Create and upload Activity report for the whole month of December 0.5MH</t>
  </si>
  <si>
    <t>[12/16] - Create Investigation Report on Android Studio Problems when running in the office 1MH</t>
  </si>
  <si>
    <t>[12/22] - Start C++: From Beginner to Expert 2MH</t>
  </si>
  <si>
    <t>[12/22] - Start watch the recording of Linux training at home 0.97MH</t>
  </si>
  <si>
    <t>[12/6] - Had ms Carmen Abria audit my laptop 2.8MH</t>
  </si>
  <si>
    <t>[12/15] - Compute and Update Time spent on all previous task not logged for WBS 1.5MH</t>
  </si>
  <si>
    <t>[12/16] - Attend Android Basics: User Interface - Udacity 6MH</t>
  </si>
  <si>
    <t>[12/22] - Continue C++: From Beginner to Expert 3.5MH</t>
  </si>
  <si>
    <t>[12/22] - Meeting 0.5MH</t>
  </si>
  <si>
    <t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
[12/16] - Create Investigation Report on Android Studio Problems when running in the office 1MH
[12/22] - Assist MIS wth problem with internet on my cubicle 0.33MH</t>
  </si>
  <si>
    <t>[12/14] - Attend Android Basics: User Interface - Udacity 6.28MH
[12/15] - Attend Android Basics: User Interface - Udacity 5MH</t>
  </si>
  <si>
    <t>[12/22] - Continue C++: From Beginner to Expert 3.5MH
[12/22] - Start C++: From Beginner to Expert 2MH
[12/23] - Continue C++: From Beginner to Expert 4.5MH
[12/27] - Continue C++: From Beginner to Expert 6MH
[12/28] - Continue C++: From Beginner to Expert 7.5MH</t>
  </si>
  <si>
    <t>[12/1] - Training 7MH
[12/2] - Training 7MH
[12/3] - Training 6.5MH
[12/6] - Training 3.2MH
[12/7] - Training 7.5MH
[12/9] - Training 3.75MH
[12/10] - Training 2MH
[12/13] - Training 5MH</t>
  </si>
  <si>
    <t>[12/1] - Meeting 0.5MH
[12/2] - Meeting 0.5MH
[12/3] - Meeting 0.5MH
[12/6] - Meeting 0.5MH
[12/9] - Meeting 0.5MH
[12/10] - Meeting 0.5MH
[12/13] - Meeting 0.5MH
[12/14] - Meeting 0.5MH
[12/15] - Meeting 0.5MH
[12/16] - Meeting 0.5MH
[12/22] - Meeting 0.5MH</t>
  </si>
  <si>
    <t>[12/22] - Start watch the recording of Linux training at home 0.97MH
[12/27] - Finish the Linux  1.5MH</t>
  </si>
  <si>
    <t>[12/9] - [ALSOK] Standardization Training Refresher (SS - IT) 3MH
[12/10] - [ALSOK] Standardization Training Refresher (SS - IT) 3MH</t>
  </si>
  <si>
    <t>Finish C++: From Beginner to Expert</t>
  </si>
  <si>
    <t>Start Complete Bash Shell Scripting</t>
  </si>
  <si>
    <t>Continue -  Complete Bash Shell Scripting</t>
  </si>
  <si>
    <t>Reading Alsok PDF</t>
  </si>
  <si>
    <t>Assist MIS in tracing problems with playing recorded videos of sharepoints at the office</t>
  </si>
  <si>
    <t>[ALSOK]インシデント対応プレキックオフ</t>
  </si>
  <si>
    <t>C++ Training</t>
  </si>
  <si>
    <t>Environment Setup</t>
  </si>
  <si>
    <t>Start setting up envirnment</t>
  </si>
  <si>
    <t>Kickoff Meeting with Japan</t>
  </si>
  <si>
    <t>Continue setting up envirnment</t>
  </si>
  <si>
    <t>Trial Incident Ticket</t>
  </si>
  <si>
    <t>Start Investigating Ticket</t>
  </si>
  <si>
    <t>Continue Investigating Ticket</t>
  </si>
  <si>
    <t>January 22 Inoculation Employee Vaccination: FAQs and Quick Guide Webinar</t>
  </si>
  <si>
    <t>JDU-AS Townhall FY21-January</t>
  </si>
  <si>
    <t>Total Hours</t>
  </si>
  <si>
    <t>Unaccounted</t>
  </si>
  <si>
    <t>Time</t>
  </si>
  <si>
    <t>Creation of Database</t>
  </si>
  <si>
    <t>Analysis of input documents</t>
  </si>
  <si>
    <t>Analysis of design documents</t>
  </si>
  <si>
    <t>Replication of issue to local environment</t>
  </si>
  <si>
    <t>Debugging and code tracing</t>
  </si>
  <si>
    <t>Identifying the root cause</t>
  </si>
  <si>
    <t>Identifying the target fix</t>
  </si>
  <si>
    <t xml:space="preserve">Creation of QA </t>
  </si>
  <si>
    <t>Miranda, Levie James</t>
  </si>
  <si>
    <t>Tagongtong, Jasper</t>
  </si>
  <si>
    <t>Cabonita, Hazel Joie</t>
  </si>
  <si>
    <t>Aquino, Arantxa Alec</t>
  </si>
  <si>
    <t>Berjame, Joshua</t>
  </si>
  <si>
    <t>Panganiban, Azer</t>
  </si>
  <si>
    <t>Ayo, Mitzi</t>
  </si>
  <si>
    <t>Cabrera, Greg Marvin</t>
  </si>
  <si>
    <t>Go, Zachary</t>
  </si>
  <si>
    <t>Ahmad, Princess</t>
  </si>
  <si>
    <t>Endo, Masami</t>
  </si>
  <si>
    <t>Yes</t>
  </si>
  <si>
    <t>yes</t>
  </si>
  <si>
    <t>VL</t>
  </si>
  <si>
    <t>Assist Ticket 18226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</si>
</sst>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"/>
    <numFmt numFmtId="166" formatCode="0.0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6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" fontId="0" fillId="0" borderId="0" xfId="0" applyNumberFormat="1" applyFont="1"/>
    <xf numFmtId="0" fontId="0" fillId="0" borderId="0" xfId="0" applyFont="1" applyAlignment="1">
      <alignment wrapText="1"/>
    </xf>
    <xf numFmtId="2" fontId="1" fillId="0" borderId="0" xfId="0" applyNumberFormat="1" applyFont="1"/>
    <xf numFmtId="2" fontId="0" fillId="0" borderId="0" xfId="0" applyNumberFormat="1"/>
    <xf numFmtId="165" fontId="0" fillId="0" borderId="0" xfId="0" applyNumberFormat="1"/>
    <xf numFmtId="2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wrapText="1"/>
    </xf>
    <xf numFmtId="2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" fontId="2" fillId="0" borderId="0" xfId="0" applyNumberFormat="1" applyFont="1"/>
    <xf numFmtId="164" fontId="2" fillId="0" borderId="0" xfId="0" applyNumberFormat="1" applyFont="1"/>
    <xf numFmtId="166" fontId="0" fillId="0" borderId="0" xfId="0" applyNumberFormat="1"/>
    <xf numFmtId="2" fontId="1" fillId="2" borderId="0" xfId="0" applyNumberFormat="1" applyFont="1" applyFill="1" applyAlignment="1">
      <alignment horizontal="left"/>
    </xf>
    <xf numFmtId="167" fontId="0" fillId="0" borderId="0" xfId="0" applyNumberFormat="1"/>
    <xf numFmtId="167" fontId="1" fillId="0" borderId="0" xfId="0" applyNumberFormat="1" applyFont="1"/>
    <xf numFmtId="164" fontId="1" fillId="0" borderId="0" xfId="0" applyNumberFormat="1" applyFont="1" applyAlignment="1">
      <alignment horizontal="left" wrapText="1"/>
    </xf>
    <xf numFmtId="164" fontId="1" fillId="0" borderId="0" xfId="0" applyNumberFormat="1" applyFont="1" applyAlignment="1">
      <alignment wrapText="1"/>
    </xf>
    <xf numFmtId="164" fontId="0" fillId="0" borderId="0" xfId="0" applyNumberFormat="1" applyFont="1" applyAlignment="1">
      <alignment wrapText="1"/>
    </xf>
    <xf numFmtId="4" fontId="0" fillId="0" borderId="0" xfId="0" applyNumberFormat="1" applyFont="1"/>
    <xf numFmtId="2" fontId="0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wrapText="1"/>
    </xf>
    <xf numFmtId="167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6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B05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worksheet" Target="work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Summary!$H$1:$H$3</c:f>
              <c:strCache>
                <c:ptCount val="3"/>
                <c:pt idx="0">
                  <c:v>161.0000</c:v>
                </c:pt>
                <c:pt idx="1">
                  <c:v>Total for the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Summary!$H$4:$H$119</c:f>
              <c:numCache>
                <c:formatCode>0.0000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7.5000000000000266</c:v>
                </c:pt>
                <c:pt idx="4">
                  <c:v>0</c:v>
                </c:pt>
                <c:pt idx="5">
                  <c:v>0</c:v>
                </c:pt>
                <c:pt idx="6">
                  <c:v>7.5000000000000266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7.5000000000000133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7.5000000000000142</c:v>
                </c:pt>
                <c:pt idx="19">
                  <c:v>0</c:v>
                </c:pt>
                <c:pt idx="20">
                  <c:v>7.5000000000000266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7.5000000000000107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7.5000000000000124</c:v>
                </c:pt>
                <c:pt idx="31">
                  <c:v>0</c:v>
                </c:pt>
                <c:pt idx="32">
                  <c:v>0</c:v>
                </c:pt>
                <c:pt idx="33">
                  <c:v>7.5000000000000266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7.5000000000000107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7.5000000000000124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7.5000000000000115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7.5000000000000124</c:v>
                </c:pt>
                <c:pt idx="55">
                  <c:v>3.5000000000000036</c:v>
                </c:pt>
                <c:pt idx="56">
                  <c:v>0</c:v>
                </c:pt>
                <c:pt idx="57">
                  <c:v>0</c:v>
                </c:pt>
                <c:pt idx="58">
                  <c:v>7.5000000000000107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7.5000000000000107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7.5000000000000107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7.5000000000000124</c:v>
                </c:pt>
                <c:pt idx="74">
                  <c:v>0</c:v>
                </c:pt>
                <c:pt idx="75">
                  <c:v>0</c:v>
                </c:pt>
                <c:pt idx="76">
                  <c:v>7.5000000000000124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7.5000000000000115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7.5000000000000115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7.5000000000000115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7.5000000000000115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7.5000000000000115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7.5000000000000124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7.5000000000000124</c:v>
                </c:pt>
                <c:pt idx="111">
                  <c:v>0</c:v>
                </c:pt>
                <c:pt idx="112">
                  <c:v>0</c:v>
                </c:pt>
                <c:pt idx="113">
                  <c:v>7.5000000000000124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C-4359-B7CF-5AE1C9E388C7}"/>
            </c:ext>
          </c:extLst>
        </c:ser>
        <c:ser>
          <c:idx val="1"/>
          <c:order val="1"/>
          <c:tx>
            <c:strRef>
              <c:f>Summary!$I$1:$I$3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INTARFRM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Summary!$I$4:$I$119</c:f>
              <c:numCache>
                <c:formatCode>0.00</c:formatCode>
                <c:ptCount val="116"/>
                <c:pt idx="0">
                  <c:v>41.950000000000109</c:v>
                </c:pt>
                <c:pt idx="1">
                  <c:v>0</c:v>
                </c:pt>
                <c:pt idx="2">
                  <c:v>2.0000000000000027</c:v>
                </c:pt>
                <c:pt idx="3">
                  <c:v>5.0000000000000222</c:v>
                </c:pt>
                <c:pt idx="4">
                  <c:v>0</c:v>
                </c:pt>
                <c:pt idx="5">
                  <c:v>2.0000000000000027</c:v>
                </c:pt>
                <c:pt idx="6">
                  <c:v>5.0000000000000222</c:v>
                </c:pt>
                <c:pt idx="7">
                  <c:v>0</c:v>
                </c:pt>
                <c:pt idx="8">
                  <c:v>2.0000000000000027</c:v>
                </c:pt>
                <c:pt idx="9">
                  <c:v>1.5000000000000022</c:v>
                </c:pt>
                <c:pt idx="10">
                  <c:v>0</c:v>
                </c:pt>
                <c:pt idx="11">
                  <c:v>3.0000000000000044</c:v>
                </c:pt>
                <c:pt idx="12">
                  <c:v>0</c:v>
                </c:pt>
                <c:pt idx="13">
                  <c:v>0.60000000000000009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2.6000000000000028</c:v>
                </c:pt>
                <c:pt idx="19">
                  <c:v>2.5000000000000044</c:v>
                </c:pt>
                <c:pt idx="20">
                  <c:v>5.0000000000000222</c:v>
                </c:pt>
                <c:pt idx="21">
                  <c:v>0.50000000000000033</c:v>
                </c:pt>
                <c:pt idx="22">
                  <c:v>0</c:v>
                </c:pt>
                <c:pt idx="23">
                  <c:v>2.0000000000000027</c:v>
                </c:pt>
                <c:pt idx="24">
                  <c:v>1.2500000000000029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2.0000000000000027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5.0000000000000222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C-4359-B7CF-5AE1C9E388C7}"/>
            </c:ext>
          </c:extLst>
        </c:ser>
        <c:ser>
          <c:idx val="2"/>
          <c:order val="2"/>
          <c:tx>
            <c:strRef>
              <c:f>Summary!$J$1:$J$3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Standardization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Summary!$J$4:$J$119</c:f>
              <c:numCache>
                <c:formatCode>0.00</c:formatCode>
                <c:ptCount val="116"/>
                <c:pt idx="0">
                  <c:v>6.0000000000000089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3.0000000000000044</c:v>
                </c:pt>
                <c:pt idx="27">
                  <c:v>0</c:v>
                </c:pt>
                <c:pt idx="28">
                  <c:v>0</c:v>
                </c:pt>
                <c:pt idx="29">
                  <c:v>3.0000000000000044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0C-4359-B7CF-5AE1C9E388C7}"/>
            </c:ext>
          </c:extLst>
        </c:ser>
        <c:ser>
          <c:idx val="3"/>
          <c:order val="3"/>
          <c:tx>
            <c:strRef>
              <c:f>Summary!$K$1:$K$3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Android API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Summary!$K$4:$K$119</c:f>
              <c:numCache>
                <c:formatCode>0.0</c:formatCode>
                <c:ptCount val="116"/>
                <c:pt idx="0" formatCode="0.00">
                  <c:v>11.283333333333349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0.50000000000000033</c:v>
                </c:pt>
                <c:pt idx="35" formatCode="0.00">
                  <c:v>0</c:v>
                </c:pt>
                <c:pt idx="36" formatCode="0.00">
                  <c:v>2.0000000000000027</c:v>
                </c:pt>
                <c:pt idx="37" formatCode="0.00">
                  <c:v>2.4000000000000057</c:v>
                </c:pt>
                <c:pt idx="38" formatCode="0.00">
                  <c:v>0</c:v>
                </c:pt>
                <c:pt idx="39" formatCode="0.00">
                  <c:v>1.3833333333333333</c:v>
                </c:pt>
                <c:pt idx="40" formatCode="0.00">
                  <c:v>0.50000000000000033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4.5000000000000071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0C-4359-B7CF-5AE1C9E388C7}"/>
            </c:ext>
          </c:extLst>
        </c:ser>
        <c:ser>
          <c:idx val="4"/>
          <c:order val="4"/>
          <c:tx>
            <c:strRef>
              <c:f>Summary!$L$1:$L$3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C/C++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Summary!$L$4:$L$119</c:f>
              <c:numCache>
                <c:formatCode>0.0</c:formatCode>
                <c:ptCount val="116"/>
                <c:pt idx="0" formatCode="0.00">
                  <c:v>29.250000000000036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2.0000000000000027</c:v>
                </c:pt>
                <c:pt idx="53" formatCode="0.00">
                  <c:v>3.5000000000000036</c:v>
                </c:pt>
                <c:pt idx="54" formatCode="0.00">
                  <c:v>0</c:v>
                </c:pt>
                <c:pt idx="55" formatCode="0.00">
                  <c:v>3.5000000000000036</c:v>
                </c:pt>
                <c:pt idx="56" formatCode="0.00">
                  <c:v>0</c:v>
                </c:pt>
                <c:pt idx="57" formatCode="0.00">
                  <c:v>1.7500000000000018</c:v>
                </c:pt>
                <c:pt idx="58" formatCode="0.00">
                  <c:v>4.2500000000000071</c:v>
                </c:pt>
                <c:pt idx="59" formatCode="0.00">
                  <c:v>1.0000000000000007</c:v>
                </c:pt>
                <c:pt idx="60" formatCode="0.00">
                  <c:v>0</c:v>
                </c:pt>
                <c:pt idx="61" formatCode="0.00">
                  <c:v>1.7500000000000018</c:v>
                </c:pt>
                <c:pt idx="62" formatCode="0.00">
                  <c:v>4.2500000000000071</c:v>
                </c:pt>
                <c:pt idx="63" formatCode="0.00">
                  <c:v>0.50000000000000033</c:v>
                </c:pt>
                <c:pt idx="64" formatCode="0.00">
                  <c:v>0</c:v>
                </c:pt>
                <c:pt idx="65" formatCode="0.00">
                  <c:v>2.0000000000000027</c:v>
                </c:pt>
                <c:pt idx="66" formatCode="0.00">
                  <c:v>3.0000000000000044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1.7500000000000018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0C-4359-B7CF-5AE1C9E388C7}"/>
            </c:ext>
          </c:extLst>
        </c:ser>
        <c:ser>
          <c:idx val="5"/>
          <c:order val="5"/>
          <c:tx>
            <c:strRef>
              <c:f>Summary!$M$1:$M$3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Shell Script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Summary!$M$4:$M$119</c:f>
              <c:numCache>
                <c:formatCode>0.0</c:formatCode>
                <c:ptCount val="116"/>
                <c:pt idx="0" formatCode="0.00">
                  <c:v>12.416666666666686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1.1666666666666696</c:v>
                </c:pt>
                <c:pt idx="55" formatCode="0.00">
                  <c:v>0</c:v>
                </c:pt>
                <c:pt idx="56" formatCode="0.00">
                  <c:v>1.5000000000000022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1.5000000000000022</c:v>
                </c:pt>
                <c:pt idx="68" formatCode="0.00">
                  <c:v>1.0000000000000007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0.50000000000000033</c:v>
                </c:pt>
                <c:pt idx="78" formatCode="0.00">
                  <c:v>0</c:v>
                </c:pt>
                <c:pt idx="79" formatCode="0.00">
                  <c:v>1.5000000000000022</c:v>
                </c:pt>
                <c:pt idx="80" formatCode="0.00">
                  <c:v>2.000000000000004</c:v>
                </c:pt>
                <c:pt idx="81" formatCode="0.00">
                  <c:v>0</c:v>
                </c:pt>
                <c:pt idx="82" formatCode="0.00">
                  <c:v>0.75000000000000111</c:v>
                </c:pt>
                <c:pt idx="83" formatCode="0.00">
                  <c:v>0.50000000000000033</c:v>
                </c:pt>
                <c:pt idx="84" formatCode="0.00">
                  <c:v>0</c:v>
                </c:pt>
                <c:pt idx="85" formatCode="0.00">
                  <c:v>2.0000000000000027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0C-4359-B7CF-5AE1C9E388C7}"/>
            </c:ext>
          </c:extLst>
        </c:ser>
        <c:ser>
          <c:idx val="6"/>
          <c:order val="6"/>
          <c:tx>
            <c:strRef>
              <c:f>Summary!$N$1:$N$3</c:f>
              <c:strCache>
                <c:ptCount val="3"/>
                <c:pt idx="0">
                  <c:v>Total Time Spent</c:v>
                </c:pt>
                <c:pt idx="1">
                  <c:v>  B. Development - Requirement Analysis</c:v>
                </c:pt>
                <c:pt idx="2">
                  <c:v>ALSOK PDF Files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Summary!$N$4:$N$119</c:f>
              <c:numCache>
                <c:formatCode>0.0</c:formatCode>
                <c:ptCount val="116"/>
                <c:pt idx="0" formatCode="0.00">
                  <c:v>12.750000000000023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2.0000000000000027</c:v>
                </c:pt>
                <c:pt idx="71" formatCode="0.00">
                  <c:v>2.000000000000004</c:v>
                </c:pt>
                <c:pt idx="72" formatCode="0.00">
                  <c:v>0</c:v>
                </c:pt>
                <c:pt idx="73" formatCode="0.00">
                  <c:v>1.7500000000000044</c:v>
                </c:pt>
                <c:pt idx="74" formatCode="0.00">
                  <c:v>0</c:v>
                </c:pt>
                <c:pt idx="75" formatCode="0.00">
                  <c:v>2.5000000000000044</c:v>
                </c:pt>
                <c:pt idx="76" formatCode="0.00">
                  <c:v>4.5000000000000071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0C-4359-B7CF-5AE1C9E388C7}"/>
            </c:ext>
          </c:extLst>
        </c:ser>
        <c:ser>
          <c:idx val="7"/>
          <c:order val="7"/>
          <c:tx>
            <c:strRef>
              <c:f>Summary!$O$1:$O$3</c:f>
              <c:strCache>
                <c:ptCount val="3"/>
                <c:pt idx="0">
                  <c:v>Total Time Spent</c:v>
                </c:pt>
                <c:pt idx="1">
                  <c:v>  B. Development - Requirement Analysis</c:v>
                </c:pt>
                <c:pt idx="2">
                  <c:v>ALSOK Project Plan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Summary!$O$4:$O$119</c:f>
              <c:numCache>
                <c:formatCode>0.0</c:formatCode>
                <c:ptCount val="116"/>
                <c:pt idx="0" formatCode="0.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0C-4359-B7CF-5AE1C9E388C7}"/>
            </c:ext>
          </c:extLst>
        </c:ser>
        <c:ser>
          <c:idx val="8"/>
          <c:order val="8"/>
          <c:tx>
            <c:strRef>
              <c:f>Summary!$Q$1:$Q$3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Meeting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Summary!$Q$4:$Q$119</c:f>
              <c:numCache>
                <c:formatCode>0.0</c:formatCode>
                <c:ptCount val="116"/>
                <c:pt idx="0" formatCode="0.00">
                  <c:v>20.00000000000005</c:v>
                </c:pt>
                <c:pt idx="1">
                  <c:v>0.50000000000000167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0.50000000000000167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0.50000000000000167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0.50000000000000167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0.50000000000000167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0.50000000000000167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0.50000000000000167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0.50000000000000167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0.50000000000000167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0.50000000000000167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0.50000000000000167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0.50000000000000167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0.50000000000000167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0.50000000000000167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0.50000000000000033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1.000000000000002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0.50000000000000167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0.50000000000000167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0.50000000000000167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0.50000000000000167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1.000000000000002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1.000000000000002</c:v>
                </c:pt>
                <c:pt idx="107" formatCode="0.00">
                  <c:v>0</c:v>
                </c:pt>
                <c:pt idx="108" formatCode="0.00">
                  <c:v>0.50000000000000167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0.50000000000000033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0.50000000000000167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0C-4359-B7CF-5AE1C9E388C7}"/>
            </c:ext>
          </c:extLst>
        </c:ser>
        <c:ser>
          <c:idx val="9"/>
          <c:order val="9"/>
          <c:tx>
            <c:strRef>
              <c:f>Summary!$S$1:$S$3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Admin/Others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Summary!$S$4:$S$119</c:f>
              <c:numCache>
                <c:formatCode>0.0</c:formatCode>
                <c:ptCount val="116"/>
                <c:pt idx="0" formatCode="0.00">
                  <c:v>20.35000000000003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0.50000000000000167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1.4000000000000026</c:v>
                </c:pt>
                <c:pt idx="15" formatCode="0.00">
                  <c:v>1.0000000000000033</c:v>
                </c:pt>
                <c:pt idx="16" formatCode="0.00">
                  <c:v>1.0000000000000007</c:v>
                </c:pt>
                <c:pt idx="17" formatCode="0.00">
                  <c:v>0.40000000000000185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0.2499999999999995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2.000000000000004</c:v>
                </c:pt>
                <c:pt idx="31" formatCode="0.00">
                  <c:v>0</c:v>
                </c:pt>
                <c:pt idx="32" formatCode="0.00">
                  <c:v>2.0000000000000027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0.7166666666666679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1.5000000000000022</c:v>
                </c:pt>
                <c:pt idx="43" formatCode="0.00">
                  <c:v>0.50000000000000033</c:v>
                </c:pt>
                <c:pt idx="44" formatCode="0.00">
                  <c:v>0</c:v>
                </c:pt>
                <c:pt idx="45" formatCode="0.00">
                  <c:v>0.50000000000000033</c:v>
                </c:pt>
                <c:pt idx="46" formatCode="0.00">
                  <c:v>0</c:v>
                </c:pt>
                <c:pt idx="47" formatCode="0.00">
                  <c:v>1.0000000000000007</c:v>
                </c:pt>
                <c:pt idx="48" formatCode="0.00">
                  <c:v>1.000000000000002</c:v>
                </c:pt>
                <c:pt idx="49" formatCode="0.00">
                  <c:v>4.5000000000000071</c:v>
                </c:pt>
                <c:pt idx="50" formatCode="0.00">
                  <c:v>0.33333333333333531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0.2499999999999995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0C-4359-B7CF-5AE1C9E388C7}"/>
            </c:ext>
          </c:extLst>
        </c:ser>
        <c:ser>
          <c:idx val="10"/>
          <c:order val="10"/>
          <c:tx>
            <c:strRef>
              <c:f>Summary!$T$1:$T$3</c:f>
              <c:strCache>
                <c:ptCount val="3"/>
                <c:pt idx="0">
                  <c:v>Total Time Spent</c:v>
                </c:pt>
                <c:pt idx="1">
                  <c:v>Status</c:v>
                </c:pt>
                <c:pt idx="2">
                  <c:v>Admin/Others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Summary!$T$4:$T$119</c:f>
              <c:numCache>
                <c:formatCode>General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7">
                  <c:v>0</c:v>
                </c:pt>
                <c:pt idx="28">
                  <c:v>0</c:v>
                </c:pt>
                <c:pt idx="31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0C-4359-B7CF-5AE1C9E38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512671"/>
        <c:axId val="1742513919"/>
      </c:barChart>
      <c:catAx>
        <c:axId val="174251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13919"/>
        <c:crosses val="autoZero"/>
        <c:auto val="1"/>
        <c:lblAlgn val="ctr"/>
        <c:lblOffset val="100"/>
        <c:noMultiLvlLbl val="0"/>
      </c:catAx>
      <c:valAx>
        <c:axId val="17425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1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Summary!$H$1:$H$3</c:f>
              <c:strCache>
                <c:ptCount val="3"/>
                <c:pt idx="0">
                  <c:v>161.0000</c:v>
                </c:pt>
                <c:pt idx="1">
                  <c:v>Total for the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Summary!$H$4:$H$119</c:f>
              <c:numCache>
                <c:formatCode>0.0000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7.5000000000000266</c:v>
                </c:pt>
                <c:pt idx="4">
                  <c:v>0</c:v>
                </c:pt>
                <c:pt idx="5">
                  <c:v>0</c:v>
                </c:pt>
                <c:pt idx="6">
                  <c:v>7.5000000000000266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7.5000000000000133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7.5000000000000142</c:v>
                </c:pt>
                <c:pt idx="19">
                  <c:v>0</c:v>
                </c:pt>
                <c:pt idx="20">
                  <c:v>7.5000000000000266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7.5000000000000107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7.5000000000000124</c:v>
                </c:pt>
                <c:pt idx="31">
                  <c:v>0</c:v>
                </c:pt>
                <c:pt idx="32">
                  <c:v>0</c:v>
                </c:pt>
                <c:pt idx="33">
                  <c:v>7.5000000000000266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7.5000000000000107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7.5000000000000124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7.5000000000000115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7.5000000000000124</c:v>
                </c:pt>
                <c:pt idx="55">
                  <c:v>3.5000000000000036</c:v>
                </c:pt>
                <c:pt idx="56">
                  <c:v>0</c:v>
                </c:pt>
                <c:pt idx="57">
                  <c:v>0</c:v>
                </c:pt>
                <c:pt idx="58">
                  <c:v>7.5000000000000107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7.5000000000000107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7.5000000000000107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7.5000000000000124</c:v>
                </c:pt>
                <c:pt idx="74">
                  <c:v>0</c:v>
                </c:pt>
                <c:pt idx="75">
                  <c:v>0</c:v>
                </c:pt>
                <c:pt idx="76">
                  <c:v>7.5000000000000124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7.5000000000000115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7.5000000000000115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7.5000000000000115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7.5000000000000115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7.5000000000000115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7.5000000000000124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7.5000000000000124</c:v>
                </c:pt>
                <c:pt idx="111">
                  <c:v>0</c:v>
                </c:pt>
                <c:pt idx="112">
                  <c:v>0</c:v>
                </c:pt>
                <c:pt idx="113">
                  <c:v>7.5000000000000124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8-4330-B0A6-8D58831EC935}"/>
            </c:ext>
          </c:extLst>
        </c:ser>
        <c:ser>
          <c:idx val="1"/>
          <c:order val="1"/>
          <c:tx>
            <c:strRef>
              <c:f>Summary!$I$1:$I$3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INTARFRM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Summary!$I$4:$I$119</c:f>
              <c:numCache>
                <c:formatCode>0.00</c:formatCode>
                <c:ptCount val="116"/>
                <c:pt idx="0">
                  <c:v>41.950000000000109</c:v>
                </c:pt>
                <c:pt idx="1">
                  <c:v>0</c:v>
                </c:pt>
                <c:pt idx="2">
                  <c:v>2.0000000000000027</c:v>
                </c:pt>
                <c:pt idx="3">
                  <c:v>5.0000000000000222</c:v>
                </c:pt>
                <c:pt idx="4">
                  <c:v>0</c:v>
                </c:pt>
                <c:pt idx="5">
                  <c:v>2.0000000000000027</c:v>
                </c:pt>
                <c:pt idx="6">
                  <c:v>5.0000000000000222</c:v>
                </c:pt>
                <c:pt idx="7">
                  <c:v>0</c:v>
                </c:pt>
                <c:pt idx="8">
                  <c:v>2.0000000000000027</c:v>
                </c:pt>
                <c:pt idx="9">
                  <c:v>1.5000000000000022</c:v>
                </c:pt>
                <c:pt idx="10">
                  <c:v>0</c:v>
                </c:pt>
                <c:pt idx="11">
                  <c:v>3.0000000000000044</c:v>
                </c:pt>
                <c:pt idx="12">
                  <c:v>0</c:v>
                </c:pt>
                <c:pt idx="13">
                  <c:v>0.60000000000000009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2.6000000000000028</c:v>
                </c:pt>
                <c:pt idx="19">
                  <c:v>2.5000000000000044</c:v>
                </c:pt>
                <c:pt idx="20">
                  <c:v>5.0000000000000222</c:v>
                </c:pt>
                <c:pt idx="21">
                  <c:v>0.50000000000000033</c:v>
                </c:pt>
                <c:pt idx="22">
                  <c:v>0</c:v>
                </c:pt>
                <c:pt idx="23">
                  <c:v>2.0000000000000027</c:v>
                </c:pt>
                <c:pt idx="24">
                  <c:v>1.2500000000000029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2.0000000000000027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5.0000000000000222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8-4330-B0A6-8D58831EC935}"/>
            </c:ext>
          </c:extLst>
        </c:ser>
        <c:ser>
          <c:idx val="2"/>
          <c:order val="2"/>
          <c:tx>
            <c:strRef>
              <c:f>Summary!$J$1:$J$3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Standardization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Summary!$J$4:$J$119</c:f>
              <c:numCache>
                <c:formatCode>0.00</c:formatCode>
                <c:ptCount val="116"/>
                <c:pt idx="0">
                  <c:v>6.0000000000000089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3.0000000000000044</c:v>
                </c:pt>
                <c:pt idx="27">
                  <c:v>0</c:v>
                </c:pt>
                <c:pt idx="28">
                  <c:v>0</c:v>
                </c:pt>
                <c:pt idx="29">
                  <c:v>3.0000000000000044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8-4330-B0A6-8D58831EC935}"/>
            </c:ext>
          </c:extLst>
        </c:ser>
        <c:ser>
          <c:idx val="3"/>
          <c:order val="3"/>
          <c:tx>
            <c:strRef>
              <c:f>Summary!$K$1:$K$3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Android API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Summary!$K$4:$K$119</c:f>
              <c:numCache>
                <c:formatCode>0.0</c:formatCode>
                <c:ptCount val="116"/>
                <c:pt idx="0" formatCode="0.00">
                  <c:v>11.283333333333349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0.50000000000000033</c:v>
                </c:pt>
                <c:pt idx="35" formatCode="0.00">
                  <c:v>0</c:v>
                </c:pt>
                <c:pt idx="36" formatCode="0.00">
                  <c:v>2.0000000000000027</c:v>
                </c:pt>
                <c:pt idx="37" formatCode="0.00">
                  <c:v>2.4000000000000057</c:v>
                </c:pt>
                <c:pt idx="38" formatCode="0.00">
                  <c:v>0</c:v>
                </c:pt>
                <c:pt idx="39" formatCode="0.00">
                  <c:v>1.3833333333333333</c:v>
                </c:pt>
                <c:pt idx="40" formatCode="0.00">
                  <c:v>0.50000000000000033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4.5000000000000071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18-4330-B0A6-8D58831EC935}"/>
            </c:ext>
          </c:extLst>
        </c:ser>
        <c:ser>
          <c:idx val="4"/>
          <c:order val="4"/>
          <c:tx>
            <c:strRef>
              <c:f>Summary!$L$1:$L$3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C/C++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Summary!$L$4:$L$119</c:f>
              <c:numCache>
                <c:formatCode>0.0</c:formatCode>
                <c:ptCount val="116"/>
                <c:pt idx="0" formatCode="0.00">
                  <c:v>29.250000000000036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2.0000000000000027</c:v>
                </c:pt>
                <c:pt idx="53" formatCode="0.00">
                  <c:v>3.5000000000000036</c:v>
                </c:pt>
                <c:pt idx="54" formatCode="0.00">
                  <c:v>0</c:v>
                </c:pt>
                <c:pt idx="55" formatCode="0.00">
                  <c:v>3.5000000000000036</c:v>
                </c:pt>
                <c:pt idx="56" formatCode="0.00">
                  <c:v>0</c:v>
                </c:pt>
                <c:pt idx="57" formatCode="0.00">
                  <c:v>1.7500000000000018</c:v>
                </c:pt>
                <c:pt idx="58" formatCode="0.00">
                  <c:v>4.2500000000000071</c:v>
                </c:pt>
                <c:pt idx="59" formatCode="0.00">
                  <c:v>1.0000000000000007</c:v>
                </c:pt>
                <c:pt idx="60" formatCode="0.00">
                  <c:v>0</c:v>
                </c:pt>
                <c:pt idx="61" formatCode="0.00">
                  <c:v>1.7500000000000018</c:v>
                </c:pt>
                <c:pt idx="62" formatCode="0.00">
                  <c:v>4.2500000000000071</c:v>
                </c:pt>
                <c:pt idx="63" formatCode="0.00">
                  <c:v>0.50000000000000033</c:v>
                </c:pt>
                <c:pt idx="64" formatCode="0.00">
                  <c:v>0</c:v>
                </c:pt>
                <c:pt idx="65" formatCode="0.00">
                  <c:v>2.0000000000000027</c:v>
                </c:pt>
                <c:pt idx="66" formatCode="0.00">
                  <c:v>3.0000000000000044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1.7500000000000018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18-4330-B0A6-8D58831EC935}"/>
            </c:ext>
          </c:extLst>
        </c:ser>
        <c:ser>
          <c:idx val="5"/>
          <c:order val="5"/>
          <c:tx>
            <c:strRef>
              <c:f>Summary!$M$1:$M$3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Shell Script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Summary!$M$4:$M$119</c:f>
              <c:numCache>
                <c:formatCode>0.0</c:formatCode>
                <c:ptCount val="116"/>
                <c:pt idx="0" formatCode="0.00">
                  <c:v>12.416666666666686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1.1666666666666696</c:v>
                </c:pt>
                <c:pt idx="55" formatCode="0.00">
                  <c:v>0</c:v>
                </c:pt>
                <c:pt idx="56" formatCode="0.00">
                  <c:v>1.5000000000000022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1.5000000000000022</c:v>
                </c:pt>
                <c:pt idx="68" formatCode="0.00">
                  <c:v>1.0000000000000007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0.50000000000000033</c:v>
                </c:pt>
                <c:pt idx="78" formatCode="0.00">
                  <c:v>0</c:v>
                </c:pt>
                <c:pt idx="79" formatCode="0.00">
                  <c:v>1.5000000000000022</c:v>
                </c:pt>
                <c:pt idx="80" formatCode="0.00">
                  <c:v>2.000000000000004</c:v>
                </c:pt>
                <c:pt idx="81" formatCode="0.00">
                  <c:v>0</c:v>
                </c:pt>
                <c:pt idx="82" formatCode="0.00">
                  <c:v>0.75000000000000111</c:v>
                </c:pt>
                <c:pt idx="83" formatCode="0.00">
                  <c:v>0.50000000000000033</c:v>
                </c:pt>
                <c:pt idx="84" formatCode="0.00">
                  <c:v>0</c:v>
                </c:pt>
                <c:pt idx="85" formatCode="0.00">
                  <c:v>2.0000000000000027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18-4330-B0A6-8D58831EC935}"/>
            </c:ext>
          </c:extLst>
        </c:ser>
        <c:ser>
          <c:idx val="6"/>
          <c:order val="6"/>
          <c:tx>
            <c:strRef>
              <c:f>Summary!$N$1:$N$3</c:f>
              <c:strCache>
                <c:ptCount val="3"/>
                <c:pt idx="0">
                  <c:v>Total Time Spent</c:v>
                </c:pt>
                <c:pt idx="1">
                  <c:v>  B. Development - Requirement Analysis</c:v>
                </c:pt>
                <c:pt idx="2">
                  <c:v>ALSOK PDF Files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Summary!$N$4:$N$119</c:f>
              <c:numCache>
                <c:formatCode>0.0</c:formatCode>
                <c:ptCount val="116"/>
                <c:pt idx="0" formatCode="0.00">
                  <c:v>12.750000000000023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2.0000000000000027</c:v>
                </c:pt>
                <c:pt idx="71" formatCode="0.00">
                  <c:v>2.000000000000004</c:v>
                </c:pt>
                <c:pt idx="72" formatCode="0.00">
                  <c:v>0</c:v>
                </c:pt>
                <c:pt idx="73" formatCode="0.00">
                  <c:v>1.7500000000000044</c:v>
                </c:pt>
                <c:pt idx="74" formatCode="0.00">
                  <c:v>0</c:v>
                </c:pt>
                <c:pt idx="75" formatCode="0.00">
                  <c:v>2.5000000000000044</c:v>
                </c:pt>
                <c:pt idx="76" formatCode="0.00">
                  <c:v>4.5000000000000071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18-4330-B0A6-8D58831EC935}"/>
            </c:ext>
          </c:extLst>
        </c:ser>
        <c:ser>
          <c:idx val="7"/>
          <c:order val="7"/>
          <c:tx>
            <c:strRef>
              <c:f>Summary!$O$1:$O$3</c:f>
              <c:strCache>
                <c:ptCount val="3"/>
                <c:pt idx="0">
                  <c:v>Total Time Spent</c:v>
                </c:pt>
                <c:pt idx="1">
                  <c:v>  B. Development - Requirement Analysis</c:v>
                </c:pt>
                <c:pt idx="2">
                  <c:v>ALSOK Project Plan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Summary!$O$4:$O$119</c:f>
              <c:numCache>
                <c:formatCode>0.0</c:formatCode>
                <c:ptCount val="116"/>
                <c:pt idx="0" formatCode="0.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18-4330-B0A6-8D58831EC935}"/>
            </c:ext>
          </c:extLst>
        </c:ser>
        <c:ser>
          <c:idx val="8"/>
          <c:order val="8"/>
          <c:tx>
            <c:strRef>
              <c:f>Summary!$Q$1:$Q$3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Meeting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Summary!$Q$4:$Q$119</c:f>
              <c:numCache>
                <c:formatCode>0.0</c:formatCode>
                <c:ptCount val="116"/>
                <c:pt idx="0" formatCode="0.00">
                  <c:v>20.00000000000005</c:v>
                </c:pt>
                <c:pt idx="1">
                  <c:v>0.50000000000000167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0.50000000000000167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0.50000000000000167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0.50000000000000167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0.50000000000000167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0.50000000000000167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0.50000000000000167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0.50000000000000167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0.50000000000000167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0.50000000000000167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0.50000000000000167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0.50000000000000167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0.50000000000000167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0.50000000000000167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0.50000000000000033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1.000000000000002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0.50000000000000167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0.50000000000000167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0.50000000000000167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0.50000000000000167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1.000000000000002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1.000000000000002</c:v>
                </c:pt>
                <c:pt idx="107" formatCode="0.00">
                  <c:v>0</c:v>
                </c:pt>
                <c:pt idx="108" formatCode="0.00">
                  <c:v>0.50000000000000167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0.50000000000000033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0.50000000000000167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18-4330-B0A6-8D58831EC935}"/>
            </c:ext>
          </c:extLst>
        </c:ser>
        <c:ser>
          <c:idx val="9"/>
          <c:order val="9"/>
          <c:tx>
            <c:strRef>
              <c:f>Summary!$S$1:$S$3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Admin/Others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Summary!$S$4:$S$119</c:f>
              <c:numCache>
                <c:formatCode>0.0</c:formatCode>
                <c:ptCount val="116"/>
                <c:pt idx="0" formatCode="0.00">
                  <c:v>20.35000000000003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0.50000000000000167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1.4000000000000026</c:v>
                </c:pt>
                <c:pt idx="15" formatCode="0.00">
                  <c:v>1.0000000000000033</c:v>
                </c:pt>
                <c:pt idx="16" formatCode="0.00">
                  <c:v>1.0000000000000007</c:v>
                </c:pt>
                <c:pt idx="17" formatCode="0.00">
                  <c:v>0.40000000000000185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0.2499999999999995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2.000000000000004</c:v>
                </c:pt>
                <c:pt idx="31" formatCode="0.00">
                  <c:v>0</c:v>
                </c:pt>
                <c:pt idx="32" formatCode="0.00">
                  <c:v>2.0000000000000027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0.7166666666666679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1.5000000000000022</c:v>
                </c:pt>
                <c:pt idx="43" formatCode="0.00">
                  <c:v>0.50000000000000033</c:v>
                </c:pt>
                <c:pt idx="44" formatCode="0.00">
                  <c:v>0</c:v>
                </c:pt>
                <c:pt idx="45" formatCode="0.00">
                  <c:v>0.50000000000000033</c:v>
                </c:pt>
                <c:pt idx="46" formatCode="0.00">
                  <c:v>0</c:v>
                </c:pt>
                <c:pt idx="47" formatCode="0.00">
                  <c:v>1.0000000000000007</c:v>
                </c:pt>
                <c:pt idx="48" formatCode="0.00">
                  <c:v>1.000000000000002</c:v>
                </c:pt>
                <c:pt idx="49" formatCode="0.00">
                  <c:v>4.5000000000000071</c:v>
                </c:pt>
                <c:pt idx="50" formatCode="0.00">
                  <c:v>0.33333333333333531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0.2499999999999995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18-4330-B0A6-8D58831EC935}"/>
            </c:ext>
          </c:extLst>
        </c:ser>
        <c:ser>
          <c:idx val="10"/>
          <c:order val="10"/>
          <c:tx>
            <c:strRef>
              <c:f>Summary!$T$1:$T$3</c:f>
              <c:strCache>
                <c:ptCount val="3"/>
                <c:pt idx="0">
                  <c:v>Total Time Spent</c:v>
                </c:pt>
                <c:pt idx="1">
                  <c:v>Status</c:v>
                </c:pt>
                <c:pt idx="2">
                  <c:v>Admin/Others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Summary!$T$4:$T$119</c:f>
              <c:numCache>
                <c:formatCode>General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7">
                  <c:v>0</c:v>
                </c:pt>
                <c:pt idx="28">
                  <c:v>0</c:v>
                </c:pt>
                <c:pt idx="31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18-4330-B0A6-8D58831EC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359647"/>
        <c:axId val="1257357567"/>
      </c:barChart>
      <c:catAx>
        <c:axId val="12573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57567"/>
        <c:crosses val="autoZero"/>
        <c:auto val="1"/>
        <c:lblAlgn val="ctr"/>
        <c:lblOffset val="100"/>
        <c:noMultiLvlLbl val="0"/>
      </c:catAx>
      <c:valAx>
        <c:axId val="125735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Summary!$H$1:$H$3</c:f>
              <c:strCache>
                <c:ptCount val="3"/>
                <c:pt idx="0">
                  <c:v>161.0000</c:v>
                </c:pt>
                <c:pt idx="1">
                  <c:v>Total for the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Summary!$H$4:$H$119</c:f>
              <c:numCache>
                <c:formatCode>0.0000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7.5000000000000266</c:v>
                </c:pt>
                <c:pt idx="4">
                  <c:v>0</c:v>
                </c:pt>
                <c:pt idx="5">
                  <c:v>0</c:v>
                </c:pt>
                <c:pt idx="6">
                  <c:v>7.5000000000000266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7.5000000000000133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7.5000000000000142</c:v>
                </c:pt>
                <c:pt idx="19">
                  <c:v>0</c:v>
                </c:pt>
                <c:pt idx="20">
                  <c:v>7.5000000000000266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7.5000000000000107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7.5000000000000124</c:v>
                </c:pt>
                <c:pt idx="31">
                  <c:v>0</c:v>
                </c:pt>
                <c:pt idx="32">
                  <c:v>0</c:v>
                </c:pt>
                <c:pt idx="33">
                  <c:v>7.5000000000000266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7.5000000000000107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7.5000000000000124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7.5000000000000115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7.5000000000000124</c:v>
                </c:pt>
                <c:pt idx="55">
                  <c:v>3.5000000000000036</c:v>
                </c:pt>
                <c:pt idx="56">
                  <c:v>0</c:v>
                </c:pt>
                <c:pt idx="57">
                  <c:v>0</c:v>
                </c:pt>
                <c:pt idx="58">
                  <c:v>7.5000000000000107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7.5000000000000107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7.5000000000000107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7.5000000000000124</c:v>
                </c:pt>
                <c:pt idx="74">
                  <c:v>0</c:v>
                </c:pt>
                <c:pt idx="75">
                  <c:v>0</c:v>
                </c:pt>
                <c:pt idx="76">
                  <c:v>7.5000000000000124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7.5000000000000115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7.5000000000000115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7.5000000000000115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7.5000000000000115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7.5000000000000115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7.5000000000000124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7.5000000000000124</c:v>
                </c:pt>
                <c:pt idx="111">
                  <c:v>0</c:v>
                </c:pt>
                <c:pt idx="112">
                  <c:v>0</c:v>
                </c:pt>
                <c:pt idx="113">
                  <c:v>7.5000000000000124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6-404E-AF7E-51F99FDBCCF2}"/>
            </c:ext>
          </c:extLst>
        </c:ser>
        <c:ser>
          <c:idx val="1"/>
          <c:order val="1"/>
          <c:tx>
            <c:strRef>
              <c:f>Summary!$I$1:$I$3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INTARFRM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Summary!$I$4:$I$119</c:f>
              <c:numCache>
                <c:formatCode>0.00</c:formatCode>
                <c:ptCount val="116"/>
                <c:pt idx="0">
                  <c:v>41.950000000000109</c:v>
                </c:pt>
                <c:pt idx="1">
                  <c:v>0</c:v>
                </c:pt>
                <c:pt idx="2">
                  <c:v>2.0000000000000027</c:v>
                </c:pt>
                <c:pt idx="3">
                  <c:v>5.0000000000000222</c:v>
                </c:pt>
                <c:pt idx="4">
                  <c:v>0</c:v>
                </c:pt>
                <c:pt idx="5">
                  <c:v>2.0000000000000027</c:v>
                </c:pt>
                <c:pt idx="6">
                  <c:v>5.0000000000000222</c:v>
                </c:pt>
                <c:pt idx="7">
                  <c:v>0</c:v>
                </c:pt>
                <c:pt idx="8">
                  <c:v>2.0000000000000027</c:v>
                </c:pt>
                <c:pt idx="9">
                  <c:v>1.5000000000000022</c:v>
                </c:pt>
                <c:pt idx="10">
                  <c:v>0</c:v>
                </c:pt>
                <c:pt idx="11">
                  <c:v>3.0000000000000044</c:v>
                </c:pt>
                <c:pt idx="12">
                  <c:v>0</c:v>
                </c:pt>
                <c:pt idx="13">
                  <c:v>0.60000000000000009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2.6000000000000028</c:v>
                </c:pt>
                <c:pt idx="19">
                  <c:v>2.5000000000000044</c:v>
                </c:pt>
                <c:pt idx="20">
                  <c:v>5.0000000000000222</c:v>
                </c:pt>
                <c:pt idx="21">
                  <c:v>0.50000000000000033</c:v>
                </c:pt>
                <c:pt idx="22">
                  <c:v>0</c:v>
                </c:pt>
                <c:pt idx="23">
                  <c:v>2.0000000000000027</c:v>
                </c:pt>
                <c:pt idx="24">
                  <c:v>1.2500000000000029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2.0000000000000027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5.0000000000000222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6-404E-AF7E-51F99FDBCCF2}"/>
            </c:ext>
          </c:extLst>
        </c:ser>
        <c:ser>
          <c:idx val="2"/>
          <c:order val="2"/>
          <c:tx>
            <c:strRef>
              <c:f>Summary!$J$1:$J$3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Standardization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Summary!$J$4:$J$119</c:f>
              <c:numCache>
                <c:formatCode>0.00</c:formatCode>
                <c:ptCount val="116"/>
                <c:pt idx="0">
                  <c:v>6.0000000000000089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3.0000000000000044</c:v>
                </c:pt>
                <c:pt idx="27">
                  <c:v>0</c:v>
                </c:pt>
                <c:pt idx="28">
                  <c:v>0</c:v>
                </c:pt>
                <c:pt idx="29">
                  <c:v>3.0000000000000044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6-404E-AF7E-51F99FDBCCF2}"/>
            </c:ext>
          </c:extLst>
        </c:ser>
        <c:ser>
          <c:idx val="3"/>
          <c:order val="3"/>
          <c:tx>
            <c:strRef>
              <c:f>Summary!$K$1:$K$3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Android API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Summary!$K$4:$K$119</c:f>
              <c:numCache>
                <c:formatCode>0.0</c:formatCode>
                <c:ptCount val="116"/>
                <c:pt idx="0" formatCode="0.00">
                  <c:v>11.283333333333349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0.50000000000000033</c:v>
                </c:pt>
                <c:pt idx="35" formatCode="0.00">
                  <c:v>0</c:v>
                </c:pt>
                <c:pt idx="36" formatCode="0.00">
                  <c:v>2.0000000000000027</c:v>
                </c:pt>
                <c:pt idx="37" formatCode="0.00">
                  <c:v>2.4000000000000057</c:v>
                </c:pt>
                <c:pt idx="38" formatCode="0.00">
                  <c:v>0</c:v>
                </c:pt>
                <c:pt idx="39" formatCode="0.00">
                  <c:v>1.3833333333333333</c:v>
                </c:pt>
                <c:pt idx="40" formatCode="0.00">
                  <c:v>0.50000000000000033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4.5000000000000071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56-404E-AF7E-51F99FDBCCF2}"/>
            </c:ext>
          </c:extLst>
        </c:ser>
        <c:ser>
          <c:idx val="4"/>
          <c:order val="4"/>
          <c:tx>
            <c:strRef>
              <c:f>Summary!$L$1:$L$3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C/C++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Summary!$L$4:$L$119</c:f>
              <c:numCache>
                <c:formatCode>0.0</c:formatCode>
                <c:ptCount val="116"/>
                <c:pt idx="0" formatCode="0.00">
                  <c:v>29.250000000000036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2.0000000000000027</c:v>
                </c:pt>
                <c:pt idx="53" formatCode="0.00">
                  <c:v>3.5000000000000036</c:v>
                </c:pt>
                <c:pt idx="54" formatCode="0.00">
                  <c:v>0</c:v>
                </c:pt>
                <c:pt idx="55" formatCode="0.00">
                  <c:v>3.5000000000000036</c:v>
                </c:pt>
                <c:pt idx="56" formatCode="0.00">
                  <c:v>0</c:v>
                </c:pt>
                <c:pt idx="57" formatCode="0.00">
                  <c:v>1.7500000000000018</c:v>
                </c:pt>
                <c:pt idx="58" formatCode="0.00">
                  <c:v>4.2500000000000071</c:v>
                </c:pt>
                <c:pt idx="59" formatCode="0.00">
                  <c:v>1.0000000000000007</c:v>
                </c:pt>
                <c:pt idx="60" formatCode="0.00">
                  <c:v>0</c:v>
                </c:pt>
                <c:pt idx="61" formatCode="0.00">
                  <c:v>1.7500000000000018</c:v>
                </c:pt>
                <c:pt idx="62" formatCode="0.00">
                  <c:v>4.2500000000000071</c:v>
                </c:pt>
                <c:pt idx="63" formatCode="0.00">
                  <c:v>0.50000000000000033</c:v>
                </c:pt>
                <c:pt idx="64" formatCode="0.00">
                  <c:v>0</c:v>
                </c:pt>
                <c:pt idx="65" formatCode="0.00">
                  <c:v>2.0000000000000027</c:v>
                </c:pt>
                <c:pt idx="66" formatCode="0.00">
                  <c:v>3.0000000000000044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1.7500000000000018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56-404E-AF7E-51F99FDBCCF2}"/>
            </c:ext>
          </c:extLst>
        </c:ser>
        <c:ser>
          <c:idx val="5"/>
          <c:order val="5"/>
          <c:tx>
            <c:strRef>
              <c:f>Summary!$M$1:$M$3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Shell Script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Summary!$M$4:$M$119</c:f>
              <c:numCache>
                <c:formatCode>0.0</c:formatCode>
                <c:ptCount val="116"/>
                <c:pt idx="0" formatCode="0.00">
                  <c:v>12.416666666666686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1.1666666666666696</c:v>
                </c:pt>
                <c:pt idx="55" formatCode="0.00">
                  <c:v>0</c:v>
                </c:pt>
                <c:pt idx="56" formatCode="0.00">
                  <c:v>1.5000000000000022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1.5000000000000022</c:v>
                </c:pt>
                <c:pt idx="68" formatCode="0.00">
                  <c:v>1.0000000000000007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0.50000000000000033</c:v>
                </c:pt>
                <c:pt idx="78" formatCode="0.00">
                  <c:v>0</c:v>
                </c:pt>
                <c:pt idx="79" formatCode="0.00">
                  <c:v>1.5000000000000022</c:v>
                </c:pt>
                <c:pt idx="80" formatCode="0.00">
                  <c:v>2.000000000000004</c:v>
                </c:pt>
                <c:pt idx="81" formatCode="0.00">
                  <c:v>0</c:v>
                </c:pt>
                <c:pt idx="82" formatCode="0.00">
                  <c:v>0.75000000000000111</c:v>
                </c:pt>
                <c:pt idx="83" formatCode="0.00">
                  <c:v>0.50000000000000033</c:v>
                </c:pt>
                <c:pt idx="84" formatCode="0.00">
                  <c:v>0</c:v>
                </c:pt>
                <c:pt idx="85" formatCode="0.00">
                  <c:v>2.0000000000000027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56-404E-AF7E-51F99FDBCCF2}"/>
            </c:ext>
          </c:extLst>
        </c:ser>
        <c:ser>
          <c:idx val="6"/>
          <c:order val="6"/>
          <c:tx>
            <c:strRef>
              <c:f>Summary!$N$1:$N$3</c:f>
              <c:strCache>
                <c:ptCount val="3"/>
                <c:pt idx="0">
                  <c:v>Total Time Spent</c:v>
                </c:pt>
                <c:pt idx="1">
                  <c:v>  B. Development - Requirement Analysis</c:v>
                </c:pt>
                <c:pt idx="2">
                  <c:v>ALSOK PDF Files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Summary!$N$4:$N$119</c:f>
              <c:numCache>
                <c:formatCode>0.0</c:formatCode>
                <c:ptCount val="116"/>
                <c:pt idx="0" formatCode="0.00">
                  <c:v>12.750000000000023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2.0000000000000027</c:v>
                </c:pt>
                <c:pt idx="71" formatCode="0.00">
                  <c:v>2.000000000000004</c:v>
                </c:pt>
                <c:pt idx="72" formatCode="0.00">
                  <c:v>0</c:v>
                </c:pt>
                <c:pt idx="73" formatCode="0.00">
                  <c:v>1.7500000000000044</c:v>
                </c:pt>
                <c:pt idx="74" formatCode="0.00">
                  <c:v>0</c:v>
                </c:pt>
                <c:pt idx="75" formatCode="0.00">
                  <c:v>2.5000000000000044</c:v>
                </c:pt>
                <c:pt idx="76" formatCode="0.00">
                  <c:v>4.5000000000000071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56-404E-AF7E-51F99FDBCCF2}"/>
            </c:ext>
          </c:extLst>
        </c:ser>
        <c:ser>
          <c:idx val="7"/>
          <c:order val="7"/>
          <c:tx>
            <c:strRef>
              <c:f>Summary!$O$1:$O$3</c:f>
              <c:strCache>
                <c:ptCount val="3"/>
                <c:pt idx="0">
                  <c:v>Total Time Spent</c:v>
                </c:pt>
                <c:pt idx="1">
                  <c:v>  B. Development - Requirement Analysis</c:v>
                </c:pt>
                <c:pt idx="2">
                  <c:v>ALSOK Project Plan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Summary!$O$4:$O$119</c:f>
              <c:numCache>
                <c:formatCode>0.0</c:formatCode>
                <c:ptCount val="116"/>
                <c:pt idx="0" formatCode="0.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56-404E-AF7E-51F99FDBCCF2}"/>
            </c:ext>
          </c:extLst>
        </c:ser>
        <c:ser>
          <c:idx val="8"/>
          <c:order val="8"/>
          <c:tx>
            <c:strRef>
              <c:f>Summary!$Q$1:$Q$3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Meeting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Summary!$Q$4:$Q$119</c:f>
              <c:numCache>
                <c:formatCode>0.0</c:formatCode>
                <c:ptCount val="116"/>
                <c:pt idx="0" formatCode="0.00">
                  <c:v>20.00000000000005</c:v>
                </c:pt>
                <c:pt idx="1">
                  <c:v>0.50000000000000167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0.50000000000000167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0.50000000000000167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0.50000000000000167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0.50000000000000167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0.50000000000000167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0.50000000000000167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0.50000000000000167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0.50000000000000167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0.50000000000000167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0.50000000000000167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0.50000000000000167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0.50000000000000167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0.50000000000000167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0.50000000000000033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1.000000000000002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0.50000000000000167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0.50000000000000167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0.50000000000000167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0.50000000000000167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1.000000000000002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1.000000000000002</c:v>
                </c:pt>
                <c:pt idx="107" formatCode="0.00">
                  <c:v>0</c:v>
                </c:pt>
                <c:pt idx="108" formatCode="0.00">
                  <c:v>0.50000000000000167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0.50000000000000033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0.50000000000000167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56-404E-AF7E-51F99FDBCCF2}"/>
            </c:ext>
          </c:extLst>
        </c:ser>
        <c:ser>
          <c:idx val="9"/>
          <c:order val="9"/>
          <c:tx>
            <c:strRef>
              <c:f>Summary!$S$1:$S$3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Admin/Others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Summary!$S$4:$S$119</c:f>
              <c:numCache>
                <c:formatCode>0.0</c:formatCode>
                <c:ptCount val="116"/>
                <c:pt idx="0" formatCode="0.00">
                  <c:v>20.35000000000003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0.50000000000000167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1.4000000000000026</c:v>
                </c:pt>
                <c:pt idx="15" formatCode="0.00">
                  <c:v>1.0000000000000033</c:v>
                </c:pt>
                <c:pt idx="16" formatCode="0.00">
                  <c:v>1.0000000000000007</c:v>
                </c:pt>
                <c:pt idx="17" formatCode="0.00">
                  <c:v>0.40000000000000185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0.2499999999999995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2.000000000000004</c:v>
                </c:pt>
                <c:pt idx="31" formatCode="0.00">
                  <c:v>0</c:v>
                </c:pt>
                <c:pt idx="32" formatCode="0.00">
                  <c:v>2.0000000000000027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0.7166666666666679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1.5000000000000022</c:v>
                </c:pt>
                <c:pt idx="43" formatCode="0.00">
                  <c:v>0.50000000000000033</c:v>
                </c:pt>
                <c:pt idx="44" formatCode="0.00">
                  <c:v>0</c:v>
                </c:pt>
                <c:pt idx="45" formatCode="0.00">
                  <c:v>0.50000000000000033</c:v>
                </c:pt>
                <c:pt idx="46" formatCode="0.00">
                  <c:v>0</c:v>
                </c:pt>
                <c:pt idx="47" formatCode="0.00">
                  <c:v>1.0000000000000007</c:v>
                </c:pt>
                <c:pt idx="48" formatCode="0.00">
                  <c:v>1.000000000000002</c:v>
                </c:pt>
                <c:pt idx="49" formatCode="0.00">
                  <c:v>4.5000000000000071</c:v>
                </c:pt>
                <c:pt idx="50" formatCode="0.00">
                  <c:v>0.33333333333333531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0.2499999999999995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56-404E-AF7E-51F99FDBCCF2}"/>
            </c:ext>
          </c:extLst>
        </c:ser>
        <c:ser>
          <c:idx val="10"/>
          <c:order val="10"/>
          <c:tx>
            <c:strRef>
              <c:f>Summary!$T$1:$T$3</c:f>
              <c:strCache>
                <c:ptCount val="3"/>
                <c:pt idx="0">
                  <c:v>Total Time Spent</c:v>
                </c:pt>
                <c:pt idx="1">
                  <c:v>Status</c:v>
                </c:pt>
                <c:pt idx="2">
                  <c:v>Admin/Others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262.50</c:v>
                  </c:pt>
                  <c:pt idx="1">
                    <c:v>0.50</c:v>
                  </c:pt>
                  <c:pt idx="2">
                    <c:v>2.50</c:v>
                  </c:pt>
                  <c:pt idx="3">
                    <c:v>7.50</c:v>
                  </c:pt>
                  <c:pt idx="4">
                    <c:v>0.50</c:v>
                  </c:pt>
                  <c:pt idx="5">
                    <c:v>2.50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2.50</c:v>
                  </c:pt>
                  <c:pt idx="9">
                    <c:v>4.00</c:v>
                  </c:pt>
                  <c:pt idx="10">
                    <c:v>4.50</c:v>
                  </c:pt>
                  <c:pt idx="11">
                    <c:v>7.50</c:v>
                  </c:pt>
                  <c:pt idx="12">
                    <c:v>0.50</c:v>
                  </c:pt>
                  <c:pt idx="13">
                    <c:v>1.10</c:v>
                  </c:pt>
                  <c:pt idx="14">
                    <c:v>2.50</c:v>
                  </c:pt>
                  <c:pt idx="15">
                    <c:v>3.50</c:v>
                  </c:pt>
                  <c:pt idx="16">
                    <c:v>4.50</c:v>
                  </c:pt>
                  <c:pt idx="17">
                    <c:v>4.90</c:v>
                  </c:pt>
                  <c:pt idx="18">
                    <c:v>7.50</c:v>
                  </c:pt>
                  <c:pt idx="19">
                    <c:v>2.50</c:v>
                  </c:pt>
                  <c:pt idx="20">
                    <c:v>7.50</c:v>
                  </c:pt>
                  <c:pt idx="21">
                    <c:v>0.50</c:v>
                  </c:pt>
                  <c:pt idx="22">
                    <c:v>1.00</c:v>
                  </c:pt>
                  <c:pt idx="23">
                    <c:v>3.00</c:v>
                  </c:pt>
                  <c:pt idx="24">
                    <c:v>4.25</c:v>
                  </c:pt>
                  <c:pt idx="25">
                    <c:v>4.50</c:v>
                  </c:pt>
                  <c:pt idx="26">
                    <c:v>7.50</c:v>
                  </c:pt>
                  <c:pt idx="27">
                    <c:v>0.50</c:v>
                  </c:pt>
                  <c:pt idx="28">
                    <c:v>2.50</c:v>
                  </c:pt>
                  <c:pt idx="29">
                    <c:v>5.50</c:v>
                  </c:pt>
                  <c:pt idx="30">
                    <c:v>7.50</c:v>
                  </c:pt>
                  <c:pt idx="31">
                    <c:v>0.50</c:v>
                  </c:pt>
                  <c:pt idx="32">
                    <c:v>2.50</c:v>
                  </c:pt>
                  <c:pt idx="33">
                    <c:v>7.50</c:v>
                  </c:pt>
                  <c:pt idx="34">
                    <c:v>0.50</c:v>
                  </c:pt>
                  <c:pt idx="35">
                    <c:v>1.00</c:v>
                  </c:pt>
                  <c:pt idx="36">
                    <c:v>3.00</c:v>
                  </c:pt>
                  <c:pt idx="37">
                    <c:v>5.40</c:v>
                  </c:pt>
                  <c:pt idx="38">
                    <c:v>6.12</c:v>
                  </c:pt>
                  <c:pt idx="39">
                    <c:v>7.50</c:v>
                  </c:pt>
                  <c:pt idx="40">
                    <c:v>0.50</c:v>
                  </c:pt>
                  <c:pt idx="41">
                    <c:v>1.00</c:v>
                  </c:pt>
                  <c:pt idx="42">
                    <c:v>2.50</c:v>
                  </c:pt>
                  <c:pt idx="43">
                    <c:v>3.00</c:v>
                  </c:pt>
                  <c:pt idx="44">
                    <c:v>7.50</c:v>
                  </c:pt>
                  <c:pt idx="45">
                    <c:v>0.50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3.00</c:v>
                  </c:pt>
                  <c:pt idx="49">
                    <c:v>7.50</c:v>
                  </c:pt>
                  <c:pt idx="50">
                    <c:v>0.33</c:v>
                  </c:pt>
                  <c:pt idx="51">
                    <c:v>0.83</c:v>
                  </c:pt>
                  <c:pt idx="52">
                    <c:v>2.83</c:v>
                  </c:pt>
                  <c:pt idx="53">
                    <c:v>6.33</c:v>
                  </c:pt>
                  <c:pt idx="54">
                    <c:v>7.50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3.25</c:v>
                  </c:pt>
                  <c:pt idx="58">
                    <c:v>7.50</c:v>
                  </c:pt>
                  <c:pt idx="59">
                    <c:v>1.00</c:v>
                  </c:pt>
                  <c:pt idx="60">
                    <c:v>1.50</c:v>
                  </c:pt>
                  <c:pt idx="61">
                    <c:v>3.25</c:v>
                  </c:pt>
                  <c:pt idx="62">
                    <c:v>7.50</c:v>
                  </c:pt>
                  <c:pt idx="63">
                    <c:v>0.50</c:v>
                  </c:pt>
                  <c:pt idx="64">
                    <c:v>1.00</c:v>
                  </c:pt>
                  <c:pt idx="65">
                    <c:v>3.00</c:v>
                  </c:pt>
                  <c:pt idx="66">
                    <c:v>6.00</c:v>
                  </c:pt>
                  <c:pt idx="67">
                    <c:v>7.50</c:v>
                  </c:pt>
                  <c:pt idx="68">
                    <c:v>1.00</c:v>
                  </c:pt>
                  <c:pt idx="69">
                    <c:v>1.50</c:v>
                  </c:pt>
                  <c:pt idx="70">
                    <c:v>3.50</c:v>
                  </c:pt>
                  <c:pt idx="71">
                    <c:v>5.50</c:v>
                  </c:pt>
                  <c:pt idx="72">
                    <c:v>5.75</c:v>
                  </c:pt>
                  <c:pt idx="73">
                    <c:v>7.50</c:v>
                  </c:pt>
                  <c:pt idx="74">
                    <c:v>0.50</c:v>
                  </c:pt>
                  <c:pt idx="75">
                    <c:v>3.00</c:v>
                  </c:pt>
                  <c:pt idx="76">
                    <c:v>7.50</c:v>
                  </c:pt>
                  <c:pt idx="77">
                    <c:v>0.50</c:v>
                  </c:pt>
                  <c:pt idx="78">
                    <c:v>1.50</c:v>
                  </c:pt>
                  <c:pt idx="79">
                    <c:v>3.00</c:v>
                  </c:pt>
                  <c:pt idx="80">
                    <c:v>5.00</c:v>
                  </c:pt>
                  <c:pt idx="81">
                    <c:v>6.75</c:v>
                  </c:pt>
                  <c:pt idx="82">
                    <c:v>7.50</c:v>
                  </c:pt>
                  <c:pt idx="83">
                    <c:v>0.50</c:v>
                  </c:pt>
                  <c:pt idx="84">
                    <c:v>1.00</c:v>
                  </c:pt>
                  <c:pt idx="85">
                    <c:v>3.00</c:v>
                  </c:pt>
                  <c:pt idx="86">
                    <c:v>7.50</c:v>
                  </c:pt>
                  <c:pt idx="87">
                    <c:v>0.50</c:v>
                  </c:pt>
                  <c:pt idx="88">
                    <c:v>1.00</c:v>
                  </c:pt>
                  <c:pt idx="89">
                    <c:v>3.00</c:v>
                  </c:pt>
                  <c:pt idx="90">
                    <c:v>7.50</c:v>
                  </c:pt>
                  <c:pt idx="91">
                    <c:v>0.50</c:v>
                  </c:pt>
                  <c:pt idx="92">
                    <c:v>1.00</c:v>
                  </c:pt>
                  <c:pt idx="93">
                    <c:v>3.00</c:v>
                  </c:pt>
                  <c:pt idx="94">
                    <c:v>7.50</c:v>
                  </c:pt>
                  <c:pt idx="95">
                    <c:v>0.50</c:v>
                  </c:pt>
                  <c:pt idx="96">
                    <c:v>1.00</c:v>
                  </c:pt>
                  <c:pt idx="97">
                    <c:v>3.00</c:v>
                  </c:pt>
                  <c:pt idx="98">
                    <c:v>7.50</c:v>
                  </c:pt>
                  <c:pt idx="99">
                    <c:v>0.50</c:v>
                  </c:pt>
                  <c:pt idx="100">
                    <c:v>1.50</c:v>
                  </c:pt>
                  <c:pt idx="101">
                    <c:v>2.00</c:v>
                  </c:pt>
                  <c:pt idx="102">
                    <c:v>2.50</c:v>
                  </c:pt>
                  <c:pt idx="103">
                    <c:v>3.00</c:v>
                  </c:pt>
                  <c:pt idx="104">
                    <c:v>7.50</c:v>
                  </c:pt>
                  <c:pt idx="105">
                    <c:v>0.50</c:v>
                  </c:pt>
                  <c:pt idx="106">
                    <c:v>1.50</c:v>
                  </c:pt>
                  <c:pt idx="107">
                    <c:v>2.00</c:v>
                  </c:pt>
                  <c:pt idx="108">
                    <c:v>2.50</c:v>
                  </c:pt>
                  <c:pt idx="109">
                    <c:v>3.00</c:v>
                  </c:pt>
                  <c:pt idx="110">
                    <c:v>7.50</c:v>
                  </c:pt>
                  <c:pt idx="111">
                    <c:v>2.50</c:v>
                  </c:pt>
                  <c:pt idx="112">
                    <c:v>3.00</c:v>
                  </c:pt>
                  <c:pt idx="113">
                    <c:v>7.50</c:v>
                  </c:pt>
                  <c:pt idx="114">
                    <c:v>0.50</c:v>
                  </c:pt>
                  <c:pt idx="115">
                    <c:v>1.00</c:v>
                  </c:pt>
                </c:lvl>
                <c:lvl>
                  <c:pt idx="1">
                    <c:v>0.50</c:v>
                  </c:pt>
                  <c:pt idx="2">
                    <c:v>2.00</c:v>
                  </c:pt>
                  <c:pt idx="3">
                    <c:v>5.00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5.00</c:v>
                  </c:pt>
                  <c:pt idx="7">
                    <c:v>0.50</c:v>
                  </c:pt>
                  <c:pt idx="8">
                    <c:v>2.00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3.00</c:v>
                  </c:pt>
                  <c:pt idx="12">
                    <c:v>0.50</c:v>
                  </c:pt>
                  <c:pt idx="13">
                    <c:v>0.60</c:v>
                  </c:pt>
                  <c:pt idx="14">
                    <c:v>1.40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0.40</c:v>
                  </c:pt>
                  <c:pt idx="18">
                    <c:v>2.60</c:v>
                  </c:pt>
                  <c:pt idx="19">
                    <c:v>2.50</c:v>
                  </c:pt>
                  <c:pt idx="20">
                    <c:v>5.00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2.00</c:v>
                  </c:pt>
                  <c:pt idx="24">
                    <c:v>1.25</c:v>
                  </c:pt>
                  <c:pt idx="25">
                    <c:v>0.25</c:v>
                  </c:pt>
                  <c:pt idx="26">
                    <c:v>3.00</c:v>
                  </c:pt>
                  <c:pt idx="27">
                    <c:v>0.50</c:v>
                  </c:pt>
                  <c:pt idx="28">
                    <c:v>2.00</c:v>
                  </c:pt>
                  <c:pt idx="29">
                    <c:v>3.00</c:v>
                  </c:pt>
                  <c:pt idx="30">
                    <c:v>2.00</c:v>
                  </c:pt>
                  <c:pt idx="31">
                    <c:v>0.50</c:v>
                  </c:pt>
                  <c:pt idx="32">
                    <c:v>2.00</c:v>
                  </c:pt>
                  <c:pt idx="33">
                    <c:v>5.00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2.00</c:v>
                  </c:pt>
                  <c:pt idx="37">
                    <c:v>2.40</c:v>
                  </c:pt>
                  <c:pt idx="38">
                    <c:v>0.72</c:v>
                  </c:pt>
                  <c:pt idx="39">
                    <c:v>1.38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1.50</c:v>
                  </c:pt>
                  <c:pt idx="43">
                    <c:v>0.50</c:v>
                  </c:pt>
                  <c:pt idx="44">
                    <c:v>4.50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4.50</c:v>
                  </c:pt>
                  <c:pt idx="50">
                    <c:v>0.33</c:v>
                  </c:pt>
                  <c:pt idx="51">
                    <c:v>0.50</c:v>
                  </c:pt>
                  <c:pt idx="52">
                    <c:v>2.00</c:v>
                  </c:pt>
                  <c:pt idx="53">
                    <c:v>3.50</c:v>
                  </c:pt>
                  <c:pt idx="54">
                    <c:v>1.17</c:v>
                  </c:pt>
                  <c:pt idx="55">
                    <c:v>3.50</c:v>
                  </c:pt>
                  <c:pt idx="56">
                    <c:v>1.50</c:v>
                  </c:pt>
                  <c:pt idx="57">
                    <c:v>1.75</c:v>
                  </c:pt>
                  <c:pt idx="58">
                    <c:v>4.25</c:v>
                  </c:pt>
                  <c:pt idx="59">
                    <c:v>1.00</c:v>
                  </c:pt>
                  <c:pt idx="60">
                    <c:v>0.50</c:v>
                  </c:pt>
                  <c:pt idx="61">
                    <c:v>1.75</c:v>
                  </c:pt>
                  <c:pt idx="62">
                    <c:v>4.25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2.00</c:v>
                  </c:pt>
                  <c:pt idx="66">
                    <c:v>3.00</c:v>
                  </c:pt>
                  <c:pt idx="67">
                    <c:v>1.50</c:v>
                  </c:pt>
                  <c:pt idx="68">
                    <c:v>1.00</c:v>
                  </c:pt>
                  <c:pt idx="69">
                    <c:v>0.50</c:v>
                  </c:pt>
                  <c:pt idx="70">
                    <c:v>2.00</c:v>
                  </c:pt>
                  <c:pt idx="71">
                    <c:v>2.00</c:v>
                  </c:pt>
                  <c:pt idx="72">
                    <c:v>0.25</c:v>
                  </c:pt>
                  <c:pt idx="73">
                    <c:v>1.75</c:v>
                  </c:pt>
                  <c:pt idx="74">
                    <c:v>0.50</c:v>
                  </c:pt>
                  <c:pt idx="75">
                    <c:v>2.50</c:v>
                  </c:pt>
                  <c:pt idx="76">
                    <c:v>4.50</c:v>
                  </c:pt>
                  <c:pt idx="77">
                    <c:v>0.50</c:v>
                  </c:pt>
                  <c:pt idx="78">
                    <c:v>1.00</c:v>
                  </c:pt>
                  <c:pt idx="79">
                    <c:v>1.50</c:v>
                  </c:pt>
                  <c:pt idx="80">
                    <c:v>2.00</c:v>
                  </c:pt>
                  <c:pt idx="81">
                    <c:v>1.75</c:v>
                  </c:pt>
                  <c:pt idx="82">
                    <c:v>0.75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2.00</c:v>
                  </c:pt>
                  <c:pt idx="86">
                    <c:v>4.50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2.00</c:v>
                  </c:pt>
                  <c:pt idx="90">
                    <c:v>4.50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2.00</c:v>
                  </c:pt>
                  <c:pt idx="94">
                    <c:v>4.50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2.00</c:v>
                  </c:pt>
                  <c:pt idx="98">
                    <c:v>4.50</c:v>
                  </c:pt>
                  <c:pt idx="99">
                    <c:v>0.50</c:v>
                  </c:pt>
                  <c:pt idx="100">
                    <c:v>1.00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4.50</c:v>
                  </c:pt>
                  <c:pt idx="105">
                    <c:v>0.50</c:v>
                  </c:pt>
                  <c:pt idx="106">
                    <c:v>1.00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4.50</c:v>
                  </c:pt>
                  <c:pt idx="111">
                    <c:v>2.50</c:v>
                  </c:pt>
                  <c:pt idx="112">
                    <c:v>0.50</c:v>
                  </c:pt>
                  <c:pt idx="113">
                    <c:v>4.50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10:00:00 AM</c:v>
                  </c:pt>
                  <c:pt idx="2">
                    <c:v>12:00:00 PM</c:v>
                  </c:pt>
                  <c:pt idx="3">
                    <c:v>6:00:00 PM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6:00:00 PM</c:v>
                  </c:pt>
                  <c:pt idx="7">
                    <c:v>10:00:00 AM</c:v>
                  </c:pt>
                  <c:pt idx="8">
                    <c:v>12:00:00 PM</c:v>
                  </c:pt>
                  <c:pt idx="9">
                    <c:v>2:30:00 PM</c:v>
                  </c:pt>
                  <c:pt idx="10">
                    <c:v>3:00:00 PM</c:v>
                  </c:pt>
                  <c:pt idx="11">
                    <c:v>6:00:00 PM</c:v>
                  </c:pt>
                  <c:pt idx="12">
                    <c:v>10:00:00 AM</c:v>
                  </c:pt>
                  <c:pt idx="13">
                    <c:v>10:36:00 AM</c:v>
                  </c:pt>
                  <c:pt idx="14">
                    <c:v>12:00:00 PM</c:v>
                  </c:pt>
                  <c:pt idx="15">
                    <c:v>2:00:00 PM</c:v>
                  </c:pt>
                  <c:pt idx="16">
                    <c:v>3:00:00 PM</c:v>
                  </c:pt>
                  <c:pt idx="17">
                    <c:v>3:24:00 PM</c:v>
                  </c:pt>
                  <c:pt idx="18">
                    <c:v>6:00:00 PM</c:v>
                  </c:pt>
                  <c:pt idx="19">
                    <c:v>12:00:00 PM</c:v>
                  </c:pt>
                  <c:pt idx="20">
                    <c:v>6:00:00 PM</c:v>
                  </c:pt>
                  <c:pt idx="21">
                    <c:v>9:30:00 AM</c:v>
                  </c:pt>
                  <c:pt idx="22">
                    <c:v>10:00:00 AM</c:v>
                  </c:pt>
                  <c:pt idx="23">
                    <c:v>12:00:00 PM</c:v>
                  </c:pt>
                  <c:pt idx="24">
                    <c:v>2:15:00 PM</c:v>
                  </c:pt>
                  <c:pt idx="25">
                    <c:v>2:30:00 PM</c:v>
                  </c:pt>
                  <c:pt idx="26">
                    <c:v>5:30:00 PM</c:v>
                  </c:pt>
                  <c:pt idx="27">
                    <c:v>10:00:00 AM</c:v>
                  </c:pt>
                  <c:pt idx="28">
                    <c:v>12:00:00 PM</c:v>
                  </c:pt>
                  <c:pt idx="29">
                    <c:v>4:00:00 PM</c:v>
                  </c:pt>
                  <c:pt idx="30">
                    <c:v>6:00:00 PM</c:v>
                  </c:pt>
                  <c:pt idx="31">
                    <c:v>10:00:00 AM</c:v>
                  </c:pt>
                  <c:pt idx="32">
                    <c:v>12:00:00 PM</c:v>
                  </c:pt>
                  <c:pt idx="33">
                    <c:v>6:00:00 PM</c:v>
                  </c:pt>
                  <c:pt idx="34">
                    <c:v>9:30:00 AM</c:v>
                  </c:pt>
                  <c:pt idx="35">
                    <c:v>10:00:00 AM</c:v>
                  </c:pt>
                  <c:pt idx="36">
                    <c:v>12:00:00 PM</c:v>
                  </c:pt>
                  <c:pt idx="37">
                    <c:v>3:24:00 PM</c:v>
                  </c:pt>
                  <c:pt idx="38">
                    <c:v>4:07:00 PM</c:v>
                  </c:pt>
                  <c:pt idx="39">
                    <c:v>5:30:00 PM</c:v>
                  </c:pt>
                  <c:pt idx="40">
                    <c:v>9:30:00 AM</c:v>
                  </c:pt>
                  <c:pt idx="41">
                    <c:v>10:00:00 AM</c:v>
                  </c:pt>
                  <c:pt idx="42">
                    <c:v>11:30:00 AM</c:v>
                  </c:pt>
                  <c:pt idx="43">
                    <c:v>12:00:00 PM</c:v>
                  </c:pt>
                  <c:pt idx="44">
                    <c:v>5:30:00 PM</c:v>
                  </c:pt>
                  <c:pt idx="45">
                    <c:v>9:30:00 AM</c:v>
                  </c:pt>
                  <c:pt idx="46">
                    <c:v>10:00:00 AM</c:v>
                  </c:pt>
                  <c:pt idx="47">
                    <c:v>11:00:00 AM</c:v>
                  </c:pt>
                  <c:pt idx="48">
                    <c:v>12:00:00 PM</c:v>
                  </c:pt>
                  <c:pt idx="49">
                    <c:v>5:30:00 PM</c:v>
                  </c:pt>
                  <c:pt idx="50">
                    <c:v>9:15:00 AM</c:v>
                  </c:pt>
                  <c:pt idx="51">
                    <c:v>10:00:00 AM</c:v>
                  </c:pt>
                  <c:pt idx="52">
                    <c:v>12:00:00 PM</c:v>
                  </c:pt>
                  <c:pt idx="53">
                    <c:v>5:30:00 PM</c:v>
                  </c:pt>
                  <c:pt idx="54">
                    <c:v>10:45:00 PM</c:v>
                  </c:pt>
                  <c:pt idx="55">
                    <c:v>5:30:00 PM</c:v>
                  </c:pt>
                  <c:pt idx="56">
                    <c:v>10:00:00 AM</c:v>
                  </c:pt>
                  <c:pt idx="57">
                    <c:v>11:45:00 AM</c:v>
                  </c:pt>
                  <c:pt idx="58">
                    <c:v>5:15:00 PM</c:v>
                  </c:pt>
                  <c:pt idx="59">
                    <c:v>9:30:00 AM</c:v>
                  </c:pt>
                  <c:pt idx="60">
                    <c:v>10:00:00 AM</c:v>
                  </c:pt>
                  <c:pt idx="61">
                    <c:v>11:45:00 AM</c:v>
                  </c:pt>
                  <c:pt idx="62">
                    <c:v>5:15:00 PM</c:v>
                  </c:pt>
                  <c:pt idx="63">
                    <c:v>9:30:00 AM</c:v>
                  </c:pt>
                  <c:pt idx="64">
                    <c:v>10:00:00 AM</c:v>
                  </c:pt>
                  <c:pt idx="65">
                    <c:v>12:00:00 PM</c:v>
                  </c:pt>
                  <c:pt idx="66">
                    <c:v>4:00:00 PM</c:v>
                  </c:pt>
                  <c:pt idx="67">
                    <c:v>5:30:00 PM</c:v>
                  </c:pt>
                  <c:pt idx="68">
                    <c:v>9:30:00 AM</c:v>
                  </c:pt>
                  <c:pt idx="69">
                    <c:v>10:00:00 AM</c:v>
                  </c:pt>
                  <c:pt idx="70">
                    <c:v>12:00:00 PM</c:v>
                  </c:pt>
                  <c:pt idx="71">
                    <c:v>3:00:00 PM</c:v>
                  </c:pt>
                  <c:pt idx="72">
                    <c:v>3:15:00 PM</c:v>
                  </c:pt>
                  <c:pt idx="73">
                    <c:v>5:00:00 PM</c:v>
                  </c:pt>
                  <c:pt idx="74">
                    <c:v>9:30:00 AM</c:v>
                  </c:pt>
                  <c:pt idx="75">
                    <c:v>12:00:00 PM</c:v>
                  </c:pt>
                  <c:pt idx="76">
                    <c:v>5:30:00 PM</c:v>
                  </c:pt>
                  <c:pt idx="77">
                    <c:v>9:30:00 AM</c:v>
                  </c:pt>
                  <c:pt idx="78">
                    <c:v>10:30:00 AM</c:v>
                  </c:pt>
                  <c:pt idx="79">
                    <c:v>12:00:00 PM</c:v>
                  </c:pt>
                  <c:pt idx="80">
                    <c:v>3:00:00 PM</c:v>
                  </c:pt>
                  <c:pt idx="81">
                    <c:v>4:45:00 PM</c:v>
                  </c:pt>
                  <c:pt idx="82">
                    <c:v>5:30:00 PM</c:v>
                  </c:pt>
                  <c:pt idx="83">
                    <c:v>9:30:00 AM</c:v>
                  </c:pt>
                  <c:pt idx="84">
                    <c:v>10:00:00 AM</c:v>
                  </c:pt>
                  <c:pt idx="85">
                    <c:v>12:00:00 PM</c:v>
                  </c:pt>
                  <c:pt idx="86">
                    <c:v>5:30:00 PM</c:v>
                  </c:pt>
                  <c:pt idx="87">
                    <c:v>9:30:00 AM</c:v>
                  </c:pt>
                  <c:pt idx="88">
                    <c:v>10:00:00 AM</c:v>
                  </c:pt>
                  <c:pt idx="89">
                    <c:v>12:00:00 PM</c:v>
                  </c:pt>
                  <c:pt idx="90">
                    <c:v>5:30:00 PM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12:00:00 PM</c:v>
                  </c:pt>
                  <c:pt idx="94">
                    <c:v>5:30:00 PM</c:v>
                  </c:pt>
                  <c:pt idx="95">
                    <c:v>9:30:00 AM</c:v>
                  </c:pt>
                  <c:pt idx="96">
                    <c:v>10:00:00 AM</c:v>
                  </c:pt>
                  <c:pt idx="97">
                    <c:v>12:00:00 PM</c:v>
                  </c:pt>
                  <c:pt idx="98">
                    <c:v>5:30:00 PM</c:v>
                  </c:pt>
                  <c:pt idx="99">
                    <c:v>9:30:00 AM</c:v>
                  </c:pt>
                  <c:pt idx="100">
                    <c:v>10:30:00 AM</c:v>
                  </c:pt>
                  <c:pt idx="101">
                    <c:v>11:00:00 AM</c:v>
                  </c:pt>
                  <c:pt idx="102">
                    <c:v>11:30:00 AM</c:v>
                  </c:pt>
                  <c:pt idx="103">
                    <c:v>12:00:00 PM</c:v>
                  </c:pt>
                  <c:pt idx="104">
                    <c:v>5:30:00 PM</c:v>
                  </c:pt>
                  <c:pt idx="105">
                    <c:v>9:30:00 AM</c:v>
                  </c:pt>
                  <c:pt idx="106">
                    <c:v>10:30:00 AM</c:v>
                  </c:pt>
                  <c:pt idx="107">
                    <c:v>11:00:00 AM</c:v>
                  </c:pt>
                  <c:pt idx="108">
                    <c:v>11:30:00 AM</c:v>
                  </c:pt>
                  <c:pt idx="109">
                    <c:v>12:00:00 PM</c:v>
                  </c:pt>
                  <c:pt idx="110">
                    <c:v>5:30:00 PM</c:v>
                  </c:pt>
                  <c:pt idx="111">
                    <c:v>11:30:00 AM</c:v>
                  </c:pt>
                  <c:pt idx="112">
                    <c:v>12:00:00 PM</c:v>
                  </c:pt>
                  <c:pt idx="113">
                    <c:v>5:30:00 PM</c:v>
                  </c:pt>
                  <c:pt idx="114">
                    <c:v>9:30:00 AM</c:v>
                  </c:pt>
                  <c:pt idx="115">
                    <c:v>10:00:00 AM</c:v>
                  </c:pt>
                </c:lvl>
                <c:lvl>
                  <c:pt idx="1">
                    <c:v>9:30:00 AM</c:v>
                  </c:pt>
                  <c:pt idx="2">
                    <c:v>10:00:00 AM</c:v>
                  </c:pt>
                  <c:pt idx="3">
                    <c:v>1:00:00 PM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9:30:00 AM</c:v>
                  </c:pt>
                  <c:pt idx="8">
                    <c:v>10:00:00 AM</c:v>
                  </c:pt>
                  <c:pt idx="9">
                    <c:v>1:00:00 PM</c:v>
                  </c:pt>
                  <c:pt idx="10">
                    <c:v>2:30:00 PM</c:v>
                  </c:pt>
                  <c:pt idx="11">
                    <c:v>3:00:00 PM</c:v>
                  </c:pt>
                  <c:pt idx="12">
                    <c:v>9:30:00 AM</c:v>
                  </c:pt>
                  <c:pt idx="13">
                    <c:v>10:00:00 AM</c:v>
                  </c:pt>
                  <c:pt idx="14">
                    <c:v>10:36:00 AM</c:v>
                  </c:pt>
                  <c:pt idx="15">
                    <c:v>1:00:00 PM</c:v>
                  </c:pt>
                  <c:pt idx="16">
                    <c:v>2:00:00 PM</c:v>
                  </c:pt>
                  <c:pt idx="17">
                    <c:v>3:00:00 PM</c:v>
                  </c:pt>
                  <c:pt idx="18">
                    <c:v>3:24:00 PM</c:v>
                  </c:pt>
                  <c:pt idx="19">
                    <c:v>9:30:00 AM</c:v>
                  </c:pt>
                  <c:pt idx="20">
                    <c:v>1:00:00 PM</c:v>
                  </c:pt>
                  <c:pt idx="21">
                    <c:v>9:00:00 AM</c:v>
                  </c:pt>
                  <c:pt idx="22">
                    <c:v>9:30:00 AM</c:v>
                  </c:pt>
                  <c:pt idx="23">
                    <c:v>10:00:00 AM</c:v>
                  </c:pt>
                  <c:pt idx="24">
                    <c:v>1:00:00 PM</c:v>
                  </c:pt>
                  <c:pt idx="25">
                    <c:v>2:15:00 PM</c:v>
                  </c:pt>
                  <c:pt idx="26">
                    <c:v>2:30:00 PM</c:v>
                  </c:pt>
                  <c:pt idx="27">
                    <c:v>9:30:00 AM</c:v>
                  </c:pt>
                  <c:pt idx="28">
                    <c:v>10:00:00 AM</c:v>
                  </c:pt>
                  <c:pt idx="29">
                    <c:v>1:00:00 PM</c:v>
                  </c:pt>
                  <c:pt idx="30">
                    <c:v>4:00:00 PM</c:v>
                  </c:pt>
                  <c:pt idx="31">
                    <c:v>9:30:00 AM</c:v>
                  </c:pt>
                  <c:pt idx="32">
                    <c:v>10:00:00 AM</c:v>
                  </c:pt>
                  <c:pt idx="33">
                    <c:v>1:00:00 PM</c:v>
                  </c:pt>
                  <c:pt idx="34">
                    <c:v>9:00:00 AM</c:v>
                  </c:pt>
                  <c:pt idx="35">
                    <c:v>9:30:00 AM</c:v>
                  </c:pt>
                  <c:pt idx="36">
                    <c:v>10:00:00 AM</c:v>
                  </c:pt>
                  <c:pt idx="37">
                    <c:v>1:00:00 PM</c:v>
                  </c:pt>
                  <c:pt idx="38">
                    <c:v>3:24:00 PM</c:v>
                  </c:pt>
                  <c:pt idx="39">
                    <c:v>4:07:00 PM</c:v>
                  </c:pt>
                  <c:pt idx="40">
                    <c:v>9:00:00 AM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11:30:00 AM</c:v>
                  </c:pt>
                  <c:pt idx="44">
                    <c:v>1:00:00 PM</c:v>
                  </c:pt>
                  <c:pt idx="45">
                    <c:v>9:00:00 AM</c:v>
                  </c:pt>
                  <c:pt idx="46">
                    <c:v>9:30:00 AM</c:v>
                  </c:pt>
                  <c:pt idx="47">
                    <c:v>10:00:00 AM</c:v>
                  </c:pt>
                  <c:pt idx="48">
                    <c:v>11:00:00 AM</c:v>
                  </c:pt>
                  <c:pt idx="49">
                    <c:v>1:00:00 PM</c:v>
                  </c:pt>
                  <c:pt idx="50">
                    <c:v>8:55:00 AM</c:v>
                  </c:pt>
                  <c:pt idx="51">
                    <c:v>9:30:00 AM</c:v>
                  </c:pt>
                  <c:pt idx="52">
                    <c:v>10:00:00 AM</c:v>
                  </c:pt>
                  <c:pt idx="53">
                    <c:v>2:00:00 PM</c:v>
                  </c:pt>
                  <c:pt idx="54">
                    <c:v>9:35:00 PM</c:v>
                  </c:pt>
                  <c:pt idx="55">
                    <c:v>2:00:00 PM</c:v>
                  </c:pt>
                  <c:pt idx="56">
                    <c:v>8:30:00 AM</c:v>
                  </c:pt>
                  <c:pt idx="57">
                    <c:v>10:00:00 AM</c:v>
                  </c:pt>
                  <c:pt idx="58">
                    <c:v>1:00:00 PM</c:v>
                  </c:pt>
                  <c:pt idx="59">
                    <c:v>8:30:00 AM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1:00:00 PM</c:v>
                  </c:pt>
                  <c:pt idx="63">
                    <c:v>9:00:00 AM</c:v>
                  </c:pt>
                  <c:pt idx="64">
                    <c:v>9:30:00 AM</c:v>
                  </c:pt>
                  <c:pt idx="65">
                    <c:v>10:00:00 AM</c:v>
                  </c:pt>
                  <c:pt idx="66">
                    <c:v>1:00:00 PM</c:v>
                  </c:pt>
                  <c:pt idx="67">
                    <c:v>4:00:00 PM</c:v>
                  </c:pt>
                  <c:pt idx="68">
                    <c:v>8:30:00 AM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1:00:00 PM</c:v>
                  </c:pt>
                  <c:pt idx="72">
                    <c:v>3:00:00 PM</c:v>
                  </c:pt>
                  <c:pt idx="73">
                    <c:v>3:15:00 PM</c:v>
                  </c:pt>
                  <c:pt idx="74">
                    <c:v>9:00:00 AM</c:v>
                  </c:pt>
                  <c:pt idx="75">
                    <c:v>9:30:00 AM</c:v>
                  </c:pt>
                  <c:pt idx="76">
                    <c:v>1:00:00 PM</c:v>
                  </c:pt>
                  <c:pt idx="77">
                    <c:v>9:00:00 AM</c:v>
                  </c:pt>
                  <c:pt idx="78">
                    <c:v>9:30:00 AM</c:v>
                  </c:pt>
                  <c:pt idx="79">
                    <c:v>10:30:00 AM</c:v>
                  </c:pt>
                  <c:pt idx="80">
                    <c:v>1:00:00 PM</c:v>
                  </c:pt>
                  <c:pt idx="81">
                    <c:v>3:00:00 PM</c:v>
                  </c:pt>
                  <c:pt idx="82">
                    <c:v>4:45:00 PM</c:v>
                  </c:pt>
                  <c:pt idx="83">
                    <c:v>9:00:00 AM</c:v>
                  </c:pt>
                  <c:pt idx="84">
                    <c:v>9:30:00 AM</c:v>
                  </c:pt>
                  <c:pt idx="85">
                    <c:v>10:00:00 AM</c:v>
                  </c:pt>
                  <c:pt idx="86">
                    <c:v>1:00:00 PM</c:v>
                  </c:pt>
                  <c:pt idx="87">
                    <c:v>9:00:00 AM</c:v>
                  </c:pt>
                  <c:pt idx="88">
                    <c:v>9:30:00 AM</c:v>
                  </c:pt>
                  <c:pt idx="89">
                    <c:v>10:00:00 AM</c:v>
                  </c:pt>
                  <c:pt idx="90">
                    <c:v>1:00:00 PM</c:v>
                  </c:pt>
                  <c:pt idx="91">
                    <c:v>9:00:00 AM</c:v>
                  </c:pt>
                  <c:pt idx="92">
                    <c:v>9:30:00 AM</c:v>
                  </c:pt>
                  <c:pt idx="93">
                    <c:v>10:00:00 AM</c:v>
                  </c:pt>
                  <c:pt idx="94">
                    <c:v>1:00:00 PM</c:v>
                  </c:pt>
                  <c:pt idx="95">
                    <c:v>9:00:00 AM</c:v>
                  </c:pt>
                  <c:pt idx="96">
                    <c:v>9:30:00 AM</c:v>
                  </c:pt>
                  <c:pt idx="97">
                    <c:v>10:00:00 AM</c:v>
                  </c:pt>
                  <c:pt idx="98">
                    <c:v>1:00:00 PM</c:v>
                  </c:pt>
                  <c:pt idx="99">
                    <c:v>9:00:00 AM</c:v>
                  </c:pt>
                  <c:pt idx="100">
                    <c:v>9:30:00 AM</c:v>
                  </c:pt>
                  <c:pt idx="101">
                    <c:v>10:30:00 AM</c:v>
                  </c:pt>
                  <c:pt idx="102">
                    <c:v>11:00:00 AM</c:v>
                  </c:pt>
                  <c:pt idx="103">
                    <c:v>11:30:00 AM</c:v>
                  </c:pt>
                  <c:pt idx="104">
                    <c:v>1:00:00 PM</c:v>
                  </c:pt>
                  <c:pt idx="105">
                    <c:v>9:00:00 AM</c:v>
                  </c:pt>
                  <c:pt idx="106">
                    <c:v>9:30:00 AM</c:v>
                  </c:pt>
                  <c:pt idx="107">
                    <c:v>10:30:00 AM</c:v>
                  </c:pt>
                  <c:pt idx="108">
                    <c:v>11:00:00 AM</c:v>
                  </c:pt>
                  <c:pt idx="109">
                    <c:v>11:30:00 AM</c:v>
                  </c:pt>
                  <c:pt idx="110">
                    <c:v>1:00:00 PM</c:v>
                  </c:pt>
                  <c:pt idx="111">
                    <c:v>9:00:00 AM</c:v>
                  </c:pt>
                  <c:pt idx="112">
                    <c:v>11:30:00 AM</c:v>
                  </c:pt>
                  <c:pt idx="113">
                    <c:v>1:00:00 PM</c:v>
                  </c:pt>
                  <c:pt idx="114">
                    <c:v>9:00:00 AM</c:v>
                  </c:pt>
                  <c:pt idx="115">
                    <c:v>9:30:00 AM</c:v>
                  </c:pt>
                </c:lvl>
                <c:lvl>
                  <c:pt idx="1">
                    <c:v>Meeting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Meeting</c:v>
                  </c:pt>
                  <c:pt idx="5">
                    <c:v>Training</c:v>
                  </c:pt>
                  <c:pt idx="6">
                    <c:v>Training</c:v>
                  </c:pt>
                  <c:pt idx="7">
                    <c:v>Meeting</c:v>
                  </c:pt>
                  <c:pt idx="8">
                    <c:v>Training</c:v>
                  </c:pt>
                  <c:pt idx="9">
                    <c:v>Training</c:v>
                  </c:pt>
                  <c:pt idx="10">
                    <c:v>Explanation on audit process for project files</c:v>
                  </c:pt>
                  <c:pt idx="11">
                    <c:v>Training</c:v>
                  </c:pt>
                  <c:pt idx="12">
                    <c:v>Meeting</c:v>
                  </c:pt>
                  <c:pt idx="13">
                    <c:v>Training</c:v>
                  </c:pt>
                  <c:pt idx="14">
                    <c:v>Had ms Carmen Abria audit my laptop</c:v>
                  </c:pt>
                  <c:pt idx="15">
                    <c:v>Had ms Carmen Abria audit my laptop</c:v>
                  </c:pt>
                  <c:pt idx="16">
                    <c:v>the Hybrid Work Model - RTO Employees Induction</c:v>
                  </c:pt>
                  <c:pt idx="17">
                    <c:v>Had ms Carmen Abria audit my laptop</c:v>
                  </c:pt>
                  <c:pt idx="18">
                    <c:v>Training</c:v>
                  </c:pt>
                  <c:pt idx="19">
                    <c:v>Training</c:v>
                  </c:pt>
                  <c:pt idx="20">
                    <c:v>Training</c:v>
                  </c:pt>
                  <c:pt idx="21">
                    <c:v>Training</c:v>
                  </c:pt>
                  <c:pt idx="22">
                    <c:v>Meeting</c:v>
                  </c:pt>
                  <c:pt idx="23">
                    <c:v>Training</c:v>
                  </c:pt>
                  <c:pt idx="24">
                    <c:v>Training</c:v>
                  </c:pt>
                  <c:pt idx="25">
                    <c:v>Enable Hyper-V</c:v>
                  </c:pt>
                  <c:pt idx="26">
                    <c:v>[ALSOK] Standardization Training Refresher (SS - IT)</c:v>
                  </c:pt>
                  <c:pt idx="27">
                    <c:v>Meeting</c:v>
                  </c:pt>
                  <c:pt idx="28">
                    <c:v>Training</c:v>
                  </c:pt>
                  <c:pt idx="29">
                    <c:v>[ALSOK] Standardization Training Refresher (SS - IT)</c:v>
                  </c:pt>
                  <c:pt idx="30">
                    <c:v>Japan RBU Q3 Quarterly Team Development</c:v>
                  </c:pt>
                  <c:pt idx="31">
                    <c:v>Meeting</c:v>
                  </c:pt>
                  <c:pt idx="32">
                    <c:v>Install Android Studio</c:v>
                  </c:pt>
                  <c:pt idx="33">
                    <c:v>Training</c:v>
                  </c:pt>
                  <c:pt idx="34">
                    <c:v>Attend Android Basics: User Interface - Udacity</c:v>
                  </c:pt>
                  <c:pt idx="35">
                    <c:v>Meeting</c:v>
                  </c:pt>
                  <c:pt idx="36">
                    <c:v>Attend Android Basics: User Interface - Udacity</c:v>
                  </c:pt>
                  <c:pt idx="37">
                    <c:v>Attend Android Basics: User Interface - Udacity</c:v>
                  </c:pt>
                  <c:pt idx="38">
                    <c:v>Assist MIS - Video not playing at office</c:v>
                  </c:pt>
                  <c:pt idx="39">
                    <c:v>Attend Android Basics: User Interface - Udacity</c:v>
                  </c:pt>
                  <c:pt idx="40">
                    <c:v>Attend Android Basics: User Interface - Udacity</c:v>
                  </c:pt>
                  <c:pt idx="41">
                    <c:v>Meeting</c:v>
                  </c:pt>
                  <c:pt idx="42">
                    <c:v>Compute and Update Time spent on all previous task not logged for WBS</c:v>
                  </c:pt>
                  <c:pt idx="43">
                    <c:v>Create and upload Activity report for the whole month of December</c:v>
                  </c:pt>
                  <c:pt idx="44">
                    <c:v>Attend Android Basics: User Interface - Udacity</c:v>
                  </c:pt>
                  <c:pt idx="45">
                    <c:v>Attend Android Basics: User Interface - Udacity</c:v>
                  </c:pt>
                  <c:pt idx="46">
                    <c:v>Meeting</c:v>
                  </c:pt>
                  <c:pt idx="47">
                    <c:v>Create Investigation Report on Android Studio Problems when running in the office</c:v>
                  </c:pt>
                  <c:pt idx="48">
                    <c:v>Attend Android Basics: User Interface - Udacity</c:v>
                  </c:pt>
                  <c:pt idx="49">
                    <c:v>Attend Android Basics: User Interface - Udacity</c:v>
                  </c:pt>
                  <c:pt idx="50">
                    <c:v>Assist MIS wth problem with internet on my cubicle</c:v>
                  </c:pt>
                  <c:pt idx="51">
                    <c:v>Meeting</c:v>
                  </c:pt>
                  <c:pt idx="52">
                    <c:v>Start C++: From Beginner to Expert</c:v>
                  </c:pt>
                  <c:pt idx="53">
                    <c:v>Continue C++: From Beginner to Expert</c:v>
                  </c:pt>
                  <c:pt idx="54">
                    <c:v>Start watch the recording of Linux training at home</c:v>
                  </c:pt>
                  <c:pt idx="55">
                    <c:v>Continue C++: From Beginner to Expert</c:v>
                  </c:pt>
                  <c:pt idx="56">
                    <c:v>Finish the Linux </c:v>
                  </c:pt>
                  <c:pt idx="57">
                    <c:v>Continue C++: From Beginner to Expert</c:v>
                  </c:pt>
                  <c:pt idx="58">
                    <c:v>Continue C++: From Beginner to Expert</c:v>
                  </c:pt>
                  <c:pt idx="59">
                    <c:v>Continue C++: From Beginner to Expert</c:v>
                  </c:pt>
                  <c:pt idx="60">
                    <c:v>Meeting</c:v>
                  </c:pt>
                  <c:pt idx="61">
                    <c:v>Continue C++: From Beginner to Expert</c:v>
                  </c:pt>
                  <c:pt idx="62">
                    <c:v>Continue C++: From Beginner to Expert</c:v>
                  </c:pt>
                  <c:pt idx="63">
                    <c:v>Continue C++: From Beginner to Expert</c:v>
                  </c:pt>
                  <c:pt idx="64">
                    <c:v>Meeting</c:v>
                  </c:pt>
                  <c:pt idx="65">
                    <c:v>Continue C++: From Beginner to Expert</c:v>
                  </c:pt>
                  <c:pt idx="66">
                    <c:v>Finish C++: From Beginner to Expert</c:v>
                  </c:pt>
                  <c:pt idx="67">
                    <c:v>Start Complete Bash Shell Scripting</c:v>
                  </c:pt>
                  <c:pt idx="68">
                    <c:v>Continue -  Complete Bash Shell Scripting</c:v>
                  </c:pt>
                  <c:pt idx="69">
                    <c:v>Meeting</c:v>
                  </c:pt>
                  <c:pt idx="70">
                    <c:v>Reading Alsok PDF</c:v>
                  </c:pt>
                  <c:pt idx="71">
                    <c:v>Reading Alsok PDF</c:v>
                  </c:pt>
                  <c:pt idx="72">
                    <c:v>Assist MIS in tracing problems with playing recorded videos of sharepoints at the office</c:v>
                  </c:pt>
                  <c:pt idx="73">
                    <c:v>Reading Alsok PDF</c:v>
                  </c:pt>
                  <c:pt idx="74">
                    <c:v>Meeting</c:v>
                  </c:pt>
                  <c:pt idx="75">
                    <c:v>Reading Alsok PDF</c:v>
                  </c:pt>
                  <c:pt idx="76">
                    <c:v>Reading Alsok PDF</c:v>
                  </c:pt>
                  <c:pt idx="77">
                    <c:v>Continue -  Complete Bash Shell Scripting</c:v>
                  </c:pt>
                  <c:pt idx="78">
                    <c:v>[ALSOK]インシデント対応プレキックオフ</c:v>
                  </c:pt>
                  <c:pt idx="79">
                    <c:v>Continue -  Complete Bash Shell Scripting</c:v>
                  </c:pt>
                  <c:pt idx="80">
                    <c:v>Continue -  Complete Bash Shell Scripting</c:v>
                  </c:pt>
                  <c:pt idx="81">
                    <c:v>C++ Training</c:v>
                  </c:pt>
                  <c:pt idx="82">
                    <c:v>Continue -  Complete Bash Shell Scripting</c:v>
                  </c:pt>
                  <c:pt idx="83">
                    <c:v>Continue -  Complete Bash Shell Scripting</c:v>
                  </c:pt>
                  <c:pt idx="84">
                    <c:v>Meeting</c:v>
                  </c:pt>
                  <c:pt idx="85">
                    <c:v>Continue -  Complete Bash Shell Scripting</c:v>
                  </c:pt>
                  <c:pt idx="86">
                    <c:v>Start setting up envirnment</c:v>
                  </c:pt>
                  <c:pt idx="87">
                    <c:v>Continue setting up envirnment</c:v>
                  </c:pt>
                  <c:pt idx="88">
                    <c:v>Meeting</c:v>
                  </c:pt>
                  <c:pt idx="89">
                    <c:v>Continue setting up envirnment</c:v>
                  </c:pt>
                  <c:pt idx="90">
                    <c:v>Continue setting up envirnment</c:v>
                  </c:pt>
                  <c:pt idx="91">
                    <c:v>Continue setting up envirnment</c:v>
                  </c:pt>
                  <c:pt idx="92">
                    <c:v>Meeting</c:v>
                  </c:pt>
                  <c:pt idx="93">
                    <c:v>Continue setting up envirnment</c:v>
                  </c:pt>
                  <c:pt idx="94">
                    <c:v>Continue setting up envirnment</c:v>
                  </c:pt>
                  <c:pt idx="95">
                    <c:v>Continue setting up envirnment</c:v>
                  </c:pt>
                  <c:pt idx="96">
                    <c:v>Meeting</c:v>
                  </c:pt>
                  <c:pt idx="97">
                    <c:v>Continue setting up envirnment</c:v>
                  </c:pt>
                  <c:pt idx="98">
                    <c:v>Continue setting up envirnment</c:v>
                  </c:pt>
                  <c:pt idx="99">
                    <c:v>Continue setting up envirnment</c:v>
                  </c:pt>
                  <c:pt idx="100">
                    <c:v>Kickoff Meeting with Japan</c:v>
                  </c:pt>
                  <c:pt idx="101">
                    <c:v>Continue setting up envirnment</c:v>
                  </c:pt>
                  <c:pt idx="102">
                    <c:v>Meeting</c:v>
                  </c:pt>
                  <c:pt idx="103">
                    <c:v>Continue setting up envirnment</c:v>
                  </c:pt>
                  <c:pt idx="104">
                    <c:v>Continue setting up envirnment</c:v>
                  </c:pt>
                  <c:pt idx="105">
                    <c:v>Continue setting up envirnment</c:v>
                  </c:pt>
                  <c:pt idx="106">
                    <c:v>Kickoff Meeting with Japan</c:v>
                  </c:pt>
                  <c:pt idx="107">
                    <c:v>Continue setting up envirnment</c:v>
                  </c:pt>
                  <c:pt idx="108">
                    <c:v>Meeting</c:v>
                  </c:pt>
                  <c:pt idx="109">
                    <c:v>Continue setting up envirnment</c:v>
                  </c:pt>
                  <c:pt idx="110">
                    <c:v>Continue setting up envirnment</c:v>
                  </c:pt>
                  <c:pt idx="111">
                    <c:v>Continue setting up envirnment</c:v>
                  </c:pt>
                  <c:pt idx="112">
                    <c:v>Meeting</c:v>
                  </c:pt>
                  <c:pt idx="113">
                    <c:v>Continue setting up envirnment</c:v>
                  </c:pt>
                  <c:pt idx="114">
                    <c:v>Continue setting up envirnment</c:v>
                  </c:pt>
                  <c:pt idx="115">
                    <c:v>Meeting</c:v>
                  </c:pt>
                </c:lvl>
                <c:lvl>
                  <c:pt idx="1">
                    <c:v>1-Dec</c:v>
                  </c:pt>
                  <c:pt idx="2">
                    <c:v>1-Dec</c:v>
                  </c:pt>
                  <c:pt idx="3">
                    <c:v>1-Dec</c:v>
                  </c:pt>
                  <c:pt idx="4">
                    <c:v>2-Dec</c:v>
                  </c:pt>
                  <c:pt idx="5">
                    <c:v>2-Dec</c:v>
                  </c:pt>
                  <c:pt idx="6">
                    <c:v>2-Dec</c:v>
                  </c:pt>
                  <c:pt idx="7">
                    <c:v>3-Dec</c:v>
                  </c:pt>
                  <c:pt idx="8">
                    <c:v>3-Dec</c:v>
                  </c:pt>
                  <c:pt idx="9">
                    <c:v>3-Dec</c:v>
                  </c:pt>
                  <c:pt idx="10">
                    <c:v>3-Dec</c:v>
                  </c:pt>
                  <c:pt idx="11">
                    <c:v>3-Dec</c:v>
                  </c:pt>
                  <c:pt idx="12">
                    <c:v>6-Dec</c:v>
                  </c:pt>
                  <c:pt idx="13">
                    <c:v>6-Dec</c:v>
                  </c:pt>
                  <c:pt idx="14">
                    <c:v>6-Dec</c:v>
                  </c:pt>
                  <c:pt idx="15">
                    <c:v>6-Dec</c:v>
                  </c:pt>
                  <c:pt idx="16">
                    <c:v>6-Dec</c:v>
                  </c:pt>
                  <c:pt idx="17">
                    <c:v>6-Dec</c:v>
                  </c:pt>
                  <c:pt idx="18">
                    <c:v>6-Dec</c:v>
                  </c:pt>
                  <c:pt idx="19">
                    <c:v>7-Dec</c:v>
                  </c:pt>
                  <c:pt idx="20">
                    <c:v>7-Dec</c:v>
                  </c:pt>
                  <c:pt idx="21">
                    <c:v>9-Dec</c:v>
                  </c:pt>
                  <c:pt idx="22">
                    <c:v>9-Dec</c:v>
                  </c:pt>
                  <c:pt idx="23">
                    <c:v>9-Dec</c:v>
                  </c:pt>
                  <c:pt idx="24">
                    <c:v>9-Dec</c:v>
                  </c:pt>
                  <c:pt idx="25">
                    <c:v>9-Dec</c:v>
                  </c:pt>
                  <c:pt idx="26">
                    <c:v>9-Dec</c:v>
                  </c:pt>
                  <c:pt idx="27">
                    <c:v>10-Dec</c:v>
                  </c:pt>
                  <c:pt idx="28">
                    <c:v>10-Dec</c:v>
                  </c:pt>
                  <c:pt idx="29">
                    <c:v>10-Dec</c:v>
                  </c:pt>
                  <c:pt idx="30">
                    <c:v>10-Dec</c:v>
                  </c:pt>
                  <c:pt idx="31">
                    <c:v>13-Dec</c:v>
                  </c:pt>
                  <c:pt idx="32">
                    <c:v>13-Dec</c:v>
                  </c:pt>
                  <c:pt idx="33">
                    <c:v>13-Dec</c:v>
                  </c:pt>
                  <c:pt idx="34">
                    <c:v>14-Dec</c:v>
                  </c:pt>
                  <c:pt idx="35">
                    <c:v>14-Dec</c:v>
                  </c:pt>
                  <c:pt idx="36">
                    <c:v>14-Dec</c:v>
                  </c:pt>
                  <c:pt idx="37">
                    <c:v>14-Dec</c:v>
                  </c:pt>
                  <c:pt idx="38">
                    <c:v>14-Dec</c:v>
                  </c:pt>
                  <c:pt idx="39">
                    <c:v>14-Dec</c:v>
                  </c:pt>
                  <c:pt idx="40">
                    <c:v>15-Dec</c:v>
                  </c:pt>
                  <c:pt idx="41">
                    <c:v>15-Dec</c:v>
                  </c:pt>
                  <c:pt idx="42">
                    <c:v>15-Dec</c:v>
                  </c:pt>
                  <c:pt idx="43">
                    <c:v>15-Dec</c:v>
                  </c:pt>
                  <c:pt idx="44">
                    <c:v>15-Dec</c:v>
                  </c:pt>
                  <c:pt idx="45">
                    <c:v>16-Dec</c:v>
                  </c:pt>
                  <c:pt idx="46">
                    <c:v>16-Dec</c:v>
                  </c:pt>
                  <c:pt idx="47">
                    <c:v>16-Dec</c:v>
                  </c:pt>
                  <c:pt idx="48">
                    <c:v>16-Dec</c:v>
                  </c:pt>
                  <c:pt idx="49">
                    <c:v>16-Dec</c:v>
                  </c:pt>
                  <c:pt idx="50">
                    <c:v>22-Dec</c:v>
                  </c:pt>
                  <c:pt idx="51">
                    <c:v>22-Dec</c:v>
                  </c:pt>
                  <c:pt idx="52">
                    <c:v>22-Dec</c:v>
                  </c:pt>
                  <c:pt idx="53">
                    <c:v>22-Dec</c:v>
                  </c:pt>
                  <c:pt idx="54">
                    <c:v>22-Dec</c:v>
                  </c:pt>
                  <c:pt idx="55">
                    <c:v>23-Dec</c:v>
                  </c:pt>
                  <c:pt idx="56">
                    <c:v>27-Dec</c:v>
                  </c:pt>
                  <c:pt idx="57">
                    <c:v>27-Dec</c:v>
                  </c:pt>
                  <c:pt idx="58">
                    <c:v>27-Dec</c:v>
                  </c:pt>
                  <c:pt idx="59">
                    <c:v>28-Dec</c:v>
                  </c:pt>
                  <c:pt idx="60">
                    <c:v>28-Dec</c:v>
                  </c:pt>
                  <c:pt idx="61">
                    <c:v>28-Dec</c:v>
                  </c:pt>
                  <c:pt idx="62">
                    <c:v>28-Dec</c:v>
                  </c:pt>
                  <c:pt idx="63">
                    <c:v>3-Jan</c:v>
                  </c:pt>
                  <c:pt idx="64">
                    <c:v>3-Jan</c:v>
                  </c:pt>
                  <c:pt idx="65">
                    <c:v>3-Jan</c:v>
                  </c:pt>
                  <c:pt idx="66">
                    <c:v>3-Jan</c:v>
                  </c:pt>
                  <c:pt idx="67">
                    <c:v>3-Jan</c:v>
                  </c:pt>
                  <c:pt idx="68">
                    <c:v>4-Jan</c:v>
                  </c:pt>
                  <c:pt idx="69">
                    <c:v>4-Jan</c:v>
                  </c:pt>
                  <c:pt idx="70">
                    <c:v>4-Jan</c:v>
                  </c:pt>
                  <c:pt idx="71">
                    <c:v>4-Jan</c:v>
                  </c:pt>
                  <c:pt idx="72">
                    <c:v>4-Jan</c:v>
                  </c:pt>
                  <c:pt idx="73">
                    <c:v>4-Jan</c:v>
                  </c:pt>
                  <c:pt idx="74">
                    <c:v>5-Jan</c:v>
                  </c:pt>
                  <c:pt idx="75">
                    <c:v>5-Jan</c:v>
                  </c:pt>
                  <c:pt idx="76">
                    <c:v>5-Jan</c:v>
                  </c:pt>
                  <c:pt idx="77">
                    <c:v>6-Jan</c:v>
                  </c:pt>
                  <c:pt idx="78">
                    <c:v>6-Jan</c:v>
                  </c:pt>
                  <c:pt idx="79">
                    <c:v>6-Jan</c:v>
                  </c:pt>
                  <c:pt idx="80">
                    <c:v>6-Jan</c:v>
                  </c:pt>
                  <c:pt idx="81">
                    <c:v>6-Jan</c:v>
                  </c:pt>
                  <c:pt idx="82">
                    <c:v>6-Jan</c:v>
                  </c:pt>
                  <c:pt idx="83">
                    <c:v>7-Jan</c:v>
                  </c:pt>
                  <c:pt idx="84">
                    <c:v>7-Jan</c:v>
                  </c:pt>
                  <c:pt idx="85">
                    <c:v>7-Jan</c:v>
                  </c:pt>
                  <c:pt idx="86">
                    <c:v>7-Jan</c:v>
                  </c:pt>
                  <c:pt idx="87">
                    <c:v>10-Jan</c:v>
                  </c:pt>
                  <c:pt idx="88">
                    <c:v>10-Jan</c:v>
                  </c:pt>
                  <c:pt idx="89">
                    <c:v>10-Jan</c:v>
                  </c:pt>
                  <c:pt idx="90">
                    <c:v>10-Jan</c:v>
                  </c:pt>
                  <c:pt idx="91">
                    <c:v>11-Jan</c:v>
                  </c:pt>
                  <c:pt idx="92">
                    <c:v>11-Jan</c:v>
                  </c:pt>
                  <c:pt idx="93">
                    <c:v>11-Jan</c:v>
                  </c:pt>
                  <c:pt idx="94">
                    <c:v>11-Jan</c:v>
                  </c:pt>
                  <c:pt idx="95">
                    <c:v>12-Jan</c:v>
                  </c:pt>
                  <c:pt idx="96">
                    <c:v>12-Jan</c:v>
                  </c:pt>
                  <c:pt idx="97">
                    <c:v>12-Jan</c:v>
                  </c:pt>
                  <c:pt idx="98">
                    <c:v>12-Jan</c:v>
                  </c:pt>
                  <c:pt idx="99">
                    <c:v>13-Jan</c:v>
                  </c:pt>
                  <c:pt idx="100">
                    <c:v>13-Jan</c:v>
                  </c:pt>
                  <c:pt idx="101">
                    <c:v>13-Jan</c:v>
                  </c:pt>
                  <c:pt idx="102">
                    <c:v>13-Jan</c:v>
                  </c:pt>
                  <c:pt idx="103">
                    <c:v>13-Jan</c:v>
                  </c:pt>
                  <c:pt idx="104">
                    <c:v>13-Jan</c:v>
                  </c:pt>
                  <c:pt idx="105">
                    <c:v>14-Jan</c:v>
                  </c:pt>
                  <c:pt idx="106">
                    <c:v>14-Jan</c:v>
                  </c:pt>
                  <c:pt idx="107">
                    <c:v>14-Jan</c:v>
                  </c:pt>
                  <c:pt idx="108">
                    <c:v>14-Jan</c:v>
                  </c:pt>
                  <c:pt idx="109">
                    <c:v>14-Jan</c:v>
                  </c:pt>
                  <c:pt idx="110">
                    <c:v>14-Jan</c:v>
                  </c:pt>
                  <c:pt idx="111">
                    <c:v>17-Jan</c:v>
                  </c:pt>
                  <c:pt idx="112">
                    <c:v>17-Jan</c:v>
                  </c:pt>
                  <c:pt idx="113">
                    <c:v>17-Jan</c:v>
                  </c:pt>
                  <c:pt idx="114">
                    <c:v>18-Jan</c:v>
                  </c:pt>
                  <c:pt idx="115">
                    <c:v>18-Jan</c:v>
                  </c:pt>
                </c:lvl>
                <c:lvl>
                  <c:pt idx="0">
                    <c:v>Total</c:v>
                  </c:pt>
                  <c:pt idx="1">
                    <c:v>Meeting</c:v>
                  </c:pt>
                  <c:pt idx="2">
                    <c:v>INTARFRM</c:v>
                  </c:pt>
                  <c:pt idx="3">
                    <c:v>INTARFRM</c:v>
                  </c:pt>
                  <c:pt idx="4">
                    <c:v>Meeting</c:v>
                  </c:pt>
                  <c:pt idx="5">
                    <c:v>INTARFRM</c:v>
                  </c:pt>
                  <c:pt idx="6">
                    <c:v>INTARFRM</c:v>
                  </c:pt>
                  <c:pt idx="7">
                    <c:v>Meeting</c:v>
                  </c:pt>
                  <c:pt idx="8">
                    <c:v>INTARFRM</c:v>
                  </c:pt>
                  <c:pt idx="9">
                    <c:v>INTARFRM</c:v>
                  </c:pt>
                  <c:pt idx="10">
                    <c:v>Admin/Others</c:v>
                  </c:pt>
                  <c:pt idx="11">
                    <c:v>INTARFRM</c:v>
                  </c:pt>
                  <c:pt idx="12">
                    <c:v>Meeting</c:v>
                  </c:pt>
                  <c:pt idx="13">
                    <c:v>INTARFRM</c:v>
                  </c:pt>
                  <c:pt idx="14">
                    <c:v>Admin/Others</c:v>
                  </c:pt>
                  <c:pt idx="15">
                    <c:v>Admin/Others</c:v>
                  </c:pt>
                  <c:pt idx="16">
                    <c:v>Admin/Others</c:v>
                  </c:pt>
                  <c:pt idx="17">
                    <c:v>Admin/Others</c:v>
                  </c:pt>
                  <c:pt idx="18">
                    <c:v>INTARFRM</c:v>
                  </c:pt>
                  <c:pt idx="19">
                    <c:v>INTARFRM</c:v>
                  </c:pt>
                  <c:pt idx="20">
                    <c:v>INTARFRM</c:v>
                  </c:pt>
                  <c:pt idx="21">
                    <c:v>INTARFRM</c:v>
                  </c:pt>
                  <c:pt idx="22">
                    <c:v>Meeting</c:v>
                  </c:pt>
                  <c:pt idx="23">
                    <c:v>INTARFRM</c:v>
                  </c:pt>
                  <c:pt idx="24">
                    <c:v>INTARFRM</c:v>
                  </c:pt>
                  <c:pt idx="25">
                    <c:v>Admin/Others</c:v>
                  </c:pt>
                  <c:pt idx="26">
                    <c:v>Standardization</c:v>
                  </c:pt>
                  <c:pt idx="27">
                    <c:v>Meeting</c:v>
                  </c:pt>
                  <c:pt idx="28">
                    <c:v>INTARFRM</c:v>
                  </c:pt>
                  <c:pt idx="29">
                    <c:v>Standardization</c:v>
                  </c:pt>
                  <c:pt idx="30">
                    <c:v>Admin/Others</c:v>
                  </c:pt>
                  <c:pt idx="31">
                    <c:v>Meeting</c:v>
                  </c:pt>
                  <c:pt idx="32">
                    <c:v>Admin/Others</c:v>
                  </c:pt>
                  <c:pt idx="33">
                    <c:v>INTARFRM</c:v>
                  </c:pt>
                  <c:pt idx="34">
                    <c:v>Android API</c:v>
                  </c:pt>
                  <c:pt idx="35">
                    <c:v>Meeting</c:v>
                  </c:pt>
                  <c:pt idx="36">
                    <c:v>Android API</c:v>
                  </c:pt>
                  <c:pt idx="37">
                    <c:v>Android API</c:v>
                  </c:pt>
                  <c:pt idx="38">
                    <c:v>Admin/Others</c:v>
                  </c:pt>
                  <c:pt idx="39">
                    <c:v>Android API</c:v>
                  </c:pt>
                  <c:pt idx="40">
                    <c:v>Android API</c:v>
                  </c:pt>
                  <c:pt idx="41">
                    <c:v>Meeting</c:v>
                  </c:pt>
                  <c:pt idx="42">
                    <c:v>Admin/Others</c:v>
                  </c:pt>
                  <c:pt idx="43">
                    <c:v>Admin/Others</c:v>
                  </c:pt>
                  <c:pt idx="44">
                    <c:v>Android API</c:v>
                  </c:pt>
                  <c:pt idx="45">
                    <c:v>Admin/Others</c:v>
                  </c:pt>
                  <c:pt idx="46">
                    <c:v>Meeting</c:v>
                  </c:pt>
                  <c:pt idx="47">
                    <c:v>Admin/Others</c:v>
                  </c:pt>
                  <c:pt idx="48">
                    <c:v>Admin/Others</c:v>
                  </c:pt>
                  <c:pt idx="49">
                    <c:v>Admin/Others</c:v>
                  </c:pt>
                  <c:pt idx="50">
                    <c:v>Admin/Others</c:v>
                  </c:pt>
                  <c:pt idx="51">
                    <c:v>Meeting</c:v>
                  </c:pt>
                  <c:pt idx="52">
                    <c:v>C/C++</c:v>
                  </c:pt>
                  <c:pt idx="53">
                    <c:v>C/C++</c:v>
                  </c:pt>
                  <c:pt idx="54">
                    <c:v>Shell Script</c:v>
                  </c:pt>
                  <c:pt idx="55">
                    <c:v>C/C++</c:v>
                  </c:pt>
                  <c:pt idx="56">
                    <c:v>Shell Script</c:v>
                  </c:pt>
                  <c:pt idx="57">
                    <c:v>C/C++</c:v>
                  </c:pt>
                  <c:pt idx="58">
                    <c:v>C/C++</c:v>
                  </c:pt>
                  <c:pt idx="59">
                    <c:v>C/C++</c:v>
                  </c:pt>
                  <c:pt idx="60">
                    <c:v>Meeting</c:v>
                  </c:pt>
                  <c:pt idx="61">
                    <c:v>C/C++</c:v>
                  </c:pt>
                  <c:pt idx="62">
                    <c:v>C/C++</c:v>
                  </c:pt>
                  <c:pt idx="63">
                    <c:v>C/C++</c:v>
                  </c:pt>
                  <c:pt idx="64">
                    <c:v>Meeting</c:v>
                  </c:pt>
                  <c:pt idx="65">
                    <c:v>C/C++</c:v>
                  </c:pt>
                  <c:pt idx="66">
                    <c:v>C/C++</c:v>
                  </c:pt>
                  <c:pt idx="67">
                    <c:v>Shell Script</c:v>
                  </c:pt>
                  <c:pt idx="68">
                    <c:v>Shell Script</c:v>
                  </c:pt>
                  <c:pt idx="69">
                    <c:v>Meeting</c:v>
                  </c:pt>
                  <c:pt idx="70">
                    <c:v>ALSOK PDF Files</c:v>
                  </c:pt>
                  <c:pt idx="71">
                    <c:v>ALSOK PDF Files</c:v>
                  </c:pt>
                  <c:pt idx="72">
                    <c:v>Admin/Others</c:v>
                  </c:pt>
                  <c:pt idx="73">
                    <c:v>ALSOK PDF Files</c:v>
                  </c:pt>
                  <c:pt idx="74">
                    <c:v>Meeting</c:v>
                  </c:pt>
                  <c:pt idx="75">
                    <c:v>ALSOK PDF Files</c:v>
                  </c:pt>
                  <c:pt idx="76">
                    <c:v>ALSOK PDF Files</c:v>
                  </c:pt>
                  <c:pt idx="77">
                    <c:v>Shell Script</c:v>
                  </c:pt>
                  <c:pt idx="78">
                    <c:v>Meeting</c:v>
                  </c:pt>
                  <c:pt idx="79">
                    <c:v>Shell Script</c:v>
                  </c:pt>
                  <c:pt idx="80">
                    <c:v>Shell Script</c:v>
                  </c:pt>
                  <c:pt idx="81">
                    <c:v>C/C++</c:v>
                  </c:pt>
                  <c:pt idx="82">
                    <c:v>Shell Script</c:v>
                  </c:pt>
                  <c:pt idx="83">
                    <c:v>Shell Script</c:v>
                  </c:pt>
                  <c:pt idx="84">
                    <c:v>Meeting</c:v>
                  </c:pt>
                  <c:pt idx="85">
                    <c:v>Shell Script</c:v>
                  </c:pt>
                  <c:pt idx="86">
                    <c:v>Environment Setup</c:v>
                  </c:pt>
                  <c:pt idx="87">
                    <c:v>Environment Setup</c:v>
                  </c:pt>
                  <c:pt idx="88">
                    <c:v>Meeting</c:v>
                  </c:pt>
                  <c:pt idx="89">
                    <c:v>Environment Setup</c:v>
                  </c:pt>
                  <c:pt idx="90">
                    <c:v>Environment Setup</c:v>
                  </c:pt>
                  <c:pt idx="91">
                    <c:v>Environment Setup</c:v>
                  </c:pt>
                  <c:pt idx="92">
                    <c:v>Meeting</c:v>
                  </c:pt>
                  <c:pt idx="93">
                    <c:v>Environment Setup</c:v>
                  </c:pt>
                  <c:pt idx="94">
                    <c:v>Environment Setup</c:v>
                  </c:pt>
                  <c:pt idx="95">
                    <c:v>Environment Setup</c:v>
                  </c:pt>
                  <c:pt idx="96">
                    <c:v>Meeting</c:v>
                  </c:pt>
                  <c:pt idx="97">
                    <c:v>Environment Setup</c:v>
                  </c:pt>
                  <c:pt idx="98">
                    <c:v>Environment Setup</c:v>
                  </c:pt>
                  <c:pt idx="99">
                    <c:v>Environment Setup</c:v>
                  </c:pt>
                  <c:pt idx="100">
                    <c:v>Meeting</c:v>
                  </c:pt>
                  <c:pt idx="101">
                    <c:v>Environment Setup</c:v>
                  </c:pt>
                  <c:pt idx="102">
                    <c:v>Environment Setup</c:v>
                  </c:pt>
                  <c:pt idx="103">
                    <c:v>Environment Setup</c:v>
                  </c:pt>
                  <c:pt idx="104">
                    <c:v>Environment Setup</c:v>
                  </c:pt>
                  <c:pt idx="105">
                    <c:v>Environment Setup</c:v>
                  </c:pt>
                  <c:pt idx="106">
                    <c:v>Meeting</c:v>
                  </c:pt>
                  <c:pt idx="107">
                    <c:v>Environment Setup</c:v>
                  </c:pt>
                  <c:pt idx="108">
                    <c:v>Meeting</c:v>
                  </c:pt>
                  <c:pt idx="109">
                    <c:v>Environment Setup</c:v>
                  </c:pt>
                  <c:pt idx="110">
                    <c:v>Environment Setup</c:v>
                  </c:pt>
                  <c:pt idx="111">
                    <c:v>Environment Setup</c:v>
                  </c:pt>
                  <c:pt idx="112">
                    <c:v>Meeting</c:v>
                  </c:pt>
                  <c:pt idx="113">
                    <c:v>Environment Setup</c:v>
                  </c:pt>
                  <c:pt idx="114">
                    <c:v>Environment Setup</c:v>
                  </c:pt>
                  <c:pt idx="115">
                    <c:v>Meeting</c:v>
                  </c:pt>
                </c:lvl>
              </c:multiLvlStrCache>
            </c:multiLvlStrRef>
          </c:cat>
          <c:val>
            <c:numRef>
              <c:f>Summary!$T$4:$T$119</c:f>
              <c:numCache>
                <c:formatCode>General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7">
                  <c:v>0</c:v>
                </c:pt>
                <c:pt idx="28">
                  <c:v>0</c:v>
                </c:pt>
                <c:pt idx="31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56-404E-AF7E-51F99FDBC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209263"/>
        <c:axId val="1248208015"/>
      </c:barChart>
      <c:catAx>
        <c:axId val="124820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08015"/>
        <c:crosses val="autoZero"/>
        <c:auto val="1"/>
        <c:lblAlgn val="ctr"/>
        <c:lblOffset val="100"/>
        <c:noMultiLvlLbl val="0"/>
      </c:catAx>
      <c:valAx>
        <c:axId val="12482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0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1308A0-3ACA-48B5-AB96-4F8876C2D439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2B70AF-832F-4890-97D6-3CFA63918D3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BB3800-AFB0-4349-A58E-EE8F5BE7D2C7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9B724-5209-4763-AD72-0F16B4E7D0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1EC0B-4BEC-4D75-AA4B-1CE1A61B7A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8255D-DA14-401A-BB28-8D5B1210C6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8AD7-551D-476A-9AFF-33B5B8BB2EDA}">
  <dimension ref="A1:T123"/>
  <sheetViews>
    <sheetView workbookViewId="0">
      <pane xSplit="6" ySplit="4" topLeftCell="G71" activePane="bottomRight" state="frozen"/>
      <selection pane="topRight" activeCell="G1" sqref="G1"/>
      <selection pane="bottomLeft" activeCell="A5" sqref="A5"/>
      <selection pane="bottomRight" activeCell="A75" sqref="A75:E81"/>
    </sheetView>
  </sheetViews>
  <sheetFormatPr defaultRowHeight="14.4" x14ac:dyDescent="0.3"/>
  <cols>
    <col min="1" max="1" width="12.33203125" bestFit="1" customWidth="1"/>
    <col min="2" max="2" width="7.109375" customWidth="1"/>
    <col min="3" max="3" width="29.6640625" style="7" customWidth="1"/>
    <col min="4" max="5" width="11.33203125" style="3" bestFit="1" customWidth="1"/>
    <col min="6" max="6" width="10.88671875" style="12" customWidth="1"/>
    <col min="7" max="8" width="8.33203125" style="12" customWidth="1"/>
    <col min="9" max="10" width="41.5546875" style="16" customWidth="1"/>
    <col min="11" max="11" width="10" style="3" bestFit="1" customWidth="1"/>
    <col min="12" max="12" width="9.77734375" style="3" customWidth="1"/>
    <col min="13" max="15" width="11.5546875" style="3" bestFit="1" customWidth="1"/>
    <col min="16" max="17" width="18.33203125" style="3" customWidth="1"/>
    <col min="18" max="18" width="11.44140625" style="3" bestFit="1" customWidth="1"/>
    <col min="19" max="19" width="13.109375" style="3" bestFit="1" customWidth="1"/>
  </cols>
  <sheetData>
    <row r="1" spans="1:20" x14ac:dyDescent="0.3">
      <c r="H1" s="12">
        <f>SUM(H11:H68)</f>
        <v>103.30000000000021</v>
      </c>
      <c r="K1" s="32" t="s">
        <v>6</v>
      </c>
      <c r="L1" s="32"/>
      <c r="M1" s="32"/>
      <c r="N1" s="32"/>
      <c r="O1" s="32"/>
      <c r="P1" s="32"/>
      <c r="Q1" s="32"/>
      <c r="R1" s="32"/>
      <c r="S1" s="32"/>
    </row>
    <row r="2" spans="1:20" x14ac:dyDescent="0.3">
      <c r="G2" s="33"/>
      <c r="H2" s="33" t="s">
        <v>40</v>
      </c>
      <c r="I2" s="15"/>
      <c r="J2" s="15"/>
      <c r="K2" s="32" t="s">
        <v>11</v>
      </c>
      <c r="L2" s="32"/>
      <c r="M2" s="32"/>
      <c r="N2" s="32"/>
      <c r="O2" s="32"/>
      <c r="P2" s="32" t="s">
        <v>13</v>
      </c>
      <c r="Q2" s="32"/>
      <c r="R2" s="32" t="s">
        <v>14</v>
      </c>
      <c r="S2" s="32"/>
      <c r="T2" s="1" t="s">
        <v>22</v>
      </c>
    </row>
    <row r="3" spans="1:20" x14ac:dyDescent="0.3">
      <c r="A3" s="1" t="s">
        <v>16</v>
      </c>
      <c r="B3" s="1" t="s">
        <v>0</v>
      </c>
      <c r="C3" s="8" t="s">
        <v>1</v>
      </c>
      <c r="D3" s="4" t="s">
        <v>2</v>
      </c>
      <c r="E3" s="4" t="s">
        <v>3</v>
      </c>
      <c r="F3" s="11" t="s">
        <v>17</v>
      </c>
      <c r="G3" s="33"/>
      <c r="H3" s="33"/>
      <c r="I3" s="15"/>
      <c r="J3" s="15"/>
      <c r="K3" s="4" t="s">
        <v>12</v>
      </c>
      <c r="L3" s="4" t="s">
        <v>19</v>
      </c>
      <c r="M3" s="4" t="s">
        <v>5</v>
      </c>
      <c r="N3" s="4" t="s">
        <v>7</v>
      </c>
      <c r="O3" s="4" t="s">
        <v>8</v>
      </c>
      <c r="P3" s="4" t="s">
        <v>9</v>
      </c>
      <c r="Q3" s="4" t="s">
        <v>10</v>
      </c>
      <c r="R3" s="4" t="s">
        <v>4</v>
      </c>
      <c r="S3" s="4" t="s">
        <v>15</v>
      </c>
    </row>
    <row r="4" spans="1:20" x14ac:dyDescent="0.3">
      <c r="A4" s="1" t="s">
        <v>18</v>
      </c>
      <c r="B4" s="1"/>
      <c r="C4" s="8"/>
      <c r="D4" s="4"/>
      <c r="E4" s="4"/>
      <c r="F4" s="11"/>
      <c r="G4" s="11"/>
      <c r="H4" s="11"/>
      <c r="I4" s="17"/>
      <c r="J4" s="17"/>
      <c r="K4" s="14">
        <f t="shared" ref="K4:S4" si="0">SUM(K11:K143)</f>
        <v>41.950000000000109</v>
      </c>
      <c r="L4" s="14">
        <f t="shared" si="0"/>
        <v>6.0000000000000089</v>
      </c>
      <c r="M4" s="14">
        <f t="shared" si="0"/>
        <v>11.283333333333349</v>
      </c>
      <c r="N4" s="14">
        <f t="shared" si="0"/>
        <v>23.500000000000032</v>
      </c>
      <c r="O4" s="14">
        <f t="shared" si="0"/>
        <v>3.4666666666666703</v>
      </c>
      <c r="P4" s="14">
        <f t="shared" si="0"/>
        <v>13.500000000000025</v>
      </c>
      <c r="Q4" s="14">
        <f t="shared" si="0"/>
        <v>0</v>
      </c>
      <c r="R4" s="14">
        <f t="shared" si="0"/>
        <v>6.0000000000000204</v>
      </c>
      <c r="S4" s="14">
        <f t="shared" si="0"/>
        <v>3.6000000000000068</v>
      </c>
    </row>
    <row r="5" spans="1:20" x14ac:dyDescent="0.3">
      <c r="F5" s="12">
        <f t="shared" ref="F5:F10" si="1">(E5-D5)/0.0416666666666666</f>
        <v>0</v>
      </c>
      <c r="G5" s="12">
        <f t="shared" ref="G5:G10" si="2">IF(B5=B4,F5+G4,F5)</f>
        <v>0</v>
      </c>
      <c r="H5" s="12" t="str">
        <f t="shared" ref="H5:H10" si="3">IF(B5=B6,"",G5)</f>
        <v/>
      </c>
      <c r="K5" s="12">
        <f t="shared" ref="K5:K10" si="4">IF(A5=$K$3,F5,0)</f>
        <v>0</v>
      </c>
      <c r="L5" s="12">
        <f t="shared" ref="L5:L10" si="5">IF(A5=$L$3,F5,0)</f>
        <v>0</v>
      </c>
      <c r="M5" s="12">
        <f t="shared" ref="M5:M10" si="6">IF(A5=$M$3,F5,0)</f>
        <v>0</v>
      </c>
      <c r="N5" s="12">
        <f t="shared" ref="N5:N10" si="7">IF(A5=$N$3,F5,0)</f>
        <v>0</v>
      </c>
      <c r="O5" s="12">
        <f t="shared" ref="O5:O10" si="8">IF(A5=$O$3,F5,0)</f>
        <v>0</v>
      </c>
      <c r="P5" s="12">
        <f t="shared" ref="P5:P10" si="9">IF(A5=$P$3,F5,0)</f>
        <v>0</v>
      </c>
      <c r="Q5" s="12">
        <f t="shared" ref="Q5:Q10" si="10">IF(A5=$Q$3,F5,0)</f>
        <v>0</v>
      </c>
      <c r="R5" s="12">
        <f t="shared" ref="R5:R10" si="11">IF(A5=$R$3,F5,0)</f>
        <v>0</v>
      </c>
      <c r="S5" s="12">
        <f t="shared" ref="S5:S10" si="12">IF(A5=$S$3,F5,0)</f>
        <v>0</v>
      </c>
    </row>
    <row r="6" spans="1:20" x14ac:dyDescent="0.3">
      <c r="F6" s="12">
        <f t="shared" si="1"/>
        <v>0</v>
      </c>
      <c r="G6" s="12">
        <f t="shared" si="2"/>
        <v>0</v>
      </c>
      <c r="H6" s="12" t="str">
        <f t="shared" si="3"/>
        <v/>
      </c>
      <c r="K6" s="12">
        <f t="shared" si="4"/>
        <v>0</v>
      </c>
      <c r="L6" s="12">
        <f t="shared" si="5"/>
        <v>0</v>
      </c>
      <c r="M6" s="12">
        <f t="shared" si="6"/>
        <v>0</v>
      </c>
      <c r="N6" s="12">
        <f t="shared" si="7"/>
        <v>0</v>
      </c>
      <c r="O6" s="12">
        <f t="shared" si="8"/>
        <v>0</v>
      </c>
      <c r="P6" s="12">
        <f t="shared" si="9"/>
        <v>0</v>
      </c>
      <c r="Q6" s="12">
        <f t="shared" si="10"/>
        <v>0</v>
      </c>
      <c r="R6" s="12">
        <f t="shared" si="11"/>
        <v>0</v>
      </c>
      <c r="S6" s="12">
        <f t="shared" si="12"/>
        <v>0</v>
      </c>
    </row>
    <row r="7" spans="1:20" x14ac:dyDescent="0.3">
      <c r="F7" s="12">
        <f t="shared" si="1"/>
        <v>0</v>
      </c>
      <c r="G7" s="12">
        <f t="shared" si="2"/>
        <v>0</v>
      </c>
      <c r="H7" s="12" t="str">
        <f t="shared" si="3"/>
        <v/>
      </c>
      <c r="K7" s="12">
        <f t="shared" si="4"/>
        <v>0</v>
      </c>
      <c r="L7" s="12">
        <f t="shared" si="5"/>
        <v>0</v>
      </c>
      <c r="M7" s="12">
        <f t="shared" si="6"/>
        <v>0</v>
      </c>
      <c r="N7" s="12">
        <f t="shared" si="7"/>
        <v>0</v>
      </c>
      <c r="O7" s="12">
        <f t="shared" si="8"/>
        <v>0</v>
      </c>
      <c r="P7" s="12">
        <f t="shared" si="9"/>
        <v>0</v>
      </c>
      <c r="Q7" s="12">
        <f t="shared" si="10"/>
        <v>0</v>
      </c>
      <c r="R7" s="12">
        <f t="shared" si="11"/>
        <v>0</v>
      </c>
      <c r="S7" s="12">
        <f t="shared" si="12"/>
        <v>0</v>
      </c>
    </row>
    <row r="8" spans="1:20" x14ac:dyDescent="0.3">
      <c r="F8" s="12">
        <f t="shared" si="1"/>
        <v>0</v>
      </c>
      <c r="G8" s="12">
        <f t="shared" si="2"/>
        <v>0</v>
      </c>
      <c r="H8" s="12" t="str">
        <f t="shared" si="3"/>
        <v/>
      </c>
      <c r="K8" s="12">
        <f t="shared" si="4"/>
        <v>0</v>
      </c>
      <c r="L8" s="12">
        <f t="shared" si="5"/>
        <v>0</v>
      </c>
      <c r="M8" s="12">
        <f t="shared" si="6"/>
        <v>0</v>
      </c>
      <c r="N8" s="12">
        <f t="shared" si="7"/>
        <v>0</v>
      </c>
      <c r="O8" s="12">
        <f t="shared" si="8"/>
        <v>0</v>
      </c>
      <c r="P8" s="12">
        <f t="shared" si="9"/>
        <v>0</v>
      </c>
      <c r="Q8" s="12">
        <f t="shared" si="10"/>
        <v>0</v>
      </c>
      <c r="R8" s="12">
        <f t="shared" si="11"/>
        <v>0</v>
      </c>
      <c r="S8" s="12">
        <f t="shared" si="12"/>
        <v>0</v>
      </c>
    </row>
    <row r="9" spans="1:20" x14ac:dyDescent="0.3">
      <c r="F9" s="12">
        <f t="shared" si="1"/>
        <v>0</v>
      </c>
      <c r="G9" s="12">
        <f t="shared" si="2"/>
        <v>0</v>
      </c>
      <c r="H9" s="12" t="str">
        <f t="shared" si="3"/>
        <v/>
      </c>
      <c r="I9" s="16" t="str">
        <f>IF(B9=B10,"","["&amp;MONTH(B9)&amp;"/"&amp;DAY(B9)&amp;"] - "&amp;C9&amp;" "&amp;ROUND(H9,2)&amp;"MH")</f>
        <v/>
      </c>
      <c r="J9" s="16" t="s">
        <v>41</v>
      </c>
      <c r="K9" s="12">
        <f t="shared" si="4"/>
        <v>0</v>
      </c>
      <c r="L9" s="12">
        <f t="shared" si="5"/>
        <v>0</v>
      </c>
      <c r="M9" s="12">
        <f t="shared" si="6"/>
        <v>0</v>
      </c>
      <c r="N9" s="12">
        <f t="shared" si="7"/>
        <v>0</v>
      </c>
      <c r="O9" s="12">
        <f t="shared" si="8"/>
        <v>0</v>
      </c>
      <c r="P9" s="12">
        <f t="shared" si="9"/>
        <v>0</v>
      </c>
      <c r="Q9" s="12">
        <f t="shared" si="10"/>
        <v>0</v>
      </c>
      <c r="R9" s="12">
        <f t="shared" si="11"/>
        <v>0</v>
      </c>
      <c r="S9" s="12">
        <f t="shared" si="12"/>
        <v>0</v>
      </c>
    </row>
    <row r="10" spans="1:20" x14ac:dyDescent="0.3">
      <c r="F10" s="12">
        <f t="shared" si="1"/>
        <v>0</v>
      </c>
      <c r="G10" s="12">
        <f t="shared" si="2"/>
        <v>0</v>
      </c>
      <c r="H10" s="12">
        <f t="shared" si="3"/>
        <v>0</v>
      </c>
      <c r="I10" s="16" t="str">
        <f>IF(B10=B11,"","["&amp;MONTH(B10)&amp;"/"&amp;DAY(B10)&amp;"] - "&amp;C10&amp;" "&amp;ROUND(H10,2)&amp;"MH")</f>
        <v>[1/0] -  0MH</v>
      </c>
      <c r="J10" s="16" t="s">
        <v>42</v>
      </c>
      <c r="K10" s="12">
        <f t="shared" si="4"/>
        <v>0</v>
      </c>
      <c r="L10" s="12">
        <f t="shared" si="5"/>
        <v>0</v>
      </c>
      <c r="M10" s="12">
        <f t="shared" si="6"/>
        <v>0</v>
      </c>
      <c r="N10" s="12">
        <f t="shared" si="7"/>
        <v>0</v>
      </c>
      <c r="O10" s="12">
        <f t="shared" si="8"/>
        <v>0</v>
      </c>
      <c r="P10" s="12">
        <f t="shared" si="9"/>
        <v>0</v>
      </c>
      <c r="Q10" s="12">
        <f t="shared" si="10"/>
        <v>0</v>
      </c>
      <c r="R10" s="12">
        <f t="shared" si="11"/>
        <v>0</v>
      </c>
      <c r="S10" s="12">
        <f t="shared" si="12"/>
        <v>0</v>
      </c>
    </row>
    <row r="11" spans="1:20" ht="28.8" x14ac:dyDescent="0.3">
      <c r="A11" t="s">
        <v>15</v>
      </c>
      <c r="B11" s="2">
        <v>44533</v>
      </c>
      <c r="C11" s="7" t="s">
        <v>26</v>
      </c>
      <c r="D11" s="3">
        <v>0.60416666666666663</v>
      </c>
      <c r="E11" s="3">
        <v>0.625</v>
      </c>
      <c r="F11" s="12">
        <f t="shared" ref="F11:F42" si="13">(E11-D11)/0.0416666666666666</f>
        <v>0.50000000000000167</v>
      </c>
      <c r="G11" s="12">
        <f>IF(AND(B11=B10,C11=C10),F11+G10,F11)</f>
        <v>0.50000000000000167</v>
      </c>
      <c r="H11" s="12">
        <f>IF(AND(B11=B12,C11=C12),"",G11)</f>
        <v>0.50000000000000167</v>
      </c>
      <c r="I11" s="16" t="str">
        <f>IF(AND(B11=B12,C11=C12),"","["&amp;MONTH(B11)&amp;"/"&amp;DAY(B11)&amp;"] - "&amp;C11&amp;" "&amp;ROUND(H11,2)&amp;"MH")</f>
        <v>[12/3] - Explanation on audit process for project files 0.5MH</v>
      </c>
      <c r="J11" s="16" t="s">
        <v>43</v>
      </c>
      <c r="K11" s="12">
        <f t="shared" ref="K11:K42" si="14">IF(A11=$K$3,F11,0)</f>
        <v>0</v>
      </c>
      <c r="L11" s="12">
        <f t="shared" ref="L11:L42" si="15">IF(A11=$L$3,F11,0)</f>
        <v>0</v>
      </c>
      <c r="M11" s="12">
        <f t="shared" ref="M11:M42" si="16">IF(A11=$M$3,F11,0)</f>
        <v>0</v>
      </c>
      <c r="N11" s="12">
        <f t="shared" ref="N11:N42" si="17">IF(A11=$N$3,F11,0)</f>
        <v>0</v>
      </c>
      <c r="O11" s="12">
        <f t="shared" ref="O11:O42" si="18">IF(A11=$O$3,F11,0)</f>
        <v>0</v>
      </c>
      <c r="P11" s="12">
        <f t="shared" ref="P11:P42" si="19">IF(A11=$P$3,F11,0)</f>
        <v>0</v>
      </c>
      <c r="Q11" s="12">
        <f t="shared" ref="Q11:Q42" si="20">IF(A11=$Q$3,F11,0)</f>
        <v>0</v>
      </c>
      <c r="R11" s="12">
        <f t="shared" ref="R11:R42" si="21">IF(A11=$R$3,F11,0)</f>
        <v>0</v>
      </c>
      <c r="S11" s="12">
        <f t="shared" ref="S11:S42" si="22">IF(A11=$S$3,F11,0)</f>
        <v>0.50000000000000167</v>
      </c>
    </row>
    <row r="12" spans="1:20" ht="28.8" x14ac:dyDescent="0.3">
      <c r="A12" t="s">
        <v>15</v>
      </c>
      <c r="B12" s="2">
        <v>44536</v>
      </c>
      <c r="C12" s="7" t="s">
        <v>24</v>
      </c>
      <c r="D12" s="3">
        <v>0.44166666666666665</v>
      </c>
      <c r="E12" s="3">
        <v>0.5</v>
      </c>
      <c r="F12" s="12">
        <f t="shared" si="13"/>
        <v>1.4000000000000026</v>
      </c>
      <c r="G12" s="12">
        <f t="shared" ref="G12:G75" si="23">IF(AND(B12=B11,C12=C11),F12+G11,F12)</f>
        <v>1.4000000000000026</v>
      </c>
      <c r="H12" s="12" t="str">
        <f t="shared" ref="H12:H75" si="24">IF(AND(B12=B13,C12=C13),"",G12)</f>
        <v/>
      </c>
      <c r="I12" s="16" t="str">
        <f t="shared" ref="I12:I70" si="25">IF(AND(B12=B13,C12=C13),"","["&amp;MONTH(B12)&amp;"/"&amp;DAY(B12)&amp;"] - "&amp;C12&amp;" "&amp;ROUND(H12,2)&amp;"MH")</f>
        <v/>
      </c>
      <c r="J12" s="16" t="s">
        <v>41</v>
      </c>
      <c r="K12" s="12">
        <f t="shared" si="14"/>
        <v>0</v>
      </c>
      <c r="L12" s="12">
        <f t="shared" si="15"/>
        <v>0</v>
      </c>
      <c r="M12" s="12">
        <f t="shared" si="16"/>
        <v>0</v>
      </c>
      <c r="N12" s="12">
        <f t="shared" si="17"/>
        <v>0</v>
      </c>
      <c r="O12" s="12">
        <f t="shared" si="18"/>
        <v>0</v>
      </c>
      <c r="P12" s="12">
        <f t="shared" si="19"/>
        <v>0</v>
      </c>
      <c r="Q12" s="12">
        <f t="shared" si="20"/>
        <v>0</v>
      </c>
      <c r="R12" s="12">
        <f t="shared" si="21"/>
        <v>0</v>
      </c>
      <c r="S12" s="12">
        <f t="shared" si="22"/>
        <v>1.4000000000000026</v>
      </c>
    </row>
    <row r="13" spans="1:20" ht="28.8" x14ac:dyDescent="0.3">
      <c r="A13" t="s">
        <v>15</v>
      </c>
      <c r="B13" s="2">
        <v>44536</v>
      </c>
      <c r="C13" s="7" t="s">
        <v>24</v>
      </c>
      <c r="D13" s="3">
        <v>0.54166666666666663</v>
      </c>
      <c r="E13" s="3">
        <v>0.58333333333333337</v>
      </c>
      <c r="F13" s="12">
        <f t="shared" si="13"/>
        <v>1.0000000000000033</v>
      </c>
      <c r="G13" s="12">
        <f t="shared" si="23"/>
        <v>2.4000000000000057</v>
      </c>
      <c r="H13" s="12" t="str">
        <f t="shared" si="24"/>
        <v/>
      </c>
      <c r="I13" s="16" t="str">
        <f t="shared" si="25"/>
        <v/>
      </c>
      <c r="J13" s="16" t="s">
        <v>41</v>
      </c>
      <c r="K13" s="12">
        <f t="shared" si="14"/>
        <v>0</v>
      </c>
      <c r="L13" s="12">
        <f t="shared" si="15"/>
        <v>0</v>
      </c>
      <c r="M13" s="12">
        <f t="shared" si="16"/>
        <v>0</v>
      </c>
      <c r="N13" s="12">
        <f t="shared" si="17"/>
        <v>0</v>
      </c>
      <c r="O13" s="12">
        <f t="shared" si="18"/>
        <v>0</v>
      </c>
      <c r="P13" s="12">
        <f t="shared" si="19"/>
        <v>0</v>
      </c>
      <c r="Q13" s="12">
        <f t="shared" si="20"/>
        <v>0</v>
      </c>
      <c r="R13" s="12">
        <f t="shared" si="21"/>
        <v>0</v>
      </c>
      <c r="S13" s="12">
        <f t="shared" si="22"/>
        <v>1.0000000000000033</v>
      </c>
    </row>
    <row r="14" spans="1:20" ht="28.8" x14ac:dyDescent="0.3">
      <c r="A14" t="s">
        <v>15</v>
      </c>
      <c r="B14" s="2">
        <v>44536</v>
      </c>
      <c r="C14" s="7" t="s">
        <v>24</v>
      </c>
      <c r="D14" s="3">
        <v>0.625</v>
      </c>
      <c r="E14" s="3">
        <v>0.64166666666666672</v>
      </c>
      <c r="F14" s="12">
        <f t="shared" si="13"/>
        <v>0.40000000000000185</v>
      </c>
      <c r="G14" s="12">
        <f t="shared" si="23"/>
        <v>2.8000000000000074</v>
      </c>
      <c r="H14" s="12">
        <f t="shared" si="24"/>
        <v>2.8000000000000074</v>
      </c>
      <c r="I14" s="16" t="str">
        <f t="shared" si="25"/>
        <v>[12/6] - Had ms Carmen Abria audit my laptop 2.8MH</v>
      </c>
      <c r="J14" s="16" t="s">
        <v>80</v>
      </c>
      <c r="K14" s="12">
        <f t="shared" si="14"/>
        <v>0</v>
      </c>
      <c r="L14" s="12">
        <f t="shared" si="15"/>
        <v>0</v>
      </c>
      <c r="M14" s="12">
        <f t="shared" si="16"/>
        <v>0</v>
      </c>
      <c r="N14" s="12">
        <f t="shared" si="17"/>
        <v>0</v>
      </c>
      <c r="O14" s="12">
        <f t="shared" si="18"/>
        <v>0</v>
      </c>
      <c r="P14" s="12">
        <f t="shared" si="19"/>
        <v>0</v>
      </c>
      <c r="Q14" s="12">
        <f t="shared" si="20"/>
        <v>0</v>
      </c>
      <c r="R14" s="12">
        <f t="shared" si="21"/>
        <v>0</v>
      </c>
      <c r="S14" s="12">
        <f t="shared" si="22"/>
        <v>0.40000000000000185</v>
      </c>
    </row>
    <row r="15" spans="1:20" ht="28.8" x14ac:dyDescent="0.3">
      <c r="A15" t="s">
        <v>15</v>
      </c>
      <c r="B15" s="2">
        <v>44536</v>
      </c>
      <c r="C15" s="7" t="s">
        <v>25</v>
      </c>
      <c r="D15" s="3">
        <v>0.58333333333333337</v>
      </c>
      <c r="E15" s="3">
        <v>0.625</v>
      </c>
      <c r="F15" s="12">
        <f t="shared" si="13"/>
        <v>1.0000000000000007</v>
      </c>
      <c r="G15" s="12">
        <f t="shared" si="23"/>
        <v>1.0000000000000007</v>
      </c>
      <c r="H15" s="12">
        <f t="shared" si="24"/>
        <v>1.0000000000000007</v>
      </c>
      <c r="I15" s="16" t="str">
        <f t="shared" si="25"/>
        <v>[12/6] - the Hybrid Work Model - RTO Employees Induction 1MH</v>
      </c>
      <c r="J15" s="16" t="s">
        <v>75</v>
      </c>
      <c r="K15" s="12">
        <f t="shared" si="14"/>
        <v>0</v>
      </c>
      <c r="L15" s="12">
        <f t="shared" si="15"/>
        <v>0</v>
      </c>
      <c r="M15" s="12">
        <f t="shared" si="16"/>
        <v>0</v>
      </c>
      <c r="N15" s="12">
        <f t="shared" si="17"/>
        <v>0</v>
      </c>
      <c r="O15" s="12">
        <f t="shared" si="18"/>
        <v>0</v>
      </c>
      <c r="P15" s="12">
        <f t="shared" si="19"/>
        <v>0</v>
      </c>
      <c r="Q15" s="12">
        <f t="shared" si="20"/>
        <v>0</v>
      </c>
      <c r="R15" s="12">
        <f t="shared" si="21"/>
        <v>0</v>
      </c>
      <c r="S15" s="12">
        <f t="shared" si="22"/>
        <v>1.0000000000000007</v>
      </c>
    </row>
    <row r="16" spans="1:20" x14ac:dyDescent="0.3">
      <c r="A16" t="s">
        <v>15</v>
      </c>
      <c r="B16" s="2">
        <v>44539</v>
      </c>
      <c r="C16" s="7" t="s">
        <v>29</v>
      </c>
      <c r="D16" s="3">
        <v>0.59375</v>
      </c>
      <c r="E16" s="3">
        <v>0.60416666666666663</v>
      </c>
      <c r="F16" s="12">
        <f t="shared" si="13"/>
        <v>0.2499999999999995</v>
      </c>
      <c r="G16" s="12">
        <f t="shared" si="23"/>
        <v>0.2499999999999995</v>
      </c>
      <c r="H16" s="12">
        <f t="shared" si="24"/>
        <v>0.2499999999999995</v>
      </c>
      <c r="I16" s="16" t="str">
        <f t="shared" si="25"/>
        <v>[12/9] - Enable Hyper-V 0.25MH</v>
      </c>
      <c r="J16" s="16" t="s">
        <v>44</v>
      </c>
      <c r="K16" s="12">
        <f t="shared" si="14"/>
        <v>0</v>
      </c>
      <c r="L16" s="12">
        <f t="shared" si="15"/>
        <v>0</v>
      </c>
      <c r="M16" s="12">
        <f t="shared" si="16"/>
        <v>0</v>
      </c>
      <c r="N16" s="12">
        <f t="shared" si="17"/>
        <v>0</v>
      </c>
      <c r="O16" s="12">
        <f t="shared" si="18"/>
        <v>0</v>
      </c>
      <c r="P16" s="12">
        <f t="shared" si="19"/>
        <v>0</v>
      </c>
      <c r="Q16" s="12">
        <f t="shared" si="20"/>
        <v>0</v>
      </c>
      <c r="R16" s="12">
        <f t="shared" si="21"/>
        <v>0</v>
      </c>
      <c r="S16" s="12">
        <f t="shared" si="22"/>
        <v>0.2499999999999995</v>
      </c>
    </row>
    <row r="17" spans="1:19" ht="28.8" x14ac:dyDescent="0.3">
      <c r="A17" t="s">
        <v>15</v>
      </c>
      <c r="B17" s="2">
        <v>44540</v>
      </c>
      <c r="C17" s="7" t="s">
        <v>30</v>
      </c>
      <c r="D17" s="3">
        <v>0.66666666666666663</v>
      </c>
      <c r="E17" s="3">
        <v>0.75</v>
      </c>
      <c r="F17" s="12">
        <f t="shared" si="13"/>
        <v>2.000000000000004</v>
      </c>
      <c r="G17" s="12">
        <f t="shared" si="23"/>
        <v>2.000000000000004</v>
      </c>
      <c r="H17" s="12">
        <f t="shared" si="24"/>
        <v>2.000000000000004</v>
      </c>
      <c r="I17" s="16" t="str">
        <f t="shared" si="25"/>
        <v>[12/10] - Japan RBU Q3 Quarterly Team Development 2MH</v>
      </c>
      <c r="J17" s="16" t="s">
        <v>45</v>
      </c>
      <c r="K17" s="12">
        <f t="shared" si="14"/>
        <v>0</v>
      </c>
      <c r="L17" s="12">
        <f t="shared" si="15"/>
        <v>0</v>
      </c>
      <c r="M17" s="12">
        <f t="shared" si="16"/>
        <v>0</v>
      </c>
      <c r="N17" s="12">
        <f t="shared" si="17"/>
        <v>0</v>
      </c>
      <c r="O17" s="12">
        <f t="shared" si="18"/>
        <v>0</v>
      </c>
      <c r="P17" s="12">
        <f t="shared" si="19"/>
        <v>0</v>
      </c>
      <c r="Q17" s="12">
        <f t="shared" si="20"/>
        <v>0</v>
      </c>
      <c r="R17" s="12">
        <f t="shared" si="21"/>
        <v>0</v>
      </c>
      <c r="S17" s="12">
        <f t="shared" si="22"/>
        <v>2.000000000000004</v>
      </c>
    </row>
    <row r="18" spans="1:19" x14ac:dyDescent="0.3">
      <c r="A18" t="s">
        <v>15</v>
      </c>
      <c r="B18" s="2">
        <v>44543</v>
      </c>
      <c r="C18" s="7" t="s">
        <v>31</v>
      </c>
      <c r="D18" s="3">
        <v>0.41666666666666669</v>
      </c>
      <c r="E18" s="3">
        <v>0.5</v>
      </c>
      <c r="F18" s="12">
        <f t="shared" si="13"/>
        <v>2.0000000000000027</v>
      </c>
      <c r="G18" s="12">
        <f t="shared" si="23"/>
        <v>2.0000000000000027</v>
      </c>
      <c r="H18" s="12">
        <f t="shared" si="24"/>
        <v>2.0000000000000027</v>
      </c>
      <c r="I18" s="16" t="str">
        <f t="shared" si="25"/>
        <v>[12/13] - Install Android Studio 2MH</v>
      </c>
      <c r="J18" s="16" t="s">
        <v>46</v>
      </c>
      <c r="K18" s="12">
        <f t="shared" si="14"/>
        <v>0</v>
      </c>
      <c r="L18" s="12">
        <f t="shared" si="15"/>
        <v>0</v>
      </c>
      <c r="M18" s="12">
        <f t="shared" si="16"/>
        <v>0</v>
      </c>
      <c r="N18" s="12">
        <f t="shared" si="17"/>
        <v>0</v>
      </c>
      <c r="O18" s="12">
        <f t="shared" si="18"/>
        <v>0</v>
      </c>
      <c r="P18" s="12">
        <f t="shared" si="19"/>
        <v>0</v>
      </c>
      <c r="Q18" s="12">
        <f t="shared" si="20"/>
        <v>0</v>
      </c>
      <c r="R18" s="12">
        <f t="shared" si="21"/>
        <v>0</v>
      </c>
      <c r="S18" s="12">
        <f t="shared" si="22"/>
        <v>2.0000000000000027</v>
      </c>
    </row>
    <row r="19" spans="1:19" ht="28.8" x14ac:dyDescent="0.3">
      <c r="A19" t="s">
        <v>15</v>
      </c>
      <c r="B19" s="2">
        <v>44544</v>
      </c>
      <c r="C19" s="7" t="s">
        <v>21</v>
      </c>
      <c r="D19" s="3">
        <v>0.64166666666666672</v>
      </c>
      <c r="E19" s="3">
        <v>0.67152777777777783</v>
      </c>
      <c r="F19" s="12">
        <f t="shared" si="13"/>
        <v>0.7166666666666679</v>
      </c>
      <c r="G19" s="12">
        <f t="shared" si="23"/>
        <v>0.7166666666666679</v>
      </c>
      <c r="H19" s="12">
        <f t="shared" si="24"/>
        <v>0.7166666666666679</v>
      </c>
      <c r="I19" s="16" t="str">
        <f t="shared" si="25"/>
        <v>[12/14] - Assist MIS - Video not playing at office 0.72MH</v>
      </c>
      <c r="J19" s="16" t="s">
        <v>47</v>
      </c>
      <c r="K19" s="12">
        <f t="shared" si="14"/>
        <v>0</v>
      </c>
      <c r="L19" s="12">
        <f t="shared" si="15"/>
        <v>0</v>
      </c>
      <c r="M19" s="12">
        <f t="shared" si="16"/>
        <v>0</v>
      </c>
      <c r="N19" s="12">
        <f t="shared" si="17"/>
        <v>0</v>
      </c>
      <c r="O19" s="12">
        <f t="shared" si="18"/>
        <v>0</v>
      </c>
      <c r="P19" s="12">
        <f t="shared" si="19"/>
        <v>0</v>
      </c>
      <c r="Q19" s="12">
        <f t="shared" si="20"/>
        <v>0</v>
      </c>
      <c r="R19" s="12">
        <f t="shared" si="21"/>
        <v>0</v>
      </c>
      <c r="S19" s="12">
        <f t="shared" si="22"/>
        <v>0.7166666666666679</v>
      </c>
    </row>
    <row r="20" spans="1:19" ht="43.2" x14ac:dyDescent="0.3">
      <c r="A20" t="s">
        <v>15</v>
      </c>
      <c r="B20" s="2">
        <v>44545</v>
      </c>
      <c r="C20" s="7" t="s">
        <v>32</v>
      </c>
      <c r="D20" s="3">
        <v>0.41666666666666669</v>
      </c>
      <c r="E20" s="3">
        <v>0.47916666666666669</v>
      </c>
      <c r="F20" s="12">
        <f t="shared" si="13"/>
        <v>1.5000000000000022</v>
      </c>
      <c r="G20" s="12">
        <f t="shared" si="23"/>
        <v>1.5000000000000022</v>
      </c>
      <c r="H20" s="12">
        <f t="shared" si="24"/>
        <v>1.5000000000000022</v>
      </c>
      <c r="I20" s="16" t="str">
        <f t="shared" si="25"/>
        <v>[12/15] - Compute and Update Time spent on all previous task not logged for WBS 1.5MH</v>
      </c>
      <c r="J20" s="16" t="s">
        <v>81</v>
      </c>
      <c r="K20" s="12">
        <f t="shared" si="14"/>
        <v>0</v>
      </c>
      <c r="L20" s="12">
        <f t="shared" si="15"/>
        <v>0</v>
      </c>
      <c r="M20" s="12">
        <f t="shared" si="16"/>
        <v>0</v>
      </c>
      <c r="N20" s="12">
        <f t="shared" si="17"/>
        <v>0</v>
      </c>
      <c r="O20" s="12">
        <f t="shared" si="18"/>
        <v>0</v>
      </c>
      <c r="P20" s="12">
        <f t="shared" si="19"/>
        <v>0</v>
      </c>
      <c r="Q20" s="12">
        <f t="shared" si="20"/>
        <v>0</v>
      </c>
      <c r="R20" s="12">
        <f t="shared" si="21"/>
        <v>0</v>
      </c>
      <c r="S20" s="12">
        <f t="shared" si="22"/>
        <v>1.5000000000000022</v>
      </c>
    </row>
    <row r="21" spans="1:19" ht="28.8" x14ac:dyDescent="0.3">
      <c r="A21" t="s">
        <v>15</v>
      </c>
      <c r="B21" s="2">
        <v>44545</v>
      </c>
      <c r="C21" s="7" t="s">
        <v>33</v>
      </c>
      <c r="D21" s="3">
        <v>0.47916666666666669</v>
      </c>
      <c r="E21" s="3">
        <v>0.5</v>
      </c>
      <c r="F21" s="12">
        <f t="shared" si="13"/>
        <v>0.50000000000000033</v>
      </c>
      <c r="G21" s="12">
        <f t="shared" si="23"/>
        <v>0.50000000000000033</v>
      </c>
      <c r="H21" s="12">
        <f t="shared" si="24"/>
        <v>0.50000000000000033</v>
      </c>
      <c r="I21" s="16" t="str">
        <f t="shared" si="25"/>
        <v>[12/15] - Create and upload Activity report for the whole month of December 0.5MH</v>
      </c>
      <c r="J21" s="16" t="s">
        <v>76</v>
      </c>
      <c r="K21" s="12">
        <f t="shared" si="14"/>
        <v>0</v>
      </c>
      <c r="L21" s="12">
        <f t="shared" si="15"/>
        <v>0</v>
      </c>
      <c r="M21" s="12">
        <f t="shared" si="16"/>
        <v>0</v>
      </c>
      <c r="N21" s="12">
        <f t="shared" si="17"/>
        <v>0</v>
      </c>
      <c r="O21" s="12">
        <f t="shared" si="18"/>
        <v>0</v>
      </c>
      <c r="P21" s="12">
        <f t="shared" si="19"/>
        <v>0</v>
      </c>
      <c r="Q21" s="12">
        <f t="shared" si="20"/>
        <v>0</v>
      </c>
      <c r="R21" s="12">
        <f t="shared" si="21"/>
        <v>0</v>
      </c>
      <c r="S21" s="12">
        <f t="shared" si="22"/>
        <v>0.50000000000000033</v>
      </c>
    </row>
    <row r="22" spans="1:19" ht="28.8" x14ac:dyDescent="0.3">
      <c r="A22" t="s">
        <v>15</v>
      </c>
      <c r="B22" s="2">
        <v>44546</v>
      </c>
      <c r="C22" s="7" t="s">
        <v>20</v>
      </c>
      <c r="D22" s="3">
        <v>0.375</v>
      </c>
      <c r="E22" s="3">
        <v>0.39583333333333331</v>
      </c>
      <c r="F22" s="12">
        <f t="shared" si="13"/>
        <v>0.50000000000000033</v>
      </c>
      <c r="G22" s="12">
        <f t="shared" si="23"/>
        <v>0.50000000000000033</v>
      </c>
      <c r="H22" s="12" t="str">
        <f t="shared" si="24"/>
        <v/>
      </c>
      <c r="I22" s="16" t="str">
        <f t="shared" si="25"/>
        <v/>
      </c>
      <c r="J22" s="16" t="s">
        <v>41</v>
      </c>
      <c r="K22" s="12">
        <f t="shared" si="14"/>
        <v>0</v>
      </c>
      <c r="L22" s="12">
        <f t="shared" si="15"/>
        <v>0</v>
      </c>
      <c r="M22" s="12">
        <f t="shared" si="16"/>
        <v>0</v>
      </c>
      <c r="N22" s="12">
        <f t="shared" si="17"/>
        <v>0</v>
      </c>
      <c r="O22" s="12">
        <f t="shared" si="18"/>
        <v>0</v>
      </c>
      <c r="P22" s="12">
        <f t="shared" si="19"/>
        <v>0</v>
      </c>
      <c r="Q22" s="12">
        <f t="shared" si="20"/>
        <v>0</v>
      </c>
      <c r="R22" s="12">
        <f t="shared" si="21"/>
        <v>0</v>
      </c>
      <c r="S22" s="12">
        <f t="shared" si="22"/>
        <v>0.50000000000000033</v>
      </c>
    </row>
    <row r="23" spans="1:19" ht="28.8" x14ac:dyDescent="0.3">
      <c r="A23" t="s">
        <v>15</v>
      </c>
      <c r="B23" s="2">
        <v>44546</v>
      </c>
      <c r="C23" s="7" t="s">
        <v>20</v>
      </c>
      <c r="D23" s="3">
        <v>0.45833333333333331</v>
      </c>
      <c r="E23" s="3">
        <v>0.5</v>
      </c>
      <c r="F23" s="12">
        <f t="shared" si="13"/>
        <v>1.000000000000002</v>
      </c>
      <c r="G23" s="12">
        <f t="shared" si="23"/>
        <v>1.5000000000000022</v>
      </c>
      <c r="H23" s="12" t="str">
        <f t="shared" si="24"/>
        <v/>
      </c>
      <c r="I23" s="16" t="str">
        <f t="shared" si="25"/>
        <v/>
      </c>
      <c r="J23" s="16" t="s">
        <v>41</v>
      </c>
      <c r="K23" s="12">
        <f t="shared" si="14"/>
        <v>0</v>
      </c>
      <c r="L23" s="12">
        <f t="shared" si="15"/>
        <v>0</v>
      </c>
      <c r="M23" s="12">
        <f t="shared" si="16"/>
        <v>0</v>
      </c>
      <c r="N23" s="12">
        <f t="shared" si="17"/>
        <v>0</v>
      </c>
      <c r="O23" s="12">
        <f t="shared" si="18"/>
        <v>0</v>
      </c>
      <c r="P23" s="12">
        <f t="shared" si="19"/>
        <v>0</v>
      </c>
      <c r="Q23" s="12">
        <f t="shared" si="20"/>
        <v>0</v>
      </c>
      <c r="R23" s="12">
        <f t="shared" si="21"/>
        <v>0</v>
      </c>
      <c r="S23" s="12">
        <f t="shared" si="22"/>
        <v>1.000000000000002</v>
      </c>
    </row>
    <row r="24" spans="1:19" ht="28.8" x14ac:dyDescent="0.3">
      <c r="A24" t="s">
        <v>15</v>
      </c>
      <c r="B24" s="2">
        <v>44546</v>
      </c>
      <c r="C24" s="7" t="s">
        <v>20</v>
      </c>
      <c r="D24" s="3">
        <v>0.54166666666666663</v>
      </c>
      <c r="E24" s="3">
        <v>0.72916666666666663</v>
      </c>
      <c r="F24" s="12">
        <f t="shared" si="13"/>
        <v>4.5000000000000071</v>
      </c>
      <c r="G24" s="12">
        <f t="shared" si="23"/>
        <v>6.0000000000000089</v>
      </c>
      <c r="H24" s="12">
        <f t="shared" si="24"/>
        <v>6.0000000000000089</v>
      </c>
      <c r="I24" s="16" t="str">
        <f t="shared" si="25"/>
        <v>[12/16] - Attend Android Basics: User Interface - Udacity 6MH</v>
      </c>
      <c r="J24" s="16" t="s">
        <v>82</v>
      </c>
      <c r="K24" s="12">
        <f t="shared" si="14"/>
        <v>0</v>
      </c>
      <c r="L24" s="12">
        <f t="shared" si="15"/>
        <v>0</v>
      </c>
      <c r="M24" s="12">
        <f t="shared" si="16"/>
        <v>0</v>
      </c>
      <c r="N24" s="12">
        <f t="shared" si="17"/>
        <v>0</v>
      </c>
      <c r="O24" s="12">
        <f t="shared" si="18"/>
        <v>0</v>
      </c>
      <c r="P24" s="12">
        <f t="shared" si="19"/>
        <v>0</v>
      </c>
      <c r="Q24" s="12">
        <f t="shared" si="20"/>
        <v>0</v>
      </c>
      <c r="R24" s="12">
        <f t="shared" si="21"/>
        <v>0</v>
      </c>
      <c r="S24" s="12">
        <f t="shared" si="22"/>
        <v>4.5000000000000071</v>
      </c>
    </row>
    <row r="25" spans="1:19" ht="43.2" x14ac:dyDescent="0.3">
      <c r="A25" t="s">
        <v>15</v>
      </c>
      <c r="B25" s="2">
        <v>44546</v>
      </c>
      <c r="C25" s="7" t="s">
        <v>34</v>
      </c>
      <c r="D25" s="3">
        <v>0.41666666666666669</v>
      </c>
      <c r="E25" s="3">
        <v>0.45833333333333331</v>
      </c>
      <c r="F25" s="12">
        <f t="shared" si="13"/>
        <v>1.0000000000000007</v>
      </c>
      <c r="G25" s="12">
        <f t="shared" si="23"/>
        <v>1.0000000000000007</v>
      </c>
      <c r="H25" s="12">
        <f t="shared" si="24"/>
        <v>1.0000000000000007</v>
      </c>
      <c r="I25" s="16" t="str">
        <f t="shared" si="25"/>
        <v>[12/16] - Create Investigation Report on Android Studio Problems when running in the office 1MH</v>
      </c>
      <c r="J25" s="16" t="s">
        <v>77</v>
      </c>
      <c r="K25" s="12">
        <f t="shared" si="14"/>
        <v>0</v>
      </c>
      <c r="L25" s="12">
        <f t="shared" si="15"/>
        <v>0</v>
      </c>
      <c r="M25" s="12">
        <f t="shared" si="16"/>
        <v>0</v>
      </c>
      <c r="N25" s="12">
        <f t="shared" si="17"/>
        <v>0</v>
      </c>
      <c r="O25" s="12">
        <f t="shared" si="18"/>
        <v>0</v>
      </c>
      <c r="P25" s="12">
        <f t="shared" si="19"/>
        <v>0</v>
      </c>
      <c r="Q25" s="12">
        <f t="shared" si="20"/>
        <v>0</v>
      </c>
      <c r="R25" s="12">
        <f t="shared" si="21"/>
        <v>0</v>
      </c>
      <c r="S25" s="12">
        <f t="shared" si="22"/>
        <v>1.0000000000000007</v>
      </c>
    </row>
    <row r="26" spans="1:19" ht="28.8" x14ac:dyDescent="0.3">
      <c r="A26" t="s">
        <v>15</v>
      </c>
      <c r="B26" s="2">
        <v>44552</v>
      </c>
      <c r="C26" s="10" t="s">
        <v>37</v>
      </c>
      <c r="D26" s="3">
        <v>0.37152777777777773</v>
      </c>
      <c r="E26" s="3">
        <v>0.38541666666666669</v>
      </c>
      <c r="F26" s="12">
        <f t="shared" si="13"/>
        <v>0.33333333333333531</v>
      </c>
      <c r="G26" s="12">
        <f t="shared" si="23"/>
        <v>0.33333333333333531</v>
      </c>
      <c r="H26" s="12">
        <f t="shared" si="24"/>
        <v>0.33333333333333531</v>
      </c>
      <c r="I26" s="16" t="str">
        <f t="shared" si="25"/>
        <v>[12/22] - Assist MIS wth problem with internet on my cubicle 0.33MH</v>
      </c>
      <c r="J26" s="16" t="s">
        <v>48</v>
      </c>
      <c r="K26" s="12">
        <f t="shared" si="14"/>
        <v>0</v>
      </c>
      <c r="L26" s="12">
        <f t="shared" si="15"/>
        <v>0</v>
      </c>
      <c r="M26" s="12">
        <f t="shared" si="16"/>
        <v>0</v>
      </c>
      <c r="N26" s="12">
        <f t="shared" si="17"/>
        <v>0</v>
      </c>
      <c r="O26" s="12">
        <f t="shared" si="18"/>
        <v>0</v>
      </c>
      <c r="P26" s="12">
        <f t="shared" si="19"/>
        <v>0</v>
      </c>
      <c r="Q26" s="12">
        <f t="shared" si="20"/>
        <v>0</v>
      </c>
      <c r="R26" s="12">
        <f t="shared" si="21"/>
        <v>0</v>
      </c>
      <c r="S26" s="12">
        <f t="shared" si="22"/>
        <v>0.33333333333333531</v>
      </c>
    </row>
    <row r="27" spans="1:19" ht="28.8" x14ac:dyDescent="0.3">
      <c r="A27" s="6" t="s">
        <v>5</v>
      </c>
      <c r="B27" s="2">
        <v>44544</v>
      </c>
      <c r="C27" s="7" t="s">
        <v>20</v>
      </c>
      <c r="D27" s="3">
        <v>0.375</v>
      </c>
      <c r="E27" s="3">
        <v>0.39583333333333331</v>
      </c>
      <c r="F27" s="12">
        <f t="shared" si="13"/>
        <v>0.50000000000000033</v>
      </c>
      <c r="G27" s="12">
        <f t="shared" si="23"/>
        <v>0.50000000000000033</v>
      </c>
      <c r="H27" s="12" t="str">
        <f t="shared" si="24"/>
        <v/>
      </c>
      <c r="I27" s="16" t="str">
        <f t="shared" si="25"/>
        <v/>
      </c>
      <c r="J27" s="16" t="s">
        <v>41</v>
      </c>
      <c r="K27" s="12">
        <f t="shared" si="14"/>
        <v>0</v>
      </c>
      <c r="L27" s="12">
        <f t="shared" si="15"/>
        <v>0</v>
      </c>
      <c r="M27" s="12">
        <f t="shared" si="16"/>
        <v>0.50000000000000033</v>
      </c>
      <c r="N27" s="12">
        <f t="shared" si="17"/>
        <v>0</v>
      </c>
      <c r="O27" s="12">
        <f t="shared" si="18"/>
        <v>0</v>
      </c>
      <c r="P27" s="12">
        <f t="shared" si="19"/>
        <v>0</v>
      </c>
      <c r="Q27" s="12">
        <f t="shared" si="20"/>
        <v>0</v>
      </c>
      <c r="R27" s="12">
        <f t="shared" si="21"/>
        <v>0</v>
      </c>
      <c r="S27" s="12">
        <f t="shared" si="22"/>
        <v>0</v>
      </c>
    </row>
    <row r="28" spans="1:19" ht="28.8" x14ac:dyDescent="0.3">
      <c r="A28" s="6" t="s">
        <v>5</v>
      </c>
      <c r="B28" s="2">
        <v>44544</v>
      </c>
      <c r="C28" s="7" t="s">
        <v>20</v>
      </c>
      <c r="D28" s="3">
        <v>0.41666666666666669</v>
      </c>
      <c r="E28" s="3">
        <v>0.5</v>
      </c>
      <c r="F28" s="12">
        <f t="shared" si="13"/>
        <v>2.0000000000000027</v>
      </c>
      <c r="G28" s="12">
        <f t="shared" si="23"/>
        <v>2.5000000000000031</v>
      </c>
      <c r="H28" s="12" t="str">
        <f t="shared" si="24"/>
        <v/>
      </c>
      <c r="I28" s="16" t="str">
        <f t="shared" si="25"/>
        <v/>
      </c>
      <c r="J28" s="16" t="s">
        <v>41</v>
      </c>
      <c r="K28" s="12">
        <f t="shared" si="14"/>
        <v>0</v>
      </c>
      <c r="L28" s="12">
        <f t="shared" si="15"/>
        <v>0</v>
      </c>
      <c r="M28" s="12">
        <f t="shared" si="16"/>
        <v>2.0000000000000027</v>
      </c>
      <c r="N28" s="12">
        <f t="shared" si="17"/>
        <v>0</v>
      </c>
      <c r="O28" s="12">
        <f t="shared" si="18"/>
        <v>0</v>
      </c>
      <c r="P28" s="12">
        <f t="shared" si="19"/>
        <v>0</v>
      </c>
      <c r="Q28" s="12">
        <f t="shared" si="20"/>
        <v>0</v>
      </c>
      <c r="R28" s="12">
        <f t="shared" si="21"/>
        <v>0</v>
      </c>
      <c r="S28" s="12">
        <f t="shared" si="22"/>
        <v>0</v>
      </c>
    </row>
    <row r="29" spans="1:19" ht="28.8" x14ac:dyDescent="0.3">
      <c r="A29" s="6" t="s">
        <v>5</v>
      </c>
      <c r="B29" s="2">
        <v>44544</v>
      </c>
      <c r="C29" s="7" t="s">
        <v>20</v>
      </c>
      <c r="D29" s="3">
        <v>0.54166666666666663</v>
      </c>
      <c r="E29" s="3">
        <v>0.64166666666666672</v>
      </c>
      <c r="F29" s="12">
        <f t="shared" si="13"/>
        <v>2.4000000000000057</v>
      </c>
      <c r="G29" s="12">
        <f t="shared" si="23"/>
        <v>4.9000000000000092</v>
      </c>
      <c r="H29" s="12" t="str">
        <f t="shared" si="24"/>
        <v/>
      </c>
      <c r="I29" s="16" t="str">
        <f t="shared" si="25"/>
        <v/>
      </c>
      <c r="J29" s="16" t="s">
        <v>41</v>
      </c>
      <c r="K29" s="12">
        <f t="shared" si="14"/>
        <v>0</v>
      </c>
      <c r="L29" s="12">
        <f t="shared" si="15"/>
        <v>0</v>
      </c>
      <c r="M29" s="12">
        <f t="shared" si="16"/>
        <v>2.4000000000000057</v>
      </c>
      <c r="N29" s="12">
        <f t="shared" si="17"/>
        <v>0</v>
      </c>
      <c r="O29" s="12">
        <f t="shared" si="18"/>
        <v>0</v>
      </c>
      <c r="P29" s="12">
        <f t="shared" si="19"/>
        <v>0</v>
      </c>
      <c r="Q29" s="12">
        <f t="shared" si="20"/>
        <v>0</v>
      </c>
      <c r="R29" s="12">
        <f t="shared" si="21"/>
        <v>0</v>
      </c>
      <c r="S29" s="12">
        <f t="shared" si="22"/>
        <v>0</v>
      </c>
    </row>
    <row r="30" spans="1:19" ht="28.8" x14ac:dyDescent="0.3">
      <c r="A30" s="6" t="s">
        <v>5</v>
      </c>
      <c r="B30" s="2">
        <v>44544</v>
      </c>
      <c r="C30" s="7" t="s">
        <v>20</v>
      </c>
      <c r="D30" s="3">
        <v>0.67152777777777783</v>
      </c>
      <c r="E30" s="3">
        <v>0.72916666666666663</v>
      </c>
      <c r="F30" s="12">
        <f t="shared" si="13"/>
        <v>1.3833333333333333</v>
      </c>
      <c r="G30" s="12">
        <f t="shared" si="23"/>
        <v>6.2833333333333421</v>
      </c>
      <c r="H30" s="12">
        <f t="shared" si="24"/>
        <v>6.2833333333333421</v>
      </c>
      <c r="I30" s="16" t="str">
        <f t="shared" si="25"/>
        <v>[12/14] - Attend Android Basics: User Interface - Udacity 6.28MH</v>
      </c>
      <c r="J30" s="16" t="s">
        <v>49</v>
      </c>
      <c r="K30" s="12">
        <f t="shared" si="14"/>
        <v>0</v>
      </c>
      <c r="L30" s="12">
        <f t="shared" si="15"/>
        <v>0</v>
      </c>
      <c r="M30" s="12">
        <f t="shared" si="16"/>
        <v>1.3833333333333333</v>
      </c>
      <c r="N30" s="12">
        <f t="shared" si="17"/>
        <v>0</v>
      </c>
      <c r="O30" s="12">
        <f t="shared" si="18"/>
        <v>0</v>
      </c>
      <c r="P30" s="12">
        <f t="shared" si="19"/>
        <v>0</v>
      </c>
      <c r="Q30" s="12">
        <f t="shared" si="20"/>
        <v>0</v>
      </c>
      <c r="R30" s="12">
        <f t="shared" si="21"/>
        <v>0</v>
      </c>
      <c r="S30" s="12">
        <f t="shared" si="22"/>
        <v>0</v>
      </c>
    </row>
    <row r="31" spans="1:19" ht="28.8" x14ac:dyDescent="0.3">
      <c r="A31" s="6" t="s">
        <v>5</v>
      </c>
      <c r="B31" s="2">
        <v>44545</v>
      </c>
      <c r="C31" s="7" t="s">
        <v>20</v>
      </c>
      <c r="D31" s="3">
        <v>0.375</v>
      </c>
      <c r="E31" s="3">
        <v>0.39583333333333331</v>
      </c>
      <c r="F31" s="12">
        <f t="shared" si="13"/>
        <v>0.50000000000000033</v>
      </c>
      <c r="G31" s="12">
        <f t="shared" si="23"/>
        <v>0.50000000000000033</v>
      </c>
      <c r="H31" s="12" t="str">
        <f t="shared" si="24"/>
        <v/>
      </c>
      <c r="I31" s="16" t="str">
        <f t="shared" si="25"/>
        <v/>
      </c>
      <c r="J31" s="16" t="s">
        <v>41</v>
      </c>
      <c r="K31" s="12">
        <f t="shared" si="14"/>
        <v>0</v>
      </c>
      <c r="L31" s="12">
        <f t="shared" si="15"/>
        <v>0</v>
      </c>
      <c r="M31" s="12">
        <f t="shared" si="16"/>
        <v>0.50000000000000033</v>
      </c>
      <c r="N31" s="12">
        <f t="shared" si="17"/>
        <v>0</v>
      </c>
      <c r="O31" s="12">
        <f t="shared" si="18"/>
        <v>0</v>
      </c>
      <c r="P31" s="12">
        <f t="shared" si="19"/>
        <v>0</v>
      </c>
      <c r="Q31" s="12">
        <f t="shared" si="20"/>
        <v>0</v>
      </c>
      <c r="R31" s="12">
        <f t="shared" si="21"/>
        <v>0</v>
      </c>
      <c r="S31" s="12">
        <f t="shared" si="22"/>
        <v>0</v>
      </c>
    </row>
    <row r="32" spans="1:19" ht="28.8" x14ac:dyDescent="0.3">
      <c r="A32" s="6" t="s">
        <v>5</v>
      </c>
      <c r="B32" s="2">
        <v>44545</v>
      </c>
      <c r="C32" s="7" t="s">
        <v>20</v>
      </c>
      <c r="D32" s="3">
        <v>0.54166666666666663</v>
      </c>
      <c r="E32" s="3">
        <v>0.72916666666666663</v>
      </c>
      <c r="F32" s="12">
        <f t="shared" si="13"/>
        <v>4.5000000000000071</v>
      </c>
      <c r="G32" s="12">
        <f t="shared" si="23"/>
        <v>5.0000000000000071</v>
      </c>
      <c r="H32" s="12">
        <f t="shared" si="24"/>
        <v>5.0000000000000071</v>
      </c>
      <c r="I32" s="16" t="str">
        <f t="shared" si="25"/>
        <v>[12/15] - Attend Android Basics: User Interface - Udacity 5MH</v>
      </c>
      <c r="J32" s="16" t="s">
        <v>50</v>
      </c>
      <c r="K32" s="12">
        <f t="shared" si="14"/>
        <v>0</v>
      </c>
      <c r="L32" s="12">
        <f t="shared" si="15"/>
        <v>0</v>
      </c>
      <c r="M32" s="12">
        <f t="shared" si="16"/>
        <v>4.5000000000000071</v>
      </c>
      <c r="N32" s="12">
        <f t="shared" si="17"/>
        <v>0</v>
      </c>
      <c r="O32" s="12">
        <f t="shared" si="18"/>
        <v>0</v>
      </c>
      <c r="P32" s="12">
        <f t="shared" si="19"/>
        <v>0</v>
      </c>
      <c r="Q32" s="12">
        <f t="shared" si="20"/>
        <v>0</v>
      </c>
      <c r="R32" s="12">
        <f t="shared" si="21"/>
        <v>0</v>
      </c>
      <c r="S32" s="12">
        <f t="shared" si="22"/>
        <v>0</v>
      </c>
    </row>
    <row r="33" spans="1:20" ht="28.8" x14ac:dyDescent="0.3">
      <c r="A33" t="s">
        <v>7</v>
      </c>
      <c r="B33" s="2">
        <v>44552</v>
      </c>
      <c r="C33" s="7" t="s">
        <v>36</v>
      </c>
      <c r="D33" s="3">
        <v>0.58333333333333337</v>
      </c>
      <c r="E33" s="3">
        <v>0.72916666666666663</v>
      </c>
      <c r="F33" s="12">
        <f t="shared" si="13"/>
        <v>3.5000000000000036</v>
      </c>
      <c r="G33" s="12">
        <f t="shared" si="23"/>
        <v>3.5000000000000036</v>
      </c>
      <c r="H33" s="12">
        <f t="shared" si="24"/>
        <v>3.5000000000000036</v>
      </c>
      <c r="I33" s="16" t="str">
        <f t="shared" si="25"/>
        <v>[12/22] - Continue C++: From Beginner to Expert 3.5MH</v>
      </c>
      <c r="J33" s="16" t="s">
        <v>83</v>
      </c>
      <c r="K33" s="12">
        <f t="shared" si="14"/>
        <v>0</v>
      </c>
      <c r="L33" s="12">
        <f t="shared" si="15"/>
        <v>0</v>
      </c>
      <c r="M33" s="12">
        <f t="shared" si="16"/>
        <v>0</v>
      </c>
      <c r="N33" s="12">
        <f t="shared" si="17"/>
        <v>3.5000000000000036</v>
      </c>
      <c r="O33" s="12">
        <f t="shared" si="18"/>
        <v>0</v>
      </c>
      <c r="P33" s="12">
        <f t="shared" si="19"/>
        <v>0</v>
      </c>
      <c r="Q33" s="12">
        <f t="shared" si="20"/>
        <v>0</v>
      </c>
      <c r="R33" s="12">
        <f t="shared" si="21"/>
        <v>0</v>
      </c>
      <c r="S33" s="12">
        <f t="shared" si="22"/>
        <v>0</v>
      </c>
    </row>
    <row r="34" spans="1:20" ht="28.8" x14ac:dyDescent="0.3">
      <c r="A34" t="s">
        <v>7</v>
      </c>
      <c r="B34" s="2">
        <v>44552</v>
      </c>
      <c r="C34" s="7" t="s">
        <v>39</v>
      </c>
      <c r="D34" s="3">
        <v>0.41666666666666669</v>
      </c>
      <c r="E34" s="3">
        <v>0.5</v>
      </c>
      <c r="F34" s="12">
        <f t="shared" si="13"/>
        <v>2.0000000000000027</v>
      </c>
      <c r="G34" s="12">
        <f t="shared" si="23"/>
        <v>2.0000000000000027</v>
      </c>
      <c r="H34" s="12">
        <f t="shared" si="24"/>
        <v>2.0000000000000027</v>
      </c>
      <c r="I34" s="16" t="str">
        <f t="shared" si="25"/>
        <v>[12/22] - Start C++: From Beginner to Expert 2MH</v>
      </c>
      <c r="J34" s="16" t="s">
        <v>78</v>
      </c>
      <c r="K34" s="12">
        <f t="shared" si="14"/>
        <v>0</v>
      </c>
      <c r="L34" s="12">
        <f t="shared" si="15"/>
        <v>0</v>
      </c>
      <c r="M34" s="12">
        <f t="shared" si="16"/>
        <v>0</v>
      </c>
      <c r="N34" s="12">
        <f t="shared" si="17"/>
        <v>2.0000000000000027</v>
      </c>
      <c r="O34" s="12">
        <f t="shared" si="18"/>
        <v>0</v>
      </c>
      <c r="P34" s="12">
        <f t="shared" si="19"/>
        <v>0</v>
      </c>
      <c r="Q34" s="12">
        <f t="shared" si="20"/>
        <v>0</v>
      </c>
      <c r="R34" s="12">
        <f t="shared" si="21"/>
        <v>0</v>
      </c>
      <c r="S34" s="12">
        <f t="shared" si="22"/>
        <v>0</v>
      </c>
    </row>
    <row r="35" spans="1:20" ht="28.8" x14ac:dyDescent="0.3">
      <c r="A35" t="s">
        <v>7</v>
      </c>
      <c r="B35" s="2">
        <v>44553</v>
      </c>
      <c r="C35" s="7" t="s">
        <v>36</v>
      </c>
      <c r="D35" s="3">
        <v>0.54166666666666663</v>
      </c>
      <c r="E35" s="3">
        <v>0.72916666666666663</v>
      </c>
      <c r="F35" s="12">
        <f t="shared" si="13"/>
        <v>4.5000000000000071</v>
      </c>
      <c r="G35" s="12">
        <f t="shared" si="23"/>
        <v>4.5000000000000071</v>
      </c>
      <c r="H35" s="12">
        <f t="shared" si="24"/>
        <v>4.5000000000000071</v>
      </c>
      <c r="I35" s="16" t="str">
        <f t="shared" si="25"/>
        <v>[12/23] - Continue C++: From Beginner to Expert 4.5MH</v>
      </c>
      <c r="J35" s="16" t="s">
        <v>51</v>
      </c>
      <c r="K35" s="12">
        <f t="shared" si="14"/>
        <v>0</v>
      </c>
      <c r="L35" s="12">
        <f t="shared" si="15"/>
        <v>0</v>
      </c>
      <c r="M35" s="12">
        <f t="shared" si="16"/>
        <v>0</v>
      </c>
      <c r="N35" s="12">
        <f t="shared" si="17"/>
        <v>4.5000000000000071</v>
      </c>
      <c r="O35" s="12">
        <f t="shared" si="18"/>
        <v>0</v>
      </c>
      <c r="P35" s="12">
        <f t="shared" si="19"/>
        <v>0</v>
      </c>
      <c r="Q35" s="12">
        <f t="shared" si="20"/>
        <v>0</v>
      </c>
      <c r="R35" s="12">
        <f t="shared" si="21"/>
        <v>0</v>
      </c>
      <c r="S35" s="12">
        <f t="shared" si="22"/>
        <v>0</v>
      </c>
    </row>
    <row r="36" spans="1:20" ht="28.8" x14ac:dyDescent="0.3">
      <c r="A36" t="s">
        <v>7</v>
      </c>
      <c r="B36" s="2">
        <v>44557</v>
      </c>
      <c r="C36" s="7" t="s">
        <v>36</v>
      </c>
      <c r="D36" s="3">
        <v>0.41666666666666669</v>
      </c>
      <c r="E36" s="3">
        <v>0.48958333333333331</v>
      </c>
      <c r="F36" s="12">
        <f t="shared" si="13"/>
        <v>1.7500000000000018</v>
      </c>
      <c r="G36" s="12">
        <f t="shared" si="23"/>
        <v>1.7500000000000018</v>
      </c>
      <c r="H36" s="12" t="str">
        <f t="shared" si="24"/>
        <v/>
      </c>
      <c r="I36" s="16" t="str">
        <f t="shared" si="25"/>
        <v/>
      </c>
      <c r="J36" s="16" t="s">
        <v>41</v>
      </c>
      <c r="K36" s="12">
        <f t="shared" si="14"/>
        <v>0</v>
      </c>
      <c r="L36" s="12">
        <f t="shared" si="15"/>
        <v>0</v>
      </c>
      <c r="M36" s="12">
        <f t="shared" si="16"/>
        <v>0</v>
      </c>
      <c r="N36" s="12">
        <f t="shared" si="17"/>
        <v>1.7500000000000018</v>
      </c>
      <c r="O36" s="12">
        <f t="shared" si="18"/>
        <v>0</v>
      </c>
      <c r="P36" s="12">
        <f t="shared" si="19"/>
        <v>0</v>
      </c>
      <c r="Q36" s="12">
        <f t="shared" si="20"/>
        <v>0</v>
      </c>
      <c r="R36" s="12">
        <f t="shared" si="21"/>
        <v>0</v>
      </c>
      <c r="S36" s="12">
        <f t="shared" si="22"/>
        <v>0</v>
      </c>
    </row>
    <row r="37" spans="1:20" ht="28.8" x14ac:dyDescent="0.3">
      <c r="A37" t="s">
        <v>7</v>
      </c>
      <c r="B37" s="2">
        <v>44557</v>
      </c>
      <c r="C37" s="7" t="s">
        <v>36</v>
      </c>
      <c r="D37" s="3">
        <v>0.54166666666666663</v>
      </c>
      <c r="E37" s="3">
        <v>0.71875</v>
      </c>
      <c r="F37" s="12">
        <f t="shared" si="13"/>
        <v>4.2500000000000071</v>
      </c>
      <c r="G37" s="12">
        <f t="shared" si="23"/>
        <v>6.0000000000000089</v>
      </c>
      <c r="H37" s="12">
        <f t="shared" si="24"/>
        <v>6.0000000000000089</v>
      </c>
      <c r="I37" s="16" t="str">
        <f t="shared" si="25"/>
        <v>[12/27] - Continue C++: From Beginner to Expert 6MH</v>
      </c>
      <c r="J37" s="16" t="s">
        <v>52</v>
      </c>
      <c r="K37" s="12">
        <f t="shared" si="14"/>
        <v>0</v>
      </c>
      <c r="L37" s="12">
        <f t="shared" si="15"/>
        <v>0</v>
      </c>
      <c r="M37" s="12">
        <f t="shared" si="16"/>
        <v>0</v>
      </c>
      <c r="N37" s="12">
        <f t="shared" si="17"/>
        <v>4.2500000000000071</v>
      </c>
      <c r="O37" s="12">
        <f t="shared" si="18"/>
        <v>0</v>
      </c>
      <c r="P37" s="12">
        <f t="shared" si="19"/>
        <v>0</v>
      </c>
      <c r="Q37" s="12">
        <f t="shared" si="20"/>
        <v>0</v>
      </c>
      <c r="R37" s="12">
        <f t="shared" si="21"/>
        <v>0</v>
      </c>
      <c r="S37" s="12">
        <f t="shared" si="22"/>
        <v>0</v>
      </c>
    </row>
    <row r="38" spans="1:20" ht="28.8" x14ac:dyDescent="0.3">
      <c r="A38" t="s">
        <v>7</v>
      </c>
      <c r="B38" s="2">
        <v>44558</v>
      </c>
      <c r="C38" s="7" t="s">
        <v>36</v>
      </c>
      <c r="D38" s="3">
        <v>0.35416666666666669</v>
      </c>
      <c r="E38" s="3">
        <v>0.48958333333333331</v>
      </c>
      <c r="F38" s="12">
        <f t="shared" si="13"/>
        <v>3.250000000000004</v>
      </c>
      <c r="G38" s="12">
        <f t="shared" si="23"/>
        <v>3.250000000000004</v>
      </c>
      <c r="H38" s="12" t="str">
        <f t="shared" si="24"/>
        <v/>
      </c>
      <c r="I38" s="16" t="str">
        <f t="shared" si="25"/>
        <v/>
      </c>
      <c r="J38" s="16" t="s">
        <v>41</v>
      </c>
      <c r="K38" s="12">
        <f t="shared" si="14"/>
        <v>0</v>
      </c>
      <c r="L38" s="12">
        <f t="shared" si="15"/>
        <v>0</v>
      </c>
      <c r="M38" s="12">
        <f t="shared" si="16"/>
        <v>0</v>
      </c>
      <c r="N38" s="12">
        <f t="shared" si="17"/>
        <v>3.250000000000004</v>
      </c>
      <c r="O38" s="12">
        <f t="shared" si="18"/>
        <v>0</v>
      </c>
      <c r="P38" s="12">
        <f t="shared" si="19"/>
        <v>0</v>
      </c>
      <c r="Q38" s="12">
        <f t="shared" si="20"/>
        <v>0</v>
      </c>
      <c r="R38" s="12">
        <f t="shared" si="21"/>
        <v>0</v>
      </c>
      <c r="S38" s="12">
        <f t="shared" si="22"/>
        <v>0</v>
      </c>
    </row>
    <row r="39" spans="1:20" ht="28.8" x14ac:dyDescent="0.3">
      <c r="A39" t="s">
        <v>7</v>
      </c>
      <c r="B39" s="2">
        <v>44558</v>
      </c>
      <c r="C39" s="7" t="s">
        <v>36</v>
      </c>
      <c r="D39" s="3">
        <v>0.54166666666666663</v>
      </c>
      <c r="E39" s="3">
        <v>0.71875</v>
      </c>
      <c r="F39" s="12">
        <f t="shared" si="13"/>
        <v>4.2500000000000071</v>
      </c>
      <c r="G39" s="12">
        <f t="shared" si="23"/>
        <v>7.5000000000000107</v>
      </c>
      <c r="H39" s="12">
        <f t="shared" si="24"/>
        <v>7.5000000000000107</v>
      </c>
      <c r="I39" s="16" t="str">
        <f t="shared" si="25"/>
        <v>[12/28] - Continue C++: From Beginner to Expert 7.5MH</v>
      </c>
      <c r="J39" s="16" t="s">
        <v>53</v>
      </c>
      <c r="K39" s="12">
        <f t="shared" si="14"/>
        <v>0</v>
      </c>
      <c r="L39" s="12">
        <f t="shared" si="15"/>
        <v>0</v>
      </c>
      <c r="M39" s="12">
        <f t="shared" si="16"/>
        <v>0</v>
      </c>
      <c r="N39" s="12">
        <f t="shared" si="17"/>
        <v>4.2500000000000071</v>
      </c>
      <c r="O39" s="12">
        <f t="shared" si="18"/>
        <v>0</v>
      </c>
      <c r="P39" s="12">
        <f t="shared" si="19"/>
        <v>0</v>
      </c>
      <c r="Q39" s="12">
        <f t="shared" si="20"/>
        <v>0</v>
      </c>
      <c r="R39" s="12">
        <f t="shared" si="21"/>
        <v>0</v>
      </c>
      <c r="S39" s="12">
        <f t="shared" si="22"/>
        <v>0</v>
      </c>
    </row>
    <row r="40" spans="1:20" x14ac:dyDescent="0.3">
      <c r="A40" s="6" t="s">
        <v>12</v>
      </c>
      <c r="B40" s="9">
        <v>44531</v>
      </c>
      <c r="C40" s="10" t="s">
        <v>27</v>
      </c>
      <c r="D40" s="3">
        <v>0.41666666666666669</v>
      </c>
      <c r="E40" s="3">
        <v>0.5</v>
      </c>
      <c r="F40" s="12">
        <f t="shared" si="13"/>
        <v>2.0000000000000027</v>
      </c>
      <c r="G40" s="12">
        <f t="shared" si="23"/>
        <v>2.0000000000000027</v>
      </c>
      <c r="H40" s="12" t="str">
        <f t="shared" si="24"/>
        <v/>
      </c>
      <c r="I40" s="16" t="str">
        <f t="shared" si="25"/>
        <v/>
      </c>
      <c r="J40" s="16" t="s">
        <v>41</v>
      </c>
      <c r="K40" s="12">
        <f t="shared" si="14"/>
        <v>2.0000000000000027</v>
      </c>
      <c r="L40" s="12">
        <f t="shared" si="15"/>
        <v>0</v>
      </c>
      <c r="M40" s="12">
        <f t="shared" si="16"/>
        <v>0</v>
      </c>
      <c r="N40" s="12">
        <f t="shared" si="17"/>
        <v>0</v>
      </c>
      <c r="O40" s="12">
        <f t="shared" si="18"/>
        <v>0</v>
      </c>
      <c r="P40" s="12">
        <f t="shared" si="19"/>
        <v>0</v>
      </c>
      <c r="Q40" s="12">
        <f t="shared" si="20"/>
        <v>0</v>
      </c>
      <c r="R40" s="12">
        <f t="shared" si="21"/>
        <v>0</v>
      </c>
      <c r="S40" s="12">
        <f t="shared" si="22"/>
        <v>0</v>
      </c>
      <c r="T40" t="s">
        <v>23</v>
      </c>
    </row>
    <row r="41" spans="1:20" x14ac:dyDescent="0.3">
      <c r="A41" s="6" t="s">
        <v>12</v>
      </c>
      <c r="B41" s="9">
        <v>44531</v>
      </c>
      <c r="C41" s="10" t="s">
        <v>27</v>
      </c>
      <c r="D41" s="3">
        <v>12.541666666666666</v>
      </c>
      <c r="E41" s="3">
        <v>12.75</v>
      </c>
      <c r="F41" s="12">
        <f t="shared" si="13"/>
        <v>5.0000000000000222</v>
      </c>
      <c r="G41" s="12">
        <f t="shared" si="23"/>
        <v>7.0000000000000249</v>
      </c>
      <c r="H41" s="12">
        <f t="shared" si="24"/>
        <v>7.0000000000000249</v>
      </c>
      <c r="I41" s="16" t="str">
        <f t="shared" si="25"/>
        <v>[12/1] - Training 7MH</v>
      </c>
      <c r="J41" s="16" t="s">
        <v>54</v>
      </c>
      <c r="K41" s="12">
        <f t="shared" si="14"/>
        <v>5.0000000000000222</v>
      </c>
      <c r="L41" s="12">
        <f t="shared" si="15"/>
        <v>0</v>
      </c>
      <c r="M41" s="12">
        <f t="shared" si="16"/>
        <v>0</v>
      </c>
      <c r="N41" s="12">
        <f t="shared" si="17"/>
        <v>0</v>
      </c>
      <c r="O41" s="12">
        <f t="shared" si="18"/>
        <v>0</v>
      </c>
      <c r="P41" s="12">
        <f t="shared" si="19"/>
        <v>0</v>
      </c>
      <c r="Q41" s="12">
        <f t="shared" si="20"/>
        <v>0</v>
      </c>
      <c r="R41" s="12">
        <f t="shared" si="21"/>
        <v>0</v>
      </c>
      <c r="S41" s="12">
        <f t="shared" si="22"/>
        <v>0</v>
      </c>
      <c r="T41" t="s">
        <v>23</v>
      </c>
    </row>
    <row r="42" spans="1:20" x14ac:dyDescent="0.3">
      <c r="A42" s="6" t="s">
        <v>12</v>
      </c>
      <c r="B42" s="9">
        <v>44532</v>
      </c>
      <c r="C42" s="10" t="s">
        <v>27</v>
      </c>
      <c r="D42" s="3">
        <v>0.41666666666666669</v>
      </c>
      <c r="E42" s="3">
        <v>0.5</v>
      </c>
      <c r="F42" s="12">
        <f t="shared" si="13"/>
        <v>2.0000000000000027</v>
      </c>
      <c r="G42" s="12">
        <f t="shared" si="23"/>
        <v>2.0000000000000027</v>
      </c>
      <c r="H42" s="12" t="str">
        <f t="shared" si="24"/>
        <v/>
      </c>
      <c r="I42" s="16" t="str">
        <f t="shared" si="25"/>
        <v/>
      </c>
      <c r="J42" s="16" t="s">
        <v>41</v>
      </c>
      <c r="K42" s="12">
        <f t="shared" si="14"/>
        <v>2.0000000000000027</v>
      </c>
      <c r="L42" s="12">
        <f t="shared" si="15"/>
        <v>0</v>
      </c>
      <c r="M42" s="12">
        <f t="shared" si="16"/>
        <v>0</v>
      </c>
      <c r="N42" s="12">
        <f t="shared" si="17"/>
        <v>0</v>
      </c>
      <c r="O42" s="12">
        <f t="shared" si="18"/>
        <v>0</v>
      </c>
      <c r="P42" s="12">
        <f t="shared" si="19"/>
        <v>0</v>
      </c>
      <c r="Q42" s="12">
        <f t="shared" si="20"/>
        <v>0</v>
      </c>
      <c r="R42" s="12">
        <f t="shared" si="21"/>
        <v>0</v>
      </c>
      <c r="S42" s="12">
        <f t="shared" si="22"/>
        <v>0</v>
      </c>
      <c r="T42" t="s">
        <v>23</v>
      </c>
    </row>
    <row r="43" spans="1:20" x14ac:dyDescent="0.3">
      <c r="A43" s="6" t="s">
        <v>12</v>
      </c>
      <c r="B43" s="9">
        <v>44532</v>
      </c>
      <c r="C43" s="10" t="s">
        <v>27</v>
      </c>
      <c r="D43" s="3">
        <v>12.541666666666666</v>
      </c>
      <c r="E43" s="3">
        <v>12.75</v>
      </c>
      <c r="F43" s="12">
        <f t="shared" ref="F43:F70" si="26">(E43-D43)/0.0416666666666666</f>
        <v>5.0000000000000222</v>
      </c>
      <c r="G43" s="12">
        <f t="shared" si="23"/>
        <v>7.0000000000000249</v>
      </c>
      <c r="H43" s="12">
        <f t="shared" si="24"/>
        <v>7.0000000000000249</v>
      </c>
      <c r="I43" s="16" t="str">
        <f t="shared" si="25"/>
        <v>[12/2] - Training 7MH</v>
      </c>
      <c r="J43" s="16" t="s">
        <v>55</v>
      </c>
      <c r="K43" s="12">
        <f t="shared" ref="K43:K70" si="27">IF(A43=$K$3,F43,0)</f>
        <v>5.0000000000000222</v>
      </c>
      <c r="L43" s="12">
        <f t="shared" ref="L43:L70" si="28">IF(A43=$L$3,F43,0)</f>
        <v>0</v>
      </c>
      <c r="M43" s="12">
        <f t="shared" ref="M43:M70" si="29">IF(A43=$M$3,F43,0)</f>
        <v>0</v>
      </c>
      <c r="N43" s="12">
        <f t="shared" ref="N43:N70" si="30">IF(A43=$N$3,F43,0)</f>
        <v>0</v>
      </c>
      <c r="O43" s="12">
        <f t="shared" ref="O43:O70" si="31">IF(A43=$O$3,F43,0)</f>
        <v>0</v>
      </c>
      <c r="P43" s="12">
        <f t="shared" ref="P43:P70" si="32">IF(A43=$P$3,F43,0)</f>
        <v>0</v>
      </c>
      <c r="Q43" s="12">
        <f t="shared" ref="Q43:Q70" si="33">IF(A43=$Q$3,F43,0)</f>
        <v>0</v>
      </c>
      <c r="R43" s="12">
        <f t="shared" ref="R43:R70" si="34">IF(A43=$R$3,F43,0)</f>
        <v>0</v>
      </c>
      <c r="S43" s="12">
        <f t="shared" ref="S43:S70" si="35">IF(A43=$S$3,F43,0)</f>
        <v>0</v>
      </c>
      <c r="T43" t="s">
        <v>23</v>
      </c>
    </row>
    <row r="44" spans="1:20" x14ac:dyDescent="0.3">
      <c r="A44" s="6" t="s">
        <v>12</v>
      </c>
      <c r="B44" s="9">
        <v>44533</v>
      </c>
      <c r="C44" s="10" t="s">
        <v>27</v>
      </c>
      <c r="D44" s="3">
        <v>0.41666666666666669</v>
      </c>
      <c r="E44" s="3">
        <v>0.5</v>
      </c>
      <c r="F44" s="12">
        <f t="shared" si="26"/>
        <v>2.0000000000000027</v>
      </c>
      <c r="G44" s="12">
        <f t="shared" si="23"/>
        <v>2.0000000000000027</v>
      </c>
      <c r="H44" s="12" t="str">
        <f t="shared" si="24"/>
        <v/>
      </c>
      <c r="I44" s="16" t="str">
        <f t="shared" si="25"/>
        <v/>
      </c>
      <c r="J44" s="16" t="s">
        <v>41</v>
      </c>
      <c r="K44" s="12">
        <f t="shared" si="27"/>
        <v>2.0000000000000027</v>
      </c>
      <c r="L44" s="12">
        <f t="shared" si="28"/>
        <v>0</v>
      </c>
      <c r="M44" s="12">
        <f t="shared" si="29"/>
        <v>0</v>
      </c>
      <c r="N44" s="12">
        <f t="shared" si="30"/>
        <v>0</v>
      </c>
      <c r="O44" s="12">
        <f t="shared" si="31"/>
        <v>0</v>
      </c>
      <c r="P44" s="12">
        <f t="shared" si="32"/>
        <v>0</v>
      </c>
      <c r="Q44" s="12">
        <f t="shared" si="33"/>
        <v>0</v>
      </c>
      <c r="R44" s="12">
        <f t="shared" si="34"/>
        <v>0</v>
      </c>
      <c r="S44" s="12">
        <f t="shared" si="35"/>
        <v>0</v>
      </c>
      <c r="T44" t="s">
        <v>23</v>
      </c>
    </row>
    <row r="45" spans="1:20" x14ac:dyDescent="0.3">
      <c r="A45" s="6" t="s">
        <v>12</v>
      </c>
      <c r="B45" s="9">
        <v>44533</v>
      </c>
      <c r="C45" s="10" t="s">
        <v>27</v>
      </c>
      <c r="D45" s="3">
        <v>0.54166666666666663</v>
      </c>
      <c r="E45" s="3">
        <v>0.60416666666666663</v>
      </c>
      <c r="F45" s="12">
        <f t="shared" si="26"/>
        <v>1.5000000000000022</v>
      </c>
      <c r="G45" s="12">
        <f t="shared" si="23"/>
        <v>3.5000000000000049</v>
      </c>
      <c r="H45" s="12" t="str">
        <f t="shared" si="24"/>
        <v/>
      </c>
      <c r="I45" s="16" t="str">
        <f t="shared" si="25"/>
        <v/>
      </c>
      <c r="J45" s="16" t="s">
        <v>41</v>
      </c>
      <c r="K45" s="12">
        <f t="shared" si="27"/>
        <v>1.5000000000000022</v>
      </c>
      <c r="L45" s="12">
        <f t="shared" si="28"/>
        <v>0</v>
      </c>
      <c r="M45" s="12">
        <f t="shared" si="29"/>
        <v>0</v>
      </c>
      <c r="N45" s="12">
        <f t="shared" si="30"/>
        <v>0</v>
      </c>
      <c r="O45" s="12">
        <f t="shared" si="31"/>
        <v>0</v>
      </c>
      <c r="P45" s="12">
        <f t="shared" si="32"/>
        <v>0</v>
      </c>
      <c r="Q45" s="12">
        <f t="shared" si="33"/>
        <v>0</v>
      </c>
      <c r="R45" s="12">
        <f t="shared" si="34"/>
        <v>0</v>
      </c>
      <c r="S45" s="12">
        <f t="shared" si="35"/>
        <v>0</v>
      </c>
      <c r="T45" t="s">
        <v>23</v>
      </c>
    </row>
    <row r="46" spans="1:20" x14ac:dyDescent="0.3">
      <c r="A46" s="6" t="s">
        <v>12</v>
      </c>
      <c r="B46" s="9">
        <v>44533</v>
      </c>
      <c r="C46" s="10" t="s">
        <v>27</v>
      </c>
      <c r="D46" s="3">
        <v>0.625</v>
      </c>
      <c r="E46" s="3">
        <v>0.75</v>
      </c>
      <c r="F46" s="12">
        <f t="shared" si="26"/>
        <v>3.0000000000000044</v>
      </c>
      <c r="G46" s="12">
        <f t="shared" si="23"/>
        <v>6.5000000000000089</v>
      </c>
      <c r="H46" s="12">
        <f t="shared" si="24"/>
        <v>6.5000000000000089</v>
      </c>
      <c r="I46" s="16" t="str">
        <f t="shared" si="25"/>
        <v>[12/3] - Training 6.5MH</v>
      </c>
      <c r="J46" s="16" t="s">
        <v>56</v>
      </c>
      <c r="K46" s="12">
        <f t="shared" si="27"/>
        <v>3.0000000000000044</v>
      </c>
      <c r="L46" s="12">
        <f t="shared" si="28"/>
        <v>0</v>
      </c>
      <c r="M46" s="12">
        <f t="shared" si="29"/>
        <v>0</v>
      </c>
      <c r="N46" s="12">
        <f t="shared" si="30"/>
        <v>0</v>
      </c>
      <c r="O46" s="12">
        <f t="shared" si="31"/>
        <v>0</v>
      </c>
      <c r="P46" s="12">
        <f t="shared" si="32"/>
        <v>0</v>
      </c>
      <c r="Q46" s="12">
        <f t="shared" si="33"/>
        <v>0</v>
      </c>
      <c r="R46" s="12">
        <f t="shared" si="34"/>
        <v>0</v>
      </c>
      <c r="S46" s="12">
        <f t="shared" si="35"/>
        <v>0</v>
      </c>
      <c r="T46" t="s">
        <v>23</v>
      </c>
    </row>
    <row r="47" spans="1:20" x14ac:dyDescent="0.3">
      <c r="A47" s="6" t="s">
        <v>12</v>
      </c>
      <c r="B47" s="9">
        <v>44536</v>
      </c>
      <c r="C47" s="10" t="s">
        <v>27</v>
      </c>
      <c r="D47" s="3">
        <v>0.41666666666666669</v>
      </c>
      <c r="E47" s="3">
        <v>0.44166666666666665</v>
      </c>
      <c r="F47" s="12">
        <f t="shared" si="26"/>
        <v>0.60000000000000009</v>
      </c>
      <c r="G47" s="12">
        <f t="shared" si="23"/>
        <v>0.60000000000000009</v>
      </c>
      <c r="H47" s="12" t="str">
        <f t="shared" si="24"/>
        <v/>
      </c>
      <c r="I47" s="16" t="str">
        <f t="shared" si="25"/>
        <v/>
      </c>
      <c r="J47" s="16" t="s">
        <v>41</v>
      </c>
      <c r="K47" s="12">
        <f t="shared" si="27"/>
        <v>0.60000000000000009</v>
      </c>
      <c r="L47" s="12">
        <f t="shared" si="28"/>
        <v>0</v>
      </c>
      <c r="M47" s="12">
        <f t="shared" si="29"/>
        <v>0</v>
      </c>
      <c r="N47" s="12">
        <f t="shared" si="30"/>
        <v>0</v>
      </c>
      <c r="O47" s="12">
        <f t="shared" si="31"/>
        <v>0</v>
      </c>
      <c r="P47" s="12">
        <f t="shared" si="32"/>
        <v>0</v>
      </c>
      <c r="Q47" s="12">
        <f t="shared" si="33"/>
        <v>0</v>
      </c>
      <c r="R47" s="12">
        <f t="shared" si="34"/>
        <v>0</v>
      </c>
      <c r="S47" s="12">
        <f t="shared" si="35"/>
        <v>0</v>
      </c>
      <c r="T47" t="s">
        <v>23</v>
      </c>
    </row>
    <row r="48" spans="1:20" x14ac:dyDescent="0.3">
      <c r="A48" s="6" t="s">
        <v>12</v>
      </c>
      <c r="B48" s="9">
        <v>44536</v>
      </c>
      <c r="C48" s="10" t="s">
        <v>27</v>
      </c>
      <c r="D48" s="3">
        <v>0.64166666666666672</v>
      </c>
      <c r="E48" s="3">
        <v>0.75</v>
      </c>
      <c r="F48" s="12">
        <f t="shared" si="26"/>
        <v>2.6000000000000028</v>
      </c>
      <c r="G48" s="12">
        <f t="shared" si="23"/>
        <v>3.2000000000000028</v>
      </c>
      <c r="H48" s="12">
        <f t="shared" si="24"/>
        <v>3.2000000000000028</v>
      </c>
      <c r="I48" s="16" t="str">
        <f t="shared" si="25"/>
        <v>[12/6] - Training 3.2MH</v>
      </c>
      <c r="J48" s="16" t="s">
        <v>57</v>
      </c>
      <c r="K48" s="12">
        <f t="shared" si="27"/>
        <v>2.6000000000000028</v>
      </c>
      <c r="L48" s="12">
        <f t="shared" si="28"/>
        <v>0</v>
      </c>
      <c r="M48" s="12">
        <f t="shared" si="29"/>
        <v>0</v>
      </c>
      <c r="N48" s="12">
        <f t="shared" si="30"/>
        <v>0</v>
      </c>
      <c r="O48" s="12">
        <f t="shared" si="31"/>
        <v>0</v>
      </c>
      <c r="P48" s="12">
        <f t="shared" si="32"/>
        <v>0</v>
      </c>
      <c r="Q48" s="12">
        <f t="shared" si="33"/>
        <v>0</v>
      </c>
      <c r="R48" s="12">
        <f t="shared" si="34"/>
        <v>0</v>
      </c>
      <c r="S48" s="12">
        <f t="shared" si="35"/>
        <v>0</v>
      </c>
      <c r="T48" t="s">
        <v>23</v>
      </c>
    </row>
    <row r="49" spans="1:20" x14ac:dyDescent="0.3">
      <c r="A49" s="6" t="s">
        <v>12</v>
      </c>
      <c r="B49" s="9">
        <v>44537</v>
      </c>
      <c r="C49" s="10" t="s">
        <v>27</v>
      </c>
      <c r="D49" s="3">
        <v>0.39583333333333331</v>
      </c>
      <c r="E49" s="3">
        <v>0.5</v>
      </c>
      <c r="F49" s="12">
        <f t="shared" si="26"/>
        <v>2.5000000000000044</v>
      </c>
      <c r="G49" s="12">
        <f t="shared" si="23"/>
        <v>2.5000000000000044</v>
      </c>
      <c r="H49" s="12" t="str">
        <f t="shared" si="24"/>
        <v/>
      </c>
      <c r="I49" s="16" t="str">
        <f t="shared" si="25"/>
        <v/>
      </c>
      <c r="J49" s="16" t="s">
        <v>41</v>
      </c>
      <c r="K49" s="12">
        <f t="shared" si="27"/>
        <v>2.5000000000000044</v>
      </c>
      <c r="L49" s="12">
        <f t="shared" si="28"/>
        <v>0</v>
      </c>
      <c r="M49" s="12">
        <f t="shared" si="29"/>
        <v>0</v>
      </c>
      <c r="N49" s="12">
        <f t="shared" si="30"/>
        <v>0</v>
      </c>
      <c r="O49" s="12">
        <f t="shared" si="31"/>
        <v>0</v>
      </c>
      <c r="P49" s="12">
        <f t="shared" si="32"/>
        <v>0</v>
      </c>
      <c r="Q49" s="12">
        <f t="shared" si="33"/>
        <v>0</v>
      </c>
      <c r="R49" s="12">
        <f t="shared" si="34"/>
        <v>0</v>
      </c>
      <c r="S49" s="12">
        <f t="shared" si="35"/>
        <v>0</v>
      </c>
      <c r="T49" t="s">
        <v>23</v>
      </c>
    </row>
    <row r="50" spans="1:20" x14ac:dyDescent="0.3">
      <c r="A50" s="6" t="s">
        <v>12</v>
      </c>
      <c r="B50" s="9">
        <v>44537</v>
      </c>
      <c r="C50" s="10" t="s">
        <v>27</v>
      </c>
      <c r="D50" s="3">
        <v>12.541666666666666</v>
      </c>
      <c r="E50" s="3">
        <v>12.75</v>
      </c>
      <c r="F50" s="12">
        <f t="shared" si="26"/>
        <v>5.0000000000000222</v>
      </c>
      <c r="G50" s="12">
        <f t="shared" si="23"/>
        <v>7.5000000000000266</v>
      </c>
      <c r="H50" s="12">
        <f t="shared" si="24"/>
        <v>7.5000000000000266</v>
      </c>
      <c r="I50" s="16" t="str">
        <f t="shared" si="25"/>
        <v>[12/7] - Training 7.5MH</v>
      </c>
      <c r="J50" s="16" t="s">
        <v>58</v>
      </c>
      <c r="K50" s="12">
        <f t="shared" si="27"/>
        <v>5.0000000000000222</v>
      </c>
      <c r="L50" s="12">
        <f t="shared" si="28"/>
        <v>0</v>
      </c>
      <c r="M50" s="12">
        <f t="shared" si="29"/>
        <v>0</v>
      </c>
      <c r="N50" s="12">
        <f t="shared" si="30"/>
        <v>0</v>
      </c>
      <c r="O50" s="12">
        <f t="shared" si="31"/>
        <v>0</v>
      </c>
      <c r="P50" s="12">
        <f t="shared" si="32"/>
        <v>0</v>
      </c>
      <c r="Q50" s="12">
        <f t="shared" si="33"/>
        <v>0</v>
      </c>
      <c r="R50" s="12">
        <f t="shared" si="34"/>
        <v>0</v>
      </c>
      <c r="S50" s="12">
        <f t="shared" si="35"/>
        <v>0</v>
      </c>
      <c r="T50" t="s">
        <v>23</v>
      </c>
    </row>
    <row r="51" spans="1:20" x14ac:dyDescent="0.3">
      <c r="A51" s="6" t="s">
        <v>12</v>
      </c>
      <c r="B51" s="9">
        <v>44539</v>
      </c>
      <c r="C51" s="10" t="s">
        <v>27</v>
      </c>
      <c r="D51" s="3">
        <v>0.375</v>
      </c>
      <c r="E51" s="3">
        <v>0.39583333333333331</v>
      </c>
      <c r="F51" s="12">
        <f t="shared" si="26"/>
        <v>0.50000000000000033</v>
      </c>
      <c r="G51" s="12">
        <f t="shared" si="23"/>
        <v>0.50000000000000033</v>
      </c>
      <c r="H51" s="12" t="str">
        <f t="shared" si="24"/>
        <v/>
      </c>
      <c r="I51" s="16" t="str">
        <f t="shared" si="25"/>
        <v/>
      </c>
      <c r="J51" s="16" t="s">
        <v>41</v>
      </c>
      <c r="K51" s="12">
        <f t="shared" si="27"/>
        <v>0.50000000000000033</v>
      </c>
      <c r="L51" s="12">
        <f t="shared" si="28"/>
        <v>0</v>
      </c>
      <c r="M51" s="12">
        <f t="shared" si="29"/>
        <v>0</v>
      </c>
      <c r="N51" s="12">
        <f t="shared" si="30"/>
        <v>0</v>
      </c>
      <c r="O51" s="12">
        <f t="shared" si="31"/>
        <v>0</v>
      </c>
      <c r="P51" s="12">
        <f t="shared" si="32"/>
        <v>0</v>
      </c>
      <c r="Q51" s="12">
        <f t="shared" si="33"/>
        <v>0</v>
      </c>
      <c r="R51" s="12">
        <f t="shared" si="34"/>
        <v>0</v>
      </c>
      <c r="S51" s="12">
        <f t="shared" si="35"/>
        <v>0</v>
      </c>
      <c r="T51" t="s">
        <v>23</v>
      </c>
    </row>
    <row r="52" spans="1:20" x14ac:dyDescent="0.3">
      <c r="A52" s="6" t="s">
        <v>12</v>
      </c>
      <c r="B52" s="9">
        <v>44539</v>
      </c>
      <c r="C52" s="10" t="s">
        <v>27</v>
      </c>
      <c r="D52" s="3">
        <v>0.41666666666666669</v>
      </c>
      <c r="E52" s="3">
        <v>0.5</v>
      </c>
      <c r="F52" s="12">
        <f t="shared" si="26"/>
        <v>2.0000000000000027</v>
      </c>
      <c r="G52" s="12">
        <f t="shared" si="23"/>
        <v>2.5000000000000031</v>
      </c>
      <c r="H52" s="12" t="str">
        <f t="shared" si="24"/>
        <v/>
      </c>
      <c r="I52" s="16" t="str">
        <f t="shared" si="25"/>
        <v/>
      </c>
      <c r="J52" s="16" t="s">
        <v>41</v>
      </c>
      <c r="K52" s="12">
        <f t="shared" si="27"/>
        <v>2.0000000000000027</v>
      </c>
      <c r="L52" s="12">
        <f t="shared" si="28"/>
        <v>0</v>
      </c>
      <c r="M52" s="12">
        <f t="shared" si="29"/>
        <v>0</v>
      </c>
      <c r="N52" s="12">
        <f t="shared" si="30"/>
        <v>0</v>
      </c>
      <c r="O52" s="12">
        <f t="shared" si="31"/>
        <v>0</v>
      </c>
      <c r="P52" s="12">
        <f t="shared" si="32"/>
        <v>0</v>
      </c>
      <c r="Q52" s="12">
        <f t="shared" si="33"/>
        <v>0</v>
      </c>
      <c r="R52" s="12">
        <f t="shared" si="34"/>
        <v>0</v>
      </c>
      <c r="S52" s="12">
        <f t="shared" si="35"/>
        <v>0</v>
      </c>
      <c r="T52" t="s">
        <v>23</v>
      </c>
    </row>
    <row r="53" spans="1:20" x14ac:dyDescent="0.3">
      <c r="A53" s="6" t="s">
        <v>12</v>
      </c>
      <c r="B53" s="9">
        <v>44539</v>
      </c>
      <c r="C53" s="10" t="s">
        <v>27</v>
      </c>
      <c r="D53" s="3">
        <v>0.54166666666666663</v>
      </c>
      <c r="E53" s="3">
        <v>0.59375</v>
      </c>
      <c r="F53" s="12">
        <f t="shared" si="26"/>
        <v>1.2500000000000029</v>
      </c>
      <c r="G53" s="12">
        <f t="shared" si="23"/>
        <v>3.7500000000000062</v>
      </c>
      <c r="H53" s="12">
        <f t="shared" si="24"/>
        <v>3.7500000000000062</v>
      </c>
      <c r="I53" s="16" t="str">
        <f t="shared" si="25"/>
        <v>[12/9] - Training 3.75MH</v>
      </c>
      <c r="J53" s="16" t="s">
        <v>59</v>
      </c>
      <c r="K53" s="12">
        <f t="shared" si="27"/>
        <v>1.2500000000000029</v>
      </c>
      <c r="L53" s="12">
        <f t="shared" si="28"/>
        <v>0</v>
      </c>
      <c r="M53" s="12">
        <f t="shared" si="29"/>
        <v>0</v>
      </c>
      <c r="N53" s="12">
        <f t="shared" si="30"/>
        <v>0</v>
      </c>
      <c r="O53" s="12">
        <f t="shared" si="31"/>
        <v>0</v>
      </c>
      <c r="P53" s="12">
        <f t="shared" si="32"/>
        <v>0</v>
      </c>
      <c r="Q53" s="12">
        <f t="shared" si="33"/>
        <v>0</v>
      </c>
      <c r="R53" s="12">
        <f t="shared" si="34"/>
        <v>0</v>
      </c>
      <c r="S53" s="12">
        <f t="shared" si="35"/>
        <v>0</v>
      </c>
      <c r="T53" t="s">
        <v>23</v>
      </c>
    </row>
    <row r="54" spans="1:20" x14ac:dyDescent="0.3">
      <c r="A54" s="6" t="s">
        <v>12</v>
      </c>
      <c r="B54" s="9">
        <v>44540</v>
      </c>
      <c r="C54" s="10" t="s">
        <v>27</v>
      </c>
      <c r="D54" s="3">
        <v>0.41666666666666669</v>
      </c>
      <c r="E54" s="3">
        <v>0.5</v>
      </c>
      <c r="F54" s="12">
        <f t="shared" si="26"/>
        <v>2.0000000000000027</v>
      </c>
      <c r="G54" s="12">
        <f t="shared" si="23"/>
        <v>2.0000000000000027</v>
      </c>
      <c r="H54" s="12">
        <f t="shared" si="24"/>
        <v>2.0000000000000027</v>
      </c>
      <c r="I54" s="16" t="str">
        <f t="shared" si="25"/>
        <v>[12/10] - Training 2MH</v>
      </c>
      <c r="J54" s="16" t="s">
        <v>60</v>
      </c>
      <c r="K54" s="12">
        <f t="shared" si="27"/>
        <v>2.0000000000000027</v>
      </c>
      <c r="L54" s="12">
        <f t="shared" si="28"/>
        <v>0</v>
      </c>
      <c r="M54" s="12">
        <f t="shared" si="29"/>
        <v>0</v>
      </c>
      <c r="N54" s="12">
        <f t="shared" si="30"/>
        <v>0</v>
      </c>
      <c r="O54" s="12">
        <f t="shared" si="31"/>
        <v>0</v>
      </c>
      <c r="P54" s="12">
        <f t="shared" si="32"/>
        <v>0</v>
      </c>
      <c r="Q54" s="12">
        <f t="shared" si="33"/>
        <v>0</v>
      </c>
      <c r="R54" s="12">
        <f t="shared" si="34"/>
        <v>0</v>
      </c>
      <c r="S54" s="12">
        <f t="shared" si="35"/>
        <v>0</v>
      </c>
      <c r="T54" t="s">
        <v>23</v>
      </c>
    </row>
    <row r="55" spans="1:20" x14ac:dyDescent="0.3">
      <c r="A55" s="6" t="s">
        <v>12</v>
      </c>
      <c r="B55" s="9">
        <v>44543</v>
      </c>
      <c r="C55" s="10" t="s">
        <v>27</v>
      </c>
      <c r="D55" s="3">
        <v>12.541666666666666</v>
      </c>
      <c r="E55" s="3">
        <v>12.75</v>
      </c>
      <c r="F55" s="12">
        <f t="shared" si="26"/>
        <v>5.0000000000000222</v>
      </c>
      <c r="G55" s="12">
        <f t="shared" si="23"/>
        <v>5.0000000000000222</v>
      </c>
      <c r="H55" s="12">
        <f t="shared" si="24"/>
        <v>5.0000000000000222</v>
      </c>
      <c r="I55" s="16" t="str">
        <f t="shared" si="25"/>
        <v>[12/13] - Training 5MH</v>
      </c>
      <c r="J55" s="16" t="s">
        <v>61</v>
      </c>
      <c r="K55" s="12">
        <f t="shared" si="27"/>
        <v>5.0000000000000222</v>
      </c>
      <c r="L55" s="12">
        <f t="shared" si="28"/>
        <v>0</v>
      </c>
      <c r="M55" s="12">
        <f t="shared" si="29"/>
        <v>0</v>
      </c>
      <c r="N55" s="12">
        <f t="shared" si="30"/>
        <v>0</v>
      </c>
      <c r="O55" s="12">
        <f t="shared" si="31"/>
        <v>0</v>
      </c>
      <c r="P55" s="12">
        <f t="shared" si="32"/>
        <v>0</v>
      </c>
      <c r="Q55" s="12">
        <f t="shared" si="33"/>
        <v>0</v>
      </c>
      <c r="R55" s="12">
        <f t="shared" si="34"/>
        <v>0</v>
      </c>
      <c r="S55" s="12">
        <f t="shared" si="35"/>
        <v>0</v>
      </c>
      <c r="T55" t="s">
        <v>23</v>
      </c>
    </row>
    <row r="56" spans="1:20" x14ac:dyDescent="0.3">
      <c r="A56" s="6" t="s">
        <v>4</v>
      </c>
      <c r="B56" s="9">
        <v>44531</v>
      </c>
      <c r="C56" s="10" t="s">
        <v>4</v>
      </c>
      <c r="D56" s="3">
        <v>0.39583333333333331</v>
      </c>
      <c r="E56" s="3">
        <v>0.41666666666666669</v>
      </c>
      <c r="F56" s="12">
        <f t="shared" si="26"/>
        <v>0.50000000000000167</v>
      </c>
      <c r="G56" s="12">
        <f t="shared" si="23"/>
        <v>0.50000000000000167</v>
      </c>
      <c r="H56" s="12">
        <f t="shared" si="24"/>
        <v>0.50000000000000167</v>
      </c>
      <c r="I56" s="16" t="str">
        <f t="shared" si="25"/>
        <v>[12/1] - Meeting 0.5MH</v>
      </c>
      <c r="J56" s="16" t="s">
        <v>62</v>
      </c>
      <c r="K56" s="12">
        <f t="shared" si="27"/>
        <v>0</v>
      </c>
      <c r="L56" s="12">
        <f t="shared" si="28"/>
        <v>0</v>
      </c>
      <c r="M56" s="13">
        <f t="shared" si="29"/>
        <v>0</v>
      </c>
      <c r="N56" s="13">
        <f t="shared" si="30"/>
        <v>0</v>
      </c>
      <c r="O56" s="13">
        <f t="shared" si="31"/>
        <v>0</v>
      </c>
      <c r="P56" s="13">
        <f t="shared" si="32"/>
        <v>0</v>
      </c>
      <c r="Q56" s="13">
        <f t="shared" si="33"/>
        <v>0</v>
      </c>
      <c r="R56" s="13">
        <f t="shared" si="34"/>
        <v>0.50000000000000167</v>
      </c>
      <c r="S56" s="13">
        <f t="shared" si="35"/>
        <v>0</v>
      </c>
      <c r="T56" t="s">
        <v>23</v>
      </c>
    </row>
    <row r="57" spans="1:20" x14ac:dyDescent="0.3">
      <c r="A57" s="6" t="s">
        <v>4</v>
      </c>
      <c r="B57" s="9">
        <v>44532</v>
      </c>
      <c r="C57" s="10" t="s">
        <v>4</v>
      </c>
      <c r="D57" s="3">
        <v>0.39583333333333331</v>
      </c>
      <c r="E57" s="3">
        <v>0.41666666666666669</v>
      </c>
      <c r="F57" s="12">
        <f t="shared" si="26"/>
        <v>0.50000000000000167</v>
      </c>
      <c r="G57" s="12">
        <f t="shared" si="23"/>
        <v>0.50000000000000167</v>
      </c>
      <c r="H57" s="12">
        <f t="shared" si="24"/>
        <v>0.50000000000000167</v>
      </c>
      <c r="I57" s="16" t="str">
        <f t="shared" si="25"/>
        <v>[12/2] - Meeting 0.5MH</v>
      </c>
      <c r="J57" s="16" t="s">
        <v>63</v>
      </c>
      <c r="K57" s="12">
        <f t="shared" si="27"/>
        <v>0</v>
      </c>
      <c r="L57" s="12">
        <f t="shared" si="28"/>
        <v>0</v>
      </c>
      <c r="M57" s="12">
        <f t="shared" si="29"/>
        <v>0</v>
      </c>
      <c r="N57" s="12">
        <f t="shared" si="30"/>
        <v>0</v>
      </c>
      <c r="O57" s="12">
        <f t="shared" si="31"/>
        <v>0</v>
      </c>
      <c r="P57" s="12">
        <f t="shared" si="32"/>
        <v>0</v>
      </c>
      <c r="Q57" s="12">
        <f t="shared" si="33"/>
        <v>0</v>
      </c>
      <c r="R57" s="12">
        <f t="shared" si="34"/>
        <v>0.50000000000000167</v>
      </c>
      <c r="S57" s="12">
        <f t="shared" si="35"/>
        <v>0</v>
      </c>
      <c r="T57" t="s">
        <v>23</v>
      </c>
    </row>
    <row r="58" spans="1:20" x14ac:dyDescent="0.3">
      <c r="A58" s="6" t="s">
        <v>4</v>
      </c>
      <c r="B58" s="9">
        <v>44533</v>
      </c>
      <c r="C58" s="10" t="s">
        <v>4</v>
      </c>
      <c r="D58" s="3">
        <v>0.39583333333333331</v>
      </c>
      <c r="E58" s="3">
        <v>0.41666666666666669</v>
      </c>
      <c r="F58" s="12">
        <f t="shared" si="26"/>
        <v>0.50000000000000167</v>
      </c>
      <c r="G58" s="12">
        <f t="shared" si="23"/>
        <v>0.50000000000000167</v>
      </c>
      <c r="H58" s="12">
        <f t="shared" si="24"/>
        <v>0.50000000000000167</v>
      </c>
      <c r="I58" s="16" t="str">
        <f t="shared" si="25"/>
        <v>[12/3] - Meeting 0.5MH</v>
      </c>
      <c r="J58" s="16" t="s">
        <v>64</v>
      </c>
      <c r="K58" s="12">
        <f t="shared" si="27"/>
        <v>0</v>
      </c>
      <c r="L58" s="12">
        <f t="shared" si="28"/>
        <v>0</v>
      </c>
      <c r="M58" s="12">
        <f t="shared" si="29"/>
        <v>0</v>
      </c>
      <c r="N58" s="12">
        <f t="shared" si="30"/>
        <v>0</v>
      </c>
      <c r="O58" s="12">
        <f t="shared" si="31"/>
        <v>0</v>
      </c>
      <c r="P58" s="12">
        <f t="shared" si="32"/>
        <v>0</v>
      </c>
      <c r="Q58" s="12">
        <f t="shared" si="33"/>
        <v>0</v>
      </c>
      <c r="R58" s="12">
        <f t="shared" si="34"/>
        <v>0.50000000000000167</v>
      </c>
      <c r="S58" s="12">
        <f t="shared" si="35"/>
        <v>0</v>
      </c>
      <c r="T58" t="s">
        <v>23</v>
      </c>
    </row>
    <row r="59" spans="1:20" x14ac:dyDescent="0.3">
      <c r="A59" s="6" t="s">
        <v>4</v>
      </c>
      <c r="B59" s="9">
        <v>44536</v>
      </c>
      <c r="C59" s="10" t="s">
        <v>4</v>
      </c>
      <c r="D59" s="3">
        <v>0.39583333333333331</v>
      </c>
      <c r="E59" s="3">
        <v>0.41666666666666669</v>
      </c>
      <c r="F59" s="12">
        <f t="shared" si="26"/>
        <v>0.50000000000000167</v>
      </c>
      <c r="G59" s="12">
        <f t="shared" si="23"/>
        <v>0.50000000000000167</v>
      </c>
      <c r="H59" s="12">
        <f t="shared" si="24"/>
        <v>0.50000000000000167</v>
      </c>
      <c r="I59" s="16" t="str">
        <f t="shared" si="25"/>
        <v>[12/6] - Meeting 0.5MH</v>
      </c>
      <c r="J59" s="16" t="s">
        <v>65</v>
      </c>
      <c r="K59" s="12">
        <f t="shared" si="27"/>
        <v>0</v>
      </c>
      <c r="L59" s="12">
        <f t="shared" si="28"/>
        <v>0</v>
      </c>
      <c r="M59" s="12">
        <f t="shared" si="29"/>
        <v>0</v>
      </c>
      <c r="N59" s="12">
        <f t="shared" si="30"/>
        <v>0</v>
      </c>
      <c r="O59" s="12">
        <f t="shared" si="31"/>
        <v>0</v>
      </c>
      <c r="P59" s="12">
        <f t="shared" si="32"/>
        <v>0</v>
      </c>
      <c r="Q59" s="12">
        <f t="shared" si="33"/>
        <v>0</v>
      </c>
      <c r="R59" s="12">
        <f t="shared" si="34"/>
        <v>0.50000000000000167</v>
      </c>
      <c r="S59" s="12">
        <f t="shared" si="35"/>
        <v>0</v>
      </c>
      <c r="T59" t="s">
        <v>23</v>
      </c>
    </row>
    <row r="60" spans="1:20" x14ac:dyDescent="0.3">
      <c r="A60" s="6" t="s">
        <v>4</v>
      </c>
      <c r="B60" s="9">
        <v>44539</v>
      </c>
      <c r="C60" s="10" t="s">
        <v>4</v>
      </c>
      <c r="D60" s="3">
        <v>0.39583333333333331</v>
      </c>
      <c r="E60" s="3">
        <v>0.41666666666666669</v>
      </c>
      <c r="F60" s="12">
        <f t="shared" si="26"/>
        <v>0.50000000000000167</v>
      </c>
      <c r="G60" s="12">
        <f t="shared" si="23"/>
        <v>0.50000000000000167</v>
      </c>
      <c r="H60" s="12">
        <f t="shared" si="24"/>
        <v>0.50000000000000167</v>
      </c>
      <c r="I60" s="16" t="str">
        <f t="shared" si="25"/>
        <v>[12/9] - Meeting 0.5MH</v>
      </c>
      <c r="J60" s="16" t="s">
        <v>66</v>
      </c>
      <c r="K60" s="12">
        <f t="shared" si="27"/>
        <v>0</v>
      </c>
      <c r="L60" s="12">
        <f t="shared" si="28"/>
        <v>0</v>
      </c>
      <c r="M60" s="12">
        <f t="shared" si="29"/>
        <v>0</v>
      </c>
      <c r="N60" s="12">
        <f t="shared" si="30"/>
        <v>0</v>
      </c>
      <c r="O60" s="12">
        <f t="shared" si="31"/>
        <v>0</v>
      </c>
      <c r="P60" s="12">
        <f t="shared" si="32"/>
        <v>0</v>
      </c>
      <c r="Q60" s="12">
        <f t="shared" si="33"/>
        <v>0</v>
      </c>
      <c r="R60" s="12">
        <f t="shared" si="34"/>
        <v>0.50000000000000167</v>
      </c>
      <c r="S60" s="12">
        <f t="shared" si="35"/>
        <v>0</v>
      </c>
      <c r="T60" t="s">
        <v>23</v>
      </c>
    </row>
    <row r="61" spans="1:20" x14ac:dyDescent="0.3">
      <c r="A61" s="6" t="s">
        <v>4</v>
      </c>
      <c r="B61" s="9">
        <v>44540</v>
      </c>
      <c r="C61" s="10" t="s">
        <v>4</v>
      </c>
      <c r="D61" s="3">
        <v>0.39583333333333331</v>
      </c>
      <c r="E61" s="3">
        <v>0.41666666666666669</v>
      </c>
      <c r="F61" s="12">
        <f t="shared" si="26"/>
        <v>0.50000000000000167</v>
      </c>
      <c r="G61" s="12">
        <f t="shared" si="23"/>
        <v>0.50000000000000167</v>
      </c>
      <c r="H61" s="12">
        <f t="shared" si="24"/>
        <v>0.50000000000000167</v>
      </c>
      <c r="I61" s="16" t="str">
        <f t="shared" si="25"/>
        <v>[12/10] - Meeting 0.5MH</v>
      </c>
      <c r="J61" s="16" t="s">
        <v>67</v>
      </c>
      <c r="K61" s="12">
        <f t="shared" si="27"/>
        <v>0</v>
      </c>
      <c r="L61" s="12">
        <f t="shared" si="28"/>
        <v>0</v>
      </c>
      <c r="M61" s="12">
        <f t="shared" si="29"/>
        <v>0</v>
      </c>
      <c r="N61" s="12">
        <f t="shared" si="30"/>
        <v>0</v>
      </c>
      <c r="O61" s="12">
        <f t="shared" si="31"/>
        <v>0</v>
      </c>
      <c r="P61" s="12">
        <f t="shared" si="32"/>
        <v>0</v>
      </c>
      <c r="Q61" s="12">
        <f t="shared" si="33"/>
        <v>0</v>
      </c>
      <c r="R61" s="12">
        <f t="shared" si="34"/>
        <v>0.50000000000000167</v>
      </c>
      <c r="S61" s="12">
        <f t="shared" si="35"/>
        <v>0</v>
      </c>
      <c r="T61" t="s">
        <v>23</v>
      </c>
    </row>
    <row r="62" spans="1:20" x14ac:dyDescent="0.3">
      <c r="A62" s="6" t="s">
        <v>4</v>
      </c>
      <c r="B62" s="9">
        <v>44543</v>
      </c>
      <c r="C62" s="10" t="s">
        <v>4</v>
      </c>
      <c r="D62" s="3">
        <v>0.39583333333333331</v>
      </c>
      <c r="E62" s="3">
        <v>0.41666666666666669</v>
      </c>
      <c r="F62" s="12">
        <f t="shared" si="26"/>
        <v>0.50000000000000167</v>
      </c>
      <c r="G62" s="12">
        <f t="shared" si="23"/>
        <v>0.50000000000000167</v>
      </c>
      <c r="H62" s="12">
        <f t="shared" si="24"/>
        <v>0.50000000000000167</v>
      </c>
      <c r="I62" s="16" t="str">
        <f t="shared" si="25"/>
        <v>[12/13] - Meeting 0.5MH</v>
      </c>
      <c r="J62" s="16" t="s">
        <v>68</v>
      </c>
      <c r="K62" s="12">
        <f t="shared" si="27"/>
        <v>0</v>
      </c>
      <c r="L62" s="12">
        <f t="shared" si="28"/>
        <v>0</v>
      </c>
      <c r="M62" s="12">
        <f t="shared" si="29"/>
        <v>0</v>
      </c>
      <c r="N62" s="12">
        <f t="shared" si="30"/>
        <v>0</v>
      </c>
      <c r="O62" s="12">
        <f t="shared" si="31"/>
        <v>0</v>
      </c>
      <c r="P62" s="12">
        <f t="shared" si="32"/>
        <v>0</v>
      </c>
      <c r="Q62" s="12">
        <f t="shared" si="33"/>
        <v>0</v>
      </c>
      <c r="R62" s="12">
        <f t="shared" si="34"/>
        <v>0.50000000000000167</v>
      </c>
      <c r="S62" s="12">
        <f t="shared" si="35"/>
        <v>0</v>
      </c>
      <c r="T62" t="s">
        <v>23</v>
      </c>
    </row>
    <row r="63" spans="1:20" x14ac:dyDescent="0.3">
      <c r="A63" s="5" t="s">
        <v>4</v>
      </c>
      <c r="B63" s="2">
        <v>44544</v>
      </c>
      <c r="C63" s="10" t="s">
        <v>4</v>
      </c>
      <c r="D63" s="3">
        <v>0.39583333333333331</v>
      </c>
      <c r="E63" s="3">
        <v>0.41666666666666669</v>
      </c>
      <c r="F63" s="12">
        <f t="shared" si="26"/>
        <v>0.50000000000000167</v>
      </c>
      <c r="G63" s="12">
        <f t="shared" si="23"/>
        <v>0.50000000000000167</v>
      </c>
      <c r="H63" s="12">
        <f t="shared" si="24"/>
        <v>0.50000000000000167</v>
      </c>
      <c r="I63" s="16" t="str">
        <f t="shared" si="25"/>
        <v>[12/14] - Meeting 0.5MH</v>
      </c>
      <c r="J63" s="16" t="s">
        <v>69</v>
      </c>
      <c r="K63" s="12">
        <f t="shared" si="27"/>
        <v>0</v>
      </c>
      <c r="L63" s="12">
        <f t="shared" si="28"/>
        <v>0</v>
      </c>
      <c r="M63" s="12">
        <f t="shared" si="29"/>
        <v>0</v>
      </c>
      <c r="N63" s="12">
        <f t="shared" si="30"/>
        <v>0</v>
      </c>
      <c r="O63" s="12">
        <f t="shared" si="31"/>
        <v>0</v>
      </c>
      <c r="P63" s="12">
        <f t="shared" si="32"/>
        <v>0</v>
      </c>
      <c r="Q63" s="12">
        <f t="shared" si="33"/>
        <v>0</v>
      </c>
      <c r="R63" s="12">
        <f t="shared" si="34"/>
        <v>0.50000000000000167</v>
      </c>
      <c r="S63" s="12">
        <f t="shared" si="35"/>
        <v>0</v>
      </c>
    </row>
    <row r="64" spans="1:20" x14ac:dyDescent="0.3">
      <c r="A64" s="5" t="s">
        <v>4</v>
      </c>
      <c r="B64" s="2">
        <v>44545</v>
      </c>
      <c r="C64" s="10" t="s">
        <v>4</v>
      </c>
      <c r="D64" s="3">
        <v>0.39583333333333331</v>
      </c>
      <c r="E64" s="3">
        <v>0.41666666666666669</v>
      </c>
      <c r="F64" s="12">
        <f t="shared" si="26"/>
        <v>0.50000000000000167</v>
      </c>
      <c r="G64" s="12">
        <f t="shared" si="23"/>
        <v>0.50000000000000167</v>
      </c>
      <c r="H64" s="12">
        <f t="shared" si="24"/>
        <v>0.50000000000000167</v>
      </c>
      <c r="I64" s="16" t="str">
        <f t="shared" si="25"/>
        <v>[12/15] - Meeting 0.5MH</v>
      </c>
      <c r="J64" s="16" t="s">
        <v>70</v>
      </c>
      <c r="K64" s="12">
        <f t="shared" si="27"/>
        <v>0</v>
      </c>
      <c r="L64" s="12">
        <f t="shared" si="28"/>
        <v>0</v>
      </c>
      <c r="M64" s="12">
        <f t="shared" si="29"/>
        <v>0</v>
      </c>
      <c r="N64" s="12">
        <f t="shared" si="30"/>
        <v>0</v>
      </c>
      <c r="O64" s="12">
        <f t="shared" si="31"/>
        <v>0</v>
      </c>
      <c r="P64" s="12">
        <f t="shared" si="32"/>
        <v>0</v>
      </c>
      <c r="Q64" s="12">
        <f t="shared" si="33"/>
        <v>0</v>
      </c>
      <c r="R64" s="12">
        <f t="shared" si="34"/>
        <v>0.50000000000000167</v>
      </c>
      <c r="S64" s="12">
        <f t="shared" si="35"/>
        <v>0</v>
      </c>
    </row>
    <row r="65" spans="1:19" x14ac:dyDescent="0.3">
      <c r="A65" s="5" t="s">
        <v>4</v>
      </c>
      <c r="B65" s="2">
        <v>44546</v>
      </c>
      <c r="C65" s="10" t="s">
        <v>4</v>
      </c>
      <c r="D65" s="3">
        <v>0.39583333333333331</v>
      </c>
      <c r="E65" s="3">
        <v>0.41666666666666669</v>
      </c>
      <c r="F65" s="12">
        <f t="shared" si="26"/>
        <v>0.50000000000000167</v>
      </c>
      <c r="G65" s="12">
        <f t="shared" si="23"/>
        <v>0.50000000000000167</v>
      </c>
      <c r="H65" s="12">
        <f t="shared" si="24"/>
        <v>0.50000000000000167</v>
      </c>
      <c r="I65" s="16" t="str">
        <f t="shared" si="25"/>
        <v>[12/16] - Meeting 0.5MH</v>
      </c>
      <c r="J65" s="16" t="s">
        <v>71</v>
      </c>
      <c r="K65" s="12">
        <f t="shared" si="27"/>
        <v>0</v>
      </c>
      <c r="L65" s="12">
        <f t="shared" si="28"/>
        <v>0</v>
      </c>
      <c r="M65" s="12">
        <f t="shared" si="29"/>
        <v>0</v>
      </c>
      <c r="N65" s="12">
        <f t="shared" si="30"/>
        <v>0</v>
      </c>
      <c r="O65" s="12">
        <f t="shared" si="31"/>
        <v>0</v>
      </c>
      <c r="P65" s="12">
        <f t="shared" si="32"/>
        <v>0</v>
      </c>
      <c r="Q65" s="12">
        <f t="shared" si="33"/>
        <v>0</v>
      </c>
      <c r="R65" s="12">
        <f t="shared" si="34"/>
        <v>0.50000000000000167</v>
      </c>
      <c r="S65" s="12">
        <f t="shared" si="35"/>
        <v>0</v>
      </c>
    </row>
    <row r="66" spans="1:19" x14ac:dyDescent="0.3">
      <c r="A66" s="5" t="s">
        <v>4</v>
      </c>
      <c r="B66" s="2">
        <v>44552</v>
      </c>
      <c r="C66" s="10" t="s">
        <v>4</v>
      </c>
      <c r="D66" s="3">
        <v>0.39583333333333331</v>
      </c>
      <c r="E66" s="3">
        <v>0.41666666666666669</v>
      </c>
      <c r="F66" s="12">
        <f t="shared" si="26"/>
        <v>0.50000000000000167</v>
      </c>
      <c r="G66" s="12">
        <f t="shared" si="23"/>
        <v>0.50000000000000167</v>
      </c>
      <c r="H66" s="12">
        <f t="shared" si="24"/>
        <v>0.50000000000000167</v>
      </c>
      <c r="I66" s="16" t="str">
        <f t="shared" si="25"/>
        <v>[12/22] - Meeting 0.5MH</v>
      </c>
      <c r="J66" s="16" t="s">
        <v>84</v>
      </c>
      <c r="K66" s="12">
        <f t="shared" si="27"/>
        <v>0</v>
      </c>
      <c r="L66" s="12">
        <f t="shared" si="28"/>
        <v>0</v>
      </c>
      <c r="M66" s="12">
        <f t="shared" si="29"/>
        <v>0</v>
      </c>
      <c r="N66" s="12">
        <f t="shared" si="30"/>
        <v>0</v>
      </c>
      <c r="O66" s="12">
        <f t="shared" si="31"/>
        <v>0</v>
      </c>
      <c r="P66" s="12">
        <f t="shared" si="32"/>
        <v>0</v>
      </c>
      <c r="Q66" s="12">
        <f t="shared" si="33"/>
        <v>0</v>
      </c>
      <c r="R66" s="12">
        <f t="shared" si="34"/>
        <v>0.50000000000000167</v>
      </c>
      <c r="S66" s="12">
        <f t="shared" si="35"/>
        <v>0</v>
      </c>
    </row>
    <row r="67" spans="1:19" ht="28.8" x14ac:dyDescent="0.3">
      <c r="A67" t="s">
        <v>8</v>
      </c>
      <c r="B67" s="2">
        <v>44552</v>
      </c>
      <c r="C67" s="7" t="s">
        <v>35</v>
      </c>
      <c r="D67" s="3">
        <v>0.89722222222222225</v>
      </c>
      <c r="E67" s="3">
        <v>0.9375</v>
      </c>
      <c r="F67" s="12">
        <f t="shared" si="26"/>
        <v>0.96666666666666745</v>
      </c>
      <c r="G67" s="12">
        <f t="shared" si="23"/>
        <v>0.96666666666666745</v>
      </c>
      <c r="H67" s="12">
        <f t="shared" si="24"/>
        <v>0.96666666666666745</v>
      </c>
      <c r="I67" s="16" t="str">
        <f t="shared" si="25"/>
        <v>[12/22] - Start watch the recording of Linux training at home 0.97MH</v>
      </c>
      <c r="J67" s="16" t="s">
        <v>79</v>
      </c>
      <c r="K67" s="12">
        <f t="shared" si="27"/>
        <v>0</v>
      </c>
      <c r="L67" s="12">
        <f t="shared" si="28"/>
        <v>0</v>
      </c>
      <c r="M67" s="12">
        <f t="shared" si="29"/>
        <v>0</v>
      </c>
      <c r="N67" s="12">
        <f t="shared" si="30"/>
        <v>0</v>
      </c>
      <c r="O67" s="12">
        <f t="shared" si="31"/>
        <v>0.96666666666666745</v>
      </c>
      <c r="P67" s="12">
        <f t="shared" si="32"/>
        <v>0</v>
      </c>
      <c r="Q67" s="12">
        <f t="shared" si="33"/>
        <v>0</v>
      </c>
      <c r="R67" s="12">
        <f t="shared" si="34"/>
        <v>0</v>
      </c>
      <c r="S67" s="12">
        <f t="shared" si="35"/>
        <v>0</v>
      </c>
    </row>
    <row r="68" spans="1:19" x14ac:dyDescent="0.3">
      <c r="A68" s="6" t="s">
        <v>8</v>
      </c>
      <c r="B68" s="2">
        <v>44557</v>
      </c>
      <c r="C68" s="7" t="s">
        <v>38</v>
      </c>
      <c r="D68" s="3">
        <v>0.35416666666666669</v>
      </c>
      <c r="E68" s="3">
        <v>0.41666666666666669</v>
      </c>
      <c r="F68" s="12">
        <f t="shared" si="26"/>
        <v>1.5000000000000022</v>
      </c>
      <c r="G68" s="12">
        <f t="shared" si="23"/>
        <v>1.5000000000000022</v>
      </c>
      <c r="H68" s="12">
        <f t="shared" si="24"/>
        <v>1.5000000000000022</v>
      </c>
      <c r="I68" s="16" t="str">
        <f t="shared" si="25"/>
        <v>[12/27] - Finish the Linux  1.5MH</v>
      </c>
      <c r="J68" s="16" t="s">
        <v>72</v>
      </c>
      <c r="K68" s="12">
        <f t="shared" si="27"/>
        <v>0</v>
      </c>
      <c r="L68" s="12">
        <f t="shared" si="28"/>
        <v>0</v>
      </c>
      <c r="M68" s="12">
        <f t="shared" si="29"/>
        <v>0</v>
      </c>
      <c r="N68" s="12">
        <f t="shared" si="30"/>
        <v>0</v>
      </c>
      <c r="O68" s="12">
        <f t="shared" si="31"/>
        <v>1.5000000000000022</v>
      </c>
      <c r="P68" s="12">
        <f t="shared" si="32"/>
        <v>0</v>
      </c>
      <c r="Q68" s="12">
        <f t="shared" si="33"/>
        <v>0</v>
      </c>
      <c r="R68" s="12">
        <f t="shared" si="34"/>
        <v>0</v>
      </c>
      <c r="S68" s="12">
        <f t="shared" si="35"/>
        <v>0</v>
      </c>
    </row>
    <row r="69" spans="1:19" ht="28.8" x14ac:dyDescent="0.3">
      <c r="A69" t="s">
        <v>19</v>
      </c>
      <c r="B69" s="2">
        <v>44539</v>
      </c>
      <c r="C69" s="7" t="s">
        <v>28</v>
      </c>
      <c r="D69" s="3">
        <v>0.60416666666666663</v>
      </c>
      <c r="E69" s="3">
        <v>0.72916666666666663</v>
      </c>
      <c r="F69" s="12">
        <f t="shared" si="26"/>
        <v>3.0000000000000044</v>
      </c>
      <c r="G69" s="12">
        <f t="shared" si="23"/>
        <v>3.0000000000000044</v>
      </c>
      <c r="H69" s="12">
        <f t="shared" si="24"/>
        <v>3.0000000000000044</v>
      </c>
      <c r="I69" s="16" t="str">
        <f t="shared" si="25"/>
        <v>[12/9] - [ALSOK] Standardization Training Refresher (SS - IT) 3MH</v>
      </c>
      <c r="J69" s="16" t="s">
        <v>73</v>
      </c>
      <c r="K69" s="12">
        <f t="shared" si="27"/>
        <v>0</v>
      </c>
      <c r="L69" s="12">
        <f t="shared" si="28"/>
        <v>3.0000000000000044</v>
      </c>
      <c r="M69" s="12">
        <f t="shared" si="29"/>
        <v>0</v>
      </c>
      <c r="N69" s="12">
        <f t="shared" si="30"/>
        <v>0</v>
      </c>
      <c r="O69" s="12">
        <f t="shared" si="31"/>
        <v>0</v>
      </c>
      <c r="P69" s="12">
        <f t="shared" si="32"/>
        <v>0</v>
      </c>
      <c r="Q69" s="12">
        <f t="shared" si="33"/>
        <v>0</v>
      </c>
      <c r="R69" s="12">
        <f t="shared" si="34"/>
        <v>0</v>
      </c>
      <c r="S69" s="12">
        <f t="shared" si="35"/>
        <v>0</v>
      </c>
    </row>
    <row r="70" spans="1:19" ht="28.8" x14ac:dyDescent="0.3">
      <c r="A70" t="s">
        <v>19</v>
      </c>
      <c r="B70" s="2">
        <v>44540</v>
      </c>
      <c r="C70" s="7" t="s">
        <v>28</v>
      </c>
      <c r="D70" s="3">
        <v>0.54166666666666663</v>
      </c>
      <c r="E70" s="3">
        <v>0.66666666666666663</v>
      </c>
      <c r="F70" s="12">
        <f t="shared" si="26"/>
        <v>3.0000000000000044</v>
      </c>
      <c r="G70" s="12">
        <f t="shared" si="23"/>
        <v>3.0000000000000044</v>
      </c>
      <c r="H70" s="12">
        <f t="shared" si="24"/>
        <v>3.0000000000000044</v>
      </c>
      <c r="I70" s="16" t="str">
        <f t="shared" si="25"/>
        <v>[12/10] - [ALSOK] Standardization Training Refresher (SS - IT) 3MH</v>
      </c>
      <c r="J70" s="16" t="s">
        <v>74</v>
      </c>
      <c r="K70" s="12">
        <f t="shared" si="27"/>
        <v>0</v>
      </c>
      <c r="L70" s="12">
        <f t="shared" si="28"/>
        <v>3.0000000000000044</v>
      </c>
      <c r="M70" s="12">
        <f t="shared" si="29"/>
        <v>0</v>
      </c>
      <c r="N70" s="12">
        <f t="shared" si="30"/>
        <v>0</v>
      </c>
      <c r="O70" s="12">
        <f t="shared" si="31"/>
        <v>0</v>
      </c>
      <c r="P70" s="12">
        <f t="shared" si="32"/>
        <v>0</v>
      </c>
      <c r="Q70" s="12">
        <f t="shared" si="33"/>
        <v>0</v>
      </c>
      <c r="R70" s="12">
        <f t="shared" si="34"/>
        <v>0</v>
      </c>
      <c r="S70" s="12">
        <f t="shared" si="35"/>
        <v>0</v>
      </c>
    </row>
    <row r="71" spans="1:19" x14ac:dyDescent="0.3">
      <c r="F71" s="12">
        <f t="shared" ref="F71:F119" si="36">(E71-D71)/0.0416666666666666</f>
        <v>0</v>
      </c>
      <c r="G71" s="12">
        <f t="shared" si="23"/>
        <v>0</v>
      </c>
      <c r="H71" s="12" t="str">
        <f t="shared" si="24"/>
        <v/>
      </c>
      <c r="K71" s="12">
        <f t="shared" ref="K71:K119" si="37">IF(A71=$K$3,F71,0)</f>
        <v>0</v>
      </c>
      <c r="L71" s="12">
        <f t="shared" ref="L71:L119" si="38">IF(A71=$L$3,F71,0)</f>
        <v>0</v>
      </c>
      <c r="M71" s="12">
        <f t="shared" ref="M71:M119" si="39">IF(A71=$M$3,F71,0)</f>
        <v>0</v>
      </c>
      <c r="N71" s="12">
        <f t="shared" ref="N71:N119" si="40">IF(A71=$N$3,F71,0)</f>
        <v>0</v>
      </c>
      <c r="O71" s="12">
        <f t="shared" ref="O71:O119" si="41">IF(A71=$O$3,F71,0)</f>
        <v>0</v>
      </c>
      <c r="P71" s="12">
        <f t="shared" ref="P71:P119" si="42">IF(A71=$P$3,F71,0)</f>
        <v>0</v>
      </c>
      <c r="Q71" s="12">
        <f t="shared" ref="Q71:Q119" si="43">IF(A71=$Q$3,F71,0)</f>
        <v>0</v>
      </c>
      <c r="R71" s="12">
        <f t="shared" ref="R71:R119" si="44">IF(A71=$R$3,F71,0)</f>
        <v>0</v>
      </c>
      <c r="S71" s="12">
        <f t="shared" ref="S71:S119" si="45">IF(A71=$S$3,F71,0)</f>
        <v>0</v>
      </c>
    </row>
    <row r="72" spans="1:19" x14ac:dyDescent="0.3">
      <c r="F72" s="12">
        <f t="shared" si="36"/>
        <v>0</v>
      </c>
      <c r="G72" s="12">
        <f t="shared" si="23"/>
        <v>0</v>
      </c>
      <c r="H72" s="12" t="str">
        <f t="shared" si="24"/>
        <v/>
      </c>
      <c r="K72" s="12">
        <f t="shared" si="37"/>
        <v>0</v>
      </c>
      <c r="L72" s="12">
        <f t="shared" si="38"/>
        <v>0</v>
      </c>
      <c r="M72" s="12">
        <f t="shared" si="39"/>
        <v>0</v>
      </c>
      <c r="N72" s="12">
        <f t="shared" si="40"/>
        <v>0</v>
      </c>
      <c r="O72" s="12">
        <f t="shared" si="41"/>
        <v>0</v>
      </c>
      <c r="P72" s="12">
        <f t="shared" si="42"/>
        <v>0</v>
      </c>
      <c r="Q72" s="12">
        <f t="shared" si="43"/>
        <v>0</v>
      </c>
      <c r="R72" s="12">
        <f t="shared" si="44"/>
        <v>0</v>
      </c>
      <c r="S72" s="12">
        <f t="shared" si="45"/>
        <v>0</v>
      </c>
    </row>
    <row r="73" spans="1:19" x14ac:dyDescent="0.3">
      <c r="F73" s="12">
        <f t="shared" si="36"/>
        <v>0</v>
      </c>
      <c r="G73" s="12">
        <f t="shared" si="23"/>
        <v>0</v>
      </c>
      <c r="H73" s="12" t="str">
        <f t="shared" si="24"/>
        <v/>
      </c>
      <c r="K73" s="12">
        <f t="shared" si="37"/>
        <v>0</v>
      </c>
      <c r="L73" s="12">
        <f t="shared" si="38"/>
        <v>0</v>
      </c>
      <c r="M73" s="12">
        <f t="shared" si="39"/>
        <v>0</v>
      </c>
      <c r="N73" s="12">
        <f t="shared" si="40"/>
        <v>0</v>
      </c>
      <c r="O73" s="12">
        <f t="shared" si="41"/>
        <v>0</v>
      </c>
      <c r="P73" s="12">
        <f t="shared" si="42"/>
        <v>0</v>
      </c>
      <c r="Q73" s="12">
        <f t="shared" si="43"/>
        <v>0</v>
      </c>
      <c r="R73" s="12">
        <f t="shared" si="44"/>
        <v>0</v>
      </c>
      <c r="S73" s="12">
        <f t="shared" si="45"/>
        <v>0</v>
      </c>
    </row>
    <row r="74" spans="1:19" x14ac:dyDescent="0.3">
      <c r="F74" s="12">
        <f t="shared" si="36"/>
        <v>0</v>
      </c>
      <c r="G74" s="12">
        <f t="shared" si="23"/>
        <v>0</v>
      </c>
      <c r="H74" s="12">
        <f t="shared" si="24"/>
        <v>0</v>
      </c>
      <c r="K74" s="12">
        <f t="shared" si="37"/>
        <v>0</v>
      </c>
      <c r="L74" s="12">
        <f t="shared" si="38"/>
        <v>0</v>
      </c>
      <c r="M74" s="12">
        <f t="shared" si="39"/>
        <v>0</v>
      </c>
      <c r="N74" s="12">
        <f t="shared" si="40"/>
        <v>0</v>
      </c>
      <c r="O74" s="12">
        <f t="shared" si="41"/>
        <v>0</v>
      </c>
      <c r="P74" s="12">
        <f t="shared" si="42"/>
        <v>0</v>
      </c>
      <c r="Q74" s="12">
        <f t="shared" si="43"/>
        <v>0</v>
      </c>
      <c r="R74" s="12">
        <f t="shared" si="44"/>
        <v>0</v>
      </c>
      <c r="S74" s="12">
        <f t="shared" si="45"/>
        <v>0</v>
      </c>
    </row>
    <row r="75" spans="1:19" ht="28.8" x14ac:dyDescent="0.3">
      <c r="A75" s="6" t="s">
        <v>8</v>
      </c>
      <c r="B75" s="2">
        <v>44565</v>
      </c>
      <c r="C75" s="7" t="s">
        <v>94</v>
      </c>
      <c r="D75" s="3">
        <v>0.35416666666666669</v>
      </c>
      <c r="E75" s="3">
        <v>0.39583333333333331</v>
      </c>
      <c r="F75" s="12">
        <f t="shared" si="36"/>
        <v>1.0000000000000007</v>
      </c>
      <c r="G75" s="12">
        <f t="shared" si="23"/>
        <v>1.0000000000000007</v>
      </c>
      <c r="H75" s="12">
        <f t="shared" si="24"/>
        <v>1.0000000000000007</v>
      </c>
      <c r="K75" s="12">
        <f t="shared" si="37"/>
        <v>0</v>
      </c>
      <c r="L75" s="12">
        <f t="shared" si="38"/>
        <v>0</v>
      </c>
      <c r="M75" s="12">
        <f t="shared" si="39"/>
        <v>0</v>
      </c>
      <c r="N75" s="12">
        <f t="shared" si="40"/>
        <v>0</v>
      </c>
      <c r="O75" s="12">
        <f t="shared" si="41"/>
        <v>1.0000000000000007</v>
      </c>
      <c r="P75" s="12">
        <f t="shared" si="42"/>
        <v>0</v>
      </c>
      <c r="Q75" s="12">
        <f t="shared" si="43"/>
        <v>0</v>
      </c>
      <c r="R75" s="12">
        <f t="shared" si="44"/>
        <v>0</v>
      </c>
      <c r="S75" s="12">
        <f t="shared" si="45"/>
        <v>0</v>
      </c>
    </row>
    <row r="76" spans="1:19" x14ac:dyDescent="0.3">
      <c r="A76" s="18" t="s">
        <v>4</v>
      </c>
      <c r="B76" s="19">
        <v>44565</v>
      </c>
      <c r="C76" s="18" t="s">
        <v>4</v>
      </c>
      <c r="D76" s="20">
        <v>0.39583333333333331</v>
      </c>
      <c r="E76" s="20">
        <v>0.41666666666666669</v>
      </c>
      <c r="F76" s="12">
        <f t="shared" si="36"/>
        <v>0.50000000000000167</v>
      </c>
      <c r="G76" s="12">
        <f t="shared" ref="G76:G123" si="46">IF(AND(B76=B75,C76=C75),F76+G75,F76)</f>
        <v>0.50000000000000167</v>
      </c>
      <c r="H76" s="12">
        <f t="shared" ref="H76:H123" si="47">IF(AND(B76=B77,C76=C77),"",G76)</f>
        <v>0.50000000000000167</v>
      </c>
      <c r="K76" s="12">
        <f t="shared" si="37"/>
        <v>0</v>
      </c>
      <c r="L76" s="12">
        <f t="shared" si="38"/>
        <v>0</v>
      </c>
      <c r="M76" s="12">
        <f t="shared" si="39"/>
        <v>0</v>
      </c>
      <c r="N76" s="12">
        <f t="shared" si="40"/>
        <v>0</v>
      </c>
      <c r="O76" s="12">
        <f t="shared" si="41"/>
        <v>0</v>
      </c>
      <c r="P76" s="12">
        <f t="shared" si="42"/>
        <v>0</v>
      </c>
      <c r="Q76" s="12">
        <f t="shared" si="43"/>
        <v>0</v>
      </c>
      <c r="R76" s="12">
        <f t="shared" si="44"/>
        <v>0.50000000000000167</v>
      </c>
      <c r="S76" s="12">
        <f t="shared" si="45"/>
        <v>0</v>
      </c>
    </row>
    <row r="77" spans="1:19" x14ac:dyDescent="0.3">
      <c r="A77" t="s">
        <v>9</v>
      </c>
      <c r="B77" s="19">
        <v>44565</v>
      </c>
      <c r="C77" s="7" t="s">
        <v>95</v>
      </c>
      <c r="D77" s="3">
        <v>0.41666666666666669</v>
      </c>
      <c r="E77" s="3">
        <v>0.5</v>
      </c>
      <c r="F77" s="12">
        <f t="shared" si="36"/>
        <v>2.0000000000000027</v>
      </c>
      <c r="G77" s="12">
        <f t="shared" si="46"/>
        <v>2.0000000000000027</v>
      </c>
      <c r="H77" s="12" t="str">
        <f t="shared" si="47"/>
        <v/>
      </c>
      <c r="K77" s="12">
        <f t="shared" si="37"/>
        <v>0</v>
      </c>
      <c r="L77" s="12">
        <f t="shared" si="38"/>
        <v>0</v>
      </c>
      <c r="M77" s="12">
        <f t="shared" si="39"/>
        <v>0</v>
      </c>
      <c r="N77" s="12">
        <f t="shared" si="40"/>
        <v>0</v>
      </c>
      <c r="O77" s="12">
        <f t="shared" si="41"/>
        <v>0</v>
      </c>
      <c r="P77" s="12">
        <f t="shared" si="42"/>
        <v>2.0000000000000027</v>
      </c>
      <c r="Q77" s="12">
        <f t="shared" si="43"/>
        <v>0</v>
      </c>
      <c r="R77" s="12">
        <f t="shared" si="44"/>
        <v>0</v>
      </c>
      <c r="S77" s="12">
        <f t="shared" si="45"/>
        <v>0</v>
      </c>
    </row>
    <row r="78" spans="1:19" x14ac:dyDescent="0.3">
      <c r="A78" t="s">
        <v>9</v>
      </c>
      <c r="B78" s="19">
        <v>44565</v>
      </c>
      <c r="C78" s="7" t="s">
        <v>95</v>
      </c>
      <c r="D78" s="3">
        <v>0.54166666666666663</v>
      </c>
      <c r="E78" s="3">
        <v>0.625</v>
      </c>
      <c r="F78" s="12">
        <f t="shared" si="36"/>
        <v>2.000000000000004</v>
      </c>
      <c r="G78" s="12">
        <f t="shared" si="46"/>
        <v>4.0000000000000071</v>
      </c>
      <c r="H78" s="12">
        <f t="shared" si="47"/>
        <v>4.0000000000000071</v>
      </c>
      <c r="K78" s="12">
        <f t="shared" si="37"/>
        <v>0</v>
      </c>
      <c r="L78" s="12">
        <f t="shared" si="38"/>
        <v>0</v>
      </c>
      <c r="M78" s="12">
        <f t="shared" si="39"/>
        <v>0</v>
      </c>
      <c r="N78" s="12">
        <f t="shared" si="40"/>
        <v>0</v>
      </c>
      <c r="O78" s="12">
        <f t="shared" si="41"/>
        <v>0</v>
      </c>
      <c r="P78" s="12">
        <f t="shared" si="42"/>
        <v>2.000000000000004</v>
      </c>
      <c r="Q78" s="12">
        <f t="shared" si="43"/>
        <v>0</v>
      </c>
      <c r="R78" s="12">
        <f t="shared" si="44"/>
        <v>0</v>
      </c>
      <c r="S78" s="12">
        <f t="shared" si="45"/>
        <v>0</v>
      </c>
    </row>
    <row r="79" spans="1:19" x14ac:dyDescent="0.3">
      <c r="A79" t="s">
        <v>15</v>
      </c>
      <c r="B79" s="19">
        <v>44565</v>
      </c>
      <c r="D79" s="3">
        <v>0.625</v>
      </c>
      <c r="F79" s="12">
        <f t="shared" si="36"/>
        <v>-15.000000000000023</v>
      </c>
      <c r="G79" s="12">
        <f t="shared" si="46"/>
        <v>-15.000000000000023</v>
      </c>
      <c r="H79" s="12">
        <f t="shared" si="47"/>
        <v>-15.000000000000023</v>
      </c>
      <c r="K79" s="12">
        <f t="shared" si="37"/>
        <v>0</v>
      </c>
      <c r="L79" s="12">
        <f t="shared" si="38"/>
        <v>0</v>
      </c>
      <c r="M79" s="12">
        <f t="shared" si="39"/>
        <v>0</v>
      </c>
      <c r="N79" s="12">
        <f t="shared" si="40"/>
        <v>0</v>
      </c>
      <c r="O79" s="12">
        <f t="shared" si="41"/>
        <v>0</v>
      </c>
      <c r="P79" s="12">
        <f t="shared" si="42"/>
        <v>0</v>
      </c>
      <c r="Q79" s="12">
        <f t="shared" si="43"/>
        <v>0</v>
      </c>
      <c r="R79" s="12">
        <f t="shared" si="44"/>
        <v>0</v>
      </c>
      <c r="S79" s="12">
        <f t="shared" si="45"/>
        <v>-15.000000000000023</v>
      </c>
    </row>
    <row r="80" spans="1:19" x14ac:dyDescent="0.3">
      <c r="A80" t="s">
        <v>9</v>
      </c>
      <c r="B80" s="19">
        <v>44565</v>
      </c>
      <c r="C80" s="7" t="s">
        <v>95</v>
      </c>
      <c r="D80" s="3">
        <v>0.54166666666666663</v>
      </c>
      <c r="E80" s="3">
        <v>0.70833333333333337</v>
      </c>
      <c r="F80" s="12">
        <f t="shared" si="36"/>
        <v>4.000000000000008</v>
      </c>
      <c r="G80" s="12">
        <f t="shared" si="46"/>
        <v>4.000000000000008</v>
      </c>
      <c r="H80" s="12">
        <f t="shared" si="47"/>
        <v>4.000000000000008</v>
      </c>
      <c r="K80" s="12">
        <f t="shared" si="37"/>
        <v>0</v>
      </c>
      <c r="L80" s="12">
        <f t="shared" si="38"/>
        <v>0</v>
      </c>
      <c r="M80" s="12">
        <f t="shared" si="39"/>
        <v>0</v>
      </c>
      <c r="N80" s="12">
        <f t="shared" si="40"/>
        <v>0</v>
      </c>
      <c r="O80" s="12">
        <f t="shared" si="41"/>
        <v>0</v>
      </c>
      <c r="P80" s="12">
        <f t="shared" si="42"/>
        <v>4.000000000000008</v>
      </c>
      <c r="Q80" s="12">
        <f t="shared" si="43"/>
        <v>0</v>
      </c>
      <c r="R80" s="12">
        <f t="shared" si="44"/>
        <v>0</v>
      </c>
      <c r="S80" s="12">
        <f t="shared" si="45"/>
        <v>0</v>
      </c>
    </row>
    <row r="81" spans="1:19" x14ac:dyDescent="0.3">
      <c r="A81" t="s">
        <v>9</v>
      </c>
      <c r="B81" s="19">
        <v>44565</v>
      </c>
      <c r="D81" s="3">
        <v>0.54166666666666663</v>
      </c>
      <c r="E81" s="3">
        <v>0.77083333333333337</v>
      </c>
      <c r="F81" s="12">
        <f t="shared" si="36"/>
        <v>5.5000000000000107</v>
      </c>
      <c r="G81" s="12">
        <f t="shared" si="46"/>
        <v>5.5000000000000107</v>
      </c>
      <c r="H81" s="12">
        <f t="shared" si="47"/>
        <v>5.5000000000000107</v>
      </c>
      <c r="K81" s="12">
        <f t="shared" si="37"/>
        <v>0</v>
      </c>
      <c r="L81" s="12">
        <f t="shared" si="38"/>
        <v>0</v>
      </c>
      <c r="M81" s="12">
        <f t="shared" si="39"/>
        <v>0</v>
      </c>
      <c r="N81" s="12">
        <f t="shared" si="40"/>
        <v>0</v>
      </c>
      <c r="O81" s="12">
        <f t="shared" si="41"/>
        <v>0</v>
      </c>
      <c r="P81" s="12">
        <f t="shared" si="42"/>
        <v>5.5000000000000107</v>
      </c>
      <c r="Q81" s="12">
        <f t="shared" si="43"/>
        <v>0</v>
      </c>
      <c r="R81" s="12">
        <f t="shared" si="44"/>
        <v>0</v>
      </c>
      <c r="S81" s="12">
        <f t="shared" si="45"/>
        <v>0</v>
      </c>
    </row>
    <row r="82" spans="1:19" x14ac:dyDescent="0.3">
      <c r="F82" s="12">
        <f t="shared" si="36"/>
        <v>0</v>
      </c>
      <c r="G82" s="12">
        <f t="shared" si="46"/>
        <v>0</v>
      </c>
      <c r="H82" s="12" t="str">
        <f t="shared" si="47"/>
        <v/>
      </c>
      <c r="K82" s="12">
        <f t="shared" si="37"/>
        <v>0</v>
      </c>
      <c r="L82" s="12">
        <f t="shared" si="38"/>
        <v>0</v>
      </c>
      <c r="M82" s="12">
        <f t="shared" si="39"/>
        <v>0</v>
      </c>
      <c r="N82" s="12">
        <f t="shared" si="40"/>
        <v>0</v>
      </c>
      <c r="O82" s="12">
        <f t="shared" si="41"/>
        <v>0</v>
      </c>
      <c r="P82" s="12">
        <f t="shared" si="42"/>
        <v>0</v>
      </c>
      <c r="Q82" s="12">
        <f t="shared" si="43"/>
        <v>0</v>
      </c>
      <c r="R82" s="12">
        <f t="shared" si="44"/>
        <v>0</v>
      </c>
      <c r="S82" s="12">
        <f t="shared" si="45"/>
        <v>0</v>
      </c>
    </row>
    <row r="83" spans="1:19" x14ac:dyDescent="0.3">
      <c r="F83" s="12">
        <f t="shared" si="36"/>
        <v>0</v>
      </c>
      <c r="G83" s="12">
        <f t="shared" si="46"/>
        <v>0</v>
      </c>
      <c r="H83" s="12" t="str">
        <f t="shared" si="47"/>
        <v/>
      </c>
      <c r="K83" s="12">
        <f t="shared" si="37"/>
        <v>0</v>
      </c>
      <c r="L83" s="12">
        <f t="shared" si="38"/>
        <v>0</v>
      </c>
      <c r="M83" s="12">
        <f t="shared" si="39"/>
        <v>0</v>
      </c>
      <c r="N83" s="12">
        <f t="shared" si="40"/>
        <v>0</v>
      </c>
      <c r="O83" s="12">
        <f t="shared" si="41"/>
        <v>0</v>
      </c>
      <c r="P83" s="12">
        <f t="shared" si="42"/>
        <v>0</v>
      </c>
      <c r="Q83" s="12">
        <f t="shared" si="43"/>
        <v>0</v>
      </c>
      <c r="R83" s="12">
        <f t="shared" si="44"/>
        <v>0</v>
      </c>
      <c r="S83" s="12">
        <f t="shared" si="45"/>
        <v>0</v>
      </c>
    </row>
    <row r="84" spans="1:19" x14ac:dyDescent="0.3">
      <c r="F84" s="12">
        <f t="shared" si="36"/>
        <v>0</v>
      </c>
      <c r="G84" s="12">
        <f t="shared" si="46"/>
        <v>0</v>
      </c>
      <c r="H84" s="12" t="str">
        <f t="shared" si="47"/>
        <v/>
      </c>
      <c r="K84" s="12">
        <f t="shared" si="37"/>
        <v>0</v>
      </c>
      <c r="L84" s="12">
        <f t="shared" si="38"/>
        <v>0</v>
      </c>
      <c r="M84" s="12">
        <f t="shared" si="39"/>
        <v>0</v>
      </c>
      <c r="N84" s="12">
        <f t="shared" si="40"/>
        <v>0</v>
      </c>
      <c r="O84" s="12">
        <f t="shared" si="41"/>
        <v>0</v>
      </c>
      <c r="P84" s="12">
        <f t="shared" si="42"/>
        <v>0</v>
      </c>
      <c r="Q84" s="12">
        <f t="shared" si="43"/>
        <v>0</v>
      </c>
      <c r="R84" s="12">
        <f t="shared" si="44"/>
        <v>0</v>
      </c>
      <c r="S84" s="12">
        <f t="shared" si="45"/>
        <v>0</v>
      </c>
    </row>
    <row r="85" spans="1:19" x14ac:dyDescent="0.3">
      <c r="F85" s="12">
        <f t="shared" si="36"/>
        <v>0</v>
      </c>
      <c r="G85" s="12">
        <f t="shared" si="46"/>
        <v>0</v>
      </c>
      <c r="H85" s="12" t="str">
        <f t="shared" si="47"/>
        <v/>
      </c>
      <c r="K85" s="12">
        <f t="shared" si="37"/>
        <v>0</v>
      </c>
      <c r="L85" s="12">
        <f t="shared" si="38"/>
        <v>0</v>
      </c>
      <c r="M85" s="12">
        <f t="shared" si="39"/>
        <v>0</v>
      </c>
      <c r="N85" s="12">
        <f t="shared" si="40"/>
        <v>0</v>
      </c>
      <c r="O85" s="12">
        <f t="shared" si="41"/>
        <v>0</v>
      </c>
      <c r="P85" s="12">
        <f t="shared" si="42"/>
        <v>0</v>
      </c>
      <c r="Q85" s="12">
        <f t="shared" si="43"/>
        <v>0</v>
      </c>
      <c r="R85" s="12">
        <f t="shared" si="44"/>
        <v>0</v>
      </c>
      <c r="S85" s="12">
        <f t="shared" si="45"/>
        <v>0</v>
      </c>
    </row>
    <row r="86" spans="1:19" x14ac:dyDescent="0.3">
      <c r="F86" s="12">
        <f t="shared" si="36"/>
        <v>0</v>
      </c>
      <c r="G86" s="12">
        <f t="shared" si="46"/>
        <v>0</v>
      </c>
      <c r="H86" s="12" t="str">
        <f t="shared" si="47"/>
        <v/>
      </c>
      <c r="K86" s="12">
        <f t="shared" si="37"/>
        <v>0</v>
      </c>
      <c r="L86" s="12">
        <f t="shared" si="38"/>
        <v>0</v>
      </c>
      <c r="M86" s="12">
        <f t="shared" si="39"/>
        <v>0</v>
      </c>
      <c r="N86" s="12">
        <f t="shared" si="40"/>
        <v>0</v>
      </c>
      <c r="O86" s="12">
        <f t="shared" si="41"/>
        <v>0</v>
      </c>
      <c r="P86" s="12">
        <f t="shared" si="42"/>
        <v>0</v>
      </c>
      <c r="Q86" s="12">
        <f t="shared" si="43"/>
        <v>0</v>
      </c>
      <c r="R86" s="12">
        <f t="shared" si="44"/>
        <v>0</v>
      </c>
      <c r="S86" s="12">
        <f t="shared" si="45"/>
        <v>0</v>
      </c>
    </row>
    <row r="87" spans="1:19" x14ac:dyDescent="0.3">
      <c r="F87" s="12">
        <f t="shared" si="36"/>
        <v>0</v>
      </c>
      <c r="G87" s="12">
        <f t="shared" si="46"/>
        <v>0</v>
      </c>
      <c r="H87" s="12" t="str">
        <f t="shared" si="47"/>
        <v/>
      </c>
      <c r="K87" s="12">
        <f t="shared" si="37"/>
        <v>0</v>
      </c>
      <c r="L87" s="12">
        <f t="shared" si="38"/>
        <v>0</v>
      </c>
      <c r="M87" s="12">
        <f t="shared" si="39"/>
        <v>0</v>
      </c>
      <c r="N87" s="12">
        <f t="shared" si="40"/>
        <v>0</v>
      </c>
      <c r="O87" s="12">
        <f t="shared" si="41"/>
        <v>0</v>
      </c>
      <c r="P87" s="12">
        <f t="shared" si="42"/>
        <v>0</v>
      </c>
      <c r="Q87" s="12">
        <f t="shared" si="43"/>
        <v>0</v>
      </c>
      <c r="R87" s="12">
        <f t="shared" si="44"/>
        <v>0</v>
      </c>
      <c r="S87" s="12">
        <f t="shared" si="45"/>
        <v>0</v>
      </c>
    </row>
    <row r="88" spans="1:19" x14ac:dyDescent="0.3">
      <c r="F88" s="12">
        <f t="shared" si="36"/>
        <v>0</v>
      </c>
      <c r="G88" s="12">
        <f t="shared" si="46"/>
        <v>0</v>
      </c>
      <c r="H88" s="12" t="str">
        <f t="shared" si="47"/>
        <v/>
      </c>
      <c r="K88" s="12">
        <f t="shared" si="37"/>
        <v>0</v>
      </c>
      <c r="L88" s="12">
        <f t="shared" si="38"/>
        <v>0</v>
      </c>
      <c r="M88" s="12">
        <f t="shared" si="39"/>
        <v>0</v>
      </c>
      <c r="N88" s="12">
        <f t="shared" si="40"/>
        <v>0</v>
      </c>
      <c r="O88" s="12">
        <f t="shared" si="41"/>
        <v>0</v>
      </c>
      <c r="P88" s="12">
        <f t="shared" si="42"/>
        <v>0</v>
      </c>
      <c r="Q88" s="12">
        <f t="shared" si="43"/>
        <v>0</v>
      </c>
      <c r="R88" s="12">
        <f t="shared" si="44"/>
        <v>0</v>
      </c>
      <c r="S88" s="12">
        <f t="shared" si="45"/>
        <v>0</v>
      </c>
    </row>
    <row r="89" spans="1:19" x14ac:dyDescent="0.3">
      <c r="F89" s="12">
        <f t="shared" si="36"/>
        <v>0</v>
      </c>
      <c r="G89" s="12">
        <f t="shared" si="46"/>
        <v>0</v>
      </c>
      <c r="H89" s="12" t="str">
        <f t="shared" si="47"/>
        <v/>
      </c>
      <c r="K89" s="12">
        <f t="shared" si="37"/>
        <v>0</v>
      </c>
      <c r="L89" s="12">
        <f t="shared" si="38"/>
        <v>0</v>
      </c>
      <c r="M89" s="12">
        <f t="shared" si="39"/>
        <v>0</v>
      </c>
      <c r="N89" s="12">
        <f t="shared" si="40"/>
        <v>0</v>
      </c>
      <c r="O89" s="12">
        <f t="shared" si="41"/>
        <v>0</v>
      </c>
      <c r="P89" s="12">
        <f t="shared" si="42"/>
        <v>0</v>
      </c>
      <c r="Q89" s="12">
        <f t="shared" si="43"/>
        <v>0</v>
      </c>
      <c r="R89" s="12">
        <f t="shared" si="44"/>
        <v>0</v>
      </c>
      <c r="S89" s="12">
        <f t="shared" si="45"/>
        <v>0</v>
      </c>
    </row>
    <row r="90" spans="1:19" x14ac:dyDescent="0.3">
      <c r="F90" s="12">
        <f t="shared" si="36"/>
        <v>0</v>
      </c>
      <c r="G90" s="12">
        <f t="shared" si="46"/>
        <v>0</v>
      </c>
      <c r="H90" s="12" t="str">
        <f t="shared" si="47"/>
        <v/>
      </c>
      <c r="K90" s="12">
        <f t="shared" si="37"/>
        <v>0</v>
      </c>
      <c r="L90" s="12">
        <f t="shared" si="38"/>
        <v>0</v>
      </c>
      <c r="M90" s="12">
        <f t="shared" si="39"/>
        <v>0</v>
      </c>
      <c r="N90" s="12">
        <f t="shared" si="40"/>
        <v>0</v>
      </c>
      <c r="O90" s="12">
        <f t="shared" si="41"/>
        <v>0</v>
      </c>
      <c r="P90" s="12">
        <f t="shared" si="42"/>
        <v>0</v>
      </c>
      <c r="Q90" s="12">
        <f t="shared" si="43"/>
        <v>0</v>
      </c>
      <c r="R90" s="12">
        <f t="shared" si="44"/>
        <v>0</v>
      </c>
      <c r="S90" s="12">
        <f t="shared" si="45"/>
        <v>0</v>
      </c>
    </row>
    <row r="91" spans="1:19" x14ac:dyDescent="0.3">
      <c r="F91" s="12">
        <f t="shared" si="36"/>
        <v>0</v>
      </c>
      <c r="G91" s="12">
        <f t="shared" si="46"/>
        <v>0</v>
      </c>
      <c r="H91" s="12" t="str">
        <f t="shared" si="47"/>
        <v/>
      </c>
      <c r="K91" s="12">
        <f t="shared" si="37"/>
        <v>0</v>
      </c>
      <c r="L91" s="12">
        <f t="shared" si="38"/>
        <v>0</v>
      </c>
      <c r="M91" s="12">
        <f t="shared" si="39"/>
        <v>0</v>
      </c>
      <c r="N91" s="12">
        <f t="shared" si="40"/>
        <v>0</v>
      </c>
      <c r="O91" s="12">
        <f t="shared" si="41"/>
        <v>0</v>
      </c>
      <c r="P91" s="12">
        <f t="shared" si="42"/>
        <v>0</v>
      </c>
      <c r="Q91" s="12">
        <f t="shared" si="43"/>
        <v>0</v>
      </c>
      <c r="R91" s="12">
        <f t="shared" si="44"/>
        <v>0</v>
      </c>
      <c r="S91" s="12">
        <f t="shared" si="45"/>
        <v>0</v>
      </c>
    </row>
    <row r="92" spans="1:19" x14ac:dyDescent="0.3">
      <c r="F92" s="12">
        <f t="shared" si="36"/>
        <v>0</v>
      </c>
      <c r="G92" s="12">
        <f t="shared" si="46"/>
        <v>0</v>
      </c>
      <c r="H92" s="12" t="str">
        <f t="shared" si="47"/>
        <v/>
      </c>
      <c r="K92" s="12">
        <f t="shared" si="37"/>
        <v>0</v>
      </c>
      <c r="L92" s="12">
        <f t="shared" si="38"/>
        <v>0</v>
      </c>
      <c r="M92" s="12">
        <f t="shared" si="39"/>
        <v>0</v>
      </c>
      <c r="N92" s="12">
        <f t="shared" si="40"/>
        <v>0</v>
      </c>
      <c r="O92" s="12">
        <f t="shared" si="41"/>
        <v>0</v>
      </c>
      <c r="P92" s="12">
        <f t="shared" si="42"/>
        <v>0</v>
      </c>
      <c r="Q92" s="12">
        <f t="shared" si="43"/>
        <v>0</v>
      </c>
      <c r="R92" s="12">
        <f t="shared" si="44"/>
        <v>0</v>
      </c>
      <c r="S92" s="12">
        <f t="shared" si="45"/>
        <v>0</v>
      </c>
    </row>
    <row r="93" spans="1:19" x14ac:dyDescent="0.3">
      <c r="F93" s="12">
        <f t="shared" si="36"/>
        <v>0</v>
      </c>
      <c r="G93" s="12">
        <f t="shared" si="46"/>
        <v>0</v>
      </c>
      <c r="H93" s="12" t="str">
        <f t="shared" si="47"/>
        <v/>
      </c>
      <c r="K93" s="12">
        <f t="shared" si="37"/>
        <v>0</v>
      </c>
      <c r="L93" s="12">
        <f t="shared" si="38"/>
        <v>0</v>
      </c>
      <c r="M93" s="12">
        <f t="shared" si="39"/>
        <v>0</v>
      </c>
      <c r="N93" s="12">
        <f t="shared" si="40"/>
        <v>0</v>
      </c>
      <c r="O93" s="12">
        <f t="shared" si="41"/>
        <v>0</v>
      </c>
      <c r="P93" s="12">
        <f t="shared" si="42"/>
        <v>0</v>
      </c>
      <c r="Q93" s="12">
        <f t="shared" si="43"/>
        <v>0</v>
      </c>
      <c r="R93" s="12">
        <f t="shared" si="44"/>
        <v>0</v>
      </c>
      <c r="S93" s="12">
        <f t="shared" si="45"/>
        <v>0</v>
      </c>
    </row>
    <row r="94" spans="1:19" x14ac:dyDescent="0.3">
      <c r="F94" s="12">
        <f t="shared" si="36"/>
        <v>0</v>
      </c>
      <c r="G94" s="12">
        <f t="shared" si="46"/>
        <v>0</v>
      </c>
      <c r="H94" s="12" t="str">
        <f t="shared" si="47"/>
        <v/>
      </c>
      <c r="K94" s="12">
        <f t="shared" si="37"/>
        <v>0</v>
      </c>
      <c r="L94" s="12">
        <f t="shared" si="38"/>
        <v>0</v>
      </c>
      <c r="M94" s="12">
        <f t="shared" si="39"/>
        <v>0</v>
      </c>
      <c r="N94" s="12">
        <f t="shared" si="40"/>
        <v>0</v>
      </c>
      <c r="O94" s="12">
        <f t="shared" si="41"/>
        <v>0</v>
      </c>
      <c r="P94" s="12">
        <f t="shared" si="42"/>
        <v>0</v>
      </c>
      <c r="Q94" s="12">
        <f t="shared" si="43"/>
        <v>0</v>
      </c>
      <c r="R94" s="12">
        <f t="shared" si="44"/>
        <v>0</v>
      </c>
      <c r="S94" s="12">
        <f t="shared" si="45"/>
        <v>0</v>
      </c>
    </row>
    <row r="95" spans="1:19" x14ac:dyDescent="0.3">
      <c r="F95" s="12">
        <f t="shared" si="36"/>
        <v>0</v>
      </c>
      <c r="G95" s="12">
        <f t="shared" si="46"/>
        <v>0</v>
      </c>
      <c r="H95" s="12" t="str">
        <f t="shared" si="47"/>
        <v/>
      </c>
      <c r="K95" s="12">
        <f t="shared" si="37"/>
        <v>0</v>
      </c>
      <c r="L95" s="12">
        <f t="shared" si="38"/>
        <v>0</v>
      </c>
      <c r="M95" s="12">
        <f t="shared" si="39"/>
        <v>0</v>
      </c>
      <c r="N95" s="12">
        <f t="shared" si="40"/>
        <v>0</v>
      </c>
      <c r="O95" s="12">
        <f t="shared" si="41"/>
        <v>0</v>
      </c>
      <c r="P95" s="12">
        <f t="shared" si="42"/>
        <v>0</v>
      </c>
      <c r="Q95" s="12">
        <f t="shared" si="43"/>
        <v>0</v>
      </c>
      <c r="R95" s="12">
        <f t="shared" si="44"/>
        <v>0</v>
      </c>
      <c r="S95" s="12">
        <f t="shared" si="45"/>
        <v>0</v>
      </c>
    </row>
    <row r="96" spans="1:19" x14ac:dyDescent="0.3">
      <c r="F96" s="12">
        <f t="shared" si="36"/>
        <v>0</v>
      </c>
      <c r="G96" s="12">
        <f t="shared" si="46"/>
        <v>0</v>
      </c>
      <c r="H96" s="12" t="str">
        <f t="shared" si="47"/>
        <v/>
      </c>
      <c r="K96" s="12">
        <f t="shared" si="37"/>
        <v>0</v>
      </c>
      <c r="L96" s="12">
        <f t="shared" si="38"/>
        <v>0</v>
      </c>
      <c r="M96" s="12">
        <f t="shared" si="39"/>
        <v>0</v>
      </c>
      <c r="N96" s="12">
        <f t="shared" si="40"/>
        <v>0</v>
      </c>
      <c r="O96" s="12">
        <f t="shared" si="41"/>
        <v>0</v>
      </c>
      <c r="P96" s="12">
        <f t="shared" si="42"/>
        <v>0</v>
      </c>
      <c r="Q96" s="12">
        <f t="shared" si="43"/>
        <v>0</v>
      </c>
      <c r="R96" s="12">
        <f t="shared" si="44"/>
        <v>0</v>
      </c>
      <c r="S96" s="12">
        <f t="shared" si="45"/>
        <v>0</v>
      </c>
    </row>
    <row r="97" spans="6:19" x14ac:dyDescent="0.3">
      <c r="F97" s="12">
        <f t="shared" si="36"/>
        <v>0</v>
      </c>
      <c r="G97" s="12">
        <f t="shared" si="46"/>
        <v>0</v>
      </c>
      <c r="H97" s="12" t="str">
        <f t="shared" si="47"/>
        <v/>
      </c>
      <c r="K97" s="12">
        <f t="shared" si="37"/>
        <v>0</v>
      </c>
      <c r="L97" s="12">
        <f t="shared" si="38"/>
        <v>0</v>
      </c>
      <c r="M97" s="12">
        <f t="shared" si="39"/>
        <v>0</v>
      </c>
      <c r="N97" s="12">
        <f t="shared" si="40"/>
        <v>0</v>
      </c>
      <c r="O97" s="12">
        <f t="shared" si="41"/>
        <v>0</v>
      </c>
      <c r="P97" s="12">
        <f t="shared" si="42"/>
        <v>0</v>
      </c>
      <c r="Q97" s="12">
        <f t="shared" si="43"/>
        <v>0</v>
      </c>
      <c r="R97" s="12">
        <f t="shared" si="44"/>
        <v>0</v>
      </c>
      <c r="S97" s="12">
        <f t="shared" si="45"/>
        <v>0</v>
      </c>
    </row>
    <row r="98" spans="6:19" x14ac:dyDescent="0.3">
      <c r="F98" s="12">
        <f t="shared" si="36"/>
        <v>0</v>
      </c>
      <c r="G98" s="12">
        <f t="shared" si="46"/>
        <v>0</v>
      </c>
      <c r="H98" s="12" t="str">
        <f t="shared" si="47"/>
        <v/>
      </c>
      <c r="K98" s="12">
        <f t="shared" si="37"/>
        <v>0</v>
      </c>
      <c r="L98" s="12">
        <f t="shared" si="38"/>
        <v>0</v>
      </c>
      <c r="M98" s="12">
        <f t="shared" si="39"/>
        <v>0</v>
      </c>
      <c r="N98" s="12">
        <f t="shared" si="40"/>
        <v>0</v>
      </c>
      <c r="O98" s="12">
        <f t="shared" si="41"/>
        <v>0</v>
      </c>
      <c r="P98" s="12">
        <f t="shared" si="42"/>
        <v>0</v>
      </c>
      <c r="Q98" s="12">
        <f t="shared" si="43"/>
        <v>0</v>
      </c>
      <c r="R98" s="12">
        <f t="shared" si="44"/>
        <v>0</v>
      </c>
      <c r="S98" s="12">
        <f t="shared" si="45"/>
        <v>0</v>
      </c>
    </row>
    <row r="99" spans="6:19" x14ac:dyDescent="0.3">
      <c r="F99" s="12">
        <f t="shared" si="36"/>
        <v>0</v>
      </c>
      <c r="G99" s="12">
        <f t="shared" si="46"/>
        <v>0</v>
      </c>
      <c r="H99" s="12" t="str">
        <f t="shared" si="47"/>
        <v/>
      </c>
      <c r="K99" s="12">
        <f t="shared" si="37"/>
        <v>0</v>
      </c>
      <c r="L99" s="12">
        <f t="shared" si="38"/>
        <v>0</v>
      </c>
      <c r="M99" s="12">
        <f t="shared" si="39"/>
        <v>0</v>
      </c>
      <c r="N99" s="12">
        <f t="shared" si="40"/>
        <v>0</v>
      </c>
      <c r="O99" s="12">
        <f t="shared" si="41"/>
        <v>0</v>
      </c>
      <c r="P99" s="12">
        <f t="shared" si="42"/>
        <v>0</v>
      </c>
      <c r="Q99" s="12">
        <f t="shared" si="43"/>
        <v>0</v>
      </c>
      <c r="R99" s="12">
        <f t="shared" si="44"/>
        <v>0</v>
      </c>
      <c r="S99" s="12">
        <f t="shared" si="45"/>
        <v>0</v>
      </c>
    </row>
    <row r="100" spans="6:19" x14ac:dyDescent="0.3">
      <c r="F100" s="12">
        <f t="shared" si="36"/>
        <v>0</v>
      </c>
      <c r="G100" s="12">
        <f t="shared" si="46"/>
        <v>0</v>
      </c>
      <c r="H100" s="12" t="str">
        <f t="shared" si="47"/>
        <v/>
      </c>
      <c r="K100" s="12">
        <f t="shared" si="37"/>
        <v>0</v>
      </c>
      <c r="L100" s="12">
        <f t="shared" si="38"/>
        <v>0</v>
      </c>
      <c r="M100" s="12">
        <f t="shared" si="39"/>
        <v>0</v>
      </c>
      <c r="N100" s="12">
        <f t="shared" si="40"/>
        <v>0</v>
      </c>
      <c r="O100" s="12">
        <f t="shared" si="41"/>
        <v>0</v>
      </c>
      <c r="P100" s="12">
        <f t="shared" si="42"/>
        <v>0</v>
      </c>
      <c r="Q100" s="12">
        <f t="shared" si="43"/>
        <v>0</v>
      </c>
      <c r="R100" s="12">
        <f t="shared" si="44"/>
        <v>0</v>
      </c>
      <c r="S100" s="12">
        <f t="shared" si="45"/>
        <v>0</v>
      </c>
    </row>
    <row r="101" spans="6:19" x14ac:dyDescent="0.3">
      <c r="F101" s="12">
        <f t="shared" si="36"/>
        <v>0</v>
      </c>
      <c r="G101" s="12">
        <f t="shared" si="46"/>
        <v>0</v>
      </c>
      <c r="H101" s="12" t="str">
        <f t="shared" si="47"/>
        <v/>
      </c>
      <c r="K101" s="12">
        <f t="shared" si="37"/>
        <v>0</v>
      </c>
      <c r="L101" s="12">
        <f t="shared" si="38"/>
        <v>0</v>
      </c>
      <c r="M101" s="12">
        <f t="shared" si="39"/>
        <v>0</v>
      </c>
      <c r="N101" s="12">
        <f t="shared" si="40"/>
        <v>0</v>
      </c>
      <c r="O101" s="12">
        <f t="shared" si="41"/>
        <v>0</v>
      </c>
      <c r="P101" s="12">
        <f t="shared" si="42"/>
        <v>0</v>
      </c>
      <c r="Q101" s="12">
        <f t="shared" si="43"/>
        <v>0</v>
      </c>
      <c r="R101" s="12">
        <f t="shared" si="44"/>
        <v>0</v>
      </c>
      <c r="S101" s="12">
        <f t="shared" si="45"/>
        <v>0</v>
      </c>
    </row>
    <row r="102" spans="6:19" x14ac:dyDescent="0.3">
      <c r="F102" s="12">
        <f t="shared" si="36"/>
        <v>0</v>
      </c>
      <c r="G102" s="12">
        <f t="shared" si="46"/>
        <v>0</v>
      </c>
      <c r="H102" s="12" t="str">
        <f t="shared" si="47"/>
        <v/>
      </c>
      <c r="K102" s="12">
        <f t="shared" si="37"/>
        <v>0</v>
      </c>
      <c r="L102" s="12">
        <f t="shared" si="38"/>
        <v>0</v>
      </c>
      <c r="M102" s="12">
        <f t="shared" si="39"/>
        <v>0</v>
      </c>
      <c r="N102" s="12">
        <f t="shared" si="40"/>
        <v>0</v>
      </c>
      <c r="O102" s="12">
        <f t="shared" si="41"/>
        <v>0</v>
      </c>
      <c r="P102" s="12">
        <f t="shared" si="42"/>
        <v>0</v>
      </c>
      <c r="Q102" s="12">
        <f t="shared" si="43"/>
        <v>0</v>
      </c>
      <c r="R102" s="12">
        <f t="shared" si="44"/>
        <v>0</v>
      </c>
      <c r="S102" s="12">
        <f t="shared" si="45"/>
        <v>0</v>
      </c>
    </row>
    <row r="103" spans="6:19" x14ac:dyDescent="0.3">
      <c r="F103" s="12">
        <f t="shared" si="36"/>
        <v>0</v>
      </c>
      <c r="G103" s="12">
        <f t="shared" si="46"/>
        <v>0</v>
      </c>
      <c r="H103" s="12" t="str">
        <f t="shared" si="47"/>
        <v/>
      </c>
      <c r="K103" s="12">
        <f t="shared" si="37"/>
        <v>0</v>
      </c>
      <c r="L103" s="12">
        <f t="shared" si="38"/>
        <v>0</v>
      </c>
      <c r="M103" s="12">
        <f t="shared" si="39"/>
        <v>0</v>
      </c>
      <c r="N103" s="12">
        <f t="shared" si="40"/>
        <v>0</v>
      </c>
      <c r="O103" s="12">
        <f t="shared" si="41"/>
        <v>0</v>
      </c>
      <c r="P103" s="12">
        <f t="shared" si="42"/>
        <v>0</v>
      </c>
      <c r="Q103" s="12">
        <f t="shared" si="43"/>
        <v>0</v>
      </c>
      <c r="R103" s="12">
        <f t="shared" si="44"/>
        <v>0</v>
      </c>
      <c r="S103" s="12">
        <f t="shared" si="45"/>
        <v>0</v>
      </c>
    </row>
    <row r="104" spans="6:19" x14ac:dyDescent="0.3">
      <c r="F104" s="12">
        <f t="shared" si="36"/>
        <v>0</v>
      </c>
      <c r="G104" s="12">
        <f t="shared" si="46"/>
        <v>0</v>
      </c>
      <c r="H104" s="12" t="str">
        <f t="shared" si="47"/>
        <v/>
      </c>
      <c r="K104" s="12">
        <f t="shared" si="37"/>
        <v>0</v>
      </c>
      <c r="L104" s="12">
        <f t="shared" si="38"/>
        <v>0</v>
      </c>
      <c r="M104" s="12">
        <f t="shared" si="39"/>
        <v>0</v>
      </c>
      <c r="N104" s="12">
        <f t="shared" si="40"/>
        <v>0</v>
      </c>
      <c r="O104" s="12">
        <f t="shared" si="41"/>
        <v>0</v>
      </c>
      <c r="P104" s="12">
        <f t="shared" si="42"/>
        <v>0</v>
      </c>
      <c r="Q104" s="12">
        <f t="shared" si="43"/>
        <v>0</v>
      </c>
      <c r="R104" s="12">
        <f t="shared" si="44"/>
        <v>0</v>
      </c>
      <c r="S104" s="12">
        <f t="shared" si="45"/>
        <v>0</v>
      </c>
    </row>
    <row r="105" spans="6:19" x14ac:dyDescent="0.3">
      <c r="F105" s="12">
        <f t="shared" si="36"/>
        <v>0</v>
      </c>
      <c r="G105" s="12">
        <f t="shared" si="46"/>
        <v>0</v>
      </c>
      <c r="H105" s="12" t="str">
        <f t="shared" si="47"/>
        <v/>
      </c>
      <c r="K105" s="12">
        <f t="shared" si="37"/>
        <v>0</v>
      </c>
      <c r="L105" s="12">
        <f t="shared" si="38"/>
        <v>0</v>
      </c>
      <c r="M105" s="12">
        <f t="shared" si="39"/>
        <v>0</v>
      </c>
      <c r="N105" s="12">
        <f t="shared" si="40"/>
        <v>0</v>
      </c>
      <c r="O105" s="12">
        <f t="shared" si="41"/>
        <v>0</v>
      </c>
      <c r="P105" s="12">
        <f t="shared" si="42"/>
        <v>0</v>
      </c>
      <c r="Q105" s="12">
        <f t="shared" si="43"/>
        <v>0</v>
      </c>
      <c r="R105" s="12">
        <f t="shared" si="44"/>
        <v>0</v>
      </c>
      <c r="S105" s="12">
        <f t="shared" si="45"/>
        <v>0</v>
      </c>
    </row>
    <row r="106" spans="6:19" x14ac:dyDescent="0.3">
      <c r="F106" s="12">
        <f t="shared" si="36"/>
        <v>0</v>
      </c>
      <c r="G106" s="12">
        <f t="shared" si="46"/>
        <v>0</v>
      </c>
      <c r="H106" s="12" t="str">
        <f t="shared" si="47"/>
        <v/>
      </c>
      <c r="K106" s="12">
        <f t="shared" si="37"/>
        <v>0</v>
      </c>
      <c r="L106" s="12">
        <f t="shared" si="38"/>
        <v>0</v>
      </c>
      <c r="M106" s="12">
        <f t="shared" si="39"/>
        <v>0</v>
      </c>
      <c r="N106" s="12">
        <f t="shared" si="40"/>
        <v>0</v>
      </c>
      <c r="O106" s="12">
        <f t="shared" si="41"/>
        <v>0</v>
      </c>
      <c r="P106" s="12">
        <f t="shared" si="42"/>
        <v>0</v>
      </c>
      <c r="Q106" s="12">
        <f t="shared" si="43"/>
        <v>0</v>
      </c>
      <c r="R106" s="12">
        <f t="shared" si="44"/>
        <v>0</v>
      </c>
      <c r="S106" s="12">
        <f t="shared" si="45"/>
        <v>0</v>
      </c>
    </row>
    <row r="107" spans="6:19" x14ac:dyDescent="0.3">
      <c r="F107" s="12">
        <f t="shared" si="36"/>
        <v>0</v>
      </c>
      <c r="G107" s="12">
        <f t="shared" si="46"/>
        <v>0</v>
      </c>
      <c r="H107" s="12" t="str">
        <f t="shared" si="47"/>
        <v/>
      </c>
      <c r="K107" s="12">
        <f t="shared" si="37"/>
        <v>0</v>
      </c>
      <c r="L107" s="12">
        <f t="shared" si="38"/>
        <v>0</v>
      </c>
      <c r="M107" s="12">
        <f t="shared" si="39"/>
        <v>0</v>
      </c>
      <c r="N107" s="12">
        <f t="shared" si="40"/>
        <v>0</v>
      </c>
      <c r="O107" s="12">
        <f t="shared" si="41"/>
        <v>0</v>
      </c>
      <c r="P107" s="12">
        <f t="shared" si="42"/>
        <v>0</v>
      </c>
      <c r="Q107" s="12">
        <f t="shared" si="43"/>
        <v>0</v>
      </c>
      <c r="R107" s="12">
        <f t="shared" si="44"/>
        <v>0</v>
      </c>
      <c r="S107" s="12">
        <f t="shared" si="45"/>
        <v>0</v>
      </c>
    </row>
    <row r="108" spans="6:19" x14ac:dyDescent="0.3">
      <c r="F108" s="12">
        <f t="shared" si="36"/>
        <v>0</v>
      </c>
      <c r="G108" s="12">
        <f t="shared" si="46"/>
        <v>0</v>
      </c>
      <c r="H108" s="12" t="str">
        <f t="shared" si="47"/>
        <v/>
      </c>
      <c r="K108" s="12">
        <f t="shared" si="37"/>
        <v>0</v>
      </c>
      <c r="L108" s="12">
        <f t="shared" si="38"/>
        <v>0</v>
      </c>
      <c r="M108" s="12">
        <f t="shared" si="39"/>
        <v>0</v>
      </c>
      <c r="N108" s="12">
        <f t="shared" si="40"/>
        <v>0</v>
      </c>
      <c r="O108" s="12">
        <f t="shared" si="41"/>
        <v>0</v>
      </c>
      <c r="P108" s="12">
        <f t="shared" si="42"/>
        <v>0</v>
      </c>
      <c r="Q108" s="12">
        <f t="shared" si="43"/>
        <v>0</v>
      </c>
      <c r="R108" s="12">
        <f t="shared" si="44"/>
        <v>0</v>
      </c>
      <c r="S108" s="12">
        <f t="shared" si="45"/>
        <v>0</v>
      </c>
    </row>
    <row r="109" spans="6:19" x14ac:dyDescent="0.3">
      <c r="F109" s="12">
        <f t="shared" si="36"/>
        <v>0</v>
      </c>
      <c r="G109" s="12">
        <f t="shared" si="46"/>
        <v>0</v>
      </c>
      <c r="H109" s="12" t="str">
        <f t="shared" si="47"/>
        <v/>
      </c>
      <c r="K109" s="12">
        <f t="shared" si="37"/>
        <v>0</v>
      </c>
      <c r="L109" s="12">
        <f t="shared" si="38"/>
        <v>0</v>
      </c>
      <c r="M109" s="12">
        <f t="shared" si="39"/>
        <v>0</v>
      </c>
      <c r="N109" s="12">
        <f t="shared" si="40"/>
        <v>0</v>
      </c>
      <c r="O109" s="12">
        <f t="shared" si="41"/>
        <v>0</v>
      </c>
      <c r="P109" s="12">
        <f t="shared" si="42"/>
        <v>0</v>
      </c>
      <c r="Q109" s="12">
        <f t="shared" si="43"/>
        <v>0</v>
      </c>
      <c r="R109" s="12">
        <f t="shared" si="44"/>
        <v>0</v>
      </c>
      <c r="S109" s="12">
        <f t="shared" si="45"/>
        <v>0</v>
      </c>
    </row>
    <row r="110" spans="6:19" x14ac:dyDescent="0.3">
      <c r="F110" s="12">
        <f t="shared" si="36"/>
        <v>0</v>
      </c>
      <c r="G110" s="12">
        <f t="shared" si="46"/>
        <v>0</v>
      </c>
      <c r="H110" s="12" t="str">
        <f t="shared" si="47"/>
        <v/>
      </c>
      <c r="K110" s="12">
        <f t="shared" si="37"/>
        <v>0</v>
      </c>
      <c r="L110" s="12">
        <f t="shared" si="38"/>
        <v>0</v>
      </c>
      <c r="M110" s="12">
        <f t="shared" si="39"/>
        <v>0</v>
      </c>
      <c r="N110" s="12">
        <f t="shared" si="40"/>
        <v>0</v>
      </c>
      <c r="O110" s="12">
        <f t="shared" si="41"/>
        <v>0</v>
      </c>
      <c r="P110" s="12">
        <f t="shared" si="42"/>
        <v>0</v>
      </c>
      <c r="Q110" s="12">
        <f t="shared" si="43"/>
        <v>0</v>
      </c>
      <c r="R110" s="12">
        <f t="shared" si="44"/>
        <v>0</v>
      </c>
      <c r="S110" s="12">
        <f t="shared" si="45"/>
        <v>0</v>
      </c>
    </row>
    <row r="111" spans="6:19" x14ac:dyDescent="0.3">
      <c r="F111" s="12">
        <f t="shared" si="36"/>
        <v>0</v>
      </c>
      <c r="G111" s="12">
        <f t="shared" si="46"/>
        <v>0</v>
      </c>
      <c r="H111" s="12" t="str">
        <f t="shared" si="47"/>
        <v/>
      </c>
      <c r="K111" s="12">
        <f t="shared" si="37"/>
        <v>0</v>
      </c>
      <c r="L111" s="12">
        <f t="shared" si="38"/>
        <v>0</v>
      </c>
      <c r="M111" s="12">
        <f t="shared" si="39"/>
        <v>0</v>
      </c>
      <c r="N111" s="12">
        <f t="shared" si="40"/>
        <v>0</v>
      </c>
      <c r="O111" s="12">
        <f t="shared" si="41"/>
        <v>0</v>
      </c>
      <c r="P111" s="12">
        <f t="shared" si="42"/>
        <v>0</v>
      </c>
      <c r="Q111" s="12">
        <f t="shared" si="43"/>
        <v>0</v>
      </c>
      <c r="R111" s="12">
        <f t="shared" si="44"/>
        <v>0</v>
      </c>
      <c r="S111" s="12">
        <f t="shared" si="45"/>
        <v>0</v>
      </c>
    </row>
    <row r="112" spans="6:19" x14ac:dyDescent="0.3">
      <c r="F112" s="12">
        <f t="shared" si="36"/>
        <v>0</v>
      </c>
      <c r="G112" s="12">
        <f t="shared" si="46"/>
        <v>0</v>
      </c>
      <c r="H112" s="12" t="str">
        <f t="shared" si="47"/>
        <v/>
      </c>
      <c r="K112" s="12">
        <f t="shared" si="37"/>
        <v>0</v>
      </c>
      <c r="L112" s="12">
        <f t="shared" si="38"/>
        <v>0</v>
      </c>
      <c r="M112" s="12">
        <f t="shared" si="39"/>
        <v>0</v>
      </c>
      <c r="N112" s="12">
        <f t="shared" si="40"/>
        <v>0</v>
      </c>
      <c r="O112" s="12">
        <f t="shared" si="41"/>
        <v>0</v>
      </c>
      <c r="P112" s="12">
        <f t="shared" si="42"/>
        <v>0</v>
      </c>
      <c r="Q112" s="12">
        <f t="shared" si="43"/>
        <v>0</v>
      </c>
      <c r="R112" s="12">
        <f t="shared" si="44"/>
        <v>0</v>
      </c>
      <c r="S112" s="12">
        <f t="shared" si="45"/>
        <v>0</v>
      </c>
    </row>
    <row r="113" spans="6:19" x14ac:dyDescent="0.3">
      <c r="F113" s="12">
        <f t="shared" si="36"/>
        <v>0</v>
      </c>
      <c r="G113" s="12">
        <f t="shared" si="46"/>
        <v>0</v>
      </c>
      <c r="H113" s="12" t="str">
        <f t="shared" si="47"/>
        <v/>
      </c>
      <c r="K113" s="12">
        <f t="shared" si="37"/>
        <v>0</v>
      </c>
      <c r="L113" s="12">
        <f t="shared" si="38"/>
        <v>0</v>
      </c>
      <c r="M113" s="12">
        <f t="shared" si="39"/>
        <v>0</v>
      </c>
      <c r="N113" s="12">
        <f t="shared" si="40"/>
        <v>0</v>
      </c>
      <c r="O113" s="12">
        <f t="shared" si="41"/>
        <v>0</v>
      </c>
      <c r="P113" s="12">
        <f t="shared" si="42"/>
        <v>0</v>
      </c>
      <c r="Q113" s="12">
        <f t="shared" si="43"/>
        <v>0</v>
      </c>
      <c r="R113" s="12">
        <f t="shared" si="44"/>
        <v>0</v>
      </c>
      <c r="S113" s="12">
        <f t="shared" si="45"/>
        <v>0</v>
      </c>
    </row>
    <row r="114" spans="6:19" x14ac:dyDescent="0.3">
      <c r="F114" s="12">
        <f t="shared" si="36"/>
        <v>0</v>
      </c>
      <c r="G114" s="12">
        <f t="shared" si="46"/>
        <v>0</v>
      </c>
      <c r="H114" s="12" t="str">
        <f t="shared" si="47"/>
        <v/>
      </c>
      <c r="K114" s="12">
        <f t="shared" si="37"/>
        <v>0</v>
      </c>
      <c r="L114" s="12">
        <f t="shared" si="38"/>
        <v>0</v>
      </c>
      <c r="M114" s="12">
        <f t="shared" si="39"/>
        <v>0</v>
      </c>
      <c r="N114" s="12">
        <f t="shared" si="40"/>
        <v>0</v>
      </c>
      <c r="O114" s="12">
        <f t="shared" si="41"/>
        <v>0</v>
      </c>
      <c r="P114" s="12">
        <f t="shared" si="42"/>
        <v>0</v>
      </c>
      <c r="Q114" s="12">
        <f t="shared" si="43"/>
        <v>0</v>
      </c>
      <c r="R114" s="12">
        <f t="shared" si="44"/>
        <v>0</v>
      </c>
      <c r="S114" s="12">
        <f t="shared" si="45"/>
        <v>0</v>
      </c>
    </row>
    <row r="115" spans="6:19" x14ac:dyDescent="0.3">
      <c r="F115" s="12">
        <f t="shared" si="36"/>
        <v>0</v>
      </c>
      <c r="G115" s="12">
        <f t="shared" si="46"/>
        <v>0</v>
      </c>
      <c r="H115" s="12" t="str">
        <f t="shared" si="47"/>
        <v/>
      </c>
      <c r="K115" s="12">
        <f t="shared" si="37"/>
        <v>0</v>
      </c>
      <c r="L115" s="12">
        <f t="shared" si="38"/>
        <v>0</v>
      </c>
      <c r="M115" s="12">
        <f t="shared" si="39"/>
        <v>0</v>
      </c>
      <c r="N115" s="12">
        <f t="shared" si="40"/>
        <v>0</v>
      </c>
      <c r="O115" s="12">
        <f t="shared" si="41"/>
        <v>0</v>
      </c>
      <c r="P115" s="12">
        <f t="shared" si="42"/>
        <v>0</v>
      </c>
      <c r="Q115" s="12">
        <f t="shared" si="43"/>
        <v>0</v>
      </c>
      <c r="R115" s="12">
        <f t="shared" si="44"/>
        <v>0</v>
      </c>
      <c r="S115" s="12">
        <f t="shared" si="45"/>
        <v>0</v>
      </c>
    </row>
    <row r="116" spans="6:19" x14ac:dyDescent="0.3">
      <c r="F116" s="12">
        <f t="shared" si="36"/>
        <v>0</v>
      </c>
      <c r="G116" s="12">
        <f t="shared" si="46"/>
        <v>0</v>
      </c>
      <c r="H116" s="12" t="str">
        <f t="shared" si="47"/>
        <v/>
      </c>
      <c r="K116" s="12">
        <f t="shared" si="37"/>
        <v>0</v>
      </c>
      <c r="L116" s="12">
        <f t="shared" si="38"/>
        <v>0</v>
      </c>
      <c r="M116" s="12">
        <f t="shared" si="39"/>
        <v>0</v>
      </c>
      <c r="N116" s="12">
        <f t="shared" si="40"/>
        <v>0</v>
      </c>
      <c r="O116" s="12">
        <f t="shared" si="41"/>
        <v>0</v>
      </c>
      <c r="P116" s="12">
        <f t="shared" si="42"/>
        <v>0</v>
      </c>
      <c r="Q116" s="12">
        <f t="shared" si="43"/>
        <v>0</v>
      </c>
      <c r="R116" s="12">
        <f t="shared" si="44"/>
        <v>0</v>
      </c>
      <c r="S116" s="12">
        <f t="shared" si="45"/>
        <v>0</v>
      </c>
    </row>
    <row r="117" spans="6:19" x14ac:dyDescent="0.3">
      <c r="F117" s="12">
        <f t="shared" si="36"/>
        <v>0</v>
      </c>
      <c r="G117" s="12">
        <f t="shared" si="46"/>
        <v>0</v>
      </c>
      <c r="H117" s="12" t="str">
        <f t="shared" si="47"/>
        <v/>
      </c>
      <c r="K117" s="12">
        <f t="shared" si="37"/>
        <v>0</v>
      </c>
      <c r="L117" s="12">
        <f t="shared" si="38"/>
        <v>0</v>
      </c>
      <c r="M117" s="12">
        <f t="shared" si="39"/>
        <v>0</v>
      </c>
      <c r="N117" s="12">
        <f t="shared" si="40"/>
        <v>0</v>
      </c>
      <c r="O117" s="12">
        <f t="shared" si="41"/>
        <v>0</v>
      </c>
      <c r="P117" s="12">
        <f t="shared" si="42"/>
        <v>0</v>
      </c>
      <c r="Q117" s="12">
        <f t="shared" si="43"/>
        <v>0</v>
      </c>
      <c r="R117" s="12">
        <f t="shared" si="44"/>
        <v>0</v>
      </c>
      <c r="S117" s="12">
        <f t="shared" si="45"/>
        <v>0</v>
      </c>
    </row>
    <row r="118" spans="6:19" x14ac:dyDescent="0.3">
      <c r="F118" s="12">
        <f t="shared" si="36"/>
        <v>0</v>
      </c>
      <c r="G118" s="12">
        <f t="shared" si="46"/>
        <v>0</v>
      </c>
      <c r="H118" s="12" t="str">
        <f t="shared" si="47"/>
        <v/>
      </c>
      <c r="K118" s="12">
        <f t="shared" si="37"/>
        <v>0</v>
      </c>
      <c r="L118" s="12">
        <f t="shared" si="38"/>
        <v>0</v>
      </c>
      <c r="M118" s="12">
        <f t="shared" si="39"/>
        <v>0</v>
      </c>
      <c r="N118" s="12">
        <f t="shared" si="40"/>
        <v>0</v>
      </c>
      <c r="O118" s="12">
        <f t="shared" si="41"/>
        <v>0</v>
      </c>
      <c r="P118" s="12">
        <f t="shared" si="42"/>
        <v>0</v>
      </c>
      <c r="Q118" s="12">
        <f t="shared" si="43"/>
        <v>0</v>
      </c>
      <c r="R118" s="12">
        <f t="shared" si="44"/>
        <v>0</v>
      </c>
      <c r="S118" s="12">
        <f t="shared" si="45"/>
        <v>0</v>
      </c>
    </row>
    <row r="119" spans="6:19" x14ac:dyDescent="0.3">
      <c r="F119" s="12">
        <f t="shared" si="36"/>
        <v>0</v>
      </c>
      <c r="G119" s="12">
        <f t="shared" si="46"/>
        <v>0</v>
      </c>
      <c r="H119" s="12" t="str">
        <f t="shared" si="47"/>
        <v/>
      </c>
      <c r="K119" s="12">
        <f t="shared" si="37"/>
        <v>0</v>
      </c>
      <c r="L119" s="12">
        <f t="shared" si="38"/>
        <v>0</v>
      </c>
      <c r="M119" s="12">
        <f t="shared" si="39"/>
        <v>0</v>
      </c>
      <c r="N119" s="12">
        <f t="shared" si="40"/>
        <v>0</v>
      </c>
      <c r="O119" s="12">
        <f t="shared" si="41"/>
        <v>0</v>
      </c>
      <c r="P119" s="12">
        <f t="shared" si="42"/>
        <v>0</v>
      </c>
      <c r="Q119" s="12">
        <f t="shared" si="43"/>
        <v>0</v>
      </c>
      <c r="R119" s="12">
        <f t="shared" si="44"/>
        <v>0</v>
      </c>
      <c r="S119" s="12">
        <f t="shared" si="45"/>
        <v>0</v>
      </c>
    </row>
    <row r="120" spans="6:19" x14ac:dyDescent="0.3">
      <c r="F120" s="12">
        <f>(E120-D120)/0.0416666666666666</f>
        <v>0</v>
      </c>
      <c r="G120" s="12">
        <f t="shared" si="46"/>
        <v>0</v>
      </c>
      <c r="H120" s="12" t="str">
        <f t="shared" si="47"/>
        <v/>
      </c>
      <c r="K120" s="12">
        <f>IF(A120=$K$3,F120,0)</f>
        <v>0</v>
      </c>
      <c r="L120" s="12">
        <f>IF(A120=$L$3,F120,0)</f>
        <v>0</v>
      </c>
      <c r="M120" s="12">
        <f>IF(A120=$M$3,F120,0)</f>
        <v>0</v>
      </c>
      <c r="N120" s="12">
        <f>IF(A120=$N$3,F120,0)</f>
        <v>0</v>
      </c>
      <c r="O120" s="12">
        <f>IF(A120=$O$3,F120,0)</f>
        <v>0</v>
      </c>
      <c r="P120" s="12">
        <f>IF(A120=$P$3,F120,0)</f>
        <v>0</v>
      </c>
      <c r="Q120" s="12">
        <f>IF(A120=$Q$3,F120,0)</f>
        <v>0</v>
      </c>
      <c r="R120" s="12">
        <f>IF(A120=$R$3,F120,0)</f>
        <v>0</v>
      </c>
      <c r="S120" s="12">
        <f>IF(A120=$S$3,F120,0)</f>
        <v>0</v>
      </c>
    </row>
    <row r="121" spans="6:19" x14ac:dyDescent="0.3">
      <c r="F121" s="12">
        <f>(E121-D121)/0.0416666666666666</f>
        <v>0</v>
      </c>
      <c r="G121" s="12">
        <f t="shared" si="46"/>
        <v>0</v>
      </c>
      <c r="H121" s="12" t="str">
        <f t="shared" si="47"/>
        <v/>
      </c>
      <c r="K121" s="12">
        <f>IF(A121=$K$3,F121,0)</f>
        <v>0</v>
      </c>
      <c r="L121" s="12">
        <f>IF(A121=$L$3,F121,0)</f>
        <v>0</v>
      </c>
      <c r="M121" s="12">
        <f>IF(A121=$M$3,F121,0)</f>
        <v>0</v>
      </c>
      <c r="N121" s="12">
        <f>IF(A121=$N$3,F121,0)</f>
        <v>0</v>
      </c>
      <c r="O121" s="12">
        <f>IF(A121=$O$3,F121,0)</f>
        <v>0</v>
      </c>
      <c r="P121" s="12">
        <f>IF(A121=$P$3,F121,0)</f>
        <v>0</v>
      </c>
      <c r="Q121" s="12">
        <f>IF(A121=$Q$3,F121,0)</f>
        <v>0</v>
      </c>
      <c r="R121" s="12">
        <f>IF(A121=$R$3,F121,0)</f>
        <v>0</v>
      </c>
      <c r="S121" s="12">
        <f>IF(A121=$S$3,F121,0)</f>
        <v>0</v>
      </c>
    </row>
    <row r="122" spans="6:19" x14ac:dyDescent="0.3">
      <c r="F122" s="12">
        <f>(E122-D122)/0.0416666666666666</f>
        <v>0</v>
      </c>
      <c r="G122" s="12">
        <f t="shared" si="46"/>
        <v>0</v>
      </c>
      <c r="H122" s="12" t="str">
        <f t="shared" si="47"/>
        <v/>
      </c>
      <c r="K122" s="12">
        <f>IF(A122=$K$3,F122,0)</f>
        <v>0</v>
      </c>
      <c r="L122" s="12">
        <f>IF(A122=$L$3,F122,0)</f>
        <v>0</v>
      </c>
      <c r="M122" s="12">
        <f>IF(A122=$M$3,F122,0)</f>
        <v>0</v>
      </c>
      <c r="N122" s="12">
        <f>IF(A122=$N$3,F122,0)</f>
        <v>0</v>
      </c>
      <c r="O122" s="12">
        <f>IF(A122=$O$3,F122,0)</f>
        <v>0</v>
      </c>
      <c r="P122" s="12">
        <f>IF(A122=$P$3,F122,0)</f>
        <v>0</v>
      </c>
      <c r="Q122" s="12">
        <f>IF(A122=$Q$3,F122,0)</f>
        <v>0</v>
      </c>
      <c r="R122" s="12">
        <f>IF(A122=$R$3,F122,0)</f>
        <v>0</v>
      </c>
      <c r="S122" s="12">
        <f>IF(A122=$S$3,F122,0)</f>
        <v>0</v>
      </c>
    </row>
    <row r="123" spans="6:19" x14ac:dyDescent="0.3">
      <c r="F123" s="12">
        <f>(E123-D123)/0.0416666666666666</f>
        <v>0</v>
      </c>
      <c r="G123" s="12">
        <f t="shared" si="46"/>
        <v>0</v>
      </c>
      <c r="H123" s="12" t="str">
        <f t="shared" si="47"/>
        <v/>
      </c>
      <c r="K123" s="12">
        <f>IF(A123=$K$3,F123,0)</f>
        <v>0</v>
      </c>
      <c r="L123" s="12">
        <f>IF(A123=$L$3,F123,0)</f>
        <v>0</v>
      </c>
      <c r="M123" s="12">
        <f>IF(A123=$M$3,F123,0)</f>
        <v>0</v>
      </c>
      <c r="N123" s="12">
        <f>IF(A123=$N$3,F123,0)</f>
        <v>0</v>
      </c>
      <c r="O123" s="12">
        <f>IF(A123=$O$3,F123,0)</f>
        <v>0</v>
      </c>
      <c r="P123" s="12">
        <f>IF(A123=$P$3,F123,0)</f>
        <v>0</v>
      </c>
      <c r="Q123" s="12">
        <f>IF(A123=$Q$3,F123,0)</f>
        <v>0</v>
      </c>
      <c r="R123" s="12">
        <f>IF(A123=$R$3,F123,0)</f>
        <v>0</v>
      </c>
      <c r="S123" s="12">
        <f>IF(A123=$S$3,F123,0)</f>
        <v>0</v>
      </c>
    </row>
  </sheetData>
  <autoFilter ref="A4:T52" xr:uid="{631FFAEA-930E-49FF-BB0A-95CE7DE52A80}"/>
  <sortState xmlns:xlrd2="http://schemas.microsoft.com/office/spreadsheetml/2017/richdata2" ref="A11:T70">
    <sortCondition ref="A11:A70"/>
    <sortCondition ref="B11:B70"/>
    <sortCondition ref="C11:C70"/>
    <sortCondition ref="D11:D70"/>
  </sortState>
  <mergeCells count="6">
    <mergeCell ref="K1:S1"/>
    <mergeCell ref="G2:G3"/>
    <mergeCell ref="H2:H3"/>
    <mergeCell ref="K2:O2"/>
    <mergeCell ref="P2:Q2"/>
    <mergeCell ref="R2:S2"/>
  </mergeCells>
  <conditionalFormatting sqref="K11:S11 K30:S30 K32:S33 K35:S43 K47:S48 K45:S45 K51:S54 K60:S123 K56:S57">
    <cfRule type="cellIs" dxfId="64" priority="32" operator="equal">
      <formula>0</formula>
    </cfRule>
  </conditionalFormatting>
  <conditionalFormatting sqref="K13:K14 K16:K17 K20:K22 K25:K26 K28">
    <cfRule type="cellIs" dxfId="63" priority="31" operator="equal">
      <formula>0</formula>
    </cfRule>
  </conditionalFormatting>
  <conditionalFormatting sqref="L13:S14 L16:S17 L20:S22 L25:S26 L28:S28">
    <cfRule type="cellIs" dxfId="62" priority="30" operator="equal">
      <formula>0</formula>
    </cfRule>
  </conditionalFormatting>
  <conditionalFormatting sqref="K12">
    <cfRule type="cellIs" dxfId="61" priority="28" operator="equal">
      <formula>0</formula>
    </cfRule>
  </conditionalFormatting>
  <conditionalFormatting sqref="L12:S12">
    <cfRule type="cellIs" dxfId="60" priority="27" operator="equal">
      <formula>0</formula>
    </cfRule>
  </conditionalFormatting>
  <conditionalFormatting sqref="K15">
    <cfRule type="cellIs" dxfId="59" priority="26" operator="equal">
      <formula>0</formula>
    </cfRule>
  </conditionalFormatting>
  <conditionalFormatting sqref="L15:S15">
    <cfRule type="cellIs" dxfId="58" priority="25" operator="equal">
      <formula>0</formula>
    </cfRule>
  </conditionalFormatting>
  <conditionalFormatting sqref="K18">
    <cfRule type="cellIs" dxfId="57" priority="24" operator="equal">
      <formula>0</formula>
    </cfRule>
  </conditionalFormatting>
  <conditionalFormatting sqref="L18:S18">
    <cfRule type="cellIs" dxfId="56" priority="23" operator="equal">
      <formula>0</formula>
    </cfRule>
  </conditionalFormatting>
  <conditionalFormatting sqref="K19:K20">
    <cfRule type="cellIs" dxfId="55" priority="22" operator="equal">
      <formula>0</formula>
    </cfRule>
  </conditionalFormatting>
  <conditionalFormatting sqref="L19:S20">
    <cfRule type="cellIs" dxfId="54" priority="21" operator="equal">
      <formula>0</formula>
    </cfRule>
  </conditionalFormatting>
  <conditionalFormatting sqref="K24">
    <cfRule type="cellIs" dxfId="53" priority="20" operator="equal">
      <formula>0</formula>
    </cfRule>
  </conditionalFormatting>
  <conditionalFormatting sqref="L24:S24">
    <cfRule type="cellIs" dxfId="52" priority="19" operator="equal">
      <formula>0</formula>
    </cfRule>
  </conditionalFormatting>
  <conditionalFormatting sqref="K27">
    <cfRule type="cellIs" dxfId="51" priority="18" operator="equal">
      <formula>0</formula>
    </cfRule>
  </conditionalFormatting>
  <conditionalFormatting sqref="L27:S27">
    <cfRule type="cellIs" dxfId="50" priority="17" operator="equal">
      <formula>0</formula>
    </cfRule>
  </conditionalFormatting>
  <conditionalFormatting sqref="K29">
    <cfRule type="cellIs" dxfId="49" priority="16" operator="equal">
      <formula>0</formula>
    </cfRule>
  </conditionalFormatting>
  <conditionalFormatting sqref="L29:S29">
    <cfRule type="cellIs" dxfId="48" priority="15" operator="equal">
      <formula>0</formula>
    </cfRule>
  </conditionalFormatting>
  <conditionalFormatting sqref="K23">
    <cfRule type="cellIs" dxfId="47" priority="14" operator="equal">
      <formula>0</formula>
    </cfRule>
  </conditionalFormatting>
  <conditionalFormatting sqref="L23:S23">
    <cfRule type="cellIs" dxfId="46" priority="13" operator="equal">
      <formula>0</formula>
    </cfRule>
  </conditionalFormatting>
  <conditionalFormatting sqref="K34:S35">
    <cfRule type="cellIs" dxfId="45" priority="12" operator="equal">
      <formula>0</formula>
    </cfRule>
  </conditionalFormatting>
  <conditionalFormatting sqref="K31:S31">
    <cfRule type="cellIs" dxfId="44" priority="11" operator="equal">
      <formula>0</formula>
    </cfRule>
  </conditionalFormatting>
  <conditionalFormatting sqref="K49:S49">
    <cfRule type="cellIs" dxfId="43" priority="10" operator="equal">
      <formula>0</formula>
    </cfRule>
  </conditionalFormatting>
  <conditionalFormatting sqref="K46:S46">
    <cfRule type="cellIs" dxfId="42" priority="9" operator="equal">
      <formula>0</formula>
    </cfRule>
  </conditionalFormatting>
  <conditionalFormatting sqref="K44:S44">
    <cfRule type="cellIs" dxfId="41" priority="8" operator="equal">
      <formula>0</formula>
    </cfRule>
  </conditionalFormatting>
  <conditionalFormatting sqref="K50:S50">
    <cfRule type="cellIs" dxfId="40" priority="7" operator="equal">
      <formula>0</formula>
    </cfRule>
  </conditionalFormatting>
  <conditionalFormatting sqref="K59:S59">
    <cfRule type="cellIs" dxfId="39" priority="6" operator="equal">
      <formula>0</formula>
    </cfRule>
  </conditionalFormatting>
  <conditionalFormatting sqref="K58:S58">
    <cfRule type="cellIs" dxfId="38" priority="5" operator="equal">
      <formula>0</formula>
    </cfRule>
  </conditionalFormatting>
  <conditionalFormatting sqref="K55:S55">
    <cfRule type="cellIs" dxfId="37" priority="4" operator="equal">
      <formula>0</formula>
    </cfRule>
  </conditionalFormatting>
  <conditionalFormatting sqref="K5:S10">
    <cfRule type="cellIs" dxfId="36" priority="3" operator="equal">
      <formula>0</formula>
    </cfRule>
  </conditionalFormatting>
  <conditionalFormatting sqref="G5:J123">
    <cfRule type="expression" dxfId="35" priority="1">
      <formula>$B$11&lt;&gt;$B$13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D3B0-7DA3-4ABD-A3B1-A14670C3B767}">
  <dimension ref="A2:F52"/>
  <sheetViews>
    <sheetView topLeftCell="E47" workbookViewId="0">
      <selection activeCell="F52" sqref="F52"/>
    </sheetView>
  </sheetViews>
  <sheetFormatPr defaultRowHeight="14.4" x14ac:dyDescent="0.3"/>
  <cols>
    <col min="1" max="1" width="12.33203125" bestFit="1" customWidth="1"/>
    <col min="2" max="2" width="7.109375" customWidth="1"/>
    <col min="3" max="3" width="41.5546875" style="16" customWidth="1"/>
    <col min="4" max="4" width="97.33203125" style="7" hidden="1" customWidth="1"/>
    <col min="5" max="5" width="90.6640625" style="7" customWidth="1"/>
    <col min="6" max="6" width="112.33203125" style="7" customWidth="1"/>
  </cols>
  <sheetData>
    <row r="2" spans="1:6" x14ac:dyDescent="0.3">
      <c r="C2" s="15"/>
    </row>
    <row r="3" spans="1:6" x14ac:dyDescent="0.3">
      <c r="A3" s="1" t="s">
        <v>16</v>
      </c>
      <c r="B3" s="1" t="s">
        <v>0</v>
      </c>
      <c r="C3" s="15"/>
    </row>
    <row r="4" spans="1:6" x14ac:dyDescent="0.3">
      <c r="A4" s="1" t="s">
        <v>18</v>
      </c>
      <c r="B4" s="1"/>
      <c r="C4" s="17"/>
    </row>
    <row r="9" spans="1:6" x14ac:dyDescent="0.3">
      <c r="C9" s="16" t="s">
        <v>41</v>
      </c>
    </row>
    <row r="10" spans="1:6" x14ac:dyDescent="0.3">
      <c r="C10" s="16" t="s">
        <v>42</v>
      </c>
    </row>
    <row r="11" spans="1:6" ht="28.8" x14ac:dyDescent="0.3">
      <c r="A11" t="s">
        <v>15</v>
      </c>
      <c r="B11" s="2">
        <v>44533</v>
      </c>
      <c r="C11" s="16" t="s">
        <v>43</v>
      </c>
      <c r="D11" s="7" t="str">
        <f>IF(A11=A10,D10&amp;CHAR(10)&amp;C11,C11)</f>
        <v>[12/3] - Explanation on audit process for project files 0.5MH</v>
      </c>
      <c r="E11" s="7" t="str">
        <f>IF(A11=A12,"",D11)</f>
        <v/>
      </c>
      <c r="F11" s="7" t="s">
        <v>41</v>
      </c>
    </row>
    <row r="12" spans="1:6" ht="28.8" x14ac:dyDescent="0.3">
      <c r="A12" t="s">
        <v>15</v>
      </c>
      <c r="B12" s="2">
        <v>44536</v>
      </c>
      <c r="C12" s="16" t="s">
        <v>80</v>
      </c>
      <c r="D12" s="7" t="str">
        <f>IF(A12=A11,D11&amp;CHAR(10)&amp;C12,C12)</f>
        <v>[12/3] - Explanation on audit process for project files 0.5MH
[12/6] - Had ms Carmen Abria audit my laptop 2.8MH</v>
      </c>
      <c r="E12" s="7" t="str">
        <f t="shared" ref="E12:E52" si="0">IF(A12=A13,"",D12)</f>
        <v/>
      </c>
      <c r="F12" s="7" t="s">
        <v>41</v>
      </c>
    </row>
    <row r="13" spans="1:6" ht="43.2" x14ac:dyDescent="0.3">
      <c r="A13" t="s">
        <v>15</v>
      </c>
      <c r="B13" s="2">
        <v>44536</v>
      </c>
      <c r="C13" s="16" t="s">
        <v>75</v>
      </c>
      <c r="D13" s="7" t="str">
        <f t="shared" ref="D13:D52" si="1">IF(A13=A12,D12&amp;CHAR(10)&amp;C13,C13)</f>
        <v>[12/3] - Explanation on audit process for project files 0.5MH
[12/6] - Had ms Carmen Abria audit my laptop 2.8MH
[12/6] - the Hybrid Work Model - RTO Employees Induction 1MH</v>
      </c>
      <c r="E13" s="7" t="str">
        <f t="shared" si="0"/>
        <v/>
      </c>
      <c r="F13" s="7" t="s">
        <v>41</v>
      </c>
    </row>
    <row r="14" spans="1:6" ht="57.6" x14ac:dyDescent="0.3">
      <c r="A14" t="s">
        <v>15</v>
      </c>
      <c r="B14" s="2">
        <v>44539</v>
      </c>
      <c r="C14" s="16" t="s">
        <v>44</v>
      </c>
      <c r="D14" s="7" t="str">
        <f t="shared" si="1"/>
        <v>[12/3] - Explanation on audit process for project files 0.5MH
[12/6] - Had ms Carmen Abria audit my laptop 2.8MH
[12/6] - the Hybrid Work Model - RTO Employees Induction 1MH
[12/9] - Enable Hyper-V 0.25MH</v>
      </c>
      <c r="E14" s="7" t="str">
        <f t="shared" si="0"/>
        <v/>
      </c>
      <c r="F14" s="7" t="s">
        <v>41</v>
      </c>
    </row>
    <row r="15" spans="1:6" ht="72" x14ac:dyDescent="0.3">
      <c r="A15" t="s">
        <v>15</v>
      </c>
      <c r="B15" s="2">
        <v>44540</v>
      </c>
      <c r="C15" s="16" t="s">
        <v>45</v>
      </c>
      <c r="D15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</v>
      </c>
      <c r="E15" s="7" t="str">
        <f t="shared" si="0"/>
        <v/>
      </c>
      <c r="F15" s="7" t="s">
        <v>41</v>
      </c>
    </row>
    <row r="16" spans="1:6" ht="86.4" x14ac:dyDescent="0.3">
      <c r="A16" t="s">
        <v>15</v>
      </c>
      <c r="B16" s="2">
        <v>44543</v>
      </c>
      <c r="C16" s="16" t="s">
        <v>46</v>
      </c>
      <c r="D16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</v>
      </c>
      <c r="E16" s="7" t="str">
        <f t="shared" si="0"/>
        <v/>
      </c>
      <c r="F16" s="7" t="s">
        <v>41</v>
      </c>
    </row>
    <row r="17" spans="1:6" ht="100.8" x14ac:dyDescent="0.3">
      <c r="A17" t="s">
        <v>15</v>
      </c>
      <c r="B17" s="2">
        <v>44544</v>
      </c>
      <c r="C17" s="16" t="s">
        <v>47</v>
      </c>
      <c r="D17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</v>
      </c>
      <c r="E17" s="7" t="str">
        <f t="shared" si="0"/>
        <v/>
      </c>
      <c r="F17" s="7" t="s">
        <v>41</v>
      </c>
    </row>
    <row r="18" spans="1:6" ht="115.2" x14ac:dyDescent="0.3">
      <c r="A18" t="s">
        <v>15</v>
      </c>
      <c r="B18" s="2">
        <v>44545</v>
      </c>
      <c r="C18" s="16" t="s">
        <v>81</v>
      </c>
      <c r="D18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</v>
      </c>
      <c r="E18" s="7" t="str">
        <f t="shared" si="0"/>
        <v/>
      </c>
      <c r="F18" s="7" t="s">
        <v>41</v>
      </c>
    </row>
    <row r="19" spans="1:6" ht="129.6" x14ac:dyDescent="0.3">
      <c r="A19" t="s">
        <v>15</v>
      </c>
      <c r="B19" s="2">
        <v>44545</v>
      </c>
      <c r="C19" s="16" t="s">
        <v>76</v>
      </c>
      <c r="D19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</v>
      </c>
      <c r="E19" s="7" t="str">
        <f t="shared" si="0"/>
        <v/>
      </c>
      <c r="F19" s="7" t="s">
        <v>41</v>
      </c>
    </row>
    <row r="20" spans="1:6" ht="144" x14ac:dyDescent="0.3">
      <c r="A20" t="s">
        <v>15</v>
      </c>
      <c r="B20" s="2">
        <v>44546</v>
      </c>
      <c r="C20" s="16" t="s">
        <v>82</v>
      </c>
      <c r="D20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</v>
      </c>
      <c r="E20" s="7" t="str">
        <f t="shared" si="0"/>
        <v/>
      </c>
      <c r="F20" s="7" t="s">
        <v>41</v>
      </c>
    </row>
    <row r="21" spans="1:6" ht="158.4" x14ac:dyDescent="0.3">
      <c r="A21" t="s">
        <v>15</v>
      </c>
      <c r="B21" s="2">
        <v>44546</v>
      </c>
      <c r="C21" s="16" t="s">
        <v>77</v>
      </c>
      <c r="D21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
[12/16] - Create Investigation Report on Android Studio Problems when running in the office 1MH</v>
      </c>
      <c r="E21" s="7" t="str">
        <f t="shared" si="0"/>
        <v/>
      </c>
      <c r="F21" s="7" t="s">
        <v>41</v>
      </c>
    </row>
    <row r="22" spans="1:6" ht="172.8" x14ac:dyDescent="0.3">
      <c r="A22" t="s">
        <v>15</v>
      </c>
      <c r="B22" s="2">
        <v>44552</v>
      </c>
      <c r="C22" s="16" t="s">
        <v>48</v>
      </c>
      <c r="D22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
[12/16] - Create Investigation Report on Android Studio Problems when running in the office 1MH
[12/22] - Assist MIS wth problem with internet on my cubicle 0.33MH</v>
      </c>
      <c r="E22" s="7" t="str">
        <f t="shared" si="0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
[12/16] - Create Investigation Report on Android Studio Problems when running in the office 1MH
[12/22] - Assist MIS wth problem with internet on my cubicle 0.33MH</v>
      </c>
      <c r="F22" s="7" t="s">
        <v>85</v>
      </c>
    </row>
    <row r="23" spans="1:6" ht="28.8" x14ac:dyDescent="0.3">
      <c r="A23" s="6" t="s">
        <v>5</v>
      </c>
      <c r="B23" s="2">
        <v>44544</v>
      </c>
      <c r="C23" s="16" t="s">
        <v>49</v>
      </c>
      <c r="D23" s="7" t="str">
        <f t="shared" si="1"/>
        <v>[12/14] - Attend Android Basics: User Interface - Udacity 6.28MH</v>
      </c>
      <c r="E23" s="7" t="str">
        <f t="shared" si="0"/>
        <v/>
      </c>
      <c r="F23" s="7" t="s">
        <v>41</v>
      </c>
    </row>
    <row r="24" spans="1:6" ht="28.8" x14ac:dyDescent="0.3">
      <c r="A24" s="6" t="s">
        <v>5</v>
      </c>
      <c r="B24" s="2">
        <v>44545</v>
      </c>
      <c r="C24" s="16" t="s">
        <v>50</v>
      </c>
      <c r="D24" s="7" t="str">
        <f t="shared" si="1"/>
        <v>[12/14] - Attend Android Basics: User Interface - Udacity 6.28MH
[12/15] - Attend Android Basics: User Interface - Udacity 5MH</v>
      </c>
      <c r="E24" s="7" t="str">
        <f t="shared" si="0"/>
        <v>[12/14] - Attend Android Basics: User Interface - Udacity 6.28MH
[12/15] - Attend Android Basics: User Interface - Udacity 5MH</v>
      </c>
      <c r="F24" s="7" t="s">
        <v>86</v>
      </c>
    </row>
    <row r="25" spans="1:6" ht="28.8" x14ac:dyDescent="0.3">
      <c r="A25" t="s">
        <v>7</v>
      </c>
      <c r="B25" s="2">
        <v>44552</v>
      </c>
      <c r="C25" s="16" t="s">
        <v>83</v>
      </c>
      <c r="D25" s="7" t="str">
        <f t="shared" si="1"/>
        <v>[12/22] - Continue C++: From Beginner to Expert 3.5MH</v>
      </c>
      <c r="E25" s="7" t="str">
        <f t="shared" si="0"/>
        <v/>
      </c>
      <c r="F25" s="7" t="s">
        <v>41</v>
      </c>
    </row>
    <row r="26" spans="1:6" ht="28.8" x14ac:dyDescent="0.3">
      <c r="A26" t="s">
        <v>7</v>
      </c>
      <c r="B26" s="2">
        <v>44552</v>
      </c>
      <c r="C26" s="16" t="s">
        <v>78</v>
      </c>
      <c r="D26" s="7" t="str">
        <f t="shared" si="1"/>
        <v>[12/22] - Continue C++: From Beginner to Expert 3.5MH
[12/22] - Start C++: From Beginner to Expert 2MH</v>
      </c>
      <c r="E26" s="7" t="str">
        <f t="shared" si="0"/>
        <v/>
      </c>
      <c r="F26" s="7" t="s">
        <v>41</v>
      </c>
    </row>
    <row r="27" spans="1:6" ht="43.2" x14ac:dyDescent="0.3">
      <c r="A27" t="s">
        <v>7</v>
      </c>
      <c r="B27" s="2">
        <v>44553</v>
      </c>
      <c r="C27" s="16" t="s">
        <v>51</v>
      </c>
      <c r="D27" s="7" t="str">
        <f t="shared" si="1"/>
        <v>[12/22] - Continue C++: From Beginner to Expert 3.5MH
[12/22] - Start C++: From Beginner to Expert 2MH
[12/23] - Continue C++: From Beginner to Expert 4.5MH</v>
      </c>
      <c r="E27" s="7" t="str">
        <f t="shared" si="0"/>
        <v/>
      </c>
      <c r="F27" s="7" t="s">
        <v>41</v>
      </c>
    </row>
    <row r="28" spans="1:6" ht="57.6" x14ac:dyDescent="0.3">
      <c r="A28" t="s">
        <v>7</v>
      </c>
      <c r="B28" s="2">
        <v>44557</v>
      </c>
      <c r="C28" s="16" t="s">
        <v>52</v>
      </c>
      <c r="D28" s="7" t="str">
        <f t="shared" si="1"/>
        <v>[12/22] - Continue C++: From Beginner to Expert 3.5MH
[12/22] - Start C++: From Beginner to Expert 2MH
[12/23] - Continue C++: From Beginner to Expert 4.5MH
[12/27] - Continue C++: From Beginner to Expert 6MH</v>
      </c>
      <c r="E28" s="7" t="str">
        <f t="shared" si="0"/>
        <v/>
      </c>
      <c r="F28" s="7" t="s">
        <v>41</v>
      </c>
    </row>
    <row r="29" spans="1:6" ht="72" x14ac:dyDescent="0.3">
      <c r="A29" t="s">
        <v>7</v>
      </c>
      <c r="B29" s="2">
        <v>44558</v>
      </c>
      <c r="C29" s="16" t="s">
        <v>53</v>
      </c>
      <c r="D29" s="7" t="str">
        <f t="shared" si="1"/>
        <v>[12/22] - Continue C++: From Beginner to Expert 3.5MH
[12/22] - Start C++: From Beginner to Expert 2MH
[12/23] - Continue C++: From Beginner to Expert 4.5MH
[12/27] - Continue C++: From Beginner to Expert 6MH
[12/28] - Continue C++: From Beginner to Expert 7.5MH</v>
      </c>
      <c r="E29" s="7" t="str">
        <f t="shared" si="0"/>
        <v>[12/22] - Continue C++: From Beginner to Expert 3.5MH
[12/22] - Start C++: From Beginner to Expert 2MH
[12/23] - Continue C++: From Beginner to Expert 4.5MH
[12/27] - Continue C++: From Beginner to Expert 6MH
[12/28] - Continue C++: From Beginner to Expert 7.5MH</v>
      </c>
      <c r="F29" s="7" t="s">
        <v>87</v>
      </c>
    </row>
    <row r="30" spans="1:6" x14ac:dyDescent="0.3">
      <c r="A30" s="6" t="s">
        <v>12</v>
      </c>
      <c r="B30" s="9">
        <v>44531</v>
      </c>
      <c r="C30" s="16" t="s">
        <v>54</v>
      </c>
      <c r="D30" s="7" t="str">
        <f t="shared" si="1"/>
        <v>[12/1] - Training 7MH</v>
      </c>
      <c r="E30" s="7" t="str">
        <f t="shared" si="0"/>
        <v/>
      </c>
      <c r="F30" s="7" t="s">
        <v>41</v>
      </c>
    </row>
    <row r="31" spans="1:6" ht="28.8" x14ac:dyDescent="0.3">
      <c r="A31" s="6" t="s">
        <v>12</v>
      </c>
      <c r="B31" s="9">
        <v>44532</v>
      </c>
      <c r="C31" s="16" t="s">
        <v>55</v>
      </c>
      <c r="D31" s="7" t="str">
        <f t="shared" si="1"/>
        <v>[12/1] - Training 7MH
[12/2] - Training 7MH</v>
      </c>
      <c r="E31" s="7" t="str">
        <f t="shared" si="0"/>
        <v/>
      </c>
      <c r="F31" s="7" t="s">
        <v>41</v>
      </c>
    </row>
    <row r="32" spans="1:6" ht="43.2" x14ac:dyDescent="0.3">
      <c r="A32" s="6" t="s">
        <v>12</v>
      </c>
      <c r="B32" s="9">
        <v>44533</v>
      </c>
      <c r="C32" s="16" t="s">
        <v>56</v>
      </c>
      <c r="D32" s="7" t="str">
        <f t="shared" si="1"/>
        <v>[12/1] - Training 7MH
[12/2] - Training 7MH
[12/3] - Training 6.5MH</v>
      </c>
      <c r="E32" s="7" t="str">
        <f t="shared" si="0"/>
        <v/>
      </c>
      <c r="F32" s="7" t="s">
        <v>41</v>
      </c>
    </row>
    <row r="33" spans="1:6" ht="57.6" x14ac:dyDescent="0.3">
      <c r="A33" s="6" t="s">
        <v>12</v>
      </c>
      <c r="B33" s="9">
        <v>44536</v>
      </c>
      <c r="C33" s="16" t="s">
        <v>57</v>
      </c>
      <c r="D33" s="7" t="str">
        <f t="shared" si="1"/>
        <v>[12/1] - Training 7MH
[12/2] - Training 7MH
[12/3] - Training 6.5MH
[12/6] - Training 3.2MH</v>
      </c>
      <c r="E33" s="7" t="str">
        <f t="shared" si="0"/>
        <v/>
      </c>
      <c r="F33" s="7" t="s">
        <v>41</v>
      </c>
    </row>
    <row r="34" spans="1:6" ht="72" x14ac:dyDescent="0.3">
      <c r="A34" s="6" t="s">
        <v>12</v>
      </c>
      <c r="B34" s="9">
        <v>44537</v>
      </c>
      <c r="C34" s="16" t="s">
        <v>58</v>
      </c>
      <c r="D34" s="7" t="str">
        <f t="shared" si="1"/>
        <v>[12/1] - Training 7MH
[12/2] - Training 7MH
[12/3] - Training 6.5MH
[12/6] - Training 3.2MH
[12/7] - Training 7.5MH</v>
      </c>
      <c r="E34" s="7" t="str">
        <f t="shared" si="0"/>
        <v/>
      </c>
      <c r="F34" s="7" t="s">
        <v>41</v>
      </c>
    </row>
    <row r="35" spans="1:6" ht="86.4" x14ac:dyDescent="0.3">
      <c r="A35" s="6" t="s">
        <v>12</v>
      </c>
      <c r="B35" s="9">
        <v>44539</v>
      </c>
      <c r="C35" s="16" t="s">
        <v>59</v>
      </c>
      <c r="D35" s="7" t="str">
        <f t="shared" si="1"/>
        <v>[12/1] - Training 7MH
[12/2] - Training 7MH
[12/3] - Training 6.5MH
[12/6] - Training 3.2MH
[12/7] - Training 7.5MH
[12/9] - Training 3.75MH</v>
      </c>
      <c r="E35" s="7" t="str">
        <f t="shared" si="0"/>
        <v/>
      </c>
      <c r="F35" s="7" t="s">
        <v>41</v>
      </c>
    </row>
    <row r="36" spans="1:6" ht="100.8" x14ac:dyDescent="0.3">
      <c r="A36" s="6" t="s">
        <v>12</v>
      </c>
      <c r="B36" s="9">
        <v>44540</v>
      </c>
      <c r="C36" s="16" t="s">
        <v>60</v>
      </c>
      <c r="D36" s="7" t="str">
        <f t="shared" si="1"/>
        <v>[12/1] - Training 7MH
[12/2] - Training 7MH
[12/3] - Training 6.5MH
[12/6] - Training 3.2MH
[12/7] - Training 7.5MH
[12/9] - Training 3.75MH
[12/10] - Training 2MH</v>
      </c>
      <c r="E36" s="7" t="str">
        <f t="shared" si="0"/>
        <v/>
      </c>
      <c r="F36" s="7" t="s">
        <v>41</v>
      </c>
    </row>
    <row r="37" spans="1:6" ht="115.2" x14ac:dyDescent="0.3">
      <c r="A37" s="6" t="s">
        <v>12</v>
      </c>
      <c r="B37" s="9">
        <v>44543</v>
      </c>
      <c r="C37" s="16" t="s">
        <v>61</v>
      </c>
      <c r="D37" s="7" t="str">
        <f t="shared" si="1"/>
        <v>[12/1] - Training 7MH
[12/2] - Training 7MH
[12/3] - Training 6.5MH
[12/6] - Training 3.2MH
[12/7] - Training 7.5MH
[12/9] - Training 3.75MH
[12/10] - Training 2MH
[12/13] - Training 5MH</v>
      </c>
      <c r="E37" s="7" t="str">
        <f t="shared" si="0"/>
        <v>[12/1] - Training 7MH
[12/2] - Training 7MH
[12/3] - Training 6.5MH
[12/6] - Training 3.2MH
[12/7] - Training 7.5MH
[12/9] - Training 3.75MH
[12/10] - Training 2MH
[12/13] - Training 5MH</v>
      </c>
      <c r="F37" s="7" t="s">
        <v>88</v>
      </c>
    </row>
    <row r="38" spans="1:6" x14ac:dyDescent="0.3">
      <c r="A38" s="6" t="s">
        <v>4</v>
      </c>
      <c r="B38" s="9">
        <v>44531</v>
      </c>
      <c r="C38" s="16" t="s">
        <v>62</v>
      </c>
      <c r="D38" s="7" t="str">
        <f t="shared" si="1"/>
        <v>[12/1] - Meeting 0.5MH</v>
      </c>
      <c r="E38" s="7" t="str">
        <f t="shared" si="0"/>
        <v/>
      </c>
      <c r="F38" s="7" t="s">
        <v>41</v>
      </c>
    </row>
    <row r="39" spans="1:6" ht="28.8" x14ac:dyDescent="0.3">
      <c r="A39" s="6" t="s">
        <v>4</v>
      </c>
      <c r="B39" s="9">
        <v>44532</v>
      </c>
      <c r="C39" s="16" t="s">
        <v>63</v>
      </c>
      <c r="D39" s="7" t="str">
        <f t="shared" si="1"/>
        <v>[12/1] - Meeting 0.5MH
[12/2] - Meeting 0.5MH</v>
      </c>
      <c r="E39" s="7" t="str">
        <f t="shared" si="0"/>
        <v/>
      </c>
      <c r="F39" s="7" t="s">
        <v>41</v>
      </c>
    </row>
    <row r="40" spans="1:6" ht="43.2" x14ac:dyDescent="0.3">
      <c r="A40" s="6" t="s">
        <v>4</v>
      </c>
      <c r="B40" s="9">
        <v>44533</v>
      </c>
      <c r="C40" s="16" t="s">
        <v>64</v>
      </c>
      <c r="D40" s="7" t="str">
        <f t="shared" si="1"/>
        <v>[12/1] - Meeting 0.5MH
[12/2] - Meeting 0.5MH
[12/3] - Meeting 0.5MH</v>
      </c>
      <c r="E40" s="7" t="str">
        <f t="shared" si="0"/>
        <v/>
      </c>
      <c r="F40" s="7" t="s">
        <v>41</v>
      </c>
    </row>
    <row r="41" spans="1:6" ht="57.6" x14ac:dyDescent="0.3">
      <c r="A41" s="6" t="s">
        <v>4</v>
      </c>
      <c r="B41" s="9">
        <v>44536</v>
      </c>
      <c r="C41" s="16" t="s">
        <v>65</v>
      </c>
      <c r="D41" s="7" t="str">
        <f t="shared" si="1"/>
        <v>[12/1] - Meeting 0.5MH
[12/2] - Meeting 0.5MH
[12/3] - Meeting 0.5MH
[12/6] - Meeting 0.5MH</v>
      </c>
      <c r="E41" s="7" t="str">
        <f t="shared" si="0"/>
        <v/>
      </c>
      <c r="F41" s="7" t="s">
        <v>41</v>
      </c>
    </row>
    <row r="42" spans="1:6" ht="72" x14ac:dyDescent="0.3">
      <c r="A42" s="6" t="s">
        <v>4</v>
      </c>
      <c r="B42" s="9">
        <v>44539</v>
      </c>
      <c r="C42" s="16" t="s">
        <v>66</v>
      </c>
      <c r="D42" s="7" t="str">
        <f t="shared" si="1"/>
        <v>[12/1] - Meeting 0.5MH
[12/2] - Meeting 0.5MH
[12/3] - Meeting 0.5MH
[12/6] - Meeting 0.5MH
[12/9] - Meeting 0.5MH</v>
      </c>
      <c r="E42" s="7" t="str">
        <f t="shared" si="0"/>
        <v/>
      </c>
      <c r="F42" s="7" t="s">
        <v>41</v>
      </c>
    </row>
    <row r="43" spans="1:6" ht="86.4" x14ac:dyDescent="0.3">
      <c r="A43" s="6" t="s">
        <v>4</v>
      </c>
      <c r="B43" s="9">
        <v>44540</v>
      </c>
      <c r="C43" s="16" t="s">
        <v>67</v>
      </c>
      <c r="D43" s="7" t="str">
        <f t="shared" si="1"/>
        <v>[12/1] - Meeting 0.5MH
[12/2] - Meeting 0.5MH
[12/3] - Meeting 0.5MH
[12/6] - Meeting 0.5MH
[12/9] - Meeting 0.5MH
[12/10] - Meeting 0.5MH</v>
      </c>
      <c r="E43" s="7" t="str">
        <f t="shared" si="0"/>
        <v/>
      </c>
      <c r="F43" s="7" t="s">
        <v>41</v>
      </c>
    </row>
    <row r="44" spans="1:6" ht="100.8" x14ac:dyDescent="0.3">
      <c r="A44" s="6" t="s">
        <v>4</v>
      </c>
      <c r="B44" s="9">
        <v>44543</v>
      </c>
      <c r="C44" s="16" t="s">
        <v>68</v>
      </c>
      <c r="D44" s="7" t="str">
        <f t="shared" si="1"/>
        <v>[12/1] - Meeting 0.5MH
[12/2] - Meeting 0.5MH
[12/3] - Meeting 0.5MH
[12/6] - Meeting 0.5MH
[12/9] - Meeting 0.5MH
[12/10] - Meeting 0.5MH
[12/13] - Meeting 0.5MH</v>
      </c>
      <c r="E44" s="7" t="str">
        <f t="shared" si="0"/>
        <v/>
      </c>
      <c r="F44" s="7" t="s">
        <v>41</v>
      </c>
    </row>
    <row r="45" spans="1:6" ht="115.2" x14ac:dyDescent="0.3">
      <c r="A45" s="5" t="s">
        <v>4</v>
      </c>
      <c r="B45" s="2">
        <v>44544</v>
      </c>
      <c r="C45" s="16" t="s">
        <v>69</v>
      </c>
      <c r="D45" s="7" t="str">
        <f t="shared" si="1"/>
        <v>[12/1] - Meeting 0.5MH
[12/2] - Meeting 0.5MH
[12/3] - Meeting 0.5MH
[12/6] - Meeting 0.5MH
[12/9] - Meeting 0.5MH
[12/10] - Meeting 0.5MH
[12/13] - Meeting 0.5MH
[12/14] - Meeting 0.5MH</v>
      </c>
      <c r="E45" s="7" t="str">
        <f t="shared" si="0"/>
        <v/>
      </c>
      <c r="F45" s="7" t="s">
        <v>41</v>
      </c>
    </row>
    <row r="46" spans="1:6" ht="129.6" x14ac:dyDescent="0.3">
      <c r="A46" s="5" t="s">
        <v>4</v>
      </c>
      <c r="B46" s="2">
        <v>44545</v>
      </c>
      <c r="C46" s="16" t="s">
        <v>70</v>
      </c>
      <c r="D46" s="7" t="str">
        <f t="shared" si="1"/>
        <v>[12/1] - Meeting 0.5MH
[12/2] - Meeting 0.5MH
[12/3] - Meeting 0.5MH
[12/6] - Meeting 0.5MH
[12/9] - Meeting 0.5MH
[12/10] - Meeting 0.5MH
[12/13] - Meeting 0.5MH
[12/14] - Meeting 0.5MH
[12/15] - Meeting 0.5MH</v>
      </c>
      <c r="E46" s="7" t="str">
        <f t="shared" si="0"/>
        <v/>
      </c>
      <c r="F46" s="7" t="s">
        <v>41</v>
      </c>
    </row>
    <row r="47" spans="1:6" ht="144" x14ac:dyDescent="0.3">
      <c r="A47" s="5" t="s">
        <v>4</v>
      </c>
      <c r="B47" s="2">
        <v>44546</v>
      </c>
      <c r="C47" s="16" t="s">
        <v>71</v>
      </c>
      <c r="D47" s="7" t="str">
        <f t="shared" si="1"/>
        <v>[12/1] - Meeting 0.5MH
[12/2] - Meeting 0.5MH
[12/3] - Meeting 0.5MH
[12/6] - Meeting 0.5MH
[12/9] - Meeting 0.5MH
[12/10] - Meeting 0.5MH
[12/13] - Meeting 0.5MH
[12/14] - Meeting 0.5MH
[12/15] - Meeting 0.5MH
[12/16] - Meeting 0.5MH</v>
      </c>
      <c r="E47" s="7" t="str">
        <f t="shared" si="0"/>
        <v/>
      </c>
      <c r="F47" s="7" t="s">
        <v>41</v>
      </c>
    </row>
    <row r="48" spans="1:6" ht="158.4" x14ac:dyDescent="0.3">
      <c r="A48" s="5" t="s">
        <v>4</v>
      </c>
      <c r="B48" s="2">
        <v>44552</v>
      </c>
      <c r="C48" s="16" t="s">
        <v>84</v>
      </c>
      <c r="D48" s="7" t="str">
        <f t="shared" si="1"/>
        <v>[12/1] - Meeting 0.5MH
[12/2] - Meeting 0.5MH
[12/3] - Meeting 0.5MH
[12/6] - Meeting 0.5MH
[12/9] - Meeting 0.5MH
[12/10] - Meeting 0.5MH
[12/13] - Meeting 0.5MH
[12/14] - Meeting 0.5MH
[12/15] - Meeting 0.5MH
[12/16] - Meeting 0.5MH
[12/22] - Meeting 0.5MH</v>
      </c>
      <c r="E48" s="7" t="str">
        <f t="shared" si="0"/>
        <v>[12/1] - Meeting 0.5MH
[12/2] - Meeting 0.5MH
[12/3] - Meeting 0.5MH
[12/6] - Meeting 0.5MH
[12/9] - Meeting 0.5MH
[12/10] - Meeting 0.5MH
[12/13] - Meeting 0.5MH
[12/14] - Meeting 0.5MH
[12/15] - Meeting 0.5MH
[12/16] - Meeting 0.5MH
[12/22] - Meeting 0.5MH</v>
      </c>
      <c r="F48" s="7" t="s">
        <v>89</v>
      </c>
    </row>
    <row r="49" spans="1:6" ht="28.8" x14ac:dyDescent="0.3">
      <c r="A49" t="s">
        <v>8</v>
      </c>
      <c r="B49" s="2">
        <v>44552</v>
      </c>
      <c r="C49" s="16" t="s">
        <v>79</v>
      </c>
      <c r="D49" s="7" t="str">
        <f t="shared" si="1"/>
        <v>[12/22] - Start watch the recording of Linux training at home 0.97MH</v>
      </c>
      <c r="E49" s="7" t="str">
        <f t="shared" si="0"/>
        <v/>
      </c>
      <c r="F49" s="7" t="s">
        <v>41</v>
      </c>
    </row>
    <row r="50" spans="1:6" ht="28.8" x14ac:dyDescent="0.3">
      <c r="A50" s="6" t="s">
        <v>8</v>
      </c>
      <c r="B50" s="2">
        <v>44557</v>
      </c>
      <c r="C50" s="16" t="s">
        <v>72</v>
      </c>
      <c r="D50" s="7" t="str">
        <f t="shared" si="1"/>
        <v>[12/22] - Start watch the recording of Linux training at home 0.97MH
[12/27] - Finish the Linux  1.5MH</v>
      </c>
      <c r="E50" s="7" t="str">
        <f t="shared" si="0"/>
        <v>[12/22] - Start watch the recording of Linux training at home 0.97MH
[12/27] - Finish the Linux  1.5MH</v>
      </c>
      <c r="F50" s="7" t="s">
        <v>90</v>
      </c>
    </row>
    <row r="51" spans="1:6" ht="28.8" x14ac:dyDescent="0.3">
      <c r="A51" t="s">
        <v>19</v>
      </c>
      <c r="B51" s="2">
        <v>44539</v>
      </c>
      <c r="C51" s="16" t="s">
        <v>73</v>
      </c>
      <c r="D51" s="7" t="str">
        <f t="shared" si="1"/>
        <v>[12/9] - [ALSOK] Standardization Training Refresher (SS - IT) 3MH</v>
      </c>
      <c r="E51" s="7" t="str">
        <f t="shared" si="0"/>
        <v/>
      </c>
      <c r="F51" s="7" t="s">
        <v>41</v>
      </c>
    </row>
    <row r="52" spans="1:6" ht="28.8" x14ac:dyDescent="0.3">
      <c r="A52" t="s">
        <v>19</v>
      </c>
      <c r="B52" s="2">
        <v>44540</v>
      </c>
      <c r="C52" s="16" t="s">
        <v>74</v>
      </c>
      <c r="D52" s="7" t="str">
        <f t="shared" si="1"/>
        <v>[12/9] - [ALSOK] Standardization Training Refresher (SS - IT) 3MH
[12/10] - [ALSOK] Standardization Training Refresher (SS - IT) 3MH</v>
      </c>
      <c r="E52" s="7" t="str">
        <f t="shared" si="0"/>
        <v>[12/9] - [ALSOK] Standardization Training Refresher (SS - IT) 3MH
[12/10] - [ALSOK] Standardization Training Refresher (SS - IT) 3MH</v>
      </c>
      <c r="F52" s="7" t="s">
        <v>91</v>
      </c>
    </row>
  </sheetData>
  <autoFilter ref="A4:C34" xr:uid="{631FFAEA-930E-49FF-BB0A-95CE7DE52A80}"/>
  <conditionalFormatting sqref="C5:C105">
    <cfRule type="expression" dxfId="34" priority="59">
      <formula>$B$11&lt;&gt;#REF!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B4AA-8C23-4E57-84E3-F10AF38E20CE}">
  <dimension ref="A1:E9"/>
  <sheetViews>
    <sheetView workbookViewId="0">
      <selection activeCell="C21" sqref="C21"/>
    </sheetView>
  </sheetViews>
  <sheetFormatPr defaultRowHeight="14.4" x14ac:dyDescent="0.3"/>
  <cols>
    <col min="2" max="2" width="43.109375" bestFit="1" customWidth="1"/>
    <col min="3" max="3" width="43.109375" customWidth="1"/>
    <col min="4" max="4" width="61.77734375" bestFit="1" customWidth="1"/>
  </cols>
  <sheetData>
    <row r="1" spans="1:5" x14ac:dyDescent="0.3">
      <c r="A1" s="2">
        <v>44533</v>
      </c>
      <c r="B1" s="7" t="s">
        <v>26</v>
      </c>
      <c r="C1" s="7">
        <v>0.50000000000000167</v>
      </c>
      <c r="D1" t="str">
        <f>"["&amp;MONTH(A1)&amp;"/"&amp;DAY(A1)&amp;"] - "&amp;B1&amp;" "&amp;ROUND(C1,1)&amp;"MH"</f>
        <v>[12/3] - Explanation on audit process for project files 0.5MH</v>
      </c>
      <c r="E1" t="str">
        <f>D1</f>
        <v>[12/3] - Explanation on audit process for project files 0.5MH</v>
      </c>
    </row>
    <row r="2" spans="1:5" x14ac:dyDescent="0.3">
      <c r="A2" s="2">
        <v>44536</v>
      </c>
      <c r="B2" s="7" t="s">
        <v>24</v>
      </c>
      <c r="C2" s="7">
        <v>4.8000000000000087</v>
      </c>
      <c r="D2" t="str">
        <f t="shared" ref="D2:D9" si="0">"["&amp;MONTH(A2)&amp;"/"&amp;DAY(A2)&amp;"] - "&amp;B2&amp;" "&amp;ROUND(C2,1)&amp;"MH"</f>
        <v>[12/6] - Had ms Carmen Abria audit my laptop 4.8MH</v>
      </c>
      <c r="E2" t="str">
        <f t="shared" ref="E2:E9" si="1">D2</f>
        <v>[12/6] - Had ms Carmen Abria audit my laptop 4.8MH</v>
      </c>
    </row>
    <row r="3" spans="1:5" x14ac:dyDescent="0.3">
      <c r="A3" s="2">
        <v>44536</v>
      </c>
      <c r="B3" s="7" t="s">
        <v>25</v>
      </c>
      <c r="C3" s="7">
        <v>1.0000000000000007</v>
      </c>
      <c r="D3" t="str">
        <f t="shared" si="0"/>
        <v>[12/6] - the Hybrid Work Model - RTO Employees Induction 1MH</v>
      </c>
      <c r="E3" t="str">
        <f t="shared" si="1"/>
        <v>[12/6] - the Hybrid Work Model - RTO Employees Induction 1MH</v>
      </c>
    </row>
    <row r="4" spans="1:5" x14ac:dyDescent="0.3">
      <c r="A4" s="2">
        <v>44539</v>
      </c>
      <c r="B4" s="7" t="s">
        <v>29</v>
      </c>
      <c r="C4" s="7">
        <v>0.2499999999999995</v>
      </c>
      <c r="D4" t="str">
        <f t="shared" si="0"/>
        <v>[12/9] - Enable Hyper-V 0.3MH</v>
      </c>
      <c r="E4" t="str">
        <f t="shared" si="1"/>
        <v>[12/9] - Enable Hyper-V 0.3MH</v>
      </c>
    </row>
    <row r="5" spans="1:5" x14ac:dyDescent="0.3">
      <c r="A5" s="2">
        <v>44540</v>
      </c>
      <c r="B5" s="7" t="s">
        <v>30</v>
      </c>
      <c r="C5" s="7">
        <v>2.000000000000004</v>
      </c>
      <c r="D5" t="str">
        <f t="shared" si="0"/>
        <v>[12/10] - Japan RBU Q3 Quarterly Team Development 2MH</v>
      </c>
      <c r="E5" t="str">
        <f t="shared" si="1"/>
        <v>[12/10] - Japan RBU Q3 Quarterly Team Development 2MH</v>
      </c>
    </row>
    <row r="6" spans="1:5" x14ac:dyDescent="0.3">
      <c r="A6" s="2">
        <v>44543</v>
      </c>
      <c r="B6" s="7" t="s">
        <v>31</v>
      </c>
      <c r="C6" s="7">
        <v>0</v>
      </c>
      <c r="D6" t="str">
        <f t="shared" si="0"/>
        <v>[12/13] - Install Android Studio 0MH</v>
      </c>
      <c r="E6" t="str">
        <f t="shared" si="1"/>
        <v>[12/13] - Install Android Studio 0MH</v>
      </c>
    </row>
    <row r="7" spans="1:5" x14ac:dyDescent="0.3">
      <c r="A7" s="2">
        <v>44544</v>
      </c>
      <c r="B7" s="7" t="s">
        <v>21</v>
      </c>
      <c r="C7" s="7">
        <v>0.7166666666666679</v>
      </c>
      <c r="D7" t="str">
        <f t="shared" si="0"/>
        <v>[12/14] - Assist MIS - Video not playing at office 0.7MH</v>
      </c>
      <c r="E7" t="str">
        <f t="shared" si="1"/>
        <v>[12/14] - Assist MIS - Video not playing at office 0.7MH</v>
      </c>
    </row>
    <row r="8" spans="1:5" x14ac:dyDescent="0.3">
      <c r="A8" s="2"/>
      <c r="B8" s="7"/>
      <c r="C8" s="7"/>
      <c r="E8">
        <f t="shared" si="1"/>
        <v>0</v>
      </c>
    </row>
    <row r="9" spans="1:5" x14ac:dyDescent="0.3">
      <c r="A9" s="2">
        <v>44544</v>
      </c>
      <c r="B9" s="7" t="s">
        <v>20</v>
      </c>
      <c r="C9" s="12">
        <v>4.5000000000000071</v>
      </c>
      <c r="D9" t="str">
        <f t="shared" si="0"/>
        <v>[12/14] - Attend Android Basics: User Interface - Udacity 4.5MH</v>
      </c>
      <c r="E9" t="str">
        <f t="shared" si="1"/>
        <v>[12/14] - Attend Android Basics: User Interface - Udacity 4.5MH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FAEA-930E-49FF-BB0A-95CE7DE52A80}">
  <dimension ref="A1:V203"/>
  <sheetViews>
    <sheetView tabSelected="1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F5" sqref="F5"/>
    </sheetView>
  </sheetViews>
  <sheetFormatPr defaultRowHeight="14.4" x14ac:dyDescent="0.3"/>
  <cols>
    <col min="1" max="1" width="12.33203125" bestFit="1" customWidth="1"/>
    <col min="2" max="2" width="7.109375" customWidth="1"/>
    <col min="3" max="3" width="29.6640625" style="7" customWidth="1"/>
    <col min="4" max="5" width="11.33203125" style="3" bestFit="1" customWidth="1"/>
    <col min="6" max="6" width="10.88671875" style="12" customWidth="1"/>
    <col min="7" max="7" width="8.33203125" style="12" customWidth="1"/>
    <col min="8" max="8" width="8.33203125" style="23" customWidth="1"/>
    <col min="9" max="9" width="10" style="3" customWidth="1"/>
    <col min="10" max="10" width="14.33203125" style="3" customWidth="1"/>
    <col min="11" max="11" width="8.77734375" style="3" customWidth="1"/>
    <col min="12" max="12" width="7.88671875" style="3" customWidth="1"/>
    <col min="13" max="13" width="8.5546875" style="3" customWidth="1"/>
    <col min="14" max="14" width="8.77734375" style="3" customWidth="1"/>
    <col min="15" max="15" width="11" style="3" customWidth="1"/>
    <col min="16" max="16" width="12.21875" style="3" customWidth="1"/>
    <col min="17" max="17" width="11.44140625" style="3" bestFit="1" customWidth="1"/>
    <col min="18" max="19" width="13.109375" style="3" bestFit="1" customWidth="1"/>
    <col min="21" max="21" width="11.33203125" style="12" bestFit="1" customWidth="1"/>
    <col min="22" max="22" width="11.33203125" bestFit="1" customWidth="1"/>
  </cols>
  <sheetData>
    <row r="1" spans="1:22" x14ac:dyDescent="0.3">
      <c r="H1" s="23">
        <f>SUM(H5:H100)</f>
        <v>161.00000000000028</v>
      </c>
      <c r="I1" s="32" t="s">
        <v>6</v>
      </c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22" x14ac:dyDescent="0.3">
      <c r="G2" s="33"/>
      <c r="H2" s="34" t="s">
        <v>40</v>
      </c>
      <c r="I2" s="32" t="s">
        <v>11</v>
      </c>
      <c r="J2" s="32"/>
      <c r="K2" s="32"/>
      <c r="L2" s="32"/>
      <c r="M2" s="32"/>
      <c r="N2" s="32" t="s">
        <v>13</v>
      </c>
      <c r="O2" s="32"/>
      <c r="P2" s="32"/>
      <c r="Q2" s="32" t="s">
        <v>14</v>
      </c>
      <c r="R2" s="32"/>
      <c r="S2" s="32"/>
      <c r="T2" s="1" t="s">
        <v>22</v>
      </c>
    </row>
    <row r="3" spans="1:22" ht="43.2" x14ac:dyDescent="0.3">
      <c r="A3" s="1" t="s">
        <v>16</v>
      </c>
      <c r="B3" s="1" t="s">
        <v>0</v>
      </c>
      <c r="C3" s="8" t="s">
        <v>1</v>
      </c>
      <c r="D3" s="4" t="s">
        <v>2</v>
      </c>
      <c r="E3" s="4" t="s">
        <v>3</v>
      </c>
      <c r="F3" s="11" t="s">
        <v>17</v>
      </c>
      <c r="G3" s="33"/>
      <c r="H3" s="34"/>
      <c r="I3" s="26" t="s">
        <v>12</v>
      </c>
      <c r="J3" s="26" t="s">
        <v>19</v>
      </c>
      <c r="K3" s="26" t="s">
        <v>5</v>
      </c>
      <c r="L3" s="26" t="s">
        <v>7</v>
      </c>
      <c r="M3" s="26" t="s">
        <v>8</v>
      </c>
      <c r="N3" s="26" t="s">
        <v>9</v>
      </c>
      <c r="O3" s="26" t="s">
        <v>10</v>
      </c>
      <c r="P3" s="25" t="s">
        <v>99</v>
      </c>
      <c r="Q3" s="26" t="s">
        <v>4</v>
      </c>
      <c r="R3" s="26" t="s">
        <v>103</v>
      </c>
      <c r="S3" s="26" t="s">
        <v>15</v>
      </c>
    </row>
    <row r="4" spans="1:22" x14ac:dyDescent="0.3">
      <c r="A4" s="1" t="s">
        <v>18</v>
      </c>
      <c r="B4" s="1"/>
      <c r="C4" s="8"/>
      <c r="D4" s="4"/>
      <c r="E4" s="4"/>
      <c r="F4" s="11"/>
      <c r="G4" s="14">
        <f>SUM(I4:S4)</f>
        <v>262.5000000000004</v>
      </c>
      <c r="H4" s="24"/>
      <c r="I4" s="22">
        <f>SUM(I5:I939)</f>
        <v>41.950000000000109</v>
      </c>
      <c r="J4" s="22">
        <f t="shared" ref="J4:U4" si="0">SUM(J5:J939)</f>
        <v>6.0000000000000089</v>
      </c>
      <c r="K4" s="22">
        <f t="shared" si="0"/>
        <v>11.283333333333349</v>
      </c>
      <c r="L4" s="22">
        <f t="shared" si="0"/>
        <v>29.250000000000036</v>
      </c>
      <c r="M4" s="22">
        <f t="shared" si="0"/>
        <v>12.416666666666686</v>
      </c>
      <c r="N4" s="22">
        <f t="shared" si="0"/>
        <v>12.750000000000023</v>
      </c>
      <c r="O4" s="22">
        <f t="shared" si="0"/>
        <v>0</v>
      </c>
      <c r="P4" s="22">
        <f t="shared" si="0"/>
        <v>54.500000000000071</v>
      </c>
      <c r="Q4" s="22">
        <f t="shared" si="0"/>
        <v>20.00000000000005</v>
      </c>
      <c r="R4" s="22">
        <f t="shared" si="0"/>
        <v>54.000000000000071</v>
      </c>
      <c r="S4" s="22">
        <f t="shared" si="0"/>
        <v>20.35000000000003</v>
      </c>
      <c r="U4" s="22">
        <f t="shared" si="0"/>
        <v>54.000000000000078</v>
      </c>
      <c r="V4" s="13"/>
    </row>
    <row r="5" spans="1:22" x14ac:dyDescent="0.3">
      <c r="A5" s="6" t="s">
        <v>4</v>
      </c>
      <c r="B5" s="9">
        <v>44531</v>
      </c>
      <c r="C5" s="10" t="s">
        <v>4</v>
      </c>
      <c r="D5" s="3">
        <v>0.39583333333333331</v>
      </c>
      <c r="E5" s="3">
        <v>0.41666666666666669</v>
      </c>
      <c r="F5" s="12">
        <f t="shared" ref="F5:F68" si="1">IF(AND(D5&lt;&gt;"",E5&lt;&gt;""),(E5-D5)/0.0416666666666666,0)</f>
        <v>0.50000000000000167</v>
      </c>
      <c r="G5" s="12">
        <f t="shared" ref="G5:G12" si="2">IF(B5=B4,F5+G4,F5)</f>
        <v>0.50000000000000167</v>
      </c>
      <c r="H5" s="23" t="str">
        <f t="shared" ref="H5:H12" si="3">IF(B5=B6,"",G5)</f>
        <v/>
      </c>
      <c r="I5" s="12">
        <f t="shared" ref="I5:I46" si="4">IF(A5=$I$3,F5,0)</f>
        <v>0</v>
      </c>
      <c r="J5" s="12">
        <f t="shared" ref="J5:J46" si="5">IF(A5=$J$3,F5,0)</f>
        <v>0</v>
      </c>
      <c r="K5" s="13">
        <f t="shared" ref="K5:K46" si="6">IF(A5=$K$3,F5,0)</f>
        <v>0</v>
      </c>
      <c r="L5" s="13">
        <f t="shared" ref="L5:L46" si="7">IF(A5=$L$3,F5,0)</f>
        <v>0</v>
      </c>
      <c r="M5" s="13">
        <f t="shared" ref="M5:M46" si="8">IF(A5=$M$3,F5,0)</f>
        <v>0</v>
      </c>
      <c r="N5" s="13">
        <f t="shared" ref="N5:N46" si="9">IF(A5=$N$3,F5,0)</f>
        <v>0</v>
      </c>
      <c r="O5" s="13">
        <f t="shared" ref="O5:O46" si="10">IF(A5=$O$3,F5,0)</f>
        <v>0</v>
      </c>
      <c r="P5" s="13">
        <f t="shared" ref="P5:P68" si="11">IF(A5=$P$3,F5,0)</f>
        <v>0</v>
      </c>
      <c r="Q5" s="13">
        <f t="shared" ref="Q5:Q46" si="12">IF(A5=$Q$3,F5,0)</f>
        <v>0.50000000000000167</v>
      </c>
      <c r="R5" s="13">
        <f>IF(A5=$R$3,F5,0)</f>
        <v>0</v>
      </c>
      <c r="S5" s="13">
        <f t="shared" ref="S5:S36" si="13">IF(A5=$S$3,F5,0)</f>
        <v>0</v>
      </c>
      <c r="T5" t="s">
        <v>23</v>
      </c>
    </row>
    <row r="6" spans="1:22" x14ac:dyDescent="0.3">
      <c r="A6" s="6" t="s">
        <v>12</v>
      </c>
      <c r="B6" s="9">
        <v>44531</v>
      </c>
      <c r="C6" s="10" t="s">
        <v>27</v>
      </c>
      <c r="D6" s="3">
        <v>0.41666666666666669</v>
      </c>
      <c r="E6" s="3">
        <v>0.5</v>
      </c>
      <c r="F6" s="12">
        <f t="shared" si="1"/>
        <v>2.0000000000000027</v>
      </c>
      <c r="G6" s="12">
        <f t="shared" si="2"/>
        <v>2.5000000000000044</v>
      </c>
      <c r="H6" s="23" t="str">
        <f t="shared" si="3"/>
        <v/>
      </c>
      <c r="I6" s="12">
        <f>IF(A6=$I$3,F6,0)</f>
        <v>2.0000000000000027</v>
      </c>
      <c r="J6" s="12">
        <f>IF(A6=$J$3,F6,0)</f>
        <v>0</v>
      </c>
      <c r="K6" s="12">
        <f>IF(A6=$K$3,F6,0)</f>
        <v>0</v>
      </c>
      <c r="L6" s="12">
        <f>IF(A6=$L$3,F6,0)</f>
        <v>0</v>
      </c>
      <c r="M6" s="12">
        <f>IF(A6=$M$3,F6,0)</f>
        <v>0</v>
      </c>
      <c r="N6" s="12">
        <f>IF(A6=$N$3,F6,0)</f>
        <v>0</v>
      </c>
      <c r="O6" s="12">
        <f>IF(A6=$O$3,F6,0)</f>
        <v>0</v>
      </c>
      <c r="P6" s="13">
        <f t="shared" si="11"/>
        <v>0</v>
      </c>
      <c r="Q6" s="12">
        <f>IF(A6=$Q$3,F6,0)</f>
        <v>0</v>
      </c>
      <c r="R6" s="13">
        <f t="shared" ref="R6:R69" si="14">IF(A6=$R$3,F6,0)</f>
        <v>0</v>
      </c>
      <c r="S6" s="12">
        <f t="shared" si="13"/>
        <v>0</v>
      </c>
      <c r="T6" t="s">
        <v>23</v>
      </c>
    </row>
    <row r="7" spans="1:22" x14ac:dyDescent="0.3">
      <c r="A7" s="6" t="s">
        <v>12</v>
      </c>
      <c r="B7" s="9">
        <v>44531</v>
      </c>
      <c r="C7" s="10" t="s">
        <v>27</v>
      </c>
      <c r="D7" s="3">
        <v>12.541666666666666</v>
      </c>
      <c r="E7" s="3">
        <v>12.75</v>
      </c>
      <c r="F7" s="12">
        <f t="shared" si="1"/>
        <v>5.0000000000000222</v>
      </c>
      <c r="G7" s="12">
        <f t="shared" si="2"/>
        <v>7.5000000000000266</v>
      </c>
      <c r="H7" s="23">
        <f t="shared" si="3"/>
        <v>7.5000000000000266</v>
      </c>
      <c r="I7" s="12">
        <f t="shared" si="4"/>
        <v>5.0000000000000222</v>
      </c>
      <c r="J7" s="12">
        <f t="shared" si="5"/>
        <v>0</v>
      </c>
      <c r="K7" s="12">
        <f t="shared" si="6"/>
        <v>0</v>
      </c>
      <c r="L7" s="12">
        <f t="shared" si="7"/>
        <v>0</v>
      </c>
      <c r="M7" s="12">
        <f t="shared" si="8"/>
        <v>0</v>
      </c>
      <c r="N7" s="12">
        <f t="shared" si="9"/>
        <v>0</v>
      </c>
      <c r="O7" s="12">
        <f t="shared" si="10"/>
        <v>0</v>
      </c>
      <c r="P7" s="13">
        <f t="shared" si="11"/>
        <v>0</v>
      </c>
      <c r="Q7" s="12">
        <f t="shared" si="12"/>
        <v>0</v>
      </c>
      <c r="R7" s="13">
        <f t="shared" si="14"/>
        <v>0</v>
      </c>
      <c r="S7" s="12">
        <f t="shared" si="13"/>
        <v>0</v>
      </c>
      <c r="T7" t="s">
        <v>23</v>
      </c>
    </row>
    <row r="8" spans="1:22" x14ac:dyDescent="0.3">
      <c r="A8" s="6" t="s">
        <v>4</v>
      </c>
      <c r="B8" s="9">
        <v>44532</v>
      </c>
      <c r="C8" s="10" t="s">
        <v>4</v>
      </c>
      <c r="D8" s="3">
        <v>0.39583333333333331</v>
      </c>
      <c r="E8" s="3">
        <v>0.41666666666666669</v>
      </c>
      <c r="F8" s="12">
        <f t="shared" si="1"/>
        <v>0.50000000000000167</v>
      </c>
      <c r="G8" s="12">
        <f t="shared" si="2"/>
        <v>0.50000000000000167</v>
      </c>
      <c r="H8" s="23" t="str">
        <f t="shared" si="3"/>
        <v/>
      </c>
      <c r="I8" s="12">
        <f t="shared" si="4"/>
        <v>0</v>
      </c>
      <c r="J8" s="12">
        <f t="shared" si="5"/>
        <v>0</v>
      </c>
      <c r="K8" s="12">
        <f t="shared" si="6"/>
        <v>0</v>
      </c>
      <c r="L8" s="12">
        <f t="shared" si="7"/>
        <v>0</v>
      </c>
      <c r="M8" s="12">
        <f t="shared" si="8"/>
        <v>0</v>
      </c>
      <c r="N8" s="12">
        <f t="shared" si="9"/>
        <v>0</v>
      </c>
      <c r="O8" s="12">
        <f t="shared" si="10"/>
        <v>0</v>
      </c>
      <c r="P8" s="13">
        <f t="shared" si="11"/>
        <v>0</v>
      </c>
      <c r="Q8" s="12">
        <f t="shared" si="12"/>
        <v>0.50000000000000167</v>
      </c>
      <c r="R8" s="13">
        <f t="shared" si="14"/>
        <v>0</v>
      </c>
      <c r="S8" s="12">
        <f t="shared" si="13"/>
        <v>0</v>
      </c>
      <c r="T8" t="s">
        <v>23</v>
      </c>
    </row>
    <row r="9" spans="1:22" x14ac:dyDescent="0.3">
      <c r="A9" s="6" t="s">
        <v>12</v>
      </c>
      <c r="B9" s="9">
        <v>44532</v>
      </c>
      <c r="C9" s="10" t="s">
        <v>27</v>
      </c>
      <c r="D9" s="3">
        <v>0.41666666666666669</v>
      </c>
      <c r="E9" s="3">
        <v>0.5</v>
      </c>
      <c r="F9" s="12">
        <f t="shared" si="1"/>
        <v>2.0000000000000027</v>
      </c>
      <c r="G9" s="12">
        <f t="shared" si="2"/>
        <v>2.5000000000000044</v>
      </c>
      <c r="H9" s="23" t="str">
        <f t="shared" si="3"/>
        <v/>
      </c>
      <c r="I9" s="12">
        <f t="shared" si="4"/>
        <v>2.0000000000000027</v>
      </c>
      <c r="J9" s="12">
        <f t="shared" si="5"/>
        <v>0</v>
      </c>
      <c r="K9" s="12">
        <f t="shared" si="6"/>
        <v>0</v>
      </c>
      <c r="L9" s="12">
        <f t="shared" si="7"/>
        <v>0</v>
      </c>
      <c r="M9" s="12">
        <f t="shared" si="8"/>
        <v>0</v>
      </c>
      <c r="N9" s="12">
        <f t="shared" si="9"/>
        <v>0</v>
      </c>
      <c r="O9" s="12">
        <f t="shared" si="10"/>
        <v>0</v>
      </c>
      <c r="P9" s="13">
        <f t="shared" si="11"/>
        <v>0</v>
      </c>
      <c r="Q9" s="12">
        <f t="shared" si="12"/>
        <v>0</v>
      </c>
      <c r="R9" s="13">
        <f t="shared" si="14"/>
        <v>0</v>
      </c>
      <c r="S9" s="12">
        <f t="shared" si="13"/>
        <v>0</v>
      </c>
      <c r="T9" t="s">
        <v>23</v>
      </c>
    </row>
    <row r="10" spans="1:22" x14ac:dyDescent="0.3">
      <c r="A10" s="6" t="s">
        <v>12</v>
      </c>
      <c r="B10" s="9">
        <v>44532</v>
      </c>
      <c r="C10" s="10" t="s">
        <v>27</v>
      </c>
      <c r="D10" s="3">
        <v>12.541666666666666</v>
      </c>
      <c r="E10" s="3">
        <v>12.75</v>
      </c>
      <c r="F10" s="12">
        <f t="shared" si="1"/>
        <v>5.0000000000000222</v>
      </c>
      <c r="G10" s="12">
        <f t="shared" si="2"/>
        <v>7.5000000000000266</v>
      </c>
      <c r="H10" s="23">
        <f t="shared" si="3"/>
        <v>7.5000000000000266</v>
      </c>
      <c r="I10" s="12">
        <f t="shared" si="4"/>
        <v>5.0000000000000222</v>
      </c>
      <c r="J10" s="12">
        <f t="shared" si="5"/>
        <v>0</v>
      </c>
      <c r="K10" s="12">
        <f t="shared" si="6"/>
        <v>0</v>
      </c>
      <c r="L10" s="12">
        <f t="shared" si="7"/>
        <v>0</v>
      </c>
      <c r="M10" s="12">
        <f t="shared" si="8"/>
        <v>0</v>
      </c>
      <c r="N10" s="12">
        <f t="shared" si="9"/>
        <v>0</v>
      </c>
      <c r="O10" s="12">
        <f t="shared" si="10"/>
        <v>0</v>
      </c>
      <c r="P10" s="13">
        <f t="shared" si="11"/>
        <v>0</v>
      </c>
      <c r="Q10" s="12">
        <f t="shared" si="12"/>
        <v>0</v>
      </c>
      <c r="R10" s="13">
        <f t="shared" si="14"/>
        <v>0</v>
      </c>
      <c r="S10" s="12">
        <f t="shared" si="13"/>
        <v>0</v>
      </c>
      <c r="T10" t="s">
        <v>23</v>
      </c>
    </row>
    <row r="11" spans="1:22" x14ac:dyDescent="0.3">
      <c r="A11" s="6" t="s">
        <v>4</v>
      </c>
      <c r="B11" s="9">
        <v>44533</v>
      </c>
      <c r="C11" s="10" t="s">
        <v>4</v>
      </c>
      <c r="D11" s="3">
        <v>0.39583333333333331</v>
      </c>
      <c r="E11" s="3">
        <v>0.41666666666666669</v>
      </c>
      <c r="F11" s="12">
        <f t="shared" si="1"/>
        <v>0.50000000000000167</v>
      </c>
      <c r="G11" s="12">
        <f t="shared" si="2"/>
        <v>0.50000000000000167</v>
      </c>
      <c r="H11" s="23" t="str">
        <f t="shared" si="3"/>
        <v/>
      </c>
      <c r="I11" s="12">
        <f t="shared" si="4"/>
        <v>0</v>
      </c>
      <c r="J11" s="12">
        <f t="shared" si="5"/>
        <v>0</v>
      </c>
      <c r="K11" s="12">
        <f t="shared" si="6"/>
        <v>0</v>
      </c>
      <c r="L11" s="12">
        <f t="shared" si="7"/>
        <v>0</v>
      </c>
      <c r="M11" s="12">
        <f t="shared" si="8"/>
        <v>0</v>
      </c>
      <c r="N11" s="12">
        <f t="shared" si="9"/>
        <v>0</v>
      </c>
      <c r="O11" s="12">
        <f t="shared" si="10"/>
        <v>0</v>
      </c>
      <c r="P11" s="13">
        <f t="shared" si="11"/>
        <v>0</v>
      </c>
      <c r="Q11" s="12">
        <f t="shared" si="12"/>
        <v>0.50000000000000167</v>
      </c>
      <c r="R11" s="13">
        <f t="shared" si="14"/>
        <v>0</v>
      </c>
      <c r="S11" s="12">
        <f t="shared" si="13"/>
        <v>0</v>
      </c>
      <c r="T11" t="s">
        <v>23</v>
      </c>
    </row>
    <row r="12" spans="1:22" x14ac:dyDescent="0.3">
      <c r="A12" s="6" t="s">
        <v>12</v>
      </c>
      <c r="B12" s="9">
        <v>44533</v>
      </c>
      <c r="C12" s="10" t="s">
        <v>27</v>
      </c>
      <c r="D12" s="3">
        <v>0.41666666666666669</v>
      </c>
      <c r="E12" s="3">
        <v>0.5</v>
      </c>
      <c r="F12" s="12">
        <f t="shared" si="1"/>
        <v>2.0000000000000027</v>
      </c>
      <c r="G12" s="12">
        <f t="shared" si="2"/>
        <v>2.5000000000000044</v>
      </c>
      <c r="H12" s="23" t="str">
        <f t="shared" si="3"/>
        <v/>
      </c>
      <c r="I12" s="12">
        <f>IF(A12=$I$3,F12,0)</f>
        <v>2.0000000000000027</v>
      </c>
      <c r="J12" s="12">
        <f>IF(A12=$J$3,F12,0)</f>
        <v>0</v>
      </c>
      <c r="K12" s="12">
        <f>IF(A12=$K$3,F12,0)</f>
        <v>0</v>
      </c>
      <c r="L12" s="12">
        <f>IF(A12=$L$3,F12,0)</f>
        <v>0</v>
      </c>
      <c r="M12" s="12">
        <f>IF(A12=$M$3,F12,0)</f>
        <v>0</v>
      </c>
      <c r="N12" s="12">
        <f>IF(A12=$N$3,F12,0)</f>
        <v>0</v>
      </c>
      <c r="O12" s="12">
        <f>IF(A12=$O$3,F12,0)</f>
        <v>0</v>
      </c>
      <c r="P12" s="13">
        <f t="shared" si="11"/>
        <v>0</v>
      </c>
      <c r="Q12" s="12">
        <f>IF(A12=$Q$3,F12,0)</f>
        <v>0</v>
      </c>
      <c r="R12" s="13">
        <f t="shared" si="14"/>
        <v>0</v>
      </c>
      <c r="S12" s="12">
        <f t="shared" si="13"/>
        <v>0</v>
      </c>
      <c r="T12" t="s">
        <v>23</v>
      </c>
    </row>
    <row r="13" spans="1:22" x14ac:dyDescent="0.3">
      <c r="A13" s="6" t="s">
        <v>12</v>
      </c>
      <c r="B13" s="9">
        <v>44533</v>
      </c>
      <c r="C13" s="10" t="s">
        <v>27</v>
      </c>
      <c r="D13" s="3">
        <v>0.54166666666666663</v>
      </c>
      <c r="E13" s="3">
        <v>0.60416666666666663</v>
      </c>
      <c r="F13" s="12">
        <f t="shared" si="1"/>
        <v>1.5000000000000022</v>
      </c>
      <c r="G13" s="12">
        <f t="shared" ref="G13:G18" si="15">IF(B13=B12,F13+G12,F13)</f>
        <v>4.0000000000000071</v>
      </c>
      <c r="H13" s="23" t="str">
        <f t="shared" ref="H13:H18" si="16">IF(B13=B14,"",G13)</f>
        <v/>
      </c>
      <c r="I13" s="12">
        <f>IF(A13=$I$3,F13,0)</f>
        <v>1.5000000000000022</v>
      </c>
      <c r="J13" s="12">
        <f>IF(A13=$J$3,F13,0)</f>
        <v>0</v>
      </c>
      <c r="K13" s="12">
        <f>IF(A13=$K$3,F13,0)</f>
        <v>0</v>
      </c>
      <c r="L13" s="12">
        <f>IF(A13=$L$3,F13,0)</f>
        <v>0</v>
      </c>
      <c r="M13" s="12">
        <f>IF(A13=$M$3,F13,0)</f>
        <v>0</v>
      </c>
      <c r="N13" s="12">
        <f>IF(A13=$N$3,F13,0)</f>
        <v>0</v>
      </c>
      <c r="O13" s="12">
        <f>IF(A13=$O$3,F13,0)</f>
        <v>0</v>
      </c>
      <c r="P13" s="13">
        <f t="shared" si="11"/>
        <v>0</v>
      </c>
      <c r="Q13" s="12">
        <f>IF(A13=$Q$3,F13,0)</f>
        <v>0</v>
      </c>
      <c r="R13" s="13">
        <f t="shared" si="14"/>
        <v>0</v>
      </c>
      <c r="S13" s="12">
        <f t="shared" si="13"/>
        <v>0</v>
      </c>
      <c r="T13" t="s">
        <v>23</v>
      </c>
    </row>
    <row r="14" spans="1:22" ht="28.8" x14ac:dyDescent="0.3">
      <c r="A14" t="s">
        <v>15</v>
      </c>
      <c r="B14" s="2">
        <v>44533</v>
      </c>
      <c r="C14" s="7" t="s">
        <v>26</v>
      </c>
      <c r="D14" s="3">
        <v>0.60416666666666663</v>
      </c>
      <c r="E14" s="3">
        <v>0.625</v>
      </c>
      <c r="F14" s="12">
        <f t="shared" si="1"/>
        <v>0.50000000000000167</v>
      </c>
      <c r="G14" s="12">
        <f t="shared" si="15"/>
        <v>4.5000000000000089</v>
      </c>
      <c r="H14" s="23" t="str">
        <f t="shared" si="16"/>
        <v/>
      </c>
      <c r="I14" s="12">
        <f>IF(A14=$I$3,F14,0)</f>
        <v>0</v>
      </c>
      <c r="J14" s="12">
        <f>IF(A14=$J$3,F14,0)</f>
        <v>0</v>
      </c>
      <c r="K14" s="12">
        <f>IF(A14=$K$3,F14,0)</f>
        <v>0</v>
      </c>
      <c r="L14" s="12">
        <f>IF(A14=$L$3,F14,0)</f>
        <v>0</v>
      </c>
      <c r="M14" s="12">
        <f>IF(A14=$M$3,F14,0)</f>
        <v>0</v>
      </c>
      <c r="N14" s="12">
        <f>IF(A14=$N$3,F14,0)</f>
        <v>0</v>
      </c>
      <c r="O14" s="12">
        <f>IF(A14=$O$3,F14,0)</f>
        <v>0</v>
      </c>
      <c r="P14" s="13">
        <f t="shared" si="11"/>
        <v>0</v>
      </c>
      <c r="Q14" s="12">
        <f>IF(A14=$Q$3,F14,0)</f>
        <v>0</v>
      </c>
      <c r="R14" s="13">
        <f t="shared" si="14"/>
        <v>0</v>
      </c>
      <c r="S14" s="12">
        <f t="shared" si="13"/>
        <v>0.50000000000000167</v>
      </c>
    </row>
    <row r="15" spans="1:22" x14ac:dyDescent="0.3">
      <c r="A15" s="6" t="s">
        <v>12</v>
      </c>
      <c r="B15" s="9">
        <v>44533</v>
      </c>
      <c r="C15" s="10" t="s">
        <v>27</v>
      </c>
      <c r="D15" s="3">
        <v>0.625</v>
      </c>
      <c r="E15" s="3">
        <v>0.75</v>
      </c>
      <c r="F15" s="12">
        <f t="shared" si="1"/>
        <v>3.0000000000000044</v>
      </c>
      <c r="G15" s="12">
        <f t="shared" si="15"/>
        <v>7.5000000000000133</v>
      </c>
      <c r="H15" s="23">
        <f t="shared" si="16"/>
        <v>7.5000000000000133</v>
      </c>
      <c r="I15" s="12">
        <f t="shared" si="4"/>
        <v>3.0000000000000044</v>
      </c>
      <c r="J15" s="12">
        <f t="shared" si="5"/>
        <v>0</v>
      </c>
      <c r="K15" s="12">
        <f t="shared" si="6"/>
        <v>0</v>
      </c>
      <c r="L15" s="12">
        <f t="shared" si="7"/>
        <v>0</v>
      </c>
      <c r="M15" s="12">
        <f t="shared" si="8"/>
        <v>0</v>
      </c>
      <c r="N15" s="12">
        <f t="shared" si="9"/>
        <v>0</v>
      </c>
      <c r="O15" s="12">
        <f t="shared" si="10"/>
        <v>0</v>
      </c>
      <c r="P15" s="13">
        <f t="shared" si="11"/>
        <v>0</v>
      </c>
      <c r="Q15" s="12">
        <f t="shared" si="12"/>
        <v>0</v>
      </c>
      <c r="R15" s="13">
        <f t="shared" si="14"/>
        <v>0</v>
      </c>
      <c r="S15" s="12">
        <f t="shared" si="13"/>
        <v>0</v>
      </c>
      <c r="T15" t="s">
        <v>23</v>
      </c>
    </row>
    <row r="16" spans="1:22" x14ac:dyDescent="0.3">
      <c r="A16" s="6" t="s">
        <v>4</v>
      </c>
      <c r="B16" s="9">
        <v>44536</v>
      </c>
      <c r="C16" s="10" t="s">
        <v>4</v>
      </c>
      <c r="D16" s="3">
        <v>0.39583333333333331</v>
      </c>
      <c r="E16" s="3">
        <v>0.41666666666666669</v>
      </c>
      <c r="F16" s="12">
        <f t="shared" si="1"/>
        <v>0.50000000000000167</v>
      </c>
      <c r="G16" s="12">
        <f t="shared" si="15"/>
        <v>0.50000000000000167</v>
      </c>
      <c r="H16" s="23" t="str">
        <f t="shared" si="16"/>
        <v/>
      </c>
      <c r="I16" s="12">
        <f t="shared" si="4"/>
        <v>0</v>
      </c>
      <c r="J16" s="12">
        <f t="shared" si="5"/>
        <v>0</v>
      </c>
      <c r="K16" s="12">
        <f t="shared" si="6"/>
        <v>0</v>
      </c>
      <c r="L16" s="12">
        <f t="shared" si="7"/>
        <v>0</v>
      </c>
      <c r="M16" s="12">
        <f t="shared" si="8"/>
        <v>0</v>
      </c>
      <c r="N16" s="12">
        <f t="shared" si="9"/>
        <v>0</v>
      </c>
      <c r="O16" s="12">
        <f t="shared" si="10"/>
        <v>0</v>
      </c>
      <c r="P16" s="13">
        <f t="shared" si="11"/>
        <v>0</v>
      </c>
      <c r="Q16" s="12">
        <f t="shared" si="12"/>
        <v>0.50000000000000167</v>
      </c>
      <c r="R16" s="13">
        <f t="shared" si="14"/>
        <v>0</v>
      </c>
      <c r="S16" s="12">
        <f t="shared" si="13"/>
        <v>0</v>
      </c>
      <c r="T16" t="s">
        <v>23</v>
      </c>
    </row>
    <row r="17" spans="1:20" x14ac:dyDescent="0.3">
      <c r="A17" s="6" t="s">
        <v>12</v>
      </c>
      <c r="B17" s="9">
        <v>44536</v>
      </c>
      <c r="C17" s="10" t="s">
        <v>27</v>
      </c>
      <c r="D17" s="3">
        <v>0.41666666666666669</v>
      </c>
      <c r="E17" s="3">
        <v>0.44166666666666665</v>
      </c>
      <c r="F17" s="12">
        <f t="shared" si="1"/>
        <v>0.60000000000000009</v>
      </c>
      <c r="G17" s="12">
        <f t="shared" si="15"/>
        <v>1.1000000000000019</v>
      </c>
      <c r="H17" s="23" t="str">
        <f t="shared" si="16"/>
        <v/>
      </c>
      <c r="I17" s="12">
        <f>IF(A17=$I$3,F17,0)</f>
        <v>0.60000000000000009</v>
      </c>
      <c r="J17" s="12">
        <f>IF(A17=$J$3,F17,0)</f>
        <v>0</v>
      </c>
      <c r="K17" s="12">
        <f>IF(A17=$K$3,F17,0)</f>
        <v>0</v>
      </c>
      <c r="L17" s="12">
        <f>IF(A17=$L$3,F17,0)</f>
        <v>0</v>
      </c>
      <c r="M17" s="12">
        <f>IF(A17=$M$3,F17,0)</f>
        <v>0</v>
      </c>
      <c r="N17" s="12">
        <f>IF(A17=$N$3,F17,0)</f>
        <v>0</v>
      </c>
      <c r="O17" s="12">
        <f>IF(A17=$O$3,F17,0)</f>
        <v>0</v>
      </c>
      <c r="P17" s="13">
        <f t="shared" si="11"/>
        <v>0</v>
      </c>
      <c r="Q17" s="12">
        <f>IF(A17=$Q$3,F17,0)</f>
        <v>0</v>
      </c>
      <c r="R17" s="13">
        <f t="shared" si="14"/>
        <v>0</v>
      </c>
      <c r="S17" s="12">
        <f t="shared" si="13"/>
        <v>0</v>
      </c>
      <c r="T17" t="s">
        <v>23</v>
      </c>
    </row>
    <row r="18" spans="1:20" ht="28.8" x14ac:dyDescent="0.3">
      <c r="A18" t="s">
        <v>15</v>
      </c>
      <c r="B18" s="2">
        <v>44536</v>
      </c>
      <c r="C18" s="7" t="s">
        <v>24</v>
      </c>
      <c r="D18" s="3">
        <v>0.44166666666666665</v>
      </c>
      <c r="E18" s="3">
        <v>0.5</v>
      </c>
      <c r="F18" s="12">
        <f t="shared" si="1"/>
        <v>1.4000000000000026</v>
      </c>
      <c r="G18" s="12">
        <f t="shared" si="15"/>
        <v>2.5000000000000044</v>
      </c>
      <c r="H18" s="23" t="str">
        <f t="shared" si="16"/>
        <v/>
      </c>
      <c r="I18" s="12">
        <f>IF(A18=$I$3,F18,0)</f>
        <v>0</v>
      </c>
      <c r="J18" s="12">
        <f>IF(A18=$J$3,F18,0)</f>
        <v>0</v>
      </c>
      <c r="K18" s="12">
        <f>IF(A18=$K$3,F18,0)</f>
        <v>0</v>
      </c>
      <c r="L18" s="12">
        <f>IF(A18=$L$3,F18,0)</f>
        <v>0</v>
      </c>
      <c r="M18" s="12">
        <f>IF(A18=$M$3,F18,0)</f>
        <v>0</v>
      </c>
      <c r="N18" s="12">
        <f>IF(A18=$N$3,F18,0)</f>
        <v>0</v>
      </c>
      <c r="O18" s="12">
        <f>IF(A18=$O$3,F18,0)</f>
        <v>0</v>
      </c>
      <c r="P18" s="13">
        <f t="shared" si="11"/>
        <v>0</v>
      </c>
      <c r="Q18" s="12">
        <f>IF(A18=$Q$3,F18,0)</f>
        <v>0</v>
      </c>
      <c r="R18" s="13">
        <f t="shared" si="14"/>
        <v>0</v>
      </c>
      <c r="S18" s="12">
        <f t="shared" si="13"/>
        <v>1.4000000000000026</v>
      </c>
    </row>
    <row r="19" spans="1:20" ht="28.8" x14ac:dyDescent="0.3">
      <c r="A19" t="s">
        <v>15</v>
      </c>
      <c r="B19" s="2">
        <v>44536</v>
      </c>
      <c r="C19" s="7" t="s">
        <v>24</v>
      </c>
      <c r="D19" s="3">
        <v>0.54166666666666663</v>
      </c>
      <c r="E19" s="3">
        <v>0.58333333333333337</v>
      </c>
      <c r="F19" s="12">
        <f t="shared" si="1"/>
        <v>1.0000000000000033</v>
      </c>
      <c r="G19" s="12">
        <f t="shared" ref="G19:G26" si="17">IF(B19=B18,F19+G18,F19)</f>
        <v>3.500000000000008</v>
      </c>
      <c r="H19" s="23" t="str">
        <f t="shared" ref="H19:H26" si="18">IF(B19=B20,"",G19)</f>
        <v/>
      </c>
      <c r="I19" s="12">
        <f t="shared" si="4"/>
        <v>0</v>
      </c>
      <c r="J19" s="12">
        <f t="shared" si="5"/>
        <v>0</v>
      </c>
      <c r="K19" s="12">
        <f t="shared" si="6"/>
        <v>0</v>
      </c>
      <c r="L19" s="12">
        <f t="shared" si="7"/>
        <v>0</v>
      </c>
      <c r="M19" s="12">
        <f t="shared" si="8"/>
        <v>0</v>
      </c>
      <c r="N19" s="12">
        <f t="shared" si="9"/>
        <v>0</v>
      </c>
      <c r="O19" s="12">
        <f t="shared" si="10"/>
        <v>0</v>
      </c>
      <c r="P19" s="13">
        <f t="shared" si="11"/>
        <v>0</v>
      </c>
      <c r="Q19" s="12">
        <f t="shared" si="12"/>
        <v>0</v>
      </c>
      <c r="R19" s="13">
        <f t="shared" si="14"/>
        <v>0</v>
      </c>
      <c r="S19" s="12">
        <f t="shared" si="13"/>
        <v>1.0000000000000033</v>
      </c>
    </row>
    <row r="20" spans="1:20" ht="28.8" x14ac:dyDescent="0.3">
      <c r="A20" t="s">
        <v>15</v>
      </c>
      <c r="B20" s="2">
        <v>44536</v>
      </c>
      <c r="C20" s="7" t="s">
        <v>25</v>
      </c>
      <c r="D20" s="3">
        <v>0.58333333333333337</v>
      </c>
      <c r="E20" s="3">
        <v>0.625</v>
      </c>
      <c r="F20" s="12">
        <f t="shared" si="1"/>
        <v>1.0000000000000007</v>
      </c>
      <c r="G20" s="12">
        <f t="shared" si="17"/>
        <v>4.5000000000000089</v>
      </c>
      <c r="H20" s="23" t="str">
        <f t="shared" si="18"/>
        <v/>
      </c>
      <c r="I20" s="12">
        <f t="shared" si="4"/>
        <v>0</v>
      </c>
      <c r="J20" s="12">
        <f t="shared" si="5"/>
        <v>0</v>
      </c>
      <c r="K20" s="12">
        <f t="shared" si="6"/>
        <v>0</v>
      </c>
      <c r="L20" s="12">
        <f t="shared" si="7"/>
        <v>0</v>
      </c>
      <c r="M20" s="12">
        <f t="shared" si="8"/>
        <v>0</v>
      </c>
      <c r="N20" s="12">
        <f t="shared" si="9"/>
        <v>0</v>
      </c>
      <c r="O20" s="12">
        <f t="shared" si="10"/>
        <v>0</v>
      </c>
      <c r="P20" s="13">
        <f t="shared" si="11"/>
        <v>0</v>
      </c>
      <c r="Q20" s="12">
        <f t="shared" si="12"/>
        <v>0</v>
      </c>
      <c r="R20" s="13">
        <f t="shared" si="14"/>
        <v>0</v>
      </c>
      <c r="S20" s="12">
        <f t="shared" si="13"/>
        <v>1.0000000000000007</v>
      </c>
    </row>
    <row r="21" spans="1:20" ht="28.8" x14ac:dyDescent="0.3">
      <c r="A21" t="s">
        <v>15</v>
      </c>
      <c r="B21" s="2">
        <v>44536</v>
      </c>
      <c r="C21" s="7" t="s">
        <v>24</v>
      </c>
      <c r="D21" s="3">
        <v>0.625</v>
      </c>
      <c r="E21" s="3">
        <v>0.64166666666666672</v>
      </c>
      <c r="F21" s="12">
        <f t="shared" si="1"/>
        <v>0.40000000000000185</v>
      </c>
      <c r="G21" s="12">
        <f t="shared" si="17"/>
        <v>4.900000000000011</v>
      </c>
      <c r="H21" s="23" t="str">
        <f t="shared" si="18"/>
        <v/>
      </c>
      <c r="I21" s="12">
        <f>IF(A21=$I$3,F21,0)</f>
        <v>0</v>
      </c>
      <c r="J21" s="12">
        <f>IF(A21=$J$3,F21,0)</f>
        <v>0</v>
      </c>
      <c r="K21" s="12">
        <f>IF(A21=$K$3,F21,0)</f>
        <v>0</v>
      </c>
      <c r="L21" s="12">
        <f>IF(A21=$L$3,F21,0)</f>
        <v>0</v>
      </c>
      <c r="M21" s="12">
        <f>IF(A21=$M$3,F21,0)</f>
        <v>0</v>
      </c>
      <c r="N21" s="12">
        <f>IF(A21=$N$3,F21,0)</f>
        <v>0</v>
      </c>
      <c r="O21" s="12">
        <f>IF(A21=$O$3,F21,0)</f>
        <v>0</v>
      </c>
      <c r="P21" s="13">
        <f t="shared" si="11"/>
        <v>0</v>
      </c>
      <c r="Q21" s="12">
        <f>IF(A21=$Q$3,F21,0)</f>
        <v>0</v>
      </c>
      <c r="R21" s="13">
        <f t="shared" si="14"/>
        <v>0</v>
      </c>
      <c r="S21" s="12">
        <f t="shared" si="13"/>
        <v>0.40000000000000185</v>
      </c>
    </row>
    <row r="22" spans="1:20" x14ac:dyDescent="0.3">
      <c r="A22" s="6" t="s">
        <v>12</v>
      </c>
      <c r="B22" s="9">
        <v>44536</v>
      </c>
      <c r="C22" s="10" t="s">
        <v>27</v>
      </c>
      <c r="D22" s="3">
        <v>0.64166666666666672</v>
      </c>
      <c r="E22" s="3">
        <v>0.75</v>
      </c>
      <c r="F22" s="12">
        <f t="shared" si="1"/>
        <v>2.6000000000000028</v>
      </c>
      <c r="G22" s="12">
        <f t="shared" si="17"/>
        <v>7.5000000000000142</v>
      </c>
      <c r="H22" s="23">
        <f t="shared" si="18"/>
        <v>7.5000000000000142</v>
      </c>
      <c r="I22" s="12">
        <f t="shared" si="4"/>
        <v>2.6000000000000028</v>
      </c>
      <c r="J22" s="12">
        <f t="shared" si="5"/>
        <v>0</v>
      </c>
      <c r="K22" s="12">
        <f t="shared" si="6"/>
        <v>0</v>
      </c>
      <c r="L22" s="12">
        <f t="shared" si="7"/>
        <v>0</v>
      </c>
      <c r="M22" s="12">
        <f t="shared" si="8"/>
        <v>0</v>
      </c>
      <c r="N22" s="12">
        <f t="shared" si="9"/>
        <v>0</v>
      </c>
      <c r="O22" s="12">
        <f t="shared" si="10"/>
        <v>0</v>
      </c>
      <c r="P22" s="13">
        <f t="shared" si="11"/>
        <v>0</v>
      </c>
      <c r="Q22" s="12">
        <f t="shared" si="12"/>
        <v>0</v>
      </c>
      <c r="R22" s="13">
        <f t="shared" si="14"/>
        <v>0</v>
      </c>
      <c r="S22" s="12">
        <f t="shared" si="13"/>
        <v>0</v>
      </c>
      <c r="T22" t="s">
        <v>23</v>
      </c>
    </row>
    <row r="23" spans="1:20" x14ac:dyDescent="0.3">
      <c r="A23" s="6" t="s">
        <v>12</v>
      </c>
      <c r="B23" s="9">
        <v>44537</v>
      </c>
      <c r="C23" s="10" t="s">
        <v>27</v>
      </c>
      <c r="D23" s="3">
        <v>0.39583333333333331</v>
      </c>
      <c r="E23" s="3">
        <v>0.5</v>
      </c>
      <c r="F23" s="12">
        <f t="shared" si="1"/>
        <v>2.5000000000000044</v>
      </c>
      <c r="G23" s="12">
        <f t="shared" si="17"/>
        <v>2.5000000000000044</v>
      </c>
      <c r="H23" s="23" t="str">
        <f t="shared" si="18"/>
        <v/>
      </c>
      <c r="I23" s="12">
        <f>IF(A23=$I$3,F23,0)</f>
        <v>2.5000000000000044</v>
      </c>
      <c r="J23" s="12">
        <f>IF(A23=$J$3,F23,0)</f>
        <v>0</v>
      </c>
      <c r="K23" s="12">
        <f>IF(A23=$K$3,F23,0)</f>
        <v>0</v>
      </c>
      <c r="L23" s="12">
        <f>IF(A23=$L$3,F23,0)</f>
        <v>0</v>
      </c>
      <c r="M23" s="12">
        <f>IF(A23=$M$3,F23,0)</f>
        <v>0</v>
      </c>
      <c r="N23" s="12">
        <f>IF(A23=$N$3,F23,0)</f>
        <v>0</v>
      </c>
      <c r="O23" s="12">
        <f>IF(A23=$O$3,F23,0)</f>
        <v>0</v>
      </c>
      <c r="P23" s="13">
        <f t="shared" si="11"/>
        <v>0</v>
      </c>
      <c r="Q23" s="12">
        <f>IF(A23=$Q$3,F23,0)</f>
        <v>0</v>
      </c>
      <c r="R23" s="13">
        <f t="shared" si="14"/>
        <v>0</v>
      </c>
      <c r="S23" s="12">
        <f t="shared" si="13"/>
        <v>0</v>
      </c>
      <c r="T23" t="s">
        <v>23</v>
      </c>
    </row>
    <row r="24" spans="1:20" x14ac:dyDescent="0.3">
      <c r="A24" s="6" t="s">
        <v>12</v>
      </c>
      <c r="B24" s="9">
        <v>44537</v>
      </c>
      <c r="C24" s="10" t="s">
        <v>27</v>
      </c>
      <c r="D24" s="3">
        <v>12.541666666666666</v>
      </c>
      <c r="E24" s="3">
        <v>12.75</v>
      </c>
      <c r="F24" s="12">
        <f t="shared" si="1"/>
        <v>5.0000000000000222</v>
      </c>
      <c r="G24" s="12">
        <f t="shared" si="17"/>
        <v>7.5000000000000266</v>
      </c>
      <c r="H24" s="23">
        <f t="shared" si="18"/>
        <v>7.5000000000000266</v>
      </c>
      <c r="I24" s="12">
        <f t="shared" si="4"/>
        <v>5.0000000000000222</v>
      </c>
      <c r="J24" s="12">
        <f t="shared" si="5"/>
        <v>0</v>
      </c>
      <c r="K24" s="12">
        <f t="shared" si="6"/>
        <v>0</v>
      </c>
      <c r="L24" s="12">
        <f t="shared" si="7"/>
        <v>0</v>
      </c>
      <c r="M24" s="12">
        <f t="shared" si="8"/>
        <v>0</v>
      </c>
      <c r="N24" s="12">
        <f t="shared" si="9"/>
        <v>0</v>
      </c>
      <c r="O24" s="12">
        <f t="shared" si="10"/>
        <v>0</v>
      </c>
      <c r="P24" s="13">
        <f t="shared" si="11"/>
        <v>0</v>
      </c>
      <c r="Q24" s="12">
        <f t="shared" si="12"/>
        <v>0</v>
      </c>
      <c r="R24" s="13">
        <f t="shared" si="14"/>
        <v>0</v>
      </c>
      <c r="S24" s="12">
        <f t="shared" si="13"/>
        <v>0</v>
      </c>
      <c r="T24" t="s">
        <v>23</v>
      </c>
    </row>
    <row r="25" spans="1:20" x14ac:dyDescent="0.3">
      <c r="A25" s="6" t="s">
        <v>12</v>
      </c>
      <c r="B25" s="9">
        <v>44539</v>
      </c>
      <c r="C25" s="10" t="s">
        <v>27</v>
      </c>
      <c r="D25" s="3">
        <v>0.375</v>
      </c>
      <c r="E25" s="3">
        <v>0.39583333333333331</v>
      </c>
      <c r="F25" s="12">
        <f t="shared" si="1"/>
        <v>0.50000000000000033</v>
      </c>
      <c r="G25" s="12">
        <f t="shared" si="17"/>
        <v>0.50000000000000033</v>
      </c>
      <c r="H25" s="23" t="str">
        <f t="shared" si="18"/>
        <v/>
      </c>
      <c r="I25" s="12">
        <f>IF(A25=$I$3,F25,0)</f>
        <v>0.50000000000000033</v>
      </c>
      <c r="J25" s="12">
        <f>IF(A25=$J$3,F25,0)</f>
        <v>0</v>
      </c>
      <c r="K25" s="12">
        <f>IF(A25=$K$3,F25,0)</f>
        <v>0</v>
      </c>
      <c r="L25" s="12">
        <f>IF(A25=$L$3,F25,0)</f>
        <v>0</v>
      </c>
      <c r="M25" s="12">
        <f>IF(A25=$M$3,F25,0)</f>
        <v>0</v>
      </c>
      <c r="N25" s="12">
        <f>IF(A25=$N$3,F25,0)</f>
        <v>0</v>
      </c>
      <c r="O25" s="12">
        <f>IF(A25=$O$3,F25,0)</f>
        <v>0</v>
      </c>
      <c r="P25" s="13">
        <f t="shared" si="11"/>
        <v>0</v>
      </c>
      <c r="Q25" s="12">
        <f>IF(A25=$Q$3,F25,0)</f>
        <v>0</v>
      </c>
      <c r="R25" s="13">
        <f t="shared" si="14"/>
        <v>0</v>
      </c>
      <c r="S25" s="12">
        <f t="shared" si="13"/>
        <v>0</v>
      </c>
      <c r="T25" t="s">
        <v>23</v>
      </c>
    </row>
    <row r="26" spans="1:20" x14ac:dyDescent="0.3">
      <c r="A26" s="6" t="s">
        <v>4</v>
      </c>
      <c r="B26" s="9">
        <v>44539</v>
      </c>
      <c r="C26" s="10" t="s">
        <v>4</v>
      </c>
      <c r="D26" s="3">
        <v>0.39583333333333331</v>
      </c>
      <c r="E26" s="3">
        <v>0.41666666666666669</v>
      </c>
      <c r="F26" s="12">
        <f t="shared" si="1"/>
        <v>0.50000000000000167</v>
      </c>
      <c r="G26" s="12">
        <f t="shared" si="17"/>
        <v>1.000000000000002</v>
      </c>
      <c r="H26" s="23" t="str">
        <f t="shared" si="18"/>
        <v/>
      </c>
      <c r="I26" s="12">
        <f t="shared" si="4"/>
        <v>0</v>
      </c>
      <c r="J26" s="12">
        <f t="shared" si="5"/>
        <v>0</v>
      </c>
      <c r="K26" s="12">
        <f t="shared" si="6"/>
        <v>0</v>
      </c>
      <c r="L26" s="12">
        <f t="shared" si="7"/>
        <v>0</v>
      </c>
      <c r="M26" s="12">
        <f t="shared" si="8"/>
        <v>0</v>
      </c>
      <c r="N26" s="12">
        <f t="shared" si="9"/>
        <v>0</v>
      </c>
      <c r="O26" s="12">
        <f t="shared" si="10"/>
        <v>0</v>
      </c>
      <c r="P26" s="13">
        <f t="shared" si="11"/>
        <v>0</v>
      </c>
      <c r="Q26" s="12">
        <f t="shared" si="12"/>
        <v>0.50000000000000167</v>
      </c>
      <c r="R26" s="13">
        <f t="shared" si="14"/>
        <v>0</v>
      </c>
      <c r="S26" s="12">
        <f t="shared" si="13"/>
        <v>0</v>
      </c>
      <c r="T26" t="s">
        <v>23</v>
      </c>
    </row>
    <row r="27" spans="1:20" x14ac:dyDescent="0.3">
      <c r="A27" s="6" t="s">
        <v>12</v>
      </c>
      <c r="B27" s="9">
        <v>44539</v>
      </c>
      <c r="C27" s="10" t="s">
        <v>27</v>
      </c>
      <c r="D27" s="3">
        <v>0.41666666666666669</v>
      </c>
      <c r="E27" s="3">
        <v>0.5</v>
      </c>
      <c r="F27" s="12">
        <f t="shared" si="1"/>
        <v>2.0000000000000027</v>
      </c>
      <c r="G27" s="12">
        <f t="shared" ref="G27:G32" si="19">IF(B27=B26,F27+G26,F27)</f>
        <v>3.0000000000000044</v>
      </c>
      <c r="H27" s="23" t="str">
        <f t="shared" ref="H27:H32" si="20">IF(B27=B28,"",G27)</f>
        <v/>
      </c>
      <c r="I27" s="12">
        <f>IF(A27=$I$3,F27,0)</f>
        <v>2.0000000000000027</v>
      </c>
      <c r="J27" s="12">
        <f>IF(A27=$J$3,F27,0)</f>
        <v>0</v>
      </c>
      <c r="K27" s="12">
        <f>IF(A27=$K$3,F27,0)</f>
        <v>0</v>
      </c>
      <c r="L27" s="12">
        <f>IF(A27=$L$3,F27,0)</f>
        <v>0</v>
      </c>
      <c r="M27" s="12">
        <f>IF(A27=$M$3,F27,0)</f>
        <v>0</v>
      </c>
      <c r="N27" s="12">
        <f>IF(A27=$N$3,F27,0)</f>
        <v>0</v>
      </c>
      <c r="O27" s="12">
        <f>IF(A27=$O$3,F27,0)</f>
        <v>0</v>
      </c>
      <c r="P27" s="13">
        <f t="shared" si="11"/>
        <v>0</v>
      </c>
      <c r="Q27" s="12">
        <f>IF(A27=$Q$3,F27,0)</f>
        <v>0</v>
      </c>
      <c r="R27" s="13">
        <f t="shared" si="14"/>
        <v>0</v>
      </c>
      <c r="S27" s="12">
        <f t="shared" si="13"/>
        <v>0</v>
      </c>
      <c r="T27" t="s">
        <v>23</v>
      </c>
    </row>
    <row r="28" spans="1:20" x14ac:dyDescent="0.3">
      <c r="A28" s="6" t="s">
        <v>12</v>
      </c>
      <c r="B28" s="9">
        <v>44539</v>
      </c>
      <c r="C28" s="10" t="s">
        <v>27</v>
      </c>
      <c r="D28" s="3">
        <v>0.54166666666666663</v>
      </c>
      <c r="E28" s="3">
        <v>0.59375</v>
      </c>
      <c r="F28" s="12">
        <f t="shared" si="1"/>
        <v>1.2500000000000029</v>
      </c>
      <c r="G28" s="12">
        <f t="shared" si="19"/>
        <v>4.2500000000000071</v>
      </c>
      <c r="H28" s="23" t="str">
        <f t="shared" si="20"/>
        <v/>
      </c>
      <c r="I28" s="12">
        <f>IF(A28=$I$3,F28,0)</f>
        <v>1.2500000000000029</v>
      </c>
      <c r="J28" s="12">
        <f>IF(A28=$J$3,F28,0)</f>
        <v>0</v>
      </c>
      <c r="K28" s="12">
        <f>IF(A28=$K$3,F28,0)</f>
        <v>0</v>
      </c>
      <c r="L28" s="12">
        <f>IF(A28=$L$3,F28,0)</f>
        <v>0</v>
      </c>
      <c r="M28" s="12">
        <f>IF(A28=$M$3,F28,0)</f>
        <v>0</v>
      </c>
      <c r="N28" s="12">
        <f>IF(A28=$N$3,F28,0)</f>
        <v>0</v>
      </c>
      <c r="O28" s="12">
        <f>IF(A28=$O$3,F28,0)</f>
        <v>0</v>
      </c>
      <c r="P28" s="13">
        <f t="shared" si="11"/>
        <v>0</v>
      </c>
      <c r="Q28" s="12">
        <f>IF(A28=$Q$3,F28,0)</f>
        <v>0</v>
      </c>
      <c r="R28" s="13">
        <f t="shared" si="14"/>
        <v>0</v>
      </c>
      <c r="S28" s="12">
        <f t="shared" si="13"/>
        <v>0</v>
      </c>
      <c r="T28" t="s">
        <v>23</v>
      </c>
    </row>
    <row r="29" spans="1:20" x14ac:dyDescent="0.3">
      <c r="A29" t="s">
        <v>15</v>
      </c>
      <c r="B29" s="2">
        <v>44539</v>
      </c>
      <c r="C29" s="7" t="s">
        <v>29</v>
      </c>
      <c r="D29" s="3">
        <v>0.59375</v>
      </c>
      <c r="E29" s="3">
        <v>0.60416666666666663</v>
      </c>
      <c r="F29" s="12">
        <f t="shared" si="1"/>
        <v>0.2499999999999995</v>
      </c>
      <c r="G29" s="12">
        <f t="shared" si="19"/>
        <v>4.5000000000000062</v>
      </c>
      <c r="H29" s="23" t="str">
        <f t="shared" si="20"/>
        <v/>
      </c>
      <c r="I29" s="12">
        <f>IF(A29=$I$3,F29,0)</f>
        <v>0</v>
      </c>
      <c r="J29" s="12">
        <f>IF(A29=$J$3,F29,0)</f>
        <v>0</v>
      </c>
      <c r="K29" s="12">
        <f>IF(A29=$K$3,F29,0)</f>
        <v>0</v>
      </c>
      <c r="L29" s="12">
        <f>IF(A29=$L$3,F29,0)</f>
        <v>0</v>
      </c>
      <c r="M29" s="12">
        <f>IF(A29=$M$3,F29,0)</f>
        <v>0</v>
      </c>
      <c r="N29" s="12">
        <f>IF(A29=$N$3,F29,0)</f>
        <v>0</v>
      </c>
      <c r="O29" s="12">
        <f>IF(A29=$O$3,F29,0)</f>
        <v>0</v>
      </c>
      <c r="P29" s="13">
        <f t="shared" si="11"/>
        <v>0</v>
      </c>
      <c r="Q29" s="12">
        <f>IF(A29=$Q$3,F29,0)</f>
        <v>0</v>
      </c>
      <c r="R29" s="13">
        <f t="shared" si="14"/>
        <v>0</v>
      </c>
      <c r="S29" s="12">
        <f t="shared" si="13"/>
        <v>0.2499999999999995</v>
      </c>
    </row>
    <row r="30" spans="1:20" ht="28.8" x14ac:dyDescent="0.3">
      <c r="A30" t="s">
        <v>19</v>
      </c>
      <c r="B30" s="2">
        <v>44539</v>
      </c>
      <c r="C30" s="7" t="s">
        <v>28</v>
      </c>
      <c r="D30" s="3">
        <v>0.60416666666666663</v>
      </c>
      <c r="E30" s="3">
        <v>0.72916666666666663</v>
      </c>
      <c r="F30" s="12">
        <f t="shared" si="1"/>
        <v>3.0000000000000044</v>
      </c>
      <c r="G30" s="12">
        <f t="shared" si="19"/>
        <v>7.5000000000000107</v>
      </c>
      <c r="H30" s="23">
        <f t="shared" si="20"/>
        <v>7.5000000000000107</v>
      </c>
      <c r="I30" s="12">
        <f t="shared" si="4"/>
        <v>0</v>
      </c>
      <c r="J30" s="12">
        <f t="shared" si="5"/>
        <v>3.0000000000000044</v>
      </c>
      <c r="K30" s="12">
        <f t="shared" si="6"/>
        <v>0</v>
      </c>
      <c r="L30" s="12">
        <f t="shared" si="7"/>
        <v>0</v>
      </c>
      <c r="M30" s="12">
        <f t="shared" si="8"/>
        <v>0</v>
      </c>
      <c r="N30" s="12">
        <f t="shared" si="9"/>
        <v>0</v>
      </c>
      <c r="O30" s="12">
        <f t="shared" si="10"/>
        <v>0</v>
      </c>
      <c r="P30" s="13">
        <f t="shared" si="11"/>
        <v>0</v>
      </c>
      <c r="Q30" s="12">
        <f t="shared" si="12"/>
        <v>0</v>
      </c>
      <c r="R30" s="13">
        <f t="shared" si="14"/>
        <v>0</v>
      </c>
      <c r="S30" s="12">
        <f t="shared" si="13"/>
        <v>0</v>
      </c>
    </row>
    <row r="31" spans="1:20" x14ac:dyDescent="0.3">
      <c r="A31" s="6" t="s">
        <v>4</v>
      </c>
      <c r="B31" s="9">
        <v>44540</v>
      </c>
      <c r="C31" s="10" t="s">
        <v>4</v>
      </c>
      <c r="D31" s="3">
        <v>0.39583333333333331</v>
      </c>
      <c r="E31" s="3">
        <v>0.41666666666666669</v>
      </c>
      <c r="F31" s="12">
        <f t="shared" si="1"/>
        <v>0.50000000000000167</v>
      </c>
      <c r="G31" s="12">
        <f t="shared" si="19"/>
        <v>0.50000000000000167</v>
      </c>
      <c r="H31" s="23" t="str">
        <f t="shared" si="20"/>
        <v/>
      </c>
      <c r="I31" s="12">
        <f t="shared" si="4"/>
        <v>0</v>
      </c>
      <c r="J31" s="12">
        <f t="shared" si="5"/>
        <v>0</v>
      </c>
      <c r="K31" s="12">
        <f t="shared" si="6"/>
        <v>0</v>
      </c>
      <c r="L31" s="12">
        <f t="shared" si="7"/>
        <v>0</v>
      </c>
      <c r="M31" s="12">
        <f t="shared" si="8"/>
        <v>0</v>
      </c>
      <c r="N31" s="12">
        <f t="shared" si="9"/>
        <v>0</v>
      </c>
      <c r="O31" s="12">
        <f t="shared" si="10"/>
        <v>0</v>
      </c>
      <c r="P31" s="13">
        <f t="shared" si="11"/>
        <v>0</v>
      </c>
      <c r="Q31" s="12">
        <f t="shared" si="12"/>
        <v>0.50000000000000167</v>
      </c>
      <c r="R31" s="13">
        <f t="shared" si="14"/>
        <v>0</v>
      </c>
      <c r="S31" s="12">
        <f t="shared" si="13"/>
        <v>0</v>
      </c>
      <c r="T31" t="s">
        <v>23</v>
      </c>
    </row>
    <row r="32" spans="1:20" x14ac:dyDescent="0.3">
      <c r="A32" s="6" t="s">
        <v>12</v>
      </c>
      <c r="B32" s="9">
        <v>44540</v>
      </c>
      <c r="C32" s="10" t="s">
        <v>27</v>
      </c>
      <c r="D32" s="3">
        <v>0.41666666666666669</v>
      </c>
      <c r="E32" s="3">
        <v>0.5</v>
      </c>
      <c r="F32" s="12">
        <f t="shared" si="1"/>
        <v>2.0000000000000027</v>
      </c>
      <c r="G32" s="12">
        <f t="shared" si="19"/>
        <v>2.5000000000000044</v>
      </c>
      <c r="H32" s="23" t="str">
        <f t="shared" si="20"/>
        <v/>
      </c>
      <c r="I32" s="12">
        <f>IF(A32=$I$3,F32,0)</f>
        <v>2.0000000000000027</v>
      </c>
      <c r="J32" s="12">
        <f>IF(A32=$J$3,F32,0)</f>
        <v>0</v>
      </c>
      <c r="K32" s="12">
        <f>IF(A32=$K$3,F32,0)</f>
        <v>0</v>
      </c>
      <c r="L32" s="12">
        <f>IF(A32=$L$3,F32,0)</f>
        <v>0</v>
      </c>
      <c r="M32" s="12">
        <f>IF(A32=$M$3,F32,0)</f>
        <v>0</v>
      </c>
      <c r="N32" s="12">
        <f>IF(A32=$N$3,F32,0)</f>
        <v>0</v>
      </c>
      <c r="O32" s="12">
        <f>IF(A32=$O$3,F32,0)</f>
        <v>0</v>
      </c>
      <c r="P32" s="13">
        <f t="shared" si="11"/>
        <v>0</v>
      </c>
      <c r="Q32" s="12">
        <f>IF(A32=$Q$3,F32,0)</f>
        <v>0</v>
      </c>
      <c r="R32" s="13">
        <f t="shared" si="14"/>
        <v>0</v>
      </c>
      <c r="S32" s="12">
        <f t="shared" si="13"/>
        <v>0</v>
      </c>
      <c r="T32" t="s">
        <v>23</v>
      </c>
    </row>
    <row r="33" spans="1:20" ht="28.8" x14ac:dyDescent="0.3">
      <c r="A33" t="s">
        <v>19</v>
      </c>
      <c r="B33" s="2">
        <v>44540</v>
      </c>
      <c r="C33" s="7" t="s">
        <v>28</v>
      </c>
      <c r="D33" s="3">
        <v>0.54166666666666663</v>
      </c>
      <c r="E33" s="3">
        <v>0.66666666666666663</v>
      </c>
      <c r="F33" s="12">
        <f t="shared" si="1"/>
        <v>3.0000000000000044</v>
      </c>
      <c r="G33" s="12">
        <f t="shared" ref="G33:G59" si="21">IF(B33=B32,F33+G32,F33)</f>
        <v>5.5000000000000089</v>
      </c>
      <c r="H33" s="23" t="str">
        <f t="shared" ref="H33:H59" si="22">IF(B33=B34,"",G33)</f>
        <v/>
      </c>
      <c r="I33" s="12">
        <f t="shared" si="4"/>
        <v>0</v>
      </c>
      <c r="J33" s="12">
        <f t="shared" si="5"/>
        <v>3.0000000000000044</v>
      </c>
      <c r="K33" s="12">
        <f t="shared" si="6"/>
        <v>0</v>
      </c>
      <c r="L33" s="12">
        <f t="shared" si="7"/>
        <v>0</v>
      </c>
      <c r="M33" s="12">
        <f t="shared" si="8"/>
        <v>0</v>
      </c>
      <c r="N33" s="12">
        <f t="shared" si="9"/>
        <v>0</v>
      </c>
      <c r="O33" s="12">
        <f t="shared" si="10"/>
        <v>0</v>
      </c>
      <c r="P33" s="13">
        <f t="shared" si="11"/>
        <v>0</v>
      </c>
      <c r="Q33" s="12">
        <f t="shared" si="12"/>
        <v>0</v>
      </c>
      <c r="R33" s="13">
        <f t="shared" si="14"/>
        <v>0</v>
      </c>
      <c r="S33" s="12">
        <f t="shared" si="13"/>
        <v>0</v>
      </c>
    </row>
    <row r="34" spans="1:20" ht="28.8" x14ac:dyDescent="0.3">
      <c r="A34" t="s">
        <v>15</v>
      </c>
      <c r="B34" s="2">
        <v>44540</v>
      </c>
      <c r="C34" s="7" t="s">
        <v>30</v>
      </c>
      <c r="D34" s="3">
        <v>0.66666666666666663</v>
      </c>
      <c r="E34" s="3">
        <v>0.75</v>
      </c>
      <c r="F34" s="12">
        <f t="shared" si="1"/>
        <v>2.000000000000004</v>
      </c>
      <c r="G34" s="12">
        <f t="shared" si="21"/>
        <v>7.5000000000000124</v>
      </c>
      <c r="H34" s="23">
        <f t="shared" si="22"/>
        <v>7.5000000000000124</v>
      </c>
      <c r="I34" s="12">
        <f t="shared" si="4"/>
        <v>0</v>
      </c>
      <c r="J34" s="12">
        <f t="shared" si="5"/>
        <v>0</v>
      </c>
      <c r="K34" s="12">
        <f t="shared" si="6"/>
        <v>0</v>
      </c>
      <c r="L34" s="12">
        <f t="shared" si="7"/>
        <v>0</v>
      </c>
      <c r="M34" s="12">
        <f t="shared" si="8"/>
        <v>0</v>
      </c>
      <c r="N34" s="12">
        <f t="shared" si="9"/>
        <v>0</v>
      </c>
      <c r="O34" s="12">
        <f t="shared" si="10"/>
        <v>0</v>
      </c>
      <c r="P34" s="13">
        <f t="shared" si="11"/>
        <v>0</v>
      </c>
      <c r="Q34" s="12">
        <f t="shared" si="12"/>
        <v>0</v>
      </c>
      <c r="R34" s="13">
        <f t="shared" si="14"/>
        <v>0</v>
      </c>
      <c r="S34" s="12">
        <f t="shared" si="13"/>
        <v>2.000000000000004</v>
      </c>
    </row>
    <row r="35" spans="1:20" x14ac:dyDescent="0.3">
      <c r="A35" s="6" t="s">
        <v>4</v>
      </c>
      <c r="B35" s="9">
        <v>44543</v>
      </c>
      <c r="C35" s="10" t="s">
        <v>4</v>
      </c>
      <c r="D35" s="3">
        <v>0.39583333333333331</v>
      </c>
      <c r="E35" s="3">
        <v>0.41666666666666669</v>
      </c>
      <c r="F35" s="12">
        <f t="shared" si="1"/>
        <v>0.50000000000000167</v>
      </c>
      <c r="G35" s="12">
        <f t="shared" si="21"/>
        <v>0.50000000000000167</v>
      </c>
      <c r="H35" s="23" t="str">
        <f t="shared" si="22"/>
        <v/>
      </c>
      <c r="I35" s="12">
        <f t="shared" si="4"/>
        <v>0</v>
      </c>
      <c r="J35" s="12">
        <f t="shared" si="5"/>
        <v>0</v>
      </c>
      <c r="K35" s="12">
        <f t="shared" si="6"/>
        <v>0</v>
      </c>
      <c r="L35" s="12">
        <f t="shared" si="7"/>
        <v>0</v>
      </c>
      <c r="M35" s="12">
        <f t="shared" si="8"/>
        <v>0</v>
      </c>
      <c r="N35" s="12">
        <f t="shared" si="9"/>
        <v>0</v>
      </c>
      <c r="O35" s="12">
        <f t="shared" si="10"/>
        <v>0</v>
      </c>
      <c r="P35" s="13">
        <f t="shared" si="11"/>
        <v>0</v>
      </c>
      <c r="Q35" s="12">
        <f t="shared" si="12"/>
        <v>0.50000000000000167</v>
      </c>
      <c r="R35" s="13">
        <f t="shared" si="14"/>
        <v>0</v>
      </c>
      <c r="S35" s="12">
        <f t="shared" si="13"/>
        <v>0</v>
      </c>
      <c r="T35" t="s">
        <v>23</v>
      </c>
    </row>
    <row r="36" spans="1:20" x14ac:dyDescent="0.3">
      <c r="A36" t="s">
        <v>15</v>
      </c>
      <c r="B36" s="2">
        <v>44543</v>
      </c>
      <c r="C36" s="7" t="s">
        <v>31</v>
      </c>
      <c r="D36" s="3">
        <v>0.41666666666666669</v>
      </c>
      <c r="E36" s="3">
        <v>0.5</v>
      </c>
      <c r="F36" s="12">
        <f t="shared" si="1"/>
        <v>2.0000000000000027</v>
      </c>
      <c r="G36" s="12">
        <f t="shared" si="21"/>
        <v>2.5000000000000044</v>
      </c>
      <c r="H36" s="23" t="str">
        <f t="shared" si="22"/>
        <v/>
      </c>
      <c r="I36" s="12">
        <f>IF(A36=$I$3,F36,0)</f>
        <v>0</v>
      </c>
      <c r="J36" s="12">
        <f>IF(A36=$J$3,F36,0)</f>
        <v>0</v>
      </c>
      <c r="K36" s="12">
        <f>IF(A36=$K$3,F36,0)</f>
        <v>0</v>
      </c>
      <c r="L36" s="12">
        <f>IF(A36=$L$3,F36,0)</f>
        <v>0</v>
      </c>
      <c r="M36" s="12">
        <f>IF(A36=$M$3,F36,0)</f>
        <v>0</v>
      </c>
      <c r="N36" s="12">
        <f>IF(A36=$N$3,F36,0)</f>
        <v>0</v>
      </c>
      <c r="O36" s="12">
        <f>IF(A36=$O$3,F36,0)</f>
        <v>0</v>
      </c>
      <c r="P36" s="13">
        <f t="shared" si="11"/>
        <v>0</v>
      </c>
      <c r="Q36" s="12">
        <f>IF(A36=$Q$3,F36,0)</f>
        <v>0</v>
      </c>
      <c r="R36" s="13">
        <f t="shared" si="14"/>
        <v>0</v>
      </c>
      <c r="S36" s="12">
        <f t="shared" si="13"/>
        <v>2.0000000000000027</v>
      </c>
    </row>
    <row r="37" spans="1:20" x14ac:dyDescent="0.3">
      <c r="A37" s="6" t="s">
        <v>12</v>
      </c>
      <c r="B37" s="9">
        <v>44543</v>
      </c>
      <c r="C37" s="10" t="s">
        <v>27</v>
      </c>
      <c r="D37" s="3">
        <v>12.541666666666666</v>
      </c>
      <c r="E37" s="3">
        <v>12.75</v>
      </c>
      <c r="F37" s="12">
        <f t="shared" si="1"/>
        <v>5.0000000000000222</v>
      </c>
      <c r="G37" s="12">
        <f t="shared" si="21"/>
        <v>7.5000000000000266</v>
      </c>
      <c r="H37" s="23">
        <f t="shared" si="22"/>
        <v>7.5000000000000266</v>
      </c>
      <c r="I37" s="12">
        <f t="shared" si="4"/>
        <v>5.0000000000000222</v>
      </c>
      <c r="J37" s="12">
        <f t="shared" si="5"/>
        <v>0</v>
      </c>
      <c r="K37" s="12">
        <f t="shared" si="6"/>
        <v>0</v>
      </c>
      <c r="L37" s="12">
        <f t="shared" si="7"/>
        <v>0</v>
      </c>
      <c r="M37" s="12">
        <f t="shared" si="8"/>
        <v>0</v>
      </c>
      <c r="N37" s="12">
        <f t="shared" si="9"/>
        <v>0</v>
      </c>
      <c r="O37" s="12">
        <f t="shared" si="10"/>
        <v>0</v>
      </c>
      <c r="P37" s="13">
        <f t="shared" si="11"/>
        <v>0</v>
      </c>
      <c r="Q37" s="12">
        <f t="shared" si="12"/>
        <v>0</v>
      </c>
      <c r="R37" s="13">
        <f t="shared" si="14"/>
        <v>0</v>
      </c>
      <c r="S37" s="12">
        <f t="shared" ref="S37:S68" si="23">IF(A37=$S$3,F37,0)</f>
        <v>0</v>
      </c>
      <c r="T37" t="s">
        <v>23</v>
      </c>
    </row>
    <row r="38" spans="1:20" ht="28.8" x14ac:dyDescent="0.3">
      <c r="A38" s="6" t="s">
        <v>5</v>
      </c>
      <c r="B38" s="2">
        <v>44544</v>
      </c>
      <c r="C38" s="7" t="s">
        <v>20</v>
      </c>
      <c r="D38" s="3">
        <v>0.375</v>
      </c>
      <c r="E38" s="3">
        <v>0.39583333333333331</v>
      </c>
      <c r="F38" s="12">
        <f t="shared" si="1"/>
        <v>0.50000000000000033</v>
      </c>
      <c r="G38" s="12">
        <f t="shared" si="21"/>
        <v>0.50000000000000033</v>
      </c>
      <c r="H38" s="23" t="str">
        <f t="shared" si="22"/>
        <v/>
      </c>
      <c r="I38" s="12">
        <f t="shared" si="4"/>
        <v>0</v>
      </c>
      <c r="J38" s="12">
        <f t="shared" si="5"/>
        <v>0</v>
      </c>
      <c r="K38" s="12">
        <f t="shared" si="6"/>
        <v>0.50000000000000033</v>
      </c>
      <c r="L38" s="12">
        <f t="shared" si="7"/>
        <v>0</v>
      </c>
      <c r="M38" s="12">
        <f t="shared" si="8"/>
        <v>0</v>
      </c>
      <c r="N38" s="12">
        <f t="shared" si="9"/>
        <v>0</v>
      </c>
      <c r="O38" s="12">
        <f t="shared" si="10"/>
        <v>0</v>
      </c>
      <c r="P38" s="13">
        <f t="shared" si="11"/>
        <v>0</v>
      </c>
      <c r="Q38" s="12">
        <f t="shared" si="12"/>
        <v>0</v>
      </c>
      <c r="R38" s="13">
        <f t="shared" si="14"/>
        <v>0</v>
      </c>
      <c r="S38" s="12">
        <f t="shared" si="23"/>
        <v>0</v>
      </c>
    </row>
    <row r="39" spans="1:20" x14ac:dyDescent="0.3">
      <c r="A39" s="5" t="s">
        <v>4</v>
      </c>
      <c r="B39" s="2">
        <v>44544</v>
      </c>
      <c r="C39" s="10" t="s">
        <v>4</v>
      </c>
      <c r="D39" s="3">
        <v>0.39583333333333331</v>
      </c>
      <c r="E39" s="3">
        <v>0.41666666666666669</v>
      </c>
      <c r="F39" s="12">
        <f t="shared" si="1"/>
        <v>0.50000000000000167</v>
      </c>
      <c r="G39" s="12">
        <f t="shared" si="21"/>
        <v>1.000000000000002</v>
      </c>
      <c r="H39" s="23" t="str">
        <f t="shared" si="22"/>
        <v/>
      </c>
      <c r="I39" s="12">
        <f t="shared" si="4"/>
        <v>0</v>
      </c>
      <c r="J39" s="12">
        <f t="shared" si="5"/>
        <v>0</v>
      </c>
      <c r="K39" s="12">
        <f t="shared" si="6"/>
        <v>0</v>
      </c>
      <c r="L39" s="12">
        <f t="shared" si="7"/>
        <v>0</v>
      </c>
      <c r="M39" s="12">
        <f t="shared" si="8"/>
        <v>0</v>
      </c>
      <c r="N39" s="12">
        <f t="shared" si="9"/>
        <v>0</v>
      </c>
      <c r="O39" s="12">
        <f t="shared" si="10"/>
        <v>0</v>
      </c>
      <c r="P39" s="13">
        <f t="shared" si="11"/>
        <v>0</v>
      </c>
      <c r="Q39" s="12">
        <f t="shared" si="12"/>
        <v>0.50000000000000167</v>
      </c>
      <c r="R39" s="13">
        <f t="shared" si="14"/>
        <v>0</v>
      </c>
      <c r="S39" s="12">
        <f t="shared" si="23"/>
        <v>0</v>
      </c>
    </row>
    <row r="40" spans="1:20" ht="28.8" x14ac:dyDescent="0.3">
      <c r="A40" s="6" t="s">
        <v>5</v>
      </c>
      <c r="B40" s="2">
        <v>44544</v>
      </c>
      <c r="C40" s="7" t="s">
        <v>20</v>
      </c>
      <c r="D40" s="3">
        <v>0.41666666666666669</v>
      </c>
      <c r="E40" s="3">
        <v>0.5</v>
      </c>
      <c r="F40" s="12">
        <f t="shared" si="1"/>
        <v>2.0000000000000027</v>
      </c>
      <c r="G40" s="12">
        <f t="shared" si="21"/>
        <v>3.0000000000000044</v>
      </c>
      <c r="H40" s="23" t="str">
        <f t="shared" si="22"/>
        <v/>
      </c>
      <c r="I40" s="12">
        <f>IF(A40=$I$3,F40,0)</f>
        <v>0</v>
      </c>
      <c r="J40" s="12">
        <f>IF(A40=$J$3,F40,0)</f>
        <v>0</v>
      </c>
      <c r="K40" s="12">
        <f>IF(A40=$K$3,F40,0)</f>
        <v>2.0000000000000027</v>
      </c>
      <c r="L40" s="12">
        <f>IF(A40=$L$3,F40,0)</f>
        <v>0</v>
      </c>
      <c r="M40" s="12">
        <f>IF(A40=$M$3,F40,0)</f>
        <v>0</v>
      </c>
      <c r="N40" s="12">
        <f>IF(A40=$N$3,F40,0)</f>
        <v>0</v>
      </c>
      <c r="O40" s="12">
        <f>IF(A40=$O$3,F40,0)</f>
        <v>0</v>
      </c>
      <c r="P40" s="13">
        <f t="shared" si="11"/>
        <v>0</v>
      </c>
      <c r="Q40" s="12">
        <f>IF(A40=$Q$3,F40,0)</f>
        <v>0</v>
      </c>
      <c r="R40" s="13">
        <f t="shared" si="14"/>
        <v>0</v>
      </c>
      <c r="S40" s="12">
        <f t="shared" si="23"/>
        <v>0</v>
      </c>
    </row>
    <row r="41" spans="1:20" ht="28.8" x14ac:dyDescent="0.3">
      <c r="A41" s="6" t="s">
        <v>5</v>
      </c>
      <c r="B41" s="2">
        <v>44544</v>
      </c>
      <c r="C41" s="7" t="s">
        <v>20</v>
      </c>
      <c r="D41" s="3">
        <v>0.54166666666666663</v>
      </c>
      <c r="E41" s="3">
        <v>0.64166666666666672</v>
      </c>
      <c r="F41" s="12">
        <f t="shared" si="1"/>
        <v>2.4000000000000057</v>
      </c>
      <c r="G41" s="12">
        <f t="shared" si="21"/>
        <v>5.4000000000000101</v>
      </c>
      <c r="H41" s="23" t="str">
        <f t="shared" si="22"/>
        <v/>
      </c>
      <c r="I41" s="12">
        <f t="shared" si="4"/>
        <v>0</v>
      </c>
      <c r="J41" s="12">
        <f t="shared" si="5"/>
        <v>0</v>
      </c>
      <c r="K41" s="12">
        <f t="shared" si="6"/>
        <v>2.4000000000000057</v>
      </c>
      <c r="L41" s="12">
        <f t="shared" si="7"/>
        <v>0</v>
      </c>
      <c r="M41" s="12">
        <f t="shared" si="8"/>
        <v>0</v>
      </c>
      <c r="N41" s="12">
        <f t="shared" si="9"/>
        <v>0</v>
      </c>
      <c r="O41" s="12">
        <f t="shared" si="10"/>
        <v>0</v>
      </c>
      <c r="P41" s="13">
        <f t="shared" si="11"/>
        <v>0</v>
      </c>
      <c r="Q41" s="12">
        <f t="shared" si="12"/>
        <v>0</v>
      </c>
      <c r="R41" s="13">
        <f t="shared" si="14"/>
        <v>0</v>
      </c>
      <c r="S41" s="12">
        <f t="shared" si="23"/>
        <v>0</v>
      </c>
    </row>
    <row r="42" spans="1:20" ht="28.8" x14ac:dyDescent="0.3">
      <c r="A42" t="s">
        <v>15</v>
      </c>
      <c r="B42" s="2">
        <v>44544</v>
      </c>
      <c r="C42" s="7" t="s">
        <v>21</v>
      </c>
      <c r="D42" s="3">
        <v>0.64166666666666672</v>
      </c>
      <c r="E42" s="3">
        <v>0.67152777777777783</v>
      </c>
      <c r="F42" s="12">
        <f t="shared" si="1"/>
        <v>0.7166666666666679</v>
      </c>
      <c r="G42" s="12">
        <f t="shared" si="21"/>
        <v>6.1166666666666778</v>
      </c>
      <c r="H42" s="23" t="str">
        <f t="shared" si="22"/>
        <v/>
      </c>
      <c r="I42" s="12">
        <f t="shared" si="4"/>
        <v>0</v>
      </c>
      <c r="J42" s="12">
        <f t="shared" si="5"/>
        <v>0</v>
      </c>
      <c r="K42" s="12">
        <f t="shared" si="6"/>
        <v>0</v>
      </c>
      <c r="L42" s="12">
        <f t="shared" si="7"/>
        <v>0</v>
      </c>
      <c r="M42" s="12">
        <f t="shared" si="8"/>
        <v>0</v>
      </c>
      <c r="N42" s="12">
        <f t="shared" si="9"/>
        <v>0</v>
      </c>
      <c r="O42" s="12">
        <f t="shared" si="10"/>
        <v>0</v>
      </c>
      <c r="P42" s="13">
        <f t="shared" si="11"/>
        <v>0</v>
      </c>
      <c r="Q42" s="12">
        <f t="shared" si="12"/>
        <v>0</v>
      </c>
      <c r="R42" s="13">
        <f t="shared" si="14"/>
        <v>0</v>
      </c>
      <c r="S42" s="12">
        <f t="shared" si="23"/>
        <v>0.7166666666666679</v>
      </c>
    </row>
    <row r="43" spans="1:20" ht="28.8" x14ac:dyDescent="0.3">
      <c r="A43" s="6" t="s">
        <v>5</v>
      </c>
      <c r="B43" s="2">
        <v>44544</v>
      </c>
      <c r="C43" s="7" t="s">
        <v>20</v>
      </c>
      <c r="D43" s="3">
        <v>0.67152777777777783</v>
      </c>
      <c r="E43" s="3">
        <v>0.72916666666666663</v>
      </c>
      <c r="F43" s="12">
        <f t="shared" si="1"/>
        <v>1.3833333333333333</v>
      </c>
      <c r="G43" s="12">
        <f t="shared" si="21"/>
        <v>7.5000000000000107</v>
      </c>
      <c r="H43" s="23">
        <f t="shared" si="22"/>
        <v>7.5000000000000107</v>
      </c>
      <c r="I43" s="12">
        <f>IF(A43=$I$3,F43,0)</f>
        <v>0</v>
      </c>
      <c r="J43" s="12">
        <f>IF(A43=$J$3,F43,0)</f>
        <v>0</v>
      </c>
      <c r="K43" s="12">
        <f>IF(A43=$K$3,F43,0)</f>
        <v>1.3833333333333333</v>
      </c>
      <c r="L43" s="12">
        <f>IF(A43=$L$3,F43,0)</f>
        <v>0</v>
      </c>
      <c r="M43" s="12">
        <f>IF(A43=$M$3,F43,0)</f>
        <v>0</v>
      </c>
      <c r="N43" s="12">
        <f>IF(A43=$N$3,F43,0)</f>
        <v>0</v>
      </c>
      <c r="O43" s="12">
        <f>IF(A43=$O$3,F43,0)</f>
        <v>0</v>
      </c>
      <c r="P43" s="13">
        <f t="shared" si="11"/>
        <v>0</v>
      </c>
      <c r="Q43" s="12">
        <f>IF(A43=$Q$3,F43,0)</f>
        <v>0</v>
      </c>
      <c r="R43" s="13">
        <f t="shared" si="14"/>
        <v>0</v>
      </c>
      <c r="S43" s="12">
        <f t="shared" si="23"/>
        <v>0</v>
      </c>
    </row>
    <row r="44" spans="1:20" ht="28.8" x14ac:dyDescent="0.3">
      <c r="A44" s="6" t="s">
        <v>5</v>
      </c>
      <c r="B44" s="2">
        <v>44545</v>
      </c>
      <c r="C44" s="7" t="s">
        <v>20</v>
      </c>
      <c r="D44" s="3">
        <v>0.375</v>
      </c>
      <c r="E44" s="3">
        <v>0.39583333333333331</v>
      </c>
      <c r="F44" s="12">
        <f t="shared" si="1"/>
        <v>0.50000000000000033</v>
      </c>
      <c r="G44" s="12">
        <f t="shared" si="21"/>
        <v>0.50000000000000033</v>
      </c>
      <c r="H44" s="23" t="str">
        <f t="shared" si="22"/>
        <v/>
      </c>
      <c r="I44" s="12">
        <f>IF(A44=$I$3,F44,0)</f>
        <v>0</v>
      </c>
      <c r="J44" s="12">
        <f>IF(A44=$J$3,F44,0)</f>
        <v>0</v>
      </c>
      <c r="K44" s="12">
        <f>IF(A44=$K$3,F44,0)</f>
        <v>0.50000000000000033</v>
      </c>
      <c r="L44" s="12">
        <f>IF(A44=$L$3,F44,0)</f>
        <v>0</v>
      </c>
      <c r="M44" s="12">
        <f>IF(A44=$M$3,F44,0)</f>
        <v>0</v>
      </c>
      <c r="N44" s="12">
        <f>IF(A44=$N$3,F44,0)</f>
        <v>0</v>
      </c>
      <c r="O44" s="12">
        <f>IF(A44=$O$3,F44,0)</f>
        <v>0</v>
      </c>
      <c r="P44" s="13">
        <f t="shared" si="11"/>
        <v>0</v>
      </c>
      <c r="Q44" s="12">
        <f>IF(A44=$Q$3,F44,0)</f>
        <v>0</v>
      </c>
      <c r="R44" s="13">
        <f t="shared" si="14"/>
        <v>0</v>
      </c>
      <c r="S44" s="12">
        <f t="shared" si="23"/>
        <v>0</v>
      </c>
    </row>
    <row r="45" spans="1:20" x14ac:dyDescent="0.3">
      <c r="A45" s="5" t="s">
        <v>4</v>
      </c>
      <c r="B45" s="2">
        <v>44545</v>
      </c>
      <c r="C45" s="10" t="s">
        <v>4</v>
      </c>
      <c r="D45" s="3">
        <v>0.39583333333333331</v>
      </c>
      <c r="E45" s="3">
        <v>0.41666666666666669</v>
      </c>
      <c r="F45" s="12">
        <f t="shared" si="1"/>
        <v>0.50000000000000167</v>
      </c>
      <c r="G45" s="12">
        <f t="shared" si="21"/>
        <v>1.000000000000002</v>
      </c>
      <c r="H45" s="23" t="str">
        <f t="shared" si="22"/>
        <v/>
      </c>
      <c r="I45" s="12">
        <f t="shared" si="4"/>
        <v>0</v>
      </c>
      <c r="J45" s="12">
        <f t="shared" si="5"/>
        <v>0</v>
      </c>
      <c r="K45" s="12">
        <f t="shared" si="6"/>
        <v>0</v>
      </c>
      <c r="L45" s="12">
        <f t="shared" si="7"/>
        <v>0</v>
      </c>
      <c r="M45" s="12">
        <f t="shared" si="8"/>
        <v>0</v>
      </c>
      <c r="N45" s="12">
        <f t="shared" si="9"/>
        <v>0</v>
      </c>
      <c r="O45" s="12">
        <f t="shared" si="10"/>
        <v>0</v>
      </c>
      <c r="P45" s="13">
        <f t="shared" si="11"/>
        <v>0</v>
      </c>
      <c r="Q45" s="12">
        <f t="shared" si="12"/>
        <v>0.50000000000000167</v>
      </c>
      <c r="R45" s="13">
        <f t="shared" si="14"/>
        <v>0</v>
      </c>
      <c r="S45" s="12">
        <f t="shared" si="23"/>
        <v>0</v>
      </c>
    </row>
    <row r="46" spans="1:20" ht="43.2" x14ac:dyDescent="0.3">
      <c r="A46" t="s">
        <v>15</v>
      </c>
      <c r="B46" s="2">
        <v>44545</v>
      </c>
      <c r="C46" s="7" t="s">
        <v>32</v>
      </c>
      <c r="D46" s="3">
        <v>0.41666666666666669</v>
      </c>
      <c r="E46" s="3">
        <v>0.47916666666666669</v>
      </c>
      <c r="F46" s="12">
        <f t="shared" si="1"/>
        <v>1.5000000000000022</v>
      </c>
      <c r="G46" s="12">
        <f t="shared" si="21"/>
        <v>2.5000000000000044</v>
      </c>
      <c r="H46" s="23" t="str">
        <f t="shared" si="22"/>
        <v/>
      </c>
      <c r="I46" s="12">
        <f t="shared" si="4"/>
        <v>0</v>
      </c>
      <c r="J46" s="12">
        <f t="shared" si="5"/>
        <v>0</v>
      </c>
      <c r="K46" s="12">
        <f t="shared" si="6"/>
        <v>0</v>
      </c>
      <c r="L46" s="12">
        <f t="shared" si="7"/>
        <v>0</v>
      </c>
      <c r="M46" s="12">
        <f t="shared" si="8"/>
        <v>0</v>
      </c>
      <c r="N46" s="12">
        <f t="shared" si="9"/>
        <v>0</v>
      </c>
      <c r="O46" s="12">
        <f t="shared" si="10"/>
        <v>0</v>
      </c>
      <c r="P46" s="13">
        <f t="shared" si="11"/>
        <v>0</v>
      </c>
      <c r="Q46" s="12">
        <f t="shared" si="12"/>
        <v>0</v>
      </c>
      <c r="R46" s="13">
        <f t="shared" si="14"/>
        <v>0</v>
      </c>
      <c r="S46" s="12">
        <f t="shared" si="23"/>
        <v>1.5000000000000022</v>
      </c>
    </row>
    <row r="47" spans="1:20" ht="28.8" x14ac:dyDescent="0.3">
      <c r="A47" t="s">
        <v>15</v>
      </c>
      <c r="B47" s="2">
        <v>44545</v>
      </c>
      <c r="C47" s="7" t="s">
        <v>33</v>
      </c>
      <c r="D47" s="3">
        <v>0.47916666666666669</v>
      </c>
      <c r="E47" s="3">
        <v>0.5</v>
      </c>
      <c r="F47" s="12">
        <f t="shared" si="1"/>
        <v>0.50000000000000033</v>
      </c>
      <c r="G47" s="12">
        <f t="shared" si="21"/>
        <v>3.0000000000000049</v>
      </c>
      <c r="H47" s="23" t="str">
        <f t="shared" si="22"/>
        <v/>
      </c>
      <c r="I47" s="12">
        <f>IF(A47=$I$3,F47,0)</f>
        <v>0</v>
      </c>
      <c r="J47" s="12">
        <f>IF(A47=$J$3,F47,0)</f>
        <v>0</v>
      </c>
      <c r="K47" s="12">
        <f>IF(A47=$K$3,F47,0)</f>
        <v>0</v>
      </c>
      <c r="L47" s="12">
        <f>IF(A47=$L$3,F47,0)</f>
        <v>0</v>
      </c>
      <c r="M47" s="12">
        <f>IF(A47=$M$3,F47,0)</f>
        <v>0</v>
      </c>
      <c r="N47" s="12">
        <f>IF(A47=$N$3,F47,0)</f>
        <v>0</v>
      </c>
      <c r="O47" s="12">
        <f>IF(A47=$O$3,F47,0)</f>
        <v>0</v>
      </c>
      <c r="P47" s="13">
        <f t="shared" si="11"/>
        <v>0</v>
      </c>
      <c r="Q47" s="12">
        <f>IF(A47=$Q$3,F47,0)</f>
        <v>0</v>
      </c>
      <c r="R47" s="13">
        <f t="shared" si="14"/>
        <v>0</v>
      </c>
      <c r="S47" s="12">
        <f t="shared" si="23"/>
        <v>0.50000000000000033</v>
      </c>
    </row>
    <row r="48" spans="1:20" ht="28.8" x14ac:dyDescent="0.3">
      <c r="A48" s="6" t="s">
        <v>5</v>
      </c>
      <c r="B48" s="2">
        <v>44545</v>
      </c>
      <c r="C48" s="7" t="s">
        <v>20</v>
      </c>
      <c r="D48" s="3">
        <v>0.54166666666666663</v>
      </c>
      <c r="E48" s="3">
        <v>0.72916666666666663</v>
      </c>
      <c r="F48" s="12">
        <f t="shared" si="1"/>
        <v>4.5000000000000071</v>
      </c>
      <c r="G48" s="12">
        <f t="shared" si="21"/>
        <v>7.5000000000000124</v>
      </c>
      <c r="H48" s="23">
        <f t="shared" si="22"/>
        <v>7.5000000000000124</v>
      </c>
      <c r="I48" s="12">
        <f t="shared" ref="I48:I115" si="24">IF(A48=$I$3,F48,0)</f>
        <v>0</v>
      </c>
      <c r="J48" s="12">
        <f t="shared" ref="J48:J115" si="25">IF(A48=$J$3,F48,0)</f>
        <v>0</v>
      </c>
      <c r="K48" s="12">
        <f t="shared" ref="K48:K115" si="26">IF(A48=$K$3,F48,0)</f>
        <v>4.5000000000000071</v>
      </c>
      <c r="L48" s="12">
        <f t="shared" ref="L48:L115" si="27">IF(A48=$L$3,F48,0)</f>
        <v>0</v>
      </c>
      <c r="M48" s="12">
        <f t="shared" ref="M48:M115" si="28">IF(A48=$M$3,F48,0)</f>
        <v>0</v>
      </c>
      <c r="N48" s="12">
        <f t="shared" ref="N48:N115" si="29">IF(A48=$N$3,F48,0)</f>
        <v>0</v>
      </c>
      <c r="O48" s="12">
        <f t="shared" ref="O48:O115" si="30">IF(A48=$O$3,F48,0)</f>
        <v>0</v>
      </c>
      <c r="P48" s="13">
        <f t="shared" si="11"/>
        <v>0</v>
      </c>
      <c r="Q48" s="12">
        <f t="shared" ref="Q48:Q115" si="31">IF(A48=$Q$3,F48,0)</f>
        <v>0</v>
      </c>
      <c r="R48" s="13">
        <f t="shared" si="14"/>
        <v>0</v>
      </c>
      <c r="S48" s="12">
        <f t="shared" si="23"/>
        <v>0</v>
      </c>
    </row>
    <row r="49" spans="1:22" ht="28.8" x14ac:dyDescent="0.3">
      <c r="A49" t="s">
        <v>15</v>
      </c>
      <c r="B49" s="2">
        <v>44546</v>
      </c>
      <c r="C49" s="7" t="s">
        <v>20</v>
      </c>
      <c r="D49" s="3">
        <v>0.375</v>
      </c>
      <c r="E49" s="3">
        <v>0.39583333333333331</v>
      </c>
      <c r="F49" s="12">
        <f t="shared" si="1"/>
        <v>0.50000000000000033</v>
      </c>
      <c r="G49" s="12">
        <f t="shared" si="21"/>
        <v>0.50000000000000033</v>
      </c>
      <c r="H49" s="23" t="str">
        <f t="shared" si="22"/>
        <v/>
      </c>
      <c r="I49" s="12">
        <f>IF(A49=$I$3,F49,0)</f>
        <v>0</v>
      </c>
      <c r="J49" s="12">
        <f>IF(A49=$J$3,F49,0)</f>
        <v>0</v>
      </c>
      <c r="K49" s="12">
        <f>IF(A49=$K$3,F49,0)</f>
        <v>0</v>
      </c>
      <c r="L49" s="12">
        <f>IF(A49=$L$3,F49,0)</f>
        <v>0</v>
      </c>
      <c r="M49" s="12">
        <f>IF(A49=$M$3,F49,0)</f>
        <v>0</v>
      </c>
      <c r="N49" s="12">
        <f>IF(A49=$N$3,F49,0)</f>
        <v>0</v>
      </c>
      <c r="O49" s="12">
        <f>IF(A49=$O$3,F49,0)</f>
        <v>0</v>
      </c>
      <c r="P49" s="13">
        <f t="shared" si="11"/>
        <v>0</v>
      </c>
      <c r="Q49" s="12">
        <f>IF(A49=$Q$3,F49,0)</f>
        <v>0</v>
      </c>
      <c r="R49" s="13">
        <f t="shared" si="14"/>
        <v>0</v>
      </c>
      <c r="S49" s="12">
        <f t="shared" si="23"/>
        <v>0.50000000000000033</v>
      </c>
    </row>
    <row r="50" spans="1:22" x14ac:dyDescent="0.3">
      <c r="A50" s="5" t="s">
        <v>4</v>
      </c>
      <c r="B50" s="2">
        <v>44546</v>
      </c>
      <c r="C50" s="10" t="s">
        <v>4</v>
      </c>
      <c r="D50" s="3">
        <v>0.39583333333333331</v>
      </c>
      <c r="E50" s="3">
        <v>0.41666666666666669</v>
      </c>
      <c r="F50" s="12">
        <f t="shared" si="1"/>
        <v>0.50000000000000167</v>
      </c>
      <c r="G50" s="12">
        <f t="shared" si="21"/>
        <v>1.000000000000002</v>
      </c>
      <c r="H50" s="23" t="str">
        <f t="shared" si="22"/>
        <v/>
      </c>
      <c r="I50" s="12">
        <f t="shared" si="24"/>
        <v>0</v>
      </c>
      <c r="J50" s="12">
        <f t="shared" si="25"/>
        <v>0</v>
      </c>
      <c r="K50" s="12">
        <f t="shared" si="26"/>
        <v>0</v>
      </c>
      <c r="L50" s="12">
        <f t="shared" si="27"/>
        <v>0</v>
      </c>
      <c r="M50" s="12">
        <f t="shared" si="28"/>
        <v>0</v>
      </c>
      <c r="N50" s="12">
        <f t="shared" si="29"/>
        <v>0</v>
      </c>
      <c r="O50" s="12">
        <f t="shared" si="30"/>
        <v>0</v>
      </c>
      <c r="P50" s="13">
        <f t="shared" si="11"/>
        <v>0</v>
      </c>
      <c r="Q50" s="12">
        <f t="shared" si="31"/>
        <v>0.50000000000000167</v>
      </c>
      <c r="R50" s="13">
        <f t="shared" si="14"/>
        <v>0</v>
      </c>
      <c r="S50" s="12">
        <f t="shared" si="23"/>
        <v>0</v>
      </c>
    </row>
    <row r="51" spans="1:22" ht="43.2" x14ac:dyDescent="0.3">
      <c r="A51" t="s">
        <v>15</v>
      </c>
      <c r="B51" s="2">
        <v>44546</v>
      </c>
      <c r="C51" s="7" t="s">
        <v>34</v>
      </c>
      <c r="D51" s="3">
        <v>0.41666666666666669</v>
      </c>
      <c r="E51" s="3">
        <v>0.45833333333333331</v>
      </c>
      <c r="F51" s="12">
        <f t="shared" si="1"/>
        <v>1.0000000000000007</v>
      </c>
      <c r="G51" s="12">
        <f t="shared" si="21"/>
        <v>2.0000000000000027</v>
      </c>
      <c r="H51" s="23" t="str">
        <f t="shared" si="22"/>
        <v/>
      </c>
      <c r="I51" s="12">
        <f t="shared" si="24"/>
        <v>0</v>
      </c>
      <c r="J51" s="12">
        <f t="shared" si="25"/>
        <v>0</v>
      </c>
      <c r="K51" s="12">
        <f t="shared" si="26"/>
        <v>0</v>
      </c>
      <c r="L51" s="12">
        <f t="shared" si="27"/>
        <v>0</v>
      </c>
      <c r="M51" s="12">
        <f t="shared" si="28"/>
        <v>0</v>
      </c>
      <c r="N51" s="12">
        <f t="shared" si="29"/>
        <v>0</v>
      </c>
      <c r="O51" s="12">
        <f t="shared" si="30"/>
        <v>0</v>
      </c>
      <c r="P51" s="13">
        <f t="shared" si="11"/>
        <v>0</v>
      </c>
      <c r="Q51" s="12">
        <f t="shared" si="31"/>
        <v>0</v>
      </c>
      <c r="R51" s="13">
        <f t="shared" si="14"/>
        <v>0</v>
      </c>
      <c r="S51" s="12">
        <f t="shared" si="23"/>
        <v>1.0000000000000007</v>
      </c>
    </row>
    <row r="52" spans="1:22" ht="28.8" x14ac:dyDescent="0.3">
      <c r="A52" t="s">
        <v>15</v>
      </c>
      <c r="B52" s="2">
        <v>44546</v>
      </c>
      <c r="C52" s="7" t="s">
        <v>20</v>
      </c>
      <c r="D52" s="3">
        <v>0.45833333333333331</v>
      </c>
      <c r="E52" s="3">
        <v>0.5</v>
      </c>
      <c r="F52" s="12">
        <f t="shared" si="1"/>
        <v>1.000000000000002</v>
      </c>
      <c r="G52" s="12">
        <f t="shared" si="21"/>
        <v>3.0000000000000044</v>
      </c>
      <c r="H52" s="23" t="str">
        <f t="shared" si="22"/>
        <v/>
      </c>
      <c r="I52" s="12">
        <f t="shared" si="24"/>
        <v>0</v>
      </c>
      <c r="J52" s="12">
        <f t="shared" si="25"/>
        <v>0</v>
      </c>
      <c r="K52" s="12">
        <f t="shared" si="26"/>
        <v>0</v>
      </c>
      <c r="L52" s="12">
        <f t="shared" si="27"/>
        <v>0</v>
      </c>
      <c r="M52" s="12">
        <f t="shared" si="28"/>
        <v>0</v>
      </c>
      <c r="N52" s="12">
        <f t="shared" si="29"/>
        <v>0</v>
      </c>
      <c r="O52" s="12">
        <f t="shared" si="30"/>
        <v>0</v>
      </c>
      <c r="P52" s="13">
        <f t="shared" si="11"/>
        <v>0</v>
      </c>
      <c r="Q52" s="12">
        <f t="shared" si="31"/>
        <v>0</v>
      </c>
      <c r="R52" s="13">
        <f t="shared" si="14"/>
        <v>0</v>
      </c>
      <c r="S52" s="12">
        <f t="shared" si="23"/>
        <v>1.000000000000002</v>
      </c>
    </row>
    <row r="53" spans="1:22" ht="28.8" x14ac:dyDescent="0.3">
      <c r="A53" t="s">
        <v>15</v>
      </c>
      <c r="B53" s="2">
        <v>44546</v>
      </c>
      <c r="C53" s="7" t="s">
        <v>20</v>
      </c>
      <c r="D53" s="3">
        <v>0.54166666666666663</v>
      </c>
      <c r="E53" s="3">
        <v>0.72916666666666663</v>
      </c>
      <c r="F53" s="12">
        <f t="shared" si="1"/>
        <v>4.5000000000000071</v>
      </c>
      <c r="G53" s="12">
        <f t="shared" si="21"/>
        <v>7.5000000000000115</v>
      </c>
      <c r="H53" s="23">
        <f t="shared" si="22"/>
        <v>7.5000000000000115</v>
      </c>
      <c r="I53" s="12">
        <f>IF(A53=$I$3,F53,0)</f>
        <v>0</v>
      </c>
      <c r="J53" s="12">
        <f>IF(A53=$J$3,F53,0)</f>
        <v>0</v>
      </c>
      <c r="K53" s="12">
        <f>IF(A53=$K$3,F53,0)</f>
        <v>0</v>
      </c>
      <c r="L53" s="12">
        <f>IF(A53=$L$3,F53,0)</f>
        <v>0</v>
      </c>
      <c r="M53" s="12">
        <f>IF(A53=$M$3,F53,0)</f>
        <v>0</v>
      </c>
      <c r="N53" s="12">
        <f>IF(A53=$N$3,F53,0)</f>
        <v>0</v>
      </c>
      <c r="O53" s="12">
        <f>IF(A53=$O$3,F53,0)</f>
        <v>0</v>
      </c>
      <c r="P53" s="13">
        <f t="shared" si="11"/>
        <v>0</v>
      </c>
      <c r="Q53" s="12">
        <f>IF(A53=$Q$3,F53,0)</f>
        <v>0</v>
      </c>
      <c r="R53" s="13">
        <f t="shared" si="14"/>
        <v>0</v>
      </c>
      <c r="S53" s="12">
        <f t="shared" si="23"/>
        <v>4.5000000000000071</v>
      </c>
    </row>
    <row r="54" spans="1:22" ht="28.8" x14ac:dyDescent="0.3">
      <c r="A54" t="s">
        <v>15</v>
      </c>
      <c r="B54" s="2">
        <v>44552</v>
      </c>
      <c r="C54" s="10" t="s">
        <v>37</v>
      </c>
      <c r="D54" s="3">
        <v>0.37152777777777773</v>
      </c>
      <c r="E54" s="3">
        <v>0.38541666666666669</v>
      </c>
      <c r="F54" s="12">
        <f t="shared" si="1"/>
        <v>0.33333333333333531</v>
      </c>
      <c r="G54" s="12">
        <f t="shared" si="21"/>
        <v>0.33333333333333531</v>
      </c>
      <c r="H54" s="23" t="str">
        <f t="shared" si="22"/>
        <v/>
      </c>
      <c r="I54" s="12">
        <f t="shared" si="24"/>
        <v>0</v>
      </c>
      <c r="J54" s="12">
        <f t="shared" si="25"/>
        <v>0</v>
      </c>
      <c r="K54" s="12">
        <f t="shared" si="26"/>
        <v>0</v>
      </c>
      <c r="L54" s="12">
        <f t="shared" si="27"/>
        <v>0</v>
      </c>
      <c r="M54" s="12">
        <f t="shared" si="28"/>
        <v>0</v>
      </c>
      <c r="N54" s="12">
        <f t="shared" si="29"/>
        <v>0</v>
      </c>
      <c r="O54" s="12">
        <f t="shared" si="30"/>
        <v>0</v>
      </c>
      <c r="P54" s="13">
        <f t="shared" si="11"/>
        <v>0</v>
      </c>
      <c r="Q54" s="12">
        <f t="shared" si="31"/>
        <v>0</v>
      </c>
      <c r="R54" s="13">
        <f t="shared" si="14"/>
        <v>0</v>
      </c>
      <c r="S54" s="12">
        <f t="shared" si="23"/>
        <v>0.33333333333333531</v>
      </c>
    </row>
    <row r="55" spans="1:22" x14ac:dyDescent="0.3">
      <c r="A55" s="5" t="s">
        <v>4</v>
      </c>
      <c r="B55" s="2">
        <v>44552</v>
      </c>
      <c r="C55" s="10" t="s">
        <v>4</v>
      </c>
      <c r="D55" s="3">
        <v>0.39583333333333331</v>
      </c>
      <c r="E55" s="3">
        <v>0.41666666666666669</v>
      </c>
      <c r="F55" s="12">
        <f t="shared" si="1"/>
        <v>0.50000000000000167</v>
      </c>
      <c r="G55" s="12">
        <f t="shared" si="21"/>
        <v>0.83333333333333703</v>
      </c>
      <c r="H55" s="23" t="str">
        <f t="shared" si="22"/>
        <v/>
      </c>
      <c r="I55" s="12">
        <f t="shared" si="24"/>
        <v>0</v>
      </c>
      <c r="J55" s="12">
        <f t="shared" si="25"/>
        <v>0</v>
      </c>
      <c r="K55" s="12">
        <f t="shared" si="26"/>
        <v>0</v>
      </c>
      <c r="L55" s="12">
        <f t="shared" si="27"/>
        <v>0</v>
      </c>
      <c r="M55" s="12">
        <f t="shared" si="28"/>
        <v>0</v>
      </c>
      <c r="N55" s="12">
        <f t="shared" si="29"/>
        <v>0</v>
      </c>
      <c r="O55" s="12">
        <f t="shared" si="30"/>
        <v>0</v>
      </c>
      <c r="P55" s="13">
        <f t="shared" si="11"/>
        <v>0</v>
      </c>
      <c r="Q55" s="12">
        <f t="shared" si="31"/>
        <v>0.50000000000000167</v>
      </c>
      <c r="R55" s="13">
        <f t="shared" si="14"/>
        <v>0</v>
      </c>
      <c r="S55" s="12">
        <f t="shared" si="23"/>
        <v>0</v>
      </c>
    </row>
    <row r="56" spans="1:22" x14ac:dyDescent="0.3">
      <c r="A56" t="s">
        <v>7</v>
      </c>
      <c r="B56" s="2">
        <v>44552</v>
      </c>
      <c r="C56" s="7" t="s">
        <v>39</v>
      </c>
      <c r="D56" s="3">
        <v>0.41666666666666669</v>
      </c>
      <c r="E56" s="3">
        <v>0.5</v>
      </c>
      <c r="F56" s="12">
        <f t="shared" si="1"/>
        <v>2.0000000000000027</v>
      </c>
      <c r="G56" s="12">
        <f t="shared" si="21"/>
        <v>2.8333333333333397</v>
      </c>
      <c r="H56" s="23" t="str">
        <f t="shared" si="22"/>
        <v/>
      </c>
      <c r="I56" s="12">
        <f t="shared" si="24"/>
        <v>0</v>
      </c>
      <c r="J56" s="12">
        <f t="shared" si="25"/>
        <v>0</v>
      </c>
      <c r="K56" s="12">
        <f t="shared" si="26"/>
        <v>0</v>
      </c>
      <c r="L56" s="12">
        <f t="shared" si="27"/>
        <v>2.0000000000000027</v>
      </c>
      <c r="M56" s="12">
        <f t="shared" si="28"/>
        <v>0</v>
      </c>
      <c r="N56" s="12">
        <f t="shared" si="29"/>
        <v>0</v>
      </c>
      <c r="O56" s="12">
        <f t="shared" si="30"/>
        <v>0</v>
      </c>
      <c r="P56" s="13">
        <f t="shared" si="11"/>
        <v>0</v>
      </c>
      <c r="Q56" s="12">
        <f t="shared" si="31"/>
        <v>0</v>
      </c>
      <c r="R56" s="13">
        <f t="shared" si="14"/>
        <v>0</v>
      </c>
      <c r="S56" s="12">
        <f t="shared" si="23"/>
        <v>0</v>
      </c>
    </row>
    <row r="57" spans="1:22" ht="28.8" x14ac:dyDescent="0.3">
      <c r="A57" t="s">
        <v>7</v>
      </c>
      <c r="B57" s="2">
        <v>44552</v>
      </c>
      <c r="C57" s="7" t="s">
        <v>36</v>
      </c>
      <c r="D57" s="3">
        <v>0.58333333333333337</v>
      </c>
      <c r="E57" s="3">
        <v>0.72916666666666663</v>
      </c>
      <c r="F57" s="12">
        <f t="shared" si="1"/>
        <v>3.5000000000000036</v>
      </c>
      <c r="G57" s="12">
        <f t="shared" si="21"/>
        <v>6.3333333333333428</v>
      </c>
      <c r="H57" s="23" t="str">
        <f t="shared" si="22"/>
        <v/>
      </c>
      <c r="I57" s="12">
        <f t="shared" si="24"/>
        <v>0</v>
      </c>
      <c r="J57" s="12">
        <f t="shared" si="25"/>
        <v>0</v>
      </c>
      <c r="K57" s="12">
        <f t="shared" si="26"/>
        <v>0</v>
      </c>
      <c r="L57" s="12">
        <f t="shared" si="27"/>
        <v>3.5000000000000036</v>
      </c>
      <c r="M57" s="12">
        <f t="shared" si="28"/>
        <v>0</v>
      </c>
      <c r="N57" s="12">
        <f t="shared" si="29"/>
        <v>0</v>
      </c>
      <c r="O57" s="12">
        <f t="shared" si="30"/>
        <v>0</v>
      </c>
      <c r="P57" s="13">
        <f t="shared" si="11"/>
        <v>0</v>
      </c>
      <c r="Q57" s="12">
        <f t="shared" si="31"/>
        <v>0</v>
      </c>
      <c r="R57" s="13">
        <f t="shared" si="14"/>
        <v>0</v>
      </c>
      <c r="S57" s="12">
        <f t="shared" si="23"/>
        <v>0</v>
      </c>
    </row>
    <row r="58" spans="1:22" ht="28.8" x14ac:dyDescent="0.3">
      <c r="A58" t="s">
        <v>8</v>
      </c>
      <c r="B58" s="2">
        <v>44552</v>
      </c>
      <c r="C58" s="7" t="s">
        <v>35</v>
      </c>
      <c r="D58" s="3">
        <v>0.89930555555555547</v>
      </c>
      <c r="E58" s="3">
        <v>0.94791666666666663</v>
      </c>
      <c r="F58" s="12">
        <f t="shared" si="1"/>
        <v>1.1666666666666696</v>
      </c>
      <c r="G58" s="12">
        <f t="shared" si="21"/>
        <v>7.5000000000000124</v>
      </c>
      <c r="H58" s="23">
        <f t="shared" si="22"/>
        <v>7.5000000000000124</v>
      </c>
      <c r="I58" s="12">
        <f t="shared" si="24"/>
        <v>0</v>
      </c>
      <c r="J58" s="12">
        <f t="shared" si="25"/>
        <v>0</v>
      </c>
      <c r="K58" s="12">
        <f t="shared" si="26"/>
        <v>0</v>
      </c>
      <c r="L58" s="12">
        <f t="shared" si="27"/>
        <v>0</v>
      </c>
      <c r="M58" s="12">
        <f t="shared" si="28"/>
        <v>1.1666666666666696</v>
      </c>
      <c r="N58" s="12">
        <f t="shared" si="29"/>
        <v>0</v>
      </c>
      <c r="O58" s="12">
        <f t="shared" si="30"/>
        <v>0</v>
      </c>
      <c r="P58" s="13">
        <f t="shared" si="11"/>
        <v>0</v>
      </c>
      <c r="Q58" s="12">
        <f t="shared" si="31"/>
        <v>0</v>
      </c>
      <c r="R58" s="13">
        <f t="shared" si="14"/>
        <v>0</v>
      </c>
      <c r="S58" s="12">
        <f t="shared" si="23"/>
        <v>0</v>
      </c>
    </row>
    <row r="59" spans="1:22" ht="28.8" x14ac:dyDescent="0.3">
      <c r="A59" t="s">
        <v>7</v>
      </c>
      <c r="B59" s="2">
        <v>44553</v>
      </c>
      <c r="C59" s="7" t="s">
        <v>36</v>
      </c>
      <c r="D59" s="3">
        <v>0.58333333333333337</v>
      </c>
      <c r="E59" s="3">
        <v>0.72916666666666663</v>
      </c>
      <c r="F59" s="12">
        <f t="shared" si="1"/>
        <v>3.5000000000000036</v>
      </c>
      <c r="G59" s="12">
        <f t="shared" si="21"/>
        <v>3.5000000000000036</v>
      </c>
      <c r="H59" s="23">
        <f t="shared" si="22"/>
        <v>3.5000000000000036</v>
      </c>
      <c r="I59" s="12">
        <f t="shared" si="24"/>
        <v>0</v>
      </c>
      <c r="J59" s="12">
        <f t="shared" si="25"/>
        <v>0</v>
      </c>
      <c r="K59" s="12">
        <f t="shared" si="26"/>
        <v>0</v>
      </c>
      <c r="L59" s="12">
        <f t="shared" si="27"/>
        <v>3.5000000000000036</v>
      </c>
      <c r="M59" s="12">
        <f t="shared" si="28"/>
        <v>0</v>
      </c>
      <c r="N59" s="12">
        <f t="shared" si="29"/>
        <v>0</v>
      </c>
      <c r="O59" s="12">
        <f t="shared" si="30"/>
        <v>0</v>
      </c>
      <c r="P59" s="13">
        <f t="shared" si="11"/>
        <v>0</v>
      </c>
      <c r="Q59" s="12">
        <f t="shared" si="31"/>
        <v>0</v>
      </c>
      <c r="R59" s="13">
        <f t="shared" si="14"/>
        <v>0</v>
      </c>
      <c r="S59" s="12">
        <f t="shared" si="23"/>
        <v>0</v>
      </c>
      <c r="V59" s="3"/>
    </row>
    <row r="60" spans="1:22" x14ac:dyDescent="0.3">
      <c r="A60" s="6" t="s">
        <v>8</v>
      </c>
      <c r="B60" s="2">
        <v>44557</v>
      </c>
      <c r="C60" s="7" t="s">
        <v>38</v>
      </c>
      <c r="D60" s="3">
        <v>0.35416666666666669</v>
      </c>
      <c r="E60" s="3">
        <v>0.41666666666666669</v>
      </c>
      <c r="F60" s="12">
        <f t="shared" si="1"/>
        <v>1.5000000000000022</v>
      </c>
      <c r="G60" s="12">
        <f t="shared" ref="G60:G69" si="32">IF(B60=B59,F60+G59,F60)</f>
        <v>1.5000000000000022</v>
      </c>
      <c r="H60" s="23" t="str">
        <f t="shared" ref="H60:H69" si="33">IF(B60=B61,"",G60)</f>
        <v/>
      </c>
      <c r="I60" s="12">
        <f t="shared" si="24"/>
        <v>0</v>
      </c>
      <c r="J60" s="12">
        <f t="shared" si="25"/>
        <v>0</v>
      </c>
      <c r="K60" s="12">
        <f t="shared" si="26"/>
        <v>0</v>
      </c>
      <c r="L60" s="12">
        <f t="shared" si="27"/>
        <v>0</v>
      </c>
      <c r="M60" s="12">
        <f t="shared" si="28"/>
        <v>1.5000000000000022</v>
      </c>
      <c r="N60" s="12">
        <f t="shared" si="29"/>
        <v>0</v>
      </c>
      <c r="O60" s="12">
        <f t="shared" si="30"/>
        <v>0</v>
      </c>
      <c r="P60" s="13">
        <f t="shared" si="11"/>
        <v>0</v>
      </c>
      <c r="Q60" s="12">
        <f t="shared" si="31"/>
        <v>0</v>
      </c>
      <c r="R60" s="13">
        <f t="shared" si="14"/>
        <v>0</v>
      </c>
      <c r="S60" s="12">
        <f t="shared" si="23"/>
        <v>0</v>
      </c>
    </row>
    <row r="61" spans="1:22" ht="28.8" x14ac:dyDescent="0.3">
      <c r="A61" t="s">
        <v>7</v>
      </c>
      <c r="B61" s="2">
        <v>44557</v>
      </c>
      <c r="C61" s="7" t="s">
        <v>36</v>
      </c>
      <c r="D61" s="3">
        <v>0.41666666666666669</v>
      </c>
      <c r="E61" s="3">
        <v>0.48958333333333331</v>
      </c>
      <c r="F61" s="12">
        <f t="shared" si="1"/>
        <v>1.7500000000000018</v>
      </c>
      <c r="G61" s="12">
        <f t="shared" si="32"/>
        <v>3.250000000000004</v>
      </c>
      <c r="H61" s="23" t="str">
        <f t="shared" si="33"/>
        <v/>
      </c>
      <c r="I61" s="12">
        <f t="shared" si="24"/>
        <v>0</v>
      </c>
      <c r="J61" s="12">
        <f t="shared" si="25"/>
        <v>0</v>
      </c>
      <c r="K61" s="12">
        <f t="shared" si="26"/>
        <v>0</v>
      </c>
      <c r="L61" s="12">
        <f t="shared" si="27"/>
        <v>1.7500000000000018</v>
      </c>
      <c r="M61" s="12">
        <f t="shared" si="28"/>
        <v>0</v>
      </c>
      <c r="N61" s="12">
        <f t="shared" si="29"/>
        <v>0</v>
      </c>
      <c r="O61" s="12">
        <f t="shared" si="30"/>
        <v>0</v>
      </c>
      <c r="P61" s="13">
        <f t="shared" si="11"/>
        <v>0</v>
      </c>
      <c r="Q61" s="12">
        <f t="shared" si="31"/>
        <v>0</v>
      </c>
      <c r="R61" s="13">
        <f t="shared" si="14"/>
        <v>0</v>
      </c>
      <c r="S61" s="12">
        <f t="shared" si="23"/>
        <v>0</v>
      </c>
    </row>
    <row r="62" spans="1:22" ht="28.8" x14ac:dyDescent="0.3">
      <c r="A62" t="s">
        <v>7</v>
      </c>
      <c r="B62" s="2">
        <v>44557</v>
      </c>
      <c r="C62" s="7" t="s">
        <v>36</v>
      </c>
      <c r="D62" s="3">
        <v>0.54166666666666663</v>
      </c>
      <c r="E62" s="3">
        <v>0.71875</v>
      </c>
      <c r="F62" s="12">
        <f t="shared" si="1"/>
        <v>4.2500000000000071</v>
      </c>
      <c r="G62" s="12">
        <f t="shared" si="32"/>
        <v>7.5000000000000107</v>
      </c>
      <c r="H62" s="23">
        <f t="shared" si="33"/>
        <v>7.5000000000000107</v>
      </c>
      <c r="I62" s="12">
        <f t="shared" si="24"/>
        <v>0</v>
      </c>
      <c r="J62" s="12">
        <f t="shared" si="25"/>
        <v>0</v>
      </c>
      <c r="K62" s="12">
        <f t="shared" si="26"/>
        <v>0</v>
      </c>
      <c r="L62" s="12">
        <f t="shared" si="27"/>
        <v>4.2500000000000071</v>
      </c>
      <c r="M62" s="12">
        <f t="shared" si="28"/>
        <v>0</v>
      </c>
      <c r="N62" s="12">
        <f t="shared" si="29"/>
        <v>0</v>
      </c>
      <c r="O62" s="12">
        <f t="shared" si="30"/>
        <v>0</v>
      </c>
      <c r="P62" s="13">
        <f t="shared" si="11"/>
        <v>0</v>
      </c>
      <c r="Q62" s="12">
        <f t="shared" si="31"/>
        <v>0</v>
      </c>
      <c r="R62" s="13">
        <f t="shared" si="14"/>
        <v>0</v>
      </c>
      <c r="S62" s="12">
        <f t="shared" si="23"/>
        <v>0</v>
      </c>
    </row>
    <row r="63" spans="1:22" ht="28.8" x14ac:dyDescent="0.3">
      <c r="A63" t="s">
        <v>7</v>
      </c>
      <c r="B63" s="2">
        <v>44558</v>
      </c>
      <c r="C63" s="7" t="s">
        <v>36</v>
      </c>
      <c r="D63" s="3">
        <v>0.35416666666666669</v>
      </c>
      <c r="E63" s="3">
        <v>0.39583333333333331</v>
      </c>
      <c r="F63" s="12">
        <f t="shared" si="1"/>
        <v>1.0000000000000007</v>
      </c>
      <c r="G63" s="12">
        <f t="shared" si="32"/>
        <v>1.0000000000000007</v>
      </c>
      <c r="H63" s="23" t="str">
        <f t="shared" si="33"/>
        <v/>
      </c>
      <c r="I63" s="12">
        <f>IF(A63=$I$3,F63,0)</f>
        <v>0</v>
      </c>
      <c r="J63" s="12">
        <f>IF(A63=$J$3,F63,0)</f>
        <v>0</v>
      </c>
      <c r="K63" s="12">
        <f>IF(A63=$K$3,F63,0)</f>
        <v>0</v>
      </c>
      <c r="L63" s="12">
        <f>IF(A63=$L$3,F63,0)</f>
        <v>1.0000000000000007</v>
      </c>
      <c r="M63" s="12">
        <f>IF(A63=$M$3,F63,0)</f>
        <v>0</v>
      </c>
      <c r="N63" s="12">
        <f>IF(A63=$N$3,F63,0)</f>
        <v>0</v>
      </c>
      <c r="O63" s="12">
        <f>IF(A63=$O$3,F63,0)</f>
        <v>0</v>
      </c>
      <c r="P63" s="13">
        <f t="shared" si="11"/>
        <v>0</v>
      </c>
      <c r="Q63" s="12">
        <f>IF(A63=$Q$3,F63,0)</f>
        <v>0</v>
      </c>
      <c r="R63" s="13">
        <f t="shared" si="14"/>
        <v>0</v>
      </c>
      <c r="S63" s="12">
        <f t="shared" si="23"/>
        <v>0</v>
      </c>
    </row>
    <row r="64" spans="1:22" x14ac:dyDescent="0.3">
      <c r="A64" s="5" t="s">
        <v>4</v>
      </c>
      <c r="B64" s="2">
        <v>44558</v>
      </c>
      <c r="C64" s="10" t="s">
        <v>4</v>
      </c>
      <c r="D64" s="3">
        <v>0.39583333333333331</v>
      </c>
      <c r="E64" s="3">
        <v>0.41666666666666669</v>
      </c>
      <c r="F64" s="12">
        <f t="shared" si="1"/>
        <v>0.50000000000000167</v>
      </c>
      <c r="G64" s="12">
        <f t="shared" si="32"/>
        <v>1.5000000000000022</v>
      </c>
      <c r="H64" s="23" t="str">
        <f t="shared" si="33"/>
        <v/>
      </c>
      <c r="I64" s="12">
        <f t="shared" si="24"/>
        <v>0</v>
      </c>
      <c r="J64" s="12">
        <f t="shared" si="25"/>
        <v>0</v>
      </c>
      <c r="K64" s="12">
        <f t="shared" si="26"/>
        <v>0</v>
      </c>
      <c r="L64" s="12">
        <f t="shared" si="27"/>
        <v>0</v>
      </c>
      <c r="M64" s="12">
        <f t="shared" si="28"/>
        <v>0</v>
      </c>
      <c r="N64" s="12">
        <f t="shared" si="29"/>
        <v>0</v>
      </c>
      <c r="O64" s="12">
        <f t="shared" si="30"/>
        <v>0</v>
      </c>
      <c r="P64" s="13">
        <f t="shared" si="11"/>
        <v>0</v>
      </c>
      <c r="Q64" s="12">
        <f t="shared" si="31"/>
        <v>0.50000000000000167</v>
      </c>
      <c r="R64" s="13">
        <f t="shared" si="14"/>
        <v>0</v>
      </c>
      <c r="S64" s="12">
        <f t="shared" si="23"/>
        <v>0</v>
      </c>
    </row>
    <row r="65" spans="1:19" ht="28.8" x14ac:dyDescent="0.3">
      <c r="A65" t="s">
        <v>7</v>
      </c>
      <c r="B65" s="2">
        <v>44558</v>
      </c>
      <c r="C65" s="7" t="s">
        <v>36</v>
      </c>
      <c r="D65" s="3">
        <v>0.41666666666666669</v>
      </c>
      <c r="E65" s="3">
        <v>0.48958333333333331</v>
      </c>
      <c r="F65" s="12">
        <f t="shared" si="1"/>
        <v>1.7500000000000018</v>
      </c>
      <c r="G65" s="12">
        <f t="shared" si="32"/>
        <v>3.250000000000004</v>
      </c>
      <c r="H65" s="23" t="str">
        <f t="shared" si="33"/>
        <v/>
      </c>
      <c r="I65" s="12">
        <f t="shared" si="24"/>
        <v>0</v>
      </c>
      <c r="J65" s="12">
        <f t="shared" si="25"/>
        <v>0</v>
      </c>
      <c r="K65" s="12">
        <f t="shared" si="26"/>
        <v>0</v>
      </c>
      <c r="L65" s="12">
        <f t="shared" si="27"/>
        <v>1.7500000000000018</v>
      </c>
      <c r="M65" s="12">
        <f t="shared" si="28"/>
        <v>0</v>
      </c>
      <c r="N65" s="12">
        <f t="shared" si="29"/>
        <v>0</v>
      </c>
      <c r="O65" s="12">
        <f t="shared" si="30"/>
        <v>0</v>
      </c>
      <c r="P65" s="13">
        <f t="shared" si="11"/>
        <v>0</v>
      </c>
      <c r="Q65" s="12">
        <f t="shared" si="31"/>
        <v>0</v>
      </c>
      <c r="R65" s="13">
        <f t="shared" si="14"/>
        <v>0</v>
      </c>
      <c r="S65" s="12">
        <f t="shared" si="23"/>
        <v>0</v>
      </c>
    </row>
    <row r="66" spans="1:19" ht="28.8" x14ac:dyDescent="0.3">
      <c r="A66" t="s">
        <v>7</v>
      </c>
      <c r="B66" s="2">
        <v>44558</v>
      </c>
      <c r="C66" s="7" t="s">
        <v>36</v>
      </c>
      <c r="D66" s="3">
        <v>0.54166666666666663</v>
      </c>
      <c r="E66" s="3">
        <v>0.71875</v>
      </c>
      <c r="F66" s="12">
        <f t="shared" si="1"/>
        <v>4.2500000000000071</v>
      </c>
      <c r="G66" s="12">
        <f t="shared" si="32"/>
        <v>7.5000000000000107</v>
      </c>
      <c r="H66" s="23">
        <f t="shared" si="33"/>
        <v>7.5000000000000107</v>
      </c>
      <c r="I66" s="12">
        <f t="shared" si="24"/>
        <v>0</v>
      </c>
      <c r="J66" s="12">
        <f t="shared" si="25"/>
        <v>0</v>
      </c>
      <c r="K66" s="12">
        <f t="shared" si="26"/>
        <v>0</v>
      </c>
      <c r="L66" s="12">
        <f t="shared" si="27"/>
        <v>4.2500000000000071</v>
      </c>
      <c r="M66" s="12">
        <f t="shared" si="28"/>
        <v>0</v>
      </c>
      <c r="N66" s="12">
        <f t="shared" si="29"/>
        <v>0</v>
      </c>
      <c r="O66" s="12">
        <f t="shared" si="30"/>
        <v>0</v>
      </c>
      <c r="P66" s="13">
        <f t="shared" si="11"/>
        <v>0</v>
      </c>
      <c r="Q66" s="12">
        <f t="shared" si="31"/>
        <v>0</v>
      </c>
      <c r="R66" s="13">
        <f t="shared" si="14"/>
        <v>0</v>
      </c>
      <c r="S66" s="12">
        <f t="shared" si="23"/>
        <v>0</v>
      </c>
    </row>
    <row r="67" spans="1:19" ht="28.8" x14ac:dyDescent="0.3">
      <c r="A67" t="s">
        <v>7</v>
      </c>
      <c r="B67" s="2">
        <v>44564</v>
      </c>
      <c r="C67" s="7" t="s">
        <v>36</v>
      </c>
      <c r="D67" s="3">
        <v>0.375</v>
      </c>
      <c r="E67" s="3">
        <v>0.39583333333333331</v>
      </c>
      <c r="F67" s="12">
        <f t="shared" si="1"/>
        <v>0.50000000000000033</v>
      </c>
      <c r="G67" s="12">
        <f t="shared" si="32"/>
        <v>0.50000000000000033</v>
      </c>
      <c r="H67" s="23" t="str">
        <f t="shared" si="33"/>
        <v/>
      </c>
      <c r="I67" s="12">
        <f t="shared" si="24"/>
        <v>0</v>
      </c>
      <c r="J67" s="12">
        <f t="shared" si="25"/>
        <v>0</v>
      </c>
      <c r="K67" s="12">
        <f t="shared" si="26"/>
        <v>0</v>
      </c>
      <c r="L67" s="12">
        <f t="shared" si="27"/>
        <v>0.50000000000000033</v>
      </c>
      <c r="M67" s="12">
        <f t="shared" si="28"/>
        <v>0</v>
      </c>
      <c r="N67" s="12">
        <f t="shared" si="29"/>
        <v>0</v>
      </c>
      <c r="O67" s="12">
        <f t="shared" si="30"/>
        <v>0</v>
      </c>
      <c r="P67" s="13">
        <f t="shared" si="11"/>
        <v>0</v>
      </c>
      <c r="Q67" s="12">
        <f t="shared" si="31"/>
        <v>0</v>
      </c>
      <c r="R67" s="13">
        <f t="shared" si="14"/>
        <v>0</v>
      </c>
      <c r="S67" s="12">
        <f t="shared" si="23"/>
        <v>0</v>
      </c>
    </row>
    <row r="68" spans="1:19" x14ac:dyDescent="0.3">
      <c r="A68" s="5" t="s">
        <v>4</v>
      </c>
      <c r="B68" s="2">
        <v>44564</v>
      </c>
      <c r="C68" s="10" t="s">
        <v>4</v>
      </c>
      <c r="D68" s="3">
        <v>0.39583333333333331</v>
      </c>
      <c r="E68" s="3">
        <v>0.41666666666666669</v>
      </c>
      <c r="F68" s="12">
        <f t="shared" si="1"/>
        <v>0.50000000000000167</v>
      </c>
      <c r="G68" s="12">
        <f t="shared" si="32"/>
        <v>1.000000000000002</v>
      </c>
      <c r="H68" s="23" t="str">
        <f t="shared" si="33"/>
        <v/>
      </c>
      <c r="I68" s="12">
        <f t="shared" si="24"/>
        <v>0</v>
      </c>
      <c r="J68" s="12">
        <f t="shared" si="25"/>
        <v>0</v>
      </c>
      <c r="K68" s="12">
        <f t="shared" si="26"/>
        <v>0</v>
      </c>
      <c r="L68" s="12">
        <f t="shared" si="27"/>
        <v>0</v>
      </c>
      <c r="M68" s="12">
        <f t="shared" si="28"/>
        <v>0</v>
      </c>
      <c r="N68" s="12">
        <f t="shared" si="29"/>
        <v>0</v>
      </c>
      <c r="O68" s="12">
        <f t="shared" si="30"/>
        <v>0</v>
      </c>
      <c r="P68" s="13">
        <f t="shared" si="11"/>
        <v>0</v>
      </c>
      <c r="Q68" s="12">
        <f t="shared" si="31"/>
        <v>0.50000000000000167</v>
      </c>
      <c r="R68" s="13">
        <f t="shared" si="14"/>
        <v>0</v>
      </c>
      <c r="S68" s="12">
        <f t="shared" si="23"/>
        <v>0</v>
      </c>
    </row>
    <row r="69" spans="1:19" ht="28.8" x14ac:dyDescent="0.3">
      <c r="A69" t="s">
        <v>7</v>
      </c>
      <c r="B69" s="2">
        <v>44564</v>
      </c>
      <c r="C69" s="7" t="s">
        <v>36</v>
      </c>
      <c r="D69" s="3">
        <v>0.41666666666666669</v>
      </c>
      <c r="E69" s="3">
        <v>0.5</v>
      </c>
      <c r="F69" s="12">
        <f t="shared" ref="F69:F92" si="34">IF(AND(D69&lt;&gt;"",E69&lt;&gt;""),(E69-D69)/0.0416666666666666,0)</f>
        <v>2.0000000000000027</v>
      </c>
      <c r="G69" s="12">
        <f t="shared" si="32"/>
        <v>3.0000000000000044</v>
      </c>
      <c r="H69" s="23" t="str">
        <f t="shared" si="33"/>
        <v/>
      </c>
      <c r="I69" s="12">
        <f t="shared" si="24"/>
        <v>0</v>
      </c>
      <c r="J69" s="12">
        <f t="shared" si="25"/>
        <v>0</v>
      </c>
      <c r="K69" s="12">
        <f t="shared" si="26"/>
        <v>0</v>
      </c>
      <c r="L69" s="12">
        <f t="shared" si="27"/>
        <v>2.0000000000000027</v>
      </c>
      <c r="M69" s="12">
        <f t="shared" si="28"/>
        <v>0</v>
      </c>
      <c r="N69" s="12">
        <f t="shared" si="29"/>
        <v>0</v>
      </c>
      <c r="O69" s="12">
        <f t="shared" si="30"/>
        <v>0</v>
      </c>
      <c r="P69" s="13">
        <f t="shared" ref="P69:P93" si="35">IF(A69=$P$3,F69,0)</f>
        <v>0</v>
      </c>
      <c r="Q69" s="12">
        <f t="shared" si="31"/>
        <v>0</v>
      </c>
      <c r="R69" s="13">
        <f t="shared" si="14"/>
        <v>0</v>
      </c>
      <c r="S69" s="12">
        <f t="shared" ref="S69:S100" si="36">IF(A69=$S$3,F69,0)</f>
        <v>0</v>
      </c>
    </row>
    <row r="70" spans="1:19" ht="28.8" x14ac:dyDescent="0.3">
      <c r="A70" t="s">
        <v>7</v>
      </c>
      <c r="B70" s="2">
        <v>44564</v>
      </c>
      <c r="C70" s="7" t="s">
        <v>92</v>
      </c>
      <c r="D70" s="3">
        <v>0.54166666666666663</v>
      </c>
      <c r="E70" s="3">
        <v>0.66666666666666663</v>
      </c>
      <c r="F70" s="12">
        <f t="shared" si="34"/>
        <v>3.0000000000000044</v>
      </c>
      <c r="G70" s="12">
        <f t="shared" ref="G70:G89" si="37">IF(B70=B69,F70+G69,F70)</f>
        <v>6.0000000000000089</v>
      </c>
      <c r="H70" s="23" t="str">
        <f t="shared" ref="H70:H89" si="38">IF(B70=B71,"",G70)</f>
        <v/>
      </c>
      <c r="I70" s="12">
        <f t="shared" si="24"/>
        <v>0</v>
      </c>
      <c r="J70" s="12">
        <f t="shared" si="25"/>
        <v>0</v>
      </c>
      <c r="K70" s="12">
        <f t="shared" si="26"/>
        <v>0</v>
      </c>
      <c r="L70" s="12">
        <f t="shared" si="27"/>
        <v>3.0000000000000044</v>
      </c>
      <c r="M70" s="12">
        <f t="shared" si="28"/>
        <v>0</v>
      </c>
      <c r="N70" s="12">
        <f t="shared" si="29"/>
        <v>0</v>
      </c>
      <c r="O70" s="12">
        <f t="shared" si="30"/>
        <v>0</v>
      </c>
      <c r="P70" s="13">
        <f t="shared" si="35"/>
        <v>0</v>
      </c>
      <c r="Q70" s="12">
        <f t="shared" si="31"/>
        <v>0</v>
      </c>
      <c r="R70" s="13">
        <f t="shared" ref="R70:R133" si="39">IF(A70=$R$3,F70,0)</f>
        <v>0</v>
      </c>
      <c r="S70" s="12">
        <f t="shared" si="36"/>
        <v>0</v>
      </c>
    </row>
    <row r="71" spans="1:19" x14ac:dyDescent="0.3">
      <c r="A71" s="6" t="s">
        <v>8</v>
      </c>
      <c r="B71" s="2">
        <v>44564</v>
      </c>
      <c r="C71" s="7" t="s">
        <v>93</v>
      </c>
      <c r="D71" s="3">
        <v>0.66666666666666663</v>
      </c>
      <c r="E71" s="3">
        <v>0.72916666666666663</v>
      </c>
      <c r="F71" s="12">
        <f t="shared" si="34"/>
        <v>1.5000000000000022</v>
      </c>
      <c r="G71" s="12">
        <f t="shared" si="37"/>
        <v>7.5000000000000107</v>
      </c>
      <c r="H71" s="23">
        <f t="shared" si="38"/>
        <v>7.5000000000000107</v>
      </c>
      <c r="I71" s="12">
        <f t="shared" si="24"/>
        <v>0</v>
      </c>
      <c r="J71" s="12">
        <f t="shared" si="25"/>
        <v>0</v>
      </c>
      <c r="K71" s="12">
        <f t="shared" si="26"/>
        <v>0</v>
      </c>
      <c r="L71" s="12">
        <f t="shared" si="27"/>
        <v>0</v>
      </c>
      <c r="M71" s="12">
        <f t="shared" si="28"/>
        <v>1.5000000000000022</v>
      </c>
      <c r="N71" s="12">
        <f t="shared" si="29"/>
        <v>0</v>
      </c>
      <c r="O71" s="12">
        <f t="shared" si="30"/>
        <v>0</v>
      </c>
      <c r="P71" s="13">
        <f t="shared" si="35"/>
        <v>0</v>
      </c>
      <c r="Q71" s="12">
        <f t="shared" si="31"/>
        <v>0</v>
      </c>
      <c r="R71" s="13">
        <f t="shared" si="39"/>
        <v>0</v>
      </c>
      <c r="S71" s="12">
        <f t="shared" si="36"/>
        <v>0</v>
      </c>
    </row>
    <row r="72" spans="1:19" ht="28.8" x14ac:dyDescent="0.3">
      <c r="A72" s="6" t="s">
        <v>8</v>
      </c>
      <c r="B72" s="2">
        <v>44565</v>
      </c>
      <c r="C72" s="7" t="s">
        <v>94</v>
      </c>
      <c r="D72" s="3">
        <v>0.35416666666666669</v>
      </c>
      <c r="E72" s="3">
        <v>0.39583333333333331</v>
      </c>
      <c r="F72" s="12">
        <f t="shared" si="34"/>
        <v>1.0000000000000007</v>
      </c>
      <c r="G72" s="12">
        <f t="shared" si="37"/>
        <v>1.0000000000000007</v>
      </c>
      <c r="H72" s="23" t="str">
        <f t="shared" si="38"/>
        <v/>
      </c>
      <c r="I72" s="12">
        <f t="shared" si="24"/>
        <v>0</v>
      </c>
      <c r="J72" s="12">
        <f t="shared" si="25"/>
        <v>0</v>
      </c>
      <c r="K72" s="12">
        <f t="shared" si="26"/>
        <v>0</v>
      </c>
      <c r="L72" s="12">
        <f t="shared" si="27"/>
        <v>0</v>
      </c>
      <c r="M72" s="12">
        <f t="shared" si="28"/>
        <v>1.0000000000000007</v>
      </c>
      <c r="N72" s="12">
        <f t="shared" si="29"/>
        <v>0</v>
      </c>
      <c r="O72" s="12">
        <f t="shared" si="30"/>
        <v>0</v>
      </c>
      <c r="P72" s="13">
        <f t="shared" si="35"/>
        <v>0</v>
      </c>
      <c r="Q72" s="12">
        <f t="shared" si="31"/>
        <v>0</v>
      </c>
      <c r="R72" s="13">
        <f t="shared" si="39"/>
        <v>0</v>
      </c>
      <c r="S72" s="12">
        <f t="shared" si="36"/>
        <v>0</v>
      </c>
    </row>
    <row r="73" spans="1:19" x14ac:dyDescent="0.3">
      <c r="A73" s="18" t="s">
        <v>4</v>
      </c>
      <c r="B73" s="19">
        <v>44565</v>
      </c>
      <c r="C73" s="18" t="s">
        <v>4</v>
      </c>
      <c r="D73" s="20">
        <v>0.39583333333333331</v>
      </c>
      <c r="E73" s="20">
        <v>0.41666666666666669</v>
      </c>
      <c r="F73" s="12">
        <f t="shared" si="34"/>
        <v>0.50000000000000167</v>
      </c>
      <c r="G73" s="12">
        <f t="shared" si="37"/>
        <v>1.5000000000000022</v>
      </c>
      <c r="H73" s="23" t="str">
        <f t="shared" si="38"/>
        <v/>
      </c>
      <c r="I73" s="12">
        <f t="shared" si="24"/>
        <v>0</v>
      </c>
      <c r="J73" s="12">
        <f t="shared" si="25"/>
        <v>0</v>
      </c>
      <c r="K73" s="12">
        <f t="shared" si="26"/>
        <v>0</v>
      </c>
      <c r="L73" s="12">
        <f t="shared" si="27"/>
        <v>0</v>
      </c>
      <c r="M73" s="12">
        <f t="shared" si="28"/>
        <v>0</v>
      </c>
      <c r="N73" s="12">
        <f t="shared" si="29"/>
        <v>0</v>
      </c>
      <c r="O73" s="12">
        <f t="shared" si="30"/>
        <v>0</v>
      </c>
      <c r="P73" s="13">
        <f t="shared" si="35"/>
        <v>0</v>
      </c>
      <c r="Q73" s="12">
        <f t="shared" si="31"/>
        <v>0.50000000000000167</v>
      </c>
      <c r="R73" s="13">
        <f t="shared" si="39"/>
        <v>0</v>
      </c>
      <c r="S73" s="12">
        <f t="shared" si="36"/>
        <v>0</v>
      </c>
    </row>
    <row r="74" spans="1:19" x14ac:dyDescent="0.3">
      <c r="A74" t="s">
        <v>9</v>
      </c>
      <c r="B74" s="19">
        <v>44565</v>
      </c>
      <c r="C74" s="7" t="s">
        <v>95</v>
      </c>
      <c r="D74" s="3">
        <v>0.41666666666666669</v>
      </c>
      <c r="E74" s="3">
        <v>0.5</v>
      </c>
      <c r="F74" s="12">
        <f t="shared" si="34"/>
        <v>2.0000000000000027</v>
      </c>
      <c r="G74" s="12">
        <f t="shared" si="37"/>
        <v>3.5000000000000049</v>
      </c>
      <c r="H74" s="23" t="str">
        <f t="shared" si="38"/>
        <v/>
      </c>
      <c r="I74" s="12">
        <f t="shared" si="24"/>
        <v>0</v>
      </c>
      <c r="J74" s="12">
        <f t="shared" si="25"/>
        <v>0</v>
      </c>
      <c r="K74" s="12">
        <f t="shared" si="26"/>
        <v>0</v>
      </c>
      <c r="L74" s="12">
        <f t="shared" si="27"/>
        <v>0</v>
      </c>
      <c r="M74" s="12">
        <f t="shared" si="28"/>
        <v>0</v>
      </c>
      <c r="N74" s="12">
        <f t="shared" si="29"/>
        <v>2.0000000000000027</v>
      </c>
      <c r="O74" s="12">
        <f t="shared" si="30"/>
        <v>0</v>
      </c>
      <c r="P74" s="13">
        <f t="shared" si="35"/>
        <v>0</v>
      </c>
      <c r="Q74" s="12">
        <f t="shared" si="31"/>
        <v>0</v>
      </c>
      <c r="R74" s="13">
        <f t="shared" si="39"/>
        <v>0</v>
      </c>
      <c r="S74" s="12">
        <f t="shared" si="36"/>
        <v>0</v>
      </c>
    </row>
    <row r="75" spans="1:19" x14ac:dyDescent="0.3">
      <c r="A75" t="s">
        <v>9</v>
      </c>
      <c r="B75" s="19">
        <v>44565</v>
      </c>
      <c r="C75" s="7" t="s">
        <v>95</v>
      </c>
      <c r="D75" s="3">
        <v>0.54166666666666663</v>
      </c>
      <c r="E75" s="3">
        <v>0.625</v>
      </c>
      <c r="F75" s="12">
        <f t="shared" si="34"/>
        <v>2.000000000000004</v>
      </c>
      <c r="G75" s="12">
        <f t="shared" si="37"/>
        <v>5.5000000000000089</v>
      </c>
      <c r="H75" s="23" t="str">
        <f t="shared" si="38"/>
        <v/>
      </c>
      <c r="I75" s="12">
        <f t="shared" si="24"/>
        <v>0</v>
      </c>
      <c r="J75" s="12">
        <f t="shared" si="25"/>
        <v>0</v>
      </c>
      <c r="K75" s="12">
        <f t="shared" si="26"/>
        <v>0</v>
      </c>
      <c r="L75" s="12">
        <f t="shared" si="27"/>
        <v>0</v>
      </c>
      <c r="M75" s="12">
        <f t="shared" si="28"/>
        <v>0</v>
      </c>
      <c r="N75" s="12">
        <f t="shared" si="29"/>
        <v>2.000000000000004</v>
      </c>
      <c r="O75" s="12">
        <f t="shared" si="30"/>
        <v>0</v>
      </c>
      <c r="P75" s="13">
        <f t="shared" si="35"/>
        <v>0</v>
      </c>
      <c r="Q75" s="12">
        <f t="shared" si="31"/>
        <v>0</v>
      </c>
      <c r="R75" s="13">
        <f t="shared" si="39"/>
        <v>0</v>
      </c>
      <c r="S75" s="12">
        <f t="shared" si="36"/>
        <v>0</v>
      </c>
    </row>
    <row r="76" spans="1:19" ht="43.2" x14ac:dyDescent="0.3">
      <c r="A76" t="s">
        <v>15</v>
      </c>
      <c r="B76" s="19">
        <v>44565</v>
      </c>
      <c r="C76" s="7" t="s">
        <v>96</v>
      </c>
      <c r="D76" s="3">
        <v>0.625</v>
      </c>
      <c r="E76" s="3">
        <v>0.63541666666666663</v>
      </c>
      <c r="F76" s="12">
        <f t="shared" si="34"/>
        <v>0.2499999999999995</v>
      </c>
      <c r="G76" s="12">
        <f t="shared" si="37"/>
        <v>5.750000000000008</v>
      </c>
      <c r="H76" s="23" t="str">
        <f t="shared" si="38"/>
        <v/>
      </c>
      <c r="I76" s="12">
        <f t="shared" si="24"/>
        <v>0</v>
      </c>
      <c r="J76" s="12">
        <f t="shared" si="25"/>
        <v>0</v>
      </c>
      <c r="K76" s="12">
        <f t="shared" si="26"/>
        <v>0</v>
      </c>
      <c r="L76" s="12">
        <f t="shared" si="27"/>
        <v>0</v>
      </c>
      <c r="M76" s="12">
        <f t="shared" si="28"/>
        <v>0</v>
      </c>
      <c r="N76" s="12">
        <f t="shared" si="29"/>
        <v>0</v>
      </c>
      <c r="O76" s="12">
        <f t="shared" si="30"/>
        <v>0</v>
      </c>
      <c r="P76" s="13">
        <f t="shared" si="35"/>
        <v>0</v>
      </c>
      <c r="Q76" s="12">
        <f t="shared" si="31"/>
        <v>0</v>
      </c>
      <c r="R76" s="13">
        <f t="shared" si="39"/>
        <v>0</v>
      </c>
      <c r="S76" s="12">
        <f t="shared" si="36"/>
        <v>0.2499999999999995</v>
      </c>
    </row>
    <row r="77" spans="1:19" x14ac:dyDescent="0.3">
      <c r="A77" t="s">
        <v>9</v>
      </c>
      <c r="B77" s="19">
        <v>44565</v>
      </c>
      <c r="C77" s="7" t="s">
        <v>95</v>
      </c>
      <c r="D77" s="3">
        <v>0.63541666666666663</v>
      </c>
      <c r="E77" s="3">
        <v>0.70833333333333337</v>
      </c>
      <c r="F77" s="12">
        <f t="shared" si="34"/>
        <v>1.7500000000000044</v>
      </c>
      <c r="G77" s="12">
        <f t="shared" si="37"/>
        <v>7.5000000000000124</v>
      </c>
      <c r="H77" s="23">
        <f t="shared" si="38"/>
        <v>7.5000000000000124</v>
      </c>
      <c r="I77" s="12">
        <f t="shared" si="24"/>
        <v>0</v>
      </c>
      <c r="J77" s="12">
        <f t="shared" si="25"/>
        <v>0</v>
      </c>
      <c r="K77" s="12">
        <f t="shared" si="26"/>
        <v>0</v>
      </c>
      <c r="L77" s="12">
        <f t="shared" si="27"/>
        <v>0</v>
      </c>
      <c r="M77" s="12">
        <f t="shared" si="28"/>
        <v>0</v>
      </c>
      <c r="N77" s="12">
        <f t="shared" si="29"/>
        <v>1.7500000000000044</v>
      </c>
      <c r="O77" s="12">
        <f t="shared" si="30"/>
        <v>0</v>
      </c>
      <c r="P77" s="13">
        <f t="shared" si="35"/>
        <v>0</v>
      </c>
      <c r="Q77" s="12">
        <f t="shared" si="31"/>
        <v>0</v>
      </c>
      <c r="R77" s="13">
        <f t="shared" si="39"/>
        <v>0</v>
      </c>
      <c r="S77" s="12">
        <f t="shared" si="36"/>
        <v>0</v>
      </c>
    </row>
    <row r="78" spans="1:19" x14ac:dyDescent="0.3">
      <c r="A78" s="18" t="s">
        <v>4</v>
      </c>
      <c r="B78" s="19">
        <v>44566</v>
      </c>
      <c r="C78" s="18" t="s">
        <v>4</v>
      </c>
      <c r="D78" s="3">
        <v>0.375</v>
      </c>
      <c r="E78" s="3">
        <v>0.39583333333333331</v>
      </c>
      <c r="F78" s="12">
        <f t="shared" si="34"/>
        <v>0.50000000000000033</v>
      </c>
      <c r="G78" s="12">
        <f t="shared" si="37"/>
        <v>0.50000000000000033</v>
      </c>
      <c r="H78" s="23" t="str">
        <f t="shared" si="38"/>
        <v/>
      </c>
      <c r="I78" s="12">
        <f t="shared" si="24"/>
        <v>0</v>
      </c>
      <c r="J78" s="12">
        <f t="shared" si="25"/>
        <v>0</v>
      </c>
      <c r="K78" s="12">
        <f t="shared" si="26"/>
        <v>0</v>
      </c>
      <c r="L78" s="12">
        <f t="shared" si="27"/>
        <v>0</v>
      </c>
      <c r="M78" s="12">
        <f t="shared" si="28"/>
        <v>0</v>
      </c>
      <c r="N78" s="12">
        <f t="shared" si="29"/>
        <v>0</v>
      </c>
      <c r="O78" s="12">
        <f t="shared" si="30"/>
        <v>0</v>
      </c>
      <c r="P78" s="13">
        <f t="shared" si="35"/>
        <v>0</v>
      </c>
      <c r="Q78" s="12">
        <f t="shared" si="31"/>
        <v>0.50000000000000033</v>
      </c>
      <c r="R78" s="13">
        <f t="shared" si="39"/>
        <v>0</v>
      </c>
      <c r="S78" s="12">
        <f t="shared" si="36"/>
        <v>0</v>
      </c>
    </row>
    <row r="79" spans="1:19" x14ac:dyDescent="0.3">
      <c r="A79" t="s">
        <v>9</v>
      </c>
      <c r="B79" s="19">
        <v>44566</v>
      </c>
      <c r="C79" s="7" t="s">
        <v>95</v>
      </c>
      <c r="D79" s="3">
        <v>0.39583333333333331</v>
      </c>
      <c r="E79" s="3">
        <v>0.5</v>
      </c>
      <c r="F79" s="12">
        <f t="shared" si="34"/>
        <v>2.5000000000000044</v>
      </c>
      <c r="G79" s="12">
        <f t="shared" si="37"/>
        <v>3.0000000000000049</v>
      </c>
      <c r="H79" s="23" t="str">
        <f t="shared" si="38"/>
        <v/>
      </c>
      <c r="I79" s="12">
        <f t="shared" si="24"/>
        <v>0</v>
      </c>
      <c r="J79" s="12">
        <f t="shared" si="25"/>
        <v>0</v>
      </c>
      <c r="K79" s="12">
        <f t="shared" si="26"/>
        <v>0</v>
      </c>
      <c r="L79" s="12">
        <f t="shared" si="27"/>
        <v>0</v>
      </c>
      <c r="M79" s="12">
        <f t="shared" si="28"/>
        <v>0</v>
      </c>
      <c r="N79" s="12">
        <f t="shared" si="29"/>
        <v>2.5000000000000044</v>
      </c>
      <c r="O79" s="12">
        <f t="shared" si="30"/>
        <v>0</v>
      </c>
      <c r="P79" s="13">
        <f t="shared" si="35"/>
        <v>0</v>
      </c>
      <c r="Q79" s="12">
        <f t="shared" si="31"/>
        <v>0</v>
      </c>
      <c r="R79" s="13">
        <f t="shared" si="39"/>
        <v>0</v>
      </c>
      <c r="S79" s="12">
        <f t="shared" si="36"/>
        <v>0</v>
      </c>
    </row>
    <row r="80" spans="1:19" x14ac:dyDescent="0.3">
      <c r="A80" t="s">
        <v>9</v>
      </c>
      <c r="B80" s="19">
        <v>44566</v>
      </c>
      <c r="C80" s="7" t="s">
        <v>95</v>
      </c>
      <c r="D80" s="3">
        <v>0.54166666666666663</v>
      </c>
      <c r="E80" s="3">
        <v>0.72916666666666663</v>
      </c>
      <c r="F80" s="12">
        <f t="shared" si="34"/>
        <v>4.5000000000000071</v>
      </c>
      <c r="G80" s="12">
        <f t="shared" si="37"/>
        <v>7.5000000000000124</v>
      </c>
      <c r="H80" s="23">
        <f t="shared" si="38"/>
        <v>7.5000000000000124</v>
      </c>
      <c r="I80" s="12">
        <f t="shared" si="24"/>
        <v>0</v>
      </c>
      <c r="J80" s="12">
        <f t="shared" si="25"/>
        <v>0</v>
      </c>
      <c r="K80" s="12">
        <f t="shared" si="26"/>
        <v>0</v>
      </c>
      <c r="L80" s="12">
        <f t="shared" si="27"/>
        <v>0</v>
      </c>
      <c r="M80" s="12">
        <f t="shared" si="28"/>
        <v>0</v>
      </c>
      <c r="N80" s="12">
        <f t="shared" si="29"/>
        <v>4.5000000000000071</v>
      </c>
      <c r="O80" s="12">
        <f t="shared" si="30"/>
        <v>0</v>
      </c>
      <c r="P80" s="13">
        <f t="shared" si="35"/>
        <v>0</v>
      </c>
      <c r="Q80" s="12">
        <f t="shared" si="31"/>
        <v>0</v>
      </c>
      <c r="R80" s="13">
        <f t="shared" si="39"/>
        <v>0</v>
      </c>
      <c r="S80" s="12">
        <f t="shared" si="36"/>
        <v>0</v>
      </c>
    </row>
    <row r="81" spans="1:19" ht="28.8" x14ac:dyDescent="0.3">
      <c r="A81" s="6" t="s">
        <v>8</v>
      </c>
      <c r="B81" s="19">
        <v>44567</v>
      </c>
      <c r="C81" s="7" t="s">
        <v>94</v>
      </c>
      <c r="D81" s="3">
        <v>0.375</v>
      </c>
      <c r="E81" s="3">
        <v>0.39583333333333331</v>
      </c>
      <c r="F81" s="12">
        <f t="shared" si="34"/>
        <v>0.50000000000000033</v>
      </c>
      <c r="G81" s="12">
        <f t="shared" si="37"/>
        <v>0.50000000000000033</v>
      </c>
      <c r="H81" s="23" t="str">
        <f t="shared" si="38"/>
        <v/>
      </c>
      <c r="I81" s="12">
        <f t="shared" si="24"/>
        <v>0</v>
      </c>
      <c r="J81" s="12">
        <f t="shared" si="25"/>
        <v>0</v>
      </c>
      <c r="K81" s="12">
        <f t="shared" si="26"/>
        <v>0</v>
      </c>
      <c r="L81" s="12">
        <f t="shared" si="27"/>
        <v>0</v>
      </c>
      <c r="M81" s="12">
        <f t="shared" si="28"/>
        <v>0.50000000000000033</v>
      </c>
      <c r="N81" s="12">
        <f t="shared" si="29"/>
        <v>0</v>
      </c>
      <c r="O81" s="12">
        <f t="shared" si="30"/>
        <v>0</v>
      </c>
      <c r="P81" s="13">
        <f t="shared" si="35"/>
        <v>0</v>
      </c>
      <c r="Q81" s="12">
        <f t="shared" si="31"/>
        <v>0</v>
      </c>
      <c r="R81" s="13">
        <f t="shared" si="39"/>
        <v>0</v>
      </c>
      <c r="S81" s="12">
        <f t="shared" si="36"/>
        <v>0</v>
      </c>
    </row>
    <row r="82" spans="1:19" ht="28.8" x14ac:dyDescent="0.3">
      <c r="A82" s="18" t="s">
        <v>4</v>
      </c>
      <c r="B82" s="19">
        <v>44567</v>
      </c>
      <c r="C82" s="18" t="s">
        <v>97</v>
      </c>
      <c r="D82" s="3">
        <v>0.39583333333333331</v>
      </c>
      <c r="E82" s="3">
        <v>0.4375</v>
      </c>
      <c r="F82" s="12">
        <f t="shared" si="34"/>
        <v>1.000000000000002</v>
      </c>
      <c r="G82" s="12">
        <f t="shared" si="37"/>
        <v>1.5000000000000022</v>
      </c>
      <c r="H82" s="23" t="str">
        <f t="shared" si="38"/>
        <v/>
      </c>
      <c r="I82" s="12">
        <f t="shared" si="24"/>
        <v>0</v>
      </c>
      <c r="J82" s="12">
        <f t="shared" si="25"/>
        <v>0</v>
      </c>
      <c r="K82" s="12">
        <f t="shared" si="26"/>
        <v>0</v>
      </c>
      <c r="L82" s="12">
        <f t="shared" si="27"/>
        <v>0</v>
      </c>
      <c r="M82" s="12">
        <f t="shared" si="28"/>
        <v>0</v>
      </c>
      <c r="N82" s="12">
        <f t="shared" si="29"/>
        <v>0</v>
      </c>
      <c r="O82" s="12">
        <f t="shared" si="30"/>
        <v>0</v>
      </c>
      <c r="P82" s="13">
        <f t="shared" si="35"/>
        <v>0</v>
      </c>
      <c r="Q82" s="12">
        <f t="shared" si="31"/>
        <v>1.000000000000002</v>
      </c>
      <c r="R82" s="13">
        <f t="shared" si="39"/>
        <v>0</v>
      </c>
      <c r="S82" s="12">
        <f t="shared" si="36"/>
        <v>0</v>
      </c>
    </row>
    <row r="83" spans="1:19" ht="28.8" x14ac:dyDescent="0.3">
      <c r="A83" s="6" t="s">
        <v>8</v>
      </c>
      <c r="B83" s="19">
        <v>44567</v>
      </c>
      <c r="C83" s="7" t="s">
        <v>94</v>
      </c>
      <c r="D83" s="3">
        <v>0.4375</v>
      </c>
      <c r="E83" s="3">
        <v>0.5</v>
      </c>
      <c r="F83" s="12">
        <f t="shared" si="34"/>
        <v>1.5000000000000022</v>
      </c>
      <c r="G83" s="12">
        <f t="shared" si="37"/>
        <v>3.0000000000000044</v>
      </c>
      <c r="H83" s="23" t="str">
        <f t="shared" si="38"/>
        <v/>
      </c>
      <c r="I83" s="12">
        <f t="shared" si="24"/>
        <v>0</v>
      </c>
      <c r="J83" s="12">
        <f t="shared" si="25"/>
        <v>0</v>
      </c>
      <c r="K83" s="12">
        <f t="shared" si="26"/>
        <v>0</v>
      </c>
      <c r="L83" s="12">
        <f t="shared" si="27"/>
        <v>0</v>
      </c>
      <c r="M83" s="12">
        <f t="shared" si="28"/>
        <v>1.5000000000000022</v>
      </c>
      <c r="N83" s="12">
        <f t="shared" si="29"/>
        <v>0</v>
      </c>
      <c r="O83" s="12">
        <f t="shared" si="30"/>
        <v>0</v>
      </c>
      <c r="P83" s="13">
        <f t="shared" si="35"/>
        <v>0</v>
      </c>
      <c r="Q83" s="12">
        <f t="shared" si="31"/>
        <v>0</v>
      </c>
      <c r="R83" s="13">
        <f t="shared" si="39"/>
        <v>0</v>
      </c>
      <c r="S83" s="12">
        <f t="shared" si="36"/>
        <v>0</v>
      </c>
    </row>
    <row r="84" spans="1:19" ht="28.8" x14ac:dyDescent="0.3">
      <c r="A84" s="6" t="s">
        <v>8</v>
      </c>
      <c r="B84" s="19">
        <v>44567</v>
      </c>
      <c r="C84" s="7" t="s">
        <v>94</v>
      </c>
      <c r="D84" s="3">
        <v>0.54166666666666663</v>
      </c>
      <c r="E84" s="3">
        <v>0.625</v>
      </c>
      <c r="F84" s="12">
        <f t="shared" si="34"/>
        <v>2.000000000000004</v>
      </c>
      <c r="G84" s="12">
        <f t="shared" si="37"/>
        <v>5.0000000000000089</v>
      </c>
      <c r="H84" s="23" t="str">
        <f t="shared" si="38"/>
        <v/>
      </c>
      <c r="I84" s="12">
        <f t="shared" si="24"/>
        <v>0</v>
      </c>
      <c r="J84" s="12">
        <f t="shared" si="25"/>
        <v>0</v>
      </c>
      <c r="K84" s="12">
        <f t="shared" si="26"/>
        <v>0</v>
      </c>
      <c r="L84" s="12">
        <f t="shared" si="27"/>
        <v>0</v>
      </c>
      <c r="M84" s="12">
        <f t="shared" si="28"/>
        <v>2.000000000000004</v>
      </c>
      <c r="N84" s="12">
        <f t="shared" si="29"/>
        <v>0</v>
      </c>
      <c r="O84" s="12">
        <f t="shared" si="30"/>
        <v>0</v>
      </c>
      <c r="P84" s="13">
        <f t="shared" si="35"/>
        <v>0</v>
      </c>
      <c r="Q84" s="12">
        <f t="shared" si="31"/>
        <v>0</v>
      </c>
      <c r="R84" s="13">
        <f t="shared" si="39"/>
        <v>0</v>
      </c>
      <c r="S84" s="12">
        <f t="shared" si="36"/>
        <v>0</v>
      </c>
    </row>
    <row r="85" spans="1:19" x14ac:dyDescent="0.3">
      <c r="A85" t="s">
        <v>7</v>
      </c>
      <c r="B85" s="19">
        <v>44567</v>
      </c>
      <c r="C85" s="7" t="s">
        <v>98</v>
      </c>
      <c r="D85" s="3">
        <v>0.625</v>
      </c>
      <c r="E85" s="3">
        <v>0.69791666666666663</v>
      </c>
      <c r="F85" s="12">
        <f t="shared" si="34"/>
        <v>1.7500000000000018</v>
      </c>
      <c r="G85" s="12">
        <f t="shared" si="37"/>
        <v>6.7500000000000107</v>
      </c>
      <c r="H85" s="23" t="str">
        <f t="shared" si="38"/>
        <v/>
      </c>
      <c r="I85" s="12">
        <f t="shared" si="24"/>
        <v>0</v>
      </c>
      <c r="J85" s="12">
        <f t="shared" si="25"/>
        <v>0</v>
      </c>
      <c r="K85" s="12">
        <f t="shared" si="26"/>
        <v>0</v>
      </c>
      <c r="L85" s="12">
        <f t="shared" si="27"/>
        <v>1.7500000000000018</v>
      </c>
      <c r="M85" s="12">
        <f t="shared" si="28"/>
        <v>0</v>
      </c>
      <c r="N85" s="12">
        <f t="shared" si="29"/>
        <v>0</v>
      </c>
      <c r="O85" s="12">
        <f t="shared" si="30"/>
        <v>0</v>
      </c>
      <c r="P85" s="13">
        <f t="shared" si="35"/>
        <v>0</v>
      </c>
      <c r="Q85" s="12">
        <f t="shared" si="31"/>
        <v>0</v>
      </c>
      <c r="R85" s="13">
        <f t="shared" si="39"/>
        <v>0</v>
      </c>
      <c r="S85" s="12">
        <f t="shared" si="36"/>
        <v>0</v>
      </c>
    </row>
    <row r="86" spans="1:19" ht="28.8" x14ac:dyDescent="0.3">
      <c r="A86" s="6" t="s">
        <v>8</v>
      </c>
      <c r="B86" s="19">
        <v>44567</v>
      </c>
      <c r="C86" s="7" t="s">
        <v>94</v>
      </c>
      <c r="D86" s="3">
        <v>0.69791666666666663</v>
      </c>
      <c r="E86" s="3">
        <v>0.72916666666666663</v>
      </c>
      <c r="F86" s="12">
        <f t="shared" si="34"/>
        <v>0.75000000000000111</v>
      </c>
      <c r="G86" s="12">
        <f t="shared" si="37"/>
        <v>7.5000000000000115</v>
      </c>
      <c r="H86" s="23">
        <f t="shared" si="38"/>
        <v>7.5000000000000115</v>
      </c>
      <c r="I86" s="12">
        <f t="shared" si="24"/>
        <v>0</v>
      </c>
      <c r="J86" s="12">
        <f t="shared" si="25"/>
        <v>0</v>
      </c>
      <c r="K86" s="12">
        <f t="shared" si="26"/>
        <v>0</v>
      </c>
      <c r="L86" s="12">
        <f t="shared" si="27"/>
        <v>0</v>
      </c>
      <c r="M86" s="12">
        <f t="shared" si="28"/>
        <v>0.75000000000000111</v>
      </c>
      <c r="N86" s="12">
        <f t="shared" si="29"/>
        <v>0</v>
      </c>
      <c r="O86" s="12">
        <f t="shared" si="30"/>
        <v>0</v>
      </c>
      <c r="P86" s="13">
        <f t="shared" si="35"/>
        <v>0</v>
      </c>
      <c r="Q86" s="12">
        <f t="shared" si="31"/>
        <v>0</v>
      </c>
      <c r="R86" s="13">
        <f t="shared" si="39"/>
        <v>0</v>
      </c>
      <c r="S86" s="12">
        <f t="shared" si="36"/>
        <v>0</v>
      </c>
    </row>
    <row r="87" spans="1:19" ht="28.8" x14ac:dyDescent="0.3">
      <c r="A87" s="6" t="s">
        <v>8</v>
      </c>
      <c r="B87" s="19">
        <v>44568</v>
      </c>
      <c r="C87" s="7" t="s">
        <v>94</v>
      </c>
      <c r="D87" s="3">
        <v>0.375</v>
      </c>
      <c r="E87" s="3">
        <v>0.39583333333333331</v>
      </c>
      <c r="F87" s="12">
        <f t="shared" si="34"/>
        <v>0.50000000000000033</v>
      </c>
      <c r="G87" s="12">
        <f t="shared" si="37"/>
        <v>0.50000000000000033</v>
      </c>
      <c r="H87" s="23" t="str">
        <f t="shared" si="38"/>
        <v/>
      </c>
      <c r="I87" s="12">
        <f t="shared" si="24"/>
        <v>0</v>
      </c>
      <c r="J87" s="12">
        <f t="shared" si="25"/>
        <v>0</v>
      </c>
      <c r="K87" s="12">
        <f t="shared" si="26"/>
        <v>0</v>
      </c>
      <c r="L87" s="12">
        <f t="shared" si="27"/>
        <v>0</v>
      </c>
      <c r="M87" s="12">
        <f t="shared" si="28"/>
        <v>0.50000000000000033</v>
      </c>
      <c r="N87" s="12">
        <f t="shared" si="29"/>
        <v>0</v>
      </c>
      <c r="O87" s="12">
        <f t="shared" si="30"/>
        <v>0</v>
      </c>
      <c r="P87" s="13">
        <f t="shared" si="35"/>
        <v>0</v>
      </c>
      <c r="Q87" s="12">
        <f t="shared" si="31"/>
        <v>0</v>
      </c>
      <c r="R87" s="13">
        <f t="shared" si="39"/>
        <v>0</v>
      </c>
      <c r="S87" s="12">
        <f t="shared" si="36"/>
        <v>0</v>
      </c>
    </row>
    <row r="88" spans="1:19" x14ac:dyDescent="0.3">
      <c r="A88" s="18" t="s">
        <v>4</v>
      </c>
      <c r="B88" s="19">
        <v>44568</v>
      </c>
      <c r="C88" s="18" t="s">
        <v>4</v>
      </c>
      <c r="D88" s="3">
        <v>0.39583333333333331</v>
      </c>
      <c r="E88" s="3">
        <v>0.41666666666666669</v>
      </c>
      <c r="F88" s="12">
        <f t="shared" si="34"/>
        <v>0.50000000000000167</v>
      </c>
      <c r="G88" s="12">
        <f t="shared" si="37"/>
        <v>1.000000000000002</v>
      </c>
      <c r="H88" s="23" t="str">
        <f t="shared" si="38"/>
        <v/>
      </c>
      <c r="I88" s="12">
        <f t="shared" si="24"/>
        <v>0</v>
      </c>
      <c r="J88" s="12">
        <f t="shared" si="25"/>
        <v>0</v>
      </c>
      <c r="K88" s="12">
        <f t="shared" si="26"/>
        <v>0</v>
      </c>
      <c r="L88" s="12">
        <f t="shared" si="27"/>
        <v>0</v>
      </c>
      <c r="M88" s="12">
        <f t="shared" si="28"/>
        <v>0</v>
      </c>
      <c r="N88" s="12">
        <f t="shared" si="29"/>
        <v>0</v>
      </c>
      <c r="O88" s="12">
        <f t="shared" si="30"/>
        <v>0</v>
      </c>
      <c r="P88" s="13">
        <f t="shared" si="35"/>
        <v>0</v>
      </c>
      <c r="Q88" s="12">
        <f t="shared" si="31"/>
        <v>0.50000000000000167</v>
      </c>
      <c r="R88" s="13">
        <f t="shared" si="39"/>
        <v>0</v>
      </c>
      <c r="S88" s="12">
        <f t="shared" si="36"/>
        <v>0</v>
      </c>
    </row>
    <row r="89" spans="1:19" ht="28.8" x14ac:dyDescent="0.3">
      <c r="A89" s="6" t="s">
        <v>8</v>
      </c>
      <c r="B89" s="19">
        <v>44568</v>
      </c>
      <c r="C89" s="7" t="s">
        <v>94</v>
      </c>
      <c r="D89" s="3">
        <v>0.41666666666666669</v>
      </c>
      <c r="E89" s="3">
        <v>0.5</v>
      </c>
      <c r="F89" s="12">
        <f t="shared" si="34"/>
        <v>2.0000000000000027</v>
      </c>
      <c r="G89" s="12">
        <f t="shared" si="37"/>
        <v>3.0000000000000044</v>
      </c>
      <c r="H89" s="23" t="str">
        <f t="shared" si="38"/>
        <v/>
      </c>
      <c r="I89" s="12">
        <f t="shared" si="24"/>
        <v>0</v>
      </c>
      <c r="J89" s="12">
        <f t="shared" si="25"/>
        <v>0</v>
      </c>
      <c r="K89" s="12">
        <f t="shared" si="26"/>
        <v>0</v>
      </c>
      <c r="L89" s="12">
        <f t="shared" si="27"/>
        <v>0</v>
      </c>
      <c r="M89" s="12">
        <f t="shared" si="28"/>
        <v>2.0000000000000027</v>
      </c>
      <c r="N89" s="12">
        <f t="shared" si="29"/>
        <v>0</v>
      </c>
      <c r="O89" s="12">
        <f t="shared" si="30"/>
        <v>0</v>
      </c>
      <c r="P89" s="13">
        <f t="shared" si="35"/>
        <v>0</v>
      </c>
      <c r="Q89" s="12">
        <f t="shared" si="31"/>
        <v>0</v>
      </c>
      <c r="R89" s="13">
        <f t="shared" si="39"/>
        <v>0</v>
      </c>
      <c r="S89" s="12">
        <f t="shared" si="36"/>
        <v>0</v>
      </c>
    </row>
    <row r="90" spans="1:19" x14ac:dyDescent="0.3">
      <c r="A90" s="6" t="s">
        <v>99</v>
      </c>
      <c r="B90" s="19">
        <v>44568</v>
      </c>
      <c r="C90" s="7" t="s">
        <v>100</v>
      </c>
      <c r="D90" s="3">
        <v>0.54166666666666663</v>
      </c>
      <c r="E90" s="3">
        <v>0.72916666666666663</v>
      </c>
      <c r="F90" s="12">
        <f t="shared" si="34"/>
        <v>4.5000000000000071</v>
      </c>
      <c r="G90" s="12">
        <f t="shared" ref="G90:G119" si="40">IF(B90=B89,F90+G89,F90)</f>
        <v>7.5000000000000115</v>
      </c>
      <c r="H90" s="23">
        <f t="shared" ref="H90:H119" si="41">IF(B90=B91,"",G90)</f>
        <v>7.5000000000000115</v>
      </c>
      <c r="I90" s="12">
        <f t="shared" si="24"/>
        <v>0</v>
      </c>
      <c r="J90" s="12">
        <f t="shared" si="25"/>
        <v>0</v>
      </c>
      <c r="K90" s="12">
        <f t="shared" si="26"/>
        <v>0</v>
      </c>
      <c r="L90" s="12">
        <f t="shared" si="27"/>
        <v>0</v>
      </c>
      <c r="M90" s="12">
        <f t="shared" si="28"/>
        <v>0</v>
      </c>
      <c r="N90" s="12">
        <f t="shared" si="29"/>
        <v>0</v>
      </c>
      <c r="O90" s="12">
        <f t="shared" si="30"/>
        <v>0</v>
      </c>
      <c r="P90" s="13">
        <f t="shared" si="35"/>
        <v>4.5000000000000071</v>
      </c>
      <c r="Q90" s="12">
        <f>IF(A90=$Q$3,F90,0)</f>
        <v>0</v>
      </c>
      <c r="R90" s="13">
        <f t="shared" si="39"/>
        <v>0</v>
      </c>
      <c r="S90" s="12">
        <f t="shared" si="36"/>
        <v>0</v>
      </c>
    </row>
    <row r="91" spans="1:19" x14ac:dyDescent="0.3">
      <c r="A91" s="6" t="s">
        <v>99</v>
      </c>
      <c r="B91" s="19">
        <v>44571</v>
      </c>
      <c r="C91" s="7" t="s">
        <v>102</v>
      </c>
      <c r="D91" s="3">
        <v>0.375</v>
      </c>
      <c r="E91" s="3">
        <v>0.39583333333333331</v>
      </c>
      <c r="F91" s="12">
        <f t="shared" si="34"/>
        <v>0.50000000000000033</v>
      </c>
      <c r="G91" s="12">
        <f t="shared" si="40"/>
        <v>0.50000000000000033</v>
      </c>
      <c r="H91" s="23" t="str">
        <f t="shared" si="41"/>
        <v/>
      </c>
      <c r="I91" s="12">
        <f t="shared" si="24"/>
        <v>0</v>
      </c>
      <c r="J91" s="12">
        <f t="shared" si="25"/>
        <v>0</v>
      </c>
      <c r="K91" s="12">
        <f t="shared" si="26"/>
        <v>0</v>
      </c>
      <c r="L91" s="12">
        <f t="shared" si="27"/>
        <v>0</v>
      </c>
      <c r="M91" s="12">
        <f t="shared" si="28"/>
        <v>0</v>
      </c>
      <c r="N91" s="12">
        <f t="shared" si="29"/>
        <v>0</v>
      </c>
      <c r="O91" s="12">
        <f t="shared" si="30"/>
        <v>0</v>
      </c>
      <c r="P91" s="13">
        <f t="shared" si="35"/>
        <v>0.50000000000000033</v>
      </c>
      <c r="Q91" s="12">
        <f t="shared" si="31"/>
        <v>0</v>
      </c>
      <c r="R91" s="13">
        <f t="shared" si="39"/>
        <v>0</v>
      </c>
      <c r="S91" s="12">
        <f t="shared" si="36"/>
        <v>0</v>
      </c>
    </row>
    <row r="92" spans="1:19" x14ac:dyDescent="0.3">
      <c r="A92" s="18" t="s">
        <v>4</v>
      </c>
      <c r="B92" s="19">
        <v>44571</v>
      </c>
      <c r="C92" s="18" t="s">
        <v>4</v>
      </c>
      <c r="D92" s="3">
        <v>0.39583333333333331</v>
      </c>
      <c r="E92" s="3">
        <v>0.41666666666666669</v>
      </c>
      <c r="F92" s="12">
        <f t="shared" si="34"/>
        <v>0.50000000000000167</v>
      </c>
      <c r="G92" s="12">
        <f t="shared" si="40"/>
        <v>1.000000000000002</v>
      </c>
      <c r="H92" s="23" t="str">
        <f t="shared" si="41"/>
        <v/>
      </c>
      <c r="I92" s="12">
        <f t="shared" si="24"/>
        <v>0</v>
      </c>
      <c r="J92" s="12">
        <f t="shared" si="25"/>
        <v>0</v>
      </c>
      <c r="K92" s="12">
        <f t="shared" si="26"/>
        <v>0</v>
      </c>
      <c r="L92" s="12">
        <f t="shared" si="27"/>
        <v>0</v>
      </c>
      <c r="M92" s="12">
        <f t="shared" si="28"/>
        <v>0</v>
      </c>
      <c r="N92" s="12">
        <f t="shared" si="29"/>
        <v>0</v>
      </c>
      <c r="O92" s="12">
        <f t="shared" si="30"/>
        <v>0</v>
      </c>
      <c r="P92" s="13">
        <f t="shared" si="35"/>
        <v>0</v>
      </c>
      <c r="Q92" s="12">
        <f t="shared" si="31"/>
        <v>0.50000000000000167</v>
      </c>
      <c r="R92" s="13">
        <f t="shared" si="39"/>
        <v>0</v>
      </c>
      <c r="S92" s="12">
        <f t="shared" si="36"/>
        <v>0</v>
      </c>
    </row>
    <row r="93" spans="1:19" x14ac:dyDescent="0.3">
      <c r="A93" s="6" t="s">
        <v>99</v>
      </c>
      <c r="B93" s="19">
        <v>44571</v>
      </c>
      <c r="C93" s="7" t="s">
        <v>102</v>
      </c>
      <c r="D93" s="3">
        <v>0.41666666666666669</v>
      </c>
      <c r="E93" s="3">
        <v>0.5</v>
      </c>
      <c r="F93" s="12">
        <f>IF(AND(D93&lt;&gt;"",E93&lt;&gt;""),(E93-D93)/0.0416666666666666,0)</f>
        <v>2.0000000000000027</v>
      </c>
      <c r="G93" s="12">
        <f t="shared" si="40"/>
        <v>3.0000000000000044</v>
      </c>
      <c r="H93" s="23" t="str">
        <f t="shared" si="41"/>
        <v/>
      </c>
      <c r="I93" s="12">
        <f t="shared" si="24"/>
        <v>0</v>
      </c>
      <c r="J93" s="12">
        <f t="shared" si="25"/>
        <v>0</v>
      </c>
      <c r="K93" s="12">
        <f t="shared" si="26"/>
        <v>0</v>
      </c>
      <c r="L93" s="12">
        <f t="shared" si="27"/>
        <v>0</v>
      </c>
      <c r="M93" s="12">
        <f t="shared" si="28"/>
        <v>0</v>
      </c>
      <c r="N93" s="12">
        <f t="shared" si="29"/>
        <v>0</v>
      </c>
      <c r="O93" s="12">
        <f t="shared" si="30"/>
        <v>0</v>
      </c>
      <c r="P93" s="13">
        <f t="shared" si="35"/>
        <v>2.0000000000000027</v>
      </c>
      <c r="Q93" s="12">
        <f t="shared" si="31"/>
        <v>0</v>
      </c>
      <c r="R93" s="13">
        <f t="shared" si="39"/>
        <v>0</v>
      </c>
      <c r="S93" s="12">
        <f t="shared" si="36"/>
        <v>0</v>
      </c>
    </row>
    <row r="94" spans="1:19" x14ac:dyDescent="0.3">
      <c r="A94" s="6" t="s">
        <v>99</v>
      </c>
      <c r="B94" s="19">
        <v>44571</v>
      </c>
      <c r="C94" s="7" t="s">
        <v>102</v>
      </c>
      <c r="D94" s="3">
        <v>0.54166666666666663</v>
      </c>
      <c r="E94" s="3">
        <v>0.72916666666666663</v>
      </c>
      <c r="F94" s="12">
        <f t="shared" ref="F94:F119" si="42">IF(AND(D94&lt;&gt;"",E94&lt;&gt;""),(E94-D94)/0.0416666666666666,0)</f>
        <v>4.5000000000000071</v>
      </c>
      <c r="G94" s="12">
        <f t="shared" si="40"/>
        <v>7.5000000000000115</v>
      </c>
      <c r="H94" s="23">
        <f t="shared" si="41"/>
        <v>7.5000000000000115</v>
      </c>
      <c r="I94" s="12">
        <f t="shared" si="24"/>
        <v>0</v>
      </c>
      <c r="J94" s="12">
        <f t="shared" si="25"/>
        <v>0</v>
      </c>
      <c r="K94" s="12">
        <f t="shared" si="26"/>
        <v>0</v>
      </c>
      <c r="L94" s="12">
        <f t="shared" si="27"/>
        <v>0</v>
      </c>
      <c r="M94" s="12">
        <f t="shared" si="28"/>
        <v>0</v>
      </c>
      <c r="N94" s="12">
        <f t="shared" si="29"/>
        <v>0</v>
      </c>
      <c r="O94" s="12">
        <f t="shared" si="30"/>
        <v>0</v>
      </c>
      <c r="P94" s="13">
        <f>IF(A94=$P$3,F94,0)</f>
        <v>4.5000000000000071</v>
      </c>
      <c r="Q94" s="12">
        <f t="shared" si="31"/>
        <v>0</v>
      </c>
      <c r="R94" s="13">
        <f t="shared" si="39"/>
        <v>0</v>
      </c>
      <c r="S94" s="12">
        <f t="shared" si="36"/>
        <v>0</v>
      </c>
    </row>
    <row r="95" spans="1:19" x14ac:dyDescent="0.3">
      <c r="A95" s="6" t="s">
        <v>99</v>
      </c>
      <c r="B95" s="19">
        <v>44572</v>
      </c>
      <c r="C95" s="7" t="s">
        <v>102</v>
      </c>
      <c r="D95" s="3">
        <v>0.375</v>
      </c>
      <c r="E95" s="3">
        <v>0.39583333333333331</v>
      </c>
      <c r="F95" s="12">
        <f t="shared" si="42"/>
        <v>0.50000000000000033</v>
      </c>
      <c r="G95" s="12">
        <f t="shared" si="40"/>
        <v>0.50000000000000033</v>
      </c>
      <c r="H95" s="23" t="str">
        <f t="shared" si="41"/>
        <v/>
      </c>
      <c r="I95" s="12">
        <f t="shared" si="24"/>
        <v>0</v>
      </c>
      <c r="J95" s="12">
        <f t="shared" si="25"/>
        <v>0</v>
      </c>
      <c r="K95" s="12">
        <f t="shared" si="26"/>
        <v>0</v>
      </c>
      <c r="L95" s="12">
        <f t="shared" si="27"/>
        <v>0</v>
      </c>
      <c r="M95" s="12">
        <f t="shared" si="28"/>
        <v>0</v>
      </c>
      <c r="N95" s="12">
        <f t="shared" si="29"/>
        <v>0</v>
      </c>
      <c r="O95" s="12">
        <f t="shared" si="30"/>
        <v>0</v>
      </c>
      <c r="P95" s="13">
        <f t="shared" ref="P95:P119" si="43">IF(A95=$P$3,F95,0)</f>
        <v>0.50000000000000033</v>
      </c>
      <c r="Q95" s="12">
        <f t="shared" si="31"/>
        <v>0</v>
      </c>
      <c r="R95" s="13">
        <f t="shared" si="39"/>
        <v>0</v>
      </c>
      <c r="S95" s="12">
        <f t="shared" si="36"/>
        <v>0</v>
      </c>
    </row>
    <row r="96" spans="1:19" x14ac:dyDescent="0.3">
      <c r="A96" s="18" t="s">
        <v>4</v>
      </c>
      <c r="B96" s="19">
        <v>44572</v>
      </c>
      <c r="C96" s="18" t="s">
        <v>4</v>
      </c>
      <c r="D96" s="3">
        <v>0.39583333333333331</v>
      </c>
      <c r="E96" s="3">
        <v>0.41666666666666669</v>
      </c>
      <c r="F96" s="12">
        <f t="shared" si="42"/>
        <v>0.50000000000000167</v>
      </c>
      <c r="G96" s="12">
        <f t="shared" si="40"/>
        <v>1.000000000000002</v>
      </c>
      <c r="H96" s="23" t="str">
        <f t="shared" si="41"/>
        <v/>
      </c>
      <c r="I96" s="12">
        <f t="shared" si="24"/>
        <v>0</v>
      </c>
      <c r="J96" s="12">
        <f t="shared" si="25"/>
        <v>0</v>
      </c>
      <c r="K96" s="12">
        <f t="shared" si="26"/>
        <v>0</v>
      </c>
      <c r="L96" s="12">
        <f t="shared" si="27"/>
        <v>0</v>
      </c>
      <c r="M96" s="12">
        <f t="shared" si="28"/>
        <v>0</v>
      </c>
      <c r="N96" s="12">
        <f t="shared" si="29"/>
        <v>0</v>
      </c>
      <c r="O96" s="12">
        <f t="shared" si="30"/>
        <v>0</v>
      </c>
      <c r="P96" s="13">
        <f t="shared" si="43"/>
        <v>0</v>
      </c>
      <c r="Q96" s="12">
        <f t="shared" si="31"/>
        <v>0.50000000000000167</v>
      </c>
      <c r="R96" s="13">
        <f t="shared" si="39"/>
        <v>0</v>
      </c>
      <c r="S96" s="12">
        <f t="shared" si="36"/>
        <v>0</v>
      </c>
    </row>
    <row r="97" spans="1:19" x14ac:dyDescent="0.3">
      <c r="A97" s="6" t="s">
        <v>99</v>
      </c>
      <c r="B97" s="19">
        <v>44572</v>
      </c>
      <c r="C97" s="7" t="s">
        <v>102</v>
      </c>
      <c r="D97" s="3">
        <v>0.41666666666666669</v>
      </c>
      <c r="E97" s="3">
        <v>0.5</v>
      </c>
      <c r="F97" s="12">
        <f t="shared" si="42"/>
        <v>2.0000000000000027</v>
      </c>
      <c r="G97" s="12">
        <f t="shared" si="40"/>
        <v>3.0000000000000044</v>
      </c>
      <c r="H97" s="23" t="str">
        <f t="shared" si="41"/>
        <v/>
      </c>
      <c r="I97" s="12">
        <f t="shared" si="24"/>
        <v>0</v>
      </c>
      <c r="J97" s="12">
        <f t="shared" si="25"/>
        <v>0</v>
      </c>
      <c r="K97" s="12">
        <f t="shared" si="26"/>
        <v>0</v>
      </c>
      <c r="L97" s="12">
        <f t="shared" si="27"/>
        <v>0</v>
      </c>
      <c r="M97" s="12">
        <f t="shared" si="28"/>
        <v>0</v>
      </c>
      <c r="N97" s="12">
        <f t="shared" si="29"/>
        <v>0</v>
      </c>
      <c r="O97" s="12">
        <f t="shared" si="30"/>
        <v>0</v>
      </c>
      <c r="P97" s="13">
        <f t="shared" si="43"/>
        <v>2.0000000000000027</v>
      </c>
      <c r="Q97" s="12">
        <f t="shared" si="31"/>
        <v>0</v>
      </c>
      <c r="R97" s="13">
        <f t="shared" si="39"/>
        <v>0</v>
      </c>
      <c r="S97" s="12">
        <f t="shared" si="36"/>
        <v>0</v>
      </c>
    </row>
    <row r="98" spans="1:19" x14ac:dyDescent="0.3">
      <c r="A98" s="6" t="s">
        <v>99</v>
      </c>
      <c r="B98" s="19">
        <v>44572</v>
      </c>
      <c r="C98" s="7" t="s">
        <v>102</v>
      </c>
      <c r="D98" s="3">
        <v>0.54166666666666663</v>
      </c>
      <c r="E98" s="3">
        <v>0.72916666666666663</v>
      </c>
      <c r="F98" s="12">
        <f t="shared" si="42"/>
        <v>4.5000000000000071</v>
      </c>
      <c r="G98" s="12">
        <f t="shared" si="40"/>
        <v>7.5000000000000115</v>
      </c>
      <c r="H98" s="23">
        <f t="shared" si="41"/>
        <v>7.5000000000000115</v>
      </c>
      <c r="I98" s="12">
        <f t="shared" si="24"/>
        <v>0</v>
      </c>
      <c r="J98" s="12">
        <f t="shared" si="25"/>
        <v>0</v>
      </c>
      <c r="K98" s="12">
        <f t="shared" si="26"/>
        <v>0</v>
      </c>
      <c r="L98" s="12">
        <f t="shared" si="27"/>
        <v>0</v>
      </c>
      <c r="M98" s="12">
        <f t="shared" si="28"/>
        <v>0</v>
      </c>
      <c r="N98" s="12">
        <f t="shared" si="29"/>
        <v>0</v>
      </c>
      <c r="O98" s="12">
        <f t="shared" si="30"/>
        <v>0</v>
      </c>
      <c r="P98" s="13">
        <f t="shared" si="43"/>
        <v>4.5000000000000071</v>
      </c>
      <c r="Q98" s="12">
        <f t="shared" si="31"/>
        <v>0</v>
      </c>
      <c r="R98" s="13">
        <f t="shared" si="39"/>
        <v>0</v>
      </c>
      <c r="S98" s="12">
        <f t="shared" si="36"/>
        <v>0</v>
      </c>
    </row>
    <row r="99" spans="1:19" x14ac:dyDescent="0.3">
      <c r="A99" s="6" t="s">
        <v>99</v>
      </c>
      <c r="B99" s="19">
        <v>44573</v>
      </c>
      <c r="C99" s="7" t="s">
        <v>102</v>
      </c>
      <c r="D99" s="3">
        <v>0.375</v>
      </c>
      <c r="E99" s="3">
        <v>0.39583333333333331</v>
      </c>
      <c r="F99" s="12">
        <f t="shared" si="42"/>
        <v>0.50000000000000033</v>
      </c>
      <c r="G99" s="12">
        <f t="shared" si="40"/>
        <v>0.50000000000000033</v>
      </c>
      <c r="H99" s="23" t="str">
        <f t="shared" si="41"/>
        <v/>
      </c>
      <c r="I99" s="12">
        <f t="shared" si="24"/>
        <v>0</v>
      </c>
      <c r="J99" s="12">
        <f t="shared" si="25"/>
        <v>0</v>
      </c>
      <c r="K99" s="12">
        <f t="shared" si="26"/>
        <v>0</v>
      </c>
      <c r="L99" s="12">
        <f t="shared" si="27"/>
        <v>0</v>
      </c>
      <c r="M99" s="12">
        <f t="shared" si="28"/>
        <v>0</v>
      </c>
      <c r="N99" s="12">
        <f t="shared" si="29"/>
        <v>0</v>
      </c>
      <c r="O99" s="12">
        <f t="shared" si="30"/>
        <v>0</v>
      </c>
      <c r="P99" s="13">
        <f t="shared" si="43"/>
        <v>0.50000000000000033</v>
      </c>
      <c r="Q99" s="12">
        <f t="shared" si="31"/>
        <v>0</v>
      </c>
      <c r="R99" s="13">
        <f t="shared" si="39"/>
        <v>0</v>
      </c>
      <c r="S99" s="12">
        <f t="shared" si="36"/>
        <v>0</v>
      </c>
    </row>
    <row r="100" spans="1:19" x14ac:dyDescent="0.3">
      <c r="A100" s="18" t="s">
        <v>4</v>
      </c>
      <c r="B100" s="19">
        <v>44573</v>
      </c>
      <c r="C100" s="18" t="s">
        <v>4</v>
      </c>
      <c r="D100" s="3">
        <v>0.39583333333333331</v>
      </c>
      <c r="E100" s="3">
        <v>0.41666666666666669</v>
      </c>
      <c r="F100" s="12">
        <f t="shared" si="42"/>
        <v>0.50000000000000167</v>
      </c>
      <c r="G100" s="12">
        <f t="shared" si="40"/>
        <v>1.000000000000002</v>
      </c>
      <c r="H100" s="23" t="str">
        <f t="shared" si="41"/>
        <v/>
      </c>
      <c r="I100" s="12">
        <f t="shared" si="24"/>
        <v>0</v>
      </c>
      <c r="J100" s="12">
        <f t="shared" si="25"/>
        <v>0</v>
      </c>
      <c r="K100" s="12">
        <f t="shared" si="26"/>
        <v>0</v>
      </c>
      <c r="L100" s="12">
        <f t="shared" si="27"/>
        <v>0</v>
      </c>
      <c r="M100" s="12">
        <f t="shared" si="28"/>
        <v>0</v>
      </c>
      <c r="N100" s="12">
        <f t="shared" si="29"/>
        <v>0</v>
      </c>
      <c r="O100" s="12">
        <f t="shared" si="30"/>
        <v>0</v>
      </c>
      <c r="P100" s="13">
        <f t="shared" si="43"/>
        <v>0</v>
      </c>
      <c r="Q100" s="12">
        <f t="shared" si="31"/>
        <v>0.50000000000000167</v>
      </c>
      <c r="R100" s="13">
        <f t="shared" si="39"/>
        <v>0</v>
      </c>
      <c r="S100" s="12">
        <f t="shared" si="36"/>
        <v>0</v>
      </c>
    </row>
    <row r="101" spans="1:19" x14ac:dyDescent="0.3">
      <c r="A101" s="6" t="s">
        <v>99</v>
      </c>
      <c r="B101" s="19">
        <v>44573</v>
      </c>
      <c r="C101" s="7" t="s">
        <v>102</v>
      </c>
      <c r="D101" s="3">
        <v>0.41666666666666669</v>
      </c>
      <c r="E101" s="3">
        <v>0.5</v>
      </c>
      <c r="F101" s="12">
        <f t="shared" si="42"/>
        <v>2.0000000000000027</v>
      </c>
      <c r="G101" s="12">
        <f t="shared" si="40"/>
        <v>3.0000000000000044</v>
      </c>
      <c r="H101" s="23" t="str">
        <f t="shared" si="41"/>
        <v/>
      </c>
      <c r="I101" s="12">
        <f t="shared" si="24"/>
        <v>0</v>
      </c>
      <c r="J101" s="12">
        <f t="shared" si="25"/>
        <v>0</v>
      </c>
      <c r="K101" s="12">
        <f t="shared" si="26"/>
        <v>0</v>
      </c>
      <c r="L101" s="12">
        <f t="shared" si="27"/>
        <v>0</v>
      </c>
      <c r="M101" s="12">
        <f t="shared" si="28"/>
        <v>0</v>
      </c>
      <c r="N101" s="12">
        <f t="shared" si="29"/>
        <v>0</v>
      </c>
      <c r="O101" s="12">
        <f t="shared" si="30"/>
        <v>0</v>
      </c>
      <c r="P101" s="13">
        <f t="shared" si="43"/>
        <v>2.0000000000000027</v>
      </c>
      <c r="Q101" s="12">
        <f t="shared" si="31"/>
        <v>0</v>
      </c>
      <c r="R101" s="13">
        <f t="shared" si="39"/>
        <v>0</v>
      </c>
      <c r="S101" s="12">
        <f t="shared" ref="S101:S132" si="44">IF(A101=$S$3,F101,0)</f>
        <v>0</v>
      </c>
    </row>
    <row r="102" spans="1:19" x14ac:dyDescent="0.3">
      <c r="A102" s="6" t="s">
        <v>99</v>
      </c>
      <c r="B102" s="19">
        <v>44573</v>
      </c>
      <c r="C102" s="7" t="s">
        <v>102</v>
      </c>
      <c r="D102" s="3">
        <v>0.54166666666666663</v>
      </c>
      <c r="E102" s="3">
        <v>0.72916666666666663</v>
      </c>
      <c r="F102" s="12">
        <f t="shared" si="42"/>
        <v>4.5000000000000071</v>
      </c>
      <c r="G102" s="12">
        <f t="shared" si="40"/>
        <v>7.5000000000000115</v>
      </c>
      <c r="H102" s="23">
        <f t="shared" si="41"/>
        <v>7.5000000000000115</v>
      </c>
      <c r="I102" s="12">
        <f t="shared" si="24"/>
        <v>0</v>
      </c>
      <c r="J102" s="12">
        <f t="shared" si="25"/>
        <v>0</v>
      </c>
      <c r="K102" s="12">
        <f t="shared" si="26"/>
        <v>0</v>
      </c>
      <c r="L102" s="12">
        <f t="shared" si="27"/>
        <v>0</v>
      </c>
      <c r="M102" s="12">
        <f t="shared" si="28"/>
        <v>0</v>
      </c>
      <c r="N102" s="12">
        <f t="shared" si="29"/>
        <v>0</v>
      </c>
      <c r="O102" s="12">
        <f t="shared" si="30"/>
        <v>0</v>
      </c>
      <c r="P102" s="13">
        <f t="shared" si="43"/>
        <v>4.5000000000000071</v>
      </c>
      <c r="Q102" s="12">
        <f t="shared" si="31"/>
        <v>0</v>
      </c>
      <c r="R102" s="13">
        <f t="shared" si="39"/>
        <v>0</v>
      </c>
      <c r="S102" s="12">
        <f t="shared" si="44"/>
        <v>0</v>
      </c>
    </row>
    <row r="103" spans="1:19" x14ac:dyDescent="0.3">
      <c r="A103" s="6" t="s">
        <v>99</v>
      </c>
      <c r="B103" s="19">
        <v>44574</v>
      </c>
      <c r="C103" s="7" t="s">
        <v>102</v>
      </c>
      <c r="D103" s="3">
        <v>0.375</v>
      </c>
      <c r="E103" s="3">
        <v>0.39583333333333331</v>
      </c>
      <c r="F103" s="12">
        <f t="shared" si="42"/>
        <v>0.50000000000000033</v>
      </c>
      <c r="G103" s="12">
        <f t="shared" si="40"/>
        <v>0.50000000000000033</v>
      </c>
      <c r="H103" s="23" t="str">
        <f t="shared" si="41"/>
        <v/>
      </c>
      <c r="I103" s="12">
        <f t="shared" si="24"/>
        <v>0</v>
      </c>
      <c r="J103" s="12">
        <f t="shared" si="25"/>
        <v>0</v>
      </c>
      <c r="K103" s="12">
        <f t="shared" si="26"/>
        <v>0</v>
      </c>
      <c r="L103" s="12">
        <f t="shared" si="27"/>
        <v>0</v>
      </c>
      <c r="M103" s="12">
        <f t="shared" si="28"/>
        <v>0</v>
      </c>
      <c r="N103" s="12">
        <f t="shared" si="29"/>
        <v>0</v>
      </c>
      <c r="O103" s="12">
        <f t="shared" si="30"/>
        <v>0</v>
      </c>
      <c r="P103" s="13">
        <f t="shared" si="43"/>
        <v>0.50000000000000033</v>
      </c>
      <c r="Q103" s="12">
        <f t="shared" si="31"/>
        <v>0</v>
      </c>
      <c r="R103" s="13">
        <f t="shared" si="39"/>
        <v>0</v>
      </c>
      <c r="S103" s="12">
        <f t="shared" si="44"/>
        <v>0</v>
      </c>
    </row>
    <row r="104" spans="1:19" x14ac:dyDescent="0.3">
      <c r="A104" s="18" t="s">
        <v>4</v>
      </c>
      <c r="B104" s="19">
        <v>44574</v>
      </c>
      <c r="C104" s="18" t="s">
        <v>101</v>
      </c>
      <c r="D104" s="3">
        <v>0.39583333333333331</v>
      </c>
      <c r="E104" s="3">
        <v>0.4375</v>
      </c>
      <c r="F104" s="12">
        <f t="shared" si="42"/>
        <v>1.000000000000002</v>
      </c>
      <c r="G104" s="12">
        <f t="shared" si="40"/>
        <v>1.5000000000000022</v>
      </c>
      <c r="H104" s="23" t="str">
        <f t="shared" si="41"/>
        <v/>
      </c>
      <c r="I104" s="12">
        <f t="shared" si="24"/>
        <v>0</v>
      </c>
      <c r="J104" s="12">
        <f t="shared" si="25"/>
        <v>0</v>
      </c>
      <c r="K104" s="12">
        <f t="shared" si="26"/>
        <v>0</v>
      </c>
      <c r="L104" s="12">
        <f t="shared" si="27"/>
        <v>0</v>
      </c>
      <c r="M104" s="12">
        <f t="shared" si="28"/>
        <v>0</v>
      </c>
      <c r="N104" s="12">
        <f t="shared" si="29"/>
        <v>0</v>
      </c>
      <c r="O104" s="12">
        <f t="shared" si="30"/>
        <v>0</v>
      </c>
      <c r="P104" s="13">
        <f t="shared" si="43"/>
        <v>0</v>
      </c>
      <c r="Q104" s="12">
        <f t="shared" si="31"/>
        <v>1.000000000000002</v>
      </c>
      <c r="R104" s="13">
        <f t="shared" si="39"/>
        <v>0</v>
      </c>
      <c r="S104" s="12">
        <f t="shared" si="44"/>
        <v>0</v>
      </c>
    </row>
    <row r="105" spans="1:19" x14ac:dyDescent="0.3">
      <c r="A105" s="6" t="s">
        <v>99</v>
      </c>
      <c r="B105" s="19">
        <v>44574</v>
      </c>
      <c r="C105" s="7" t="s">
        <v>102</v>
      </c>
      <c r="D105" s="3">
        <v>0.4375</v>
      </c>
      <c r="E105" s="3">
        <v>0.45833333333333331</v>
      </c>
      <c r="F105" s="12">
        <f t="shared" si="42"/>
        <v>0.50000000000000033</v>
      </c>
      <c r="G105" s="12">
        <f t="shared" si="40"/>
        <v>2.0000000000000027</v>
      </c>
      <c r="H105" s="23" t="str">
        <f t="shared" si="41"/>
        <v/>
      </c>
      <c r="I105" s="12">
        <f t="shared" si="24"/>
        <v>0</v>
      </c>
      <c r="J105" s="12">
        <f t="shared" si="25"/>
        <v>0</v>
      </c>
      <c r="K105" s="12">
        <f t="shared" si="26"/>
        <v>0</v>
      </c>
      <c r="L105" s="12">
        <f t="shared" si="27"/>
        <v>0</v>
      </c>
      <c r="M105" s="12">
        <f t="shared" si="28"/>
        <v>0</v>
      </c>
      <c r="N105" s="12">
        <f t="shared" si="29"/>
        <v>0</v>
      </c>
      <c r="O105" s="12">
        <f t="shared" si="30"/>
        <v>0</v>
      </c>
      <c r="P105" s="13">
        <f t="shared" si="43"/>
        <v>0.50000000000000033</v>
      </c>
      <c r="Q105" s="12">
        <f t="shared" si="31"/>
        <v>0</v>
      </c>
      <c r="R105" s="13">
        <f t="shared" si="39"/>
        <v>0</v>
      </c>
      <c r="S105" s="12">
        <f t="shared" si="44"/>
        <v>0</v>
      </c>
    </row>
    <row r="106" spans="1:19" x14ac:dyDescent="0.3">
      <c r="A106" s="6" t="s">
        <v>99</v>
      </c>
      <c r="B106" s="19">
        <v>44574</v>
      </c>
      <c r="C106" s="18" t="s">
        <v>4</v>
      </c>
      <c r="D106" s="3">
        <v>0.45833333333333331</v>
      </c>
      <c r="E106" s="3">
        <v>0.47916666666666669</v>
      </c>
      <c r="F106" s="12">
        <f t="shared" si="42"/>
        <v>0.50000000000000167</v>
      </c>
      <c r="G106" s="12">
        <f t="shared" si="40"/>
        <v>2.5000000000000044</v>
      </c>
      <c r="H106" s="23" t="str">
        <f t="shared" si="41"/>
        <v/>
      </c>
      <c r="I106" s="12">
        <f t="shared" si="24"/>
        <v>0</v>
      </c>
      <c r="J106" s="12">
        <f t="shared" si="25"/>
        <v>0</v>
      </c>
      <c r="K106" s="12">
        <f t="shared" si="26"/>
        <v>0</v>
      </c>
      <c r="L106" s="12">
        <f t="shared" si="27"/>
        <v>0</v>
      </c>
      <c r="M106" s="12">
        <f t="shared" si="28"/>
        <v>0</v>
      </c>
      <c r="N106" s="12">
        <f t="shared" si="29"/>
        <v>0</v>
      </c>
      <c r="O106" s="12">
        <f t="shared" si="30"/>
        <v>0</v>
      </c>
      <c r="P106" s="13">
        <f t="shared" si="43"/>
        <v>0.50000000000000167</v>
      </c>
      <c r="Q106" s="12">
        <f t="shared" si="31"/>
        <v>0</v>
      </c>
      <c r="R106" s="13">
        <f t="shared" si="39"/>
        <v>0</v>
      </c>
      <c r="S106" s="12">
        <f t="shared" si="44"/>
        <v>0</v>
      </c>
    </row>
    <row r="107" spans="1:19" x14ac:dyDescent="0.3">
      <c r="A107" s="6" t="s">
        <v>99</v>
      </c>
      <c r="B107" s="19">
        <v>44574</v>
      </c>
      <c r="C107" s="7" t="s">
        <v>102</v>
      </c>
      <c r="D107" s="3">
        <v>0.47916666666666669</v>
      </c>
      <c r="E107" s="3">
        <v>0.5</v>
      </c>
      <c r="F107" s="12">
        <f t="shared" si="42"/>
        <v>0.50000000000000033</v>
      </c>
      <c r="G107" s="12">
        <f t="shared" si="40"/>
        <v>3.0000000000000049</v>
      </c>
      <c r="H107" s="23" t="str">
        <f t="shared" si="41"/>
        <v/>
      </c>
      <c r="I107" s="12">
        <f t="shared" si="24"/>
        <v>0</v>
      </c>
      <c r="J107" s="12">
        <f t="shared" si="25"/>
        <v>0</v>
      </c>
      <c r="K107" s="12">
        <f t="shared" si="26"/>
        <v>0</v>
      </c>
      <c r="L107" s="12">
        <f t="shared" si="27"/>
        <v>0</v>
      </c>
      <c r="M107" s="12">
        <f t="shared" si="28"/>
        <v>0</v>
      </c>
      <c r="N107" s="12">
        <f t="shared" si="29"/>
        <v>0</v>
      </c>
      <c r="O107" s="12">
        <f t="shared" si="30"/>
        <v>0</v>
      </c>
      <c r="P107" s="13">
        <f t="shared" si="43"/>
        <v>0.50000000000000033</v>
      </c>
      <c r="Q107" s="12">
        <f t="shared" si="31"/>
        <v>0</v>
      </c>
      <c r="R107" s="13">
        <f t="shared" si="39"/>
        <v>0</v>
      </c>
      <c r="S107" s="12">
        <f t="shared" si="44"/>
        <v>0</v>
      </c>
    </row>
    <row r="108" spans="1:19" x14ac:dyDescent="0.3">
      <c r="A108" s="6" t="s">
        <v>99</v>
      </c>
      <c r="B108" s="19">
        <v>44574</v>
      </c>
      <c r="C108" s="7" t="s">
        <v>102</v>
      </c>
      <c r="D108" s="3">
        <v>0.54166666666666663</v>
      </c>
      <c r="E108" s="3">
        <v>0.72916666666666663</v>
      </c>
      <c r="F108" s="12">
        <f t="shared" si="42"/>
        <v>4.5000000000000071</v>
      </c>
      <c r="G108" s="12">
        <f t="shared" si="40"/>
        <v>7.5000000000000124</v>
      </c>
      <c r="H108" s="23">
        <f t="shared" si="41"/>
        <v>7.5000000000000124</v>
      </c>
      <c r="I108" s="12">
        <f t="shared" si="24"/>
        <v>0</v>
      </c>
      <c r="J108" s="12">
        <f t="shared" si="25"/>
        <v>0</v>
      </c>
      <c r="K108" s="12">
        <f t="shared" si="26"/>
        <v>0</v>
      </c>
      <c r="L108" s="12">
        <f t="shared" si="27"/>
        <v>0</v>
      </c>
      <c r="M108" s="12">
        <f t="shared" si="28"/>
        <v>0</v>
      </c>
      <c r="N108" s="12">
        <f t="shared" si="29"/>
        <v>0</v>
      </c>
      <c r="O108" s="12">
        <f t="shared" si="30"/>
        <v>0</v>
      </c>
      <c r="P108" s="13">
        <f t="shared" si="43"/>
        <v>4.5000000000000071</v>
      </c>
      <c r="Q108" s="12">
        <f t="shared" si="31"/>
        <v>0</v>
      </c>
      <c r="R108" s="13">
        <f t="shared" si="39"/>
        <v>0</v>
      </c>
      <c r="S108" s="12">
        <f t="shared" si="44"/>
        <v>0</v>
      </c>
    </row>
    <row r="109" spans="1:19" x14ac:dyDescent="0.3">
      <c r="A109" s="6" t="s">
        <v>99</v>
      </c>
      <c r="B109" s="19">
        <v>44575</v>
      </c>
      <c r="C109" s="7" t="s">
        <v>102</v>
      </c>
      <c r="D109" s="3">
        <v>0.375</v>
      </c>
      <c r="E109" s="3">
        <v>0.39583333333333331</v>
      </c>
      <c r="F109" s="12">
        <f t="shared" si="42"/>
        <v>0.50000000000000033</v>
      </c>
      <c r="G109" s="12">
        <f t="shared" si="40"/>
        <v>0.50000000000000033</v>
      </c>
      <c r="H109" s="23" t="str">
        <f t="shared" si="41"/>
        <v/>
      </c>
      <c r="I109" s="12">
        <f t="shared" si="24"/>
        <v>0</v>
      </c>
      <c r="J109" s="12">
        <f t="shared" si="25"/>
        <v>0</v>
      </c>
      <c r="K109" s="12">
        <f t="shared" si="26"/>
        <v>0</v>
      </c>
      <c r="L109" s="12">
        <f t="shared" si="27"/>
        <v>0</v>
      </c>
      <c r="M109" s="12">
        <f t="shared" si="28"/>
        <v>0</v>
      </c>
      <c r="N109" s="12">
        <f t="shared" si="29"/>
        <v>0</v>
      </c>
      <c r="O109" s="12">
        <f t="shared" si="30"/>
        <v>0</v>
      </c>
      <c r="P109" s="13">
        <f t="shared" si="43"/>
        <v>0.50000000000000033</v>
      </c>
      <c r="Q109" s="12">
        <f t="shared" si="31"/>
        <v>0</v>
      </c>
      <c r="R109" s="13">
        <f t="shared" si="39"/>
        <v>0</v>
      </c>
      <c r="S109" s="12">
        <f t="shared" si="44"/>
        <v>0</v>
      </c>
    </row>
    <row r="110" spans="1:19" x14ac:dyDescent="0.3">
      <c r="A110" s="18" t="s">
        <v>4</v>
      </c>
      <c r="B110" s="19">
        <v>44575</v>
      </c>
      <c r="C110" s="18" t="s">
        <v>101</v>
      </c>
      <c r="D110" s="3">
        <v>0.39583333333333331</v>
      </c>
      <c r="E110" s="3">
        <v>0.4375</v>
      </c>
      <c r="F110" s="12">
        <f t="shared" si="42"/>
        <v>1.000000000000002</v>
      </c>
      <c r="G110" s="12">
        <f t="shared" si="40"/>
        <v>1.5000000000000022</v>
      </c>
      <c r="H110" s="23" t="str">
        <f t="shared" si="41"/>
        <v/>
      </c>
      <c r="I110" s="12">
        <f t="shared" si="24"/>
        <v>0</v>
      </c>
      <c r="J110" s="12">
        <f t="shared" si="25"/>
        <v>0</v>
      </c>
      <c r="K110" s="12">
        <f t="shared" si="26"/>
        <v>0</v>
      </c>
      <c r="L110" s="12">
        <f t="shared" si="27"/>
        <v>0</v>
      </c>
      <c r="M110" s="12">
        <f t="shared" si="28"/>
        <v>0</v>
      </c>
      <c r="N110" s="12">
        <f t="shared" si="29"/>
        <v>0</v>
      </c>
      <c r="O110" s="12">
        <f t="shared" si="30"/>
        <v>0</v>
      </c>
      <c r="P110" s="13">
        <f t="shared" si="43"/>
        <v>0</v>
      </c>
      <c r="Q110" s="12">
        <f t="shared" si="31"/>
        <v>1.000000000000002</v>
      </c>
      <c r="R110" s="13">
        <f t="shared" si="39"/>
        <v>0</v>
      </c>
      <c r="S110" s="12">
        <f t="shared" si="44"/>
        <v>0</v>
      </c>
    </row>
    <row r="111" spans="1:19" x14ac:dyDescent="0.3">
      <c r="A111" s="6" t="s">
        <v>99</v>
      </c>
      <c r="B111" s="19">
        <v>44575</v>
      </c>
      <c r="C111" s="7" t="s">
        <v>102</v>
      </c>
      <c r="D111" s="3">
        <v>0.4375</v>
      </c>
      <c r="E111" s="3">
        <v>0.45833333333333331</v>
      </c>
      <c r="F111" s="12">
        <f t="shared" si="42"/>
        <v>0.50000000000000033</v>
      </c>
      <c r="G111" s="12">
        <f t="shared" si="40"/>
        <v>2.0000000000000027</v>
      </c>
      <c r="H111" s="23" t="str">
        <f t="shared" si="41"/>
        <v/>
      </c>
      <c r="I111" s="12">
        <f t="shared" si="24"/>
        <v>0</v>
      </c>
      <c r="J111" s="12">
        <f t="shared" si="25"/>
        <v>0</v>
      </c>
      <c r="K111" s="12">
        <f t="shared" si="26"/>
        <v>0</v>
      </c>
      <c r="L111" s="12">
        <f t="shared" si="27"/>
        <v>0</v>
      </c>
      <c r="M111" s="12">
        <f t="shared" si="28"/>
        <v>0</v>
      </c>
      <c r="N111" s="12">
        <f t="shared" si="29"/>
        <v>0</v>
      </c>
      <c r="O111" s="12">
        <f t="shared" si="30"/>
        <v>0</v>
      </c>
      <c r="P111" s="13">
        <f t="shared" si="43"/>
        <v>0.50000000000000033</v>
      </c>
      <c r="Q111" s="12">
        <f t="shared" si="31"/>
        <v>0</v>
      </c>
      <c r="R111" s="13">
        <f t="shared" si="39"/>
        <v>0</v>
      </c>
      <c r="S111" s="12">
        <f t="shared" si="44"/>
        <v>0</v>
      </c>
    </row>
    <row r="112" spans="1:19" x14ac:dyDescent="0.3">
      <c r="A112" s="18" t="s">
        <v>4</v>
      </c>
      <c r="B112" s="19">
        <v>44575</v>
      </c>
      <c r="C112" s="18" t="s">
        <v>4</v>
      </c>
      <c r="D112" s="3">
        <v>0.45833333333333331</v>
      </c>
      <c r="E112" s="3">
        <v>0.47916666666666669</v>
      </c>
      <c r="F112" s="12">
        <f t="shared" si="42"/>
        <v>0.50000000000000167</v>
      </c>
      <c r="G112" s="12">
        <f t="shared" si="40"/>
        <v>2.5000000000000044</v>
      </c>
      <c r="H112" s="23" t="str">
        <f t="shared" si="41"/>
        <v/>
      </c>
      <c r="I112" s="12">
        <f t="shared" si="24"/>
        <v>0</v>
      </c>
      <c r="J112" s="12">
        <f t="shared" si="25"/>
        <v>0</v>
      </c>
      <c r="K112" s="12">
        <f t="shared" si="26"/>
        <v>0</v>
      </c>
      <c r="L112" s="12">
        <f t="shared" si="27"/>
        <v>0</v>
      </c>
      <c r="M112" s="12">
        <f t="shared" si="28"/>
        <v>0</v>
      </c>
      <c r="N112" s="12">
        <f t="shared" si="29"/>
        <v>0</v>
      </c>
      <c r="O112" s="12">
        <f t="shared" si="30"/>
        <v>0</v>
      </c>
      <c r="P112" s="13">
        <f t="shared" si="43"/>
        <v>0</v>
      </c>
      <c r="Q112" s="12">
        <f t="shared" si="31"/>
        <v>0.50000000000000167</v>
      </c>
      <c r="R112" s="13">
        <f t="shared" si="39"/>
        <v>0</v>
      </c>
      <c r="S112" s="12">
        <f t="shared" si="44"/>
        <v>0</v>
      </c>
    </row>
    <row r="113" spans="1:22" x14ac:dyDescent="0.3">
      <c r="A113" s="6" t="s">
        <v>99</v>
      </c>
      <c r="B113" s="19">
        <v>44575</v>
      </c>
      <c r="C113" s="7" t="s">
        <v>102</v>
      </c>
      <c r="D113" s="3">
        <v>0.47916666666666669</v>
      </c>
      <c r="E113" s="3">
        <v>0.5</v>
      </c>
      <c r="F113" s="12">
        <f t="shared" si="42"/>
        <v>0.50000000000000033</v>
      </c>
      <c r="G113" s="12">
        <f t="shared" si="40"/>
        <v>3.0000000000000049</v>
      </c>
      <c r="H113" s="23" t="str">
        <f t="shared" si="41"/>
        <v/>
      </c>
      <c r="I113" s="12">
        <f t="shared" si="24"/>
        <v>0</v>
      </c>
      <c r="J113" s="12">
        <f t="shared" si="25"/>
        <v>0</v>
      </c>
      <c r="K113" s="12">
        <f t="shared" si="26"/>
        <v>0</v>
      </c>
      <c r="L113" s="12">
        <f t="shared" si="27"/>
        <v>0</v>
      </c>
      <c r="M113" s="12">
        <f t="shared" si="28"/>
        <v>0</v>
      </c>
      <c r="N113" s="12">
        <f t="shared" si="29"/>
        <v>0</v>
      </c>
      <c r="O113" s="12">
        <f t="shared" si="30"/>
        <v>0</v>
      </c>
      <c r="P113" s="13">
        <f t="shared" si="43"/>
        <v>0.50000000000000033</v>
      </c>
      <c r="Q113" s="12">
        <f t="shared" si="31"/>
        <v>0</v>
      </c>
      <c r="R113" s="13">
        <f t="shared" si="39"/>
        <v>0</v>
      </c>
      <c r="S113" s="12">
        <f t="shared" si="44"/>
        <v>0</v>
      </c>
    </row>
    <row r="114" spans="1:22" x14ac:dyDescent="0.3">
      <c r="A114" s="6" t="s">
        <v>99</v>
      </c>
      <c r="B114" s="19">
        <v>44575</v>
      </c>
      <c r="C114" s="7" t="s">
        <v>102</v>
      </c>
      <c r="D114" s="3">
        <v>0.54166666666666663</v>
      </c>
      <c r="E114" s="3">
        <v>0.72916666666666663</v>
      </c>
      <c r="F114" s="12">
        <f t="shared" si="42"/>
        <v>4.5000000000000071</v>
      </c>
      <c r="G114" s="12">
        <f t="shared" si="40"/>
        <v>7.5000000000000124</v>
      </c>
      <c r="H114" s="23">
        <f t="shared" si="41"/>
        <v>7.5000000000000124</v>
      </c>
      <c r="I114" s="12">
        <f t="shared" si="24"/>
        <v>0</v>
      </c>
      <c r="J114" s="12">
        <f t="shared" si="25"/>
        <v>0</v>
      </c>
      <c r="K114" s="12">
        <f t="shared" si="26"/>
        <v>0</v>
      </c>
      <c r="L114" s="12">
        <f t="shared" si="27"/>
        <v>0</v>
      </c>
      <c r="M114" s="12">
        <f t="shared" si="28"/>
        <v>0</v>
      </c>
      <c r="N114" s="12">
        <f t="shared" si="29"/>
        <v>0</v>
      </c>
      <c r="O114" s="12">
        <f t="shared" si="30"/>
        <v>0</v>
      </c>
      <c r="P114" s="13">
        <f t="shared" si="43"/>
        <v>4.5000000000000071</v>
      </c>
      <c r="Q114" s="12">
        <f t="shared" si="31"/>
        <v>0</v>
      </c>
      <c r="R114" s="13">
        <f t="shared" si="39"/>
        <v>0</v>
      </c>
      <c r="S114" s="12">
        <f t="shared" si="44"/>
        <v>0</v>
      </c>
    </row>
    <row r="115" spans="1:22" x14ac:dyDescent="0.3">
      <c r="A115" s="6" t="s">
        <v>99</v>
      </c>
      <c r="B115" s="19">
        <v>44578</v>
      </c>
      <c r="C115" s="7" t="s">
        <v>102</v>
      </c>
      <c r="D115" s="3">
        <v>0.375</v>
      </c>
      <c r="E115" s="3">
        <v>0.47916666666666669</v>
      </c>
      <c r="F115" s="12">
        <f t="shared" si="42"/>
        <v>2.5000000000000044</v>
      </c>
      <c r="G115" s="12">
        <f t="shared" si="40"/>
        <v>2.5000000000000044</v>
      </c>
      <c r="H115" s="23" t="str">
        <f t="shared" si="41"/>
        <v/>
      </c>
      <c r="I115" s="12">
        <f t="shared" si="24"/>
        <v>0</v>
      </c>
      <c r="J115" s="12">
        <f t="shared" si="25"/>
        <v>0</v>
      </c>
      <c r="K115" s="12">
        <f t="shared" si="26"/>
        <v>0</v>
      </c>
      <c r="L115" s="12">
        <f t="shared" si="27"/>
        <v>0</v>
      </c>
      <c r="M115" s="12">
        <f t="shared" si="28"/>
        <v>0</v>
      </c>
      <c r="N115" s="12">
        <f t="shared" si="29"/>
        <v>0</v>
      </c>
      <c r="O115" s="12">
        <f t="shared" si="30"/>
        <v>0</v>
      </c>
      <c r="P115" s="13">
        <f t="shared" si="43"/>
        <v>2.5000000000000044</v>
      </c>
      <c r="Q115" s="12">
        <f t="shared" si="31"/>
        <v>0</v>
      </c>
      <c r="R115" s="13">
        <f t="shared" si="39"/>
        <v>0</v>
      </c>
      <c r="S115" s="12">
        <f t="shared" si="44"/>
        <v>0</v>
      </c>
    </row>
    <row r="116" spans="1:22" x14ac:dyDescent="0.3">
      <c r="A116" s="18" t="s">
        <v>4</v>
      </c>
      <c r="B116" s="19">
        <v>44578</v>
      </c>
      <c r="C116" s="18" t="s">
        <v>4</v>
      </c>
      <c r="D116" s="3">
        <v>0.47916666666666669</v>
      </c>
      <c r="E116" s="3">
        <v>0.5</v>
      </c>
      <c r="F116" s="12">
        <f t="shared" si="42"/>
        <v>0.50000000000000033</v>
      </c>
      <c r="G116" s="12">
        <f t="shared" si="40"/>
        <v>3.0000000000000049</v>
      </c>
      <c r="H116" s="23" t="str">
        <f t="shared" si="41"/>
        <v/>
      </c>
      <c r="I116" s="12">
        <f>IF(A116=$I$3,F116,0)</f>
        <v>0</v>
      </c>
      <c r="J116" s="12">
        <f>IF(A116=$J$3,F116,0)</f>
        <v>0</v>
      </c>
      <c r="K116" s="12">
        <f>IF(A116=$K$3,F116,0)</f>
        <v>0</v>
      </c>
      <c r="L116" s="12">
        <f>IF(A116=$L$3,F116,0)</f>
        <v>0</v>
      </c>
      <c r="M116" s="12">
        <f>IF(A116=$M$3,F116,0)</f>
        <v>0</v>
      </c>
      <c r="N116" s="12">
        <f>IF(A116=$N$3,F116,0)</f>
        <v>0</v>
      </c>
      <c r="O116" s="12">
        <f>IF(A116=$O$3,F116,0)</f>
        <v>0</v>
      </c>
      <c r="P116" s="13">
        <f t="shared" si="43"/>
        <v>0</v>
      </c>
      <c r="Q116" s="12">
        <f>IF(A116=$Q$3,F116,0)</f>
        <v>0.50000000000000033</v>
      </c>
      <c r="R116" s="13">
        <f t="shared" si="39"/>
        <v>0</v>
      </c>
      <c r="S116" s="12">
        <f t="shared" si="44"/>
        <v>0</v>
      </c>
    </row>
    <row r="117" spans="1:22" x14ac:dyDescent="0.3">
      <c r="A117" s="6" t="s">
        <v>99</v>
      </c>
      <c r="B117" s="19">
        <v>44578</v>
      </c>
      <c r="C117" s="7" t="s">
        <v>102</v>
      </c>
      <c r="D117" s="3">
        <v>0.54166666666666663</v>
      </c>
      <c r="E117" s="3">
        <v>0.72916666666666663</v>
      </c>
      <c r="F117" s="12">
        <f t="shared" si="42"/>
        <v>4.5000000000000071</v>
      </c>
      <c r="G117" s="12">
        <f t="shared" si="40"/>
        <v>7.5000000000000124</v>
      </c>
      <c r="H117" s="23">
        <f t="shared" si="41"/>
        <v>7.5000000000000124</v>
      </c>
      <c r="I117" s="12">
        <f>IF(A117=$I$3,F117,0)</f>
        <v>0</v>
      </c>
      <c r="J117" s="12">
        <f>IF(A117=$J$3,F117,0)</f>
        <v>0</v>
      </c>
      <c r="K117" s="12">
        <f>IF(A117=$K$3,F117,0)</f>
        <v>0</v>
      </c>
      <c r="L117" s="12">
        <f>IF(A117=$L$3,F117,0)</f>
        <v>0</v>
      </c>
      <c r="M117" s="12">
        <f>IF(A117=$M$3,F117,0)</f>
        <v>0</v>
      </c>
      <c r="N117" s="12">
        <f>IF(A117=$N$3,F117,0)</f>
        <v>0</v>
      </c>
      <c r="O117" s="12">
        <f>IF(A117=$O$3,F117,0)</f>
        <v>0</v>
      </c>
      <c r="P117" s="13">
        <f t="shared" si="43"/>
        <v>4.5000000000000071</v>
      </c>
      <c r="Q117" s="12">
        <f>IF(A117=$Q$3,F117,0)</f>
        <v>0</v>
      </c>
      <c r="R117" s="13">
        <f t="shared" si="39"/>
        <v>0</v>
      </c>
      <c r="S117" s="12">
        <f t="shared" si="44"/>
        <v>0</v>
      </c>
    </row>
    <row r="118" spans="1:22" x14ac:dyDescent="0.3">
      <c r="A118" s="6" t="s">
        <v>99</v>
      </c>
      <c r="B118" s="19">
        <v>44579</v>
      </c>
      <c r="C118" s="7" t="s">
        <v>102</v>
      </c>
      <c r="D118" s="3">
        <v>0.375</v>
      </c>
      <c r="E118" s="3">
        <v>0.39583333333333331</v>
      </c>
      <c r="F118" s="12">
        <f t="shared" si="42"/>
        <v>0.50000000000000033</v>
      </c>
      <c r="G118" s="12">
        <f t="shared" si="40"/>
        <v>0.50000000000000033</v>
      </c>
      <c r="H118" s="23" t="str">
        <f t="shared" si="41"/>
        <v/>
      </c>
      <c r="I118" s="12">
        <f>IF(A118=$I$3,F118,0)</f>
        <v>0</v>
      </c>
      <c r="J118" s="12">
        <f>IF(A118=$J$3,F118,0)</f>
        <v>0</v>
      </c>
      <c r="K118" s="12">
        <f>IF(A118=$K$3,F118,0)</f>
        <v>0</v>
      </c>
      <c r="L118" s="12">
        <f>IF(A118=$L$3,F118,0)</f>
        <v>0</v>
      </c>
      <c r="M118" s="12">
        <f>IF(A118=$M$3,F118,0)</f>
        <v>0</v>
      </c>
      <c r="N118" s="12">
        <f>IF(A118=$N$3,F118,0)</f>
        <v>0</v>
      </c>
      <c r="O118" s="12">
        <f>IF(A118=$O$3,F118,0)</f>
        <v>0</v>
      </c>
      <c r="P118" s="13">
        <f t="shared" si="43"/>
        <v>0.50000000000000033</v>
      </c>
      <c r="Q118" s="12">
        <f>IF(A118=$Q$3,F118,0)</f>
        <v>0</v>
      </c>
      <c r="R118" s="13">
        <f t="shared" si="39"/>
        <v>0</v>
      </c>
      <c r="S118" s="12">
        <f t="shared" si="44"/>
        <v>0</v>
      </c>
    </row>
    <row r="119" spans="1:22" x14ac:dyDescent="0.3">
      <c r="A119" s="18" t="s">
        <v>4</v>
      </c>
      <c r="B119" s="19">
        <v>44579</v>
      </c>
      <c r="C119" s="18" t="s">
        <v>4</v>
      </c>
      <c r="D119" s="3">
        <v>0.39583333333333331</v>
      </c>
      <c r="E119" s="3">
        <v>0.41666666666666669</v>
      </c>
      <c r="F119" s="12">
        <f t="shared" si="42"/>
        <v>0.50000000000000167</v>
      </c>
      <c r="G119" s="12">
        <f t="shared" si="40"/>
        <v>1.000000000000002</v>
      </c>
      <c r="H119" s="23" t="str">
        <f t="shared" si="41"/>
        <v/>
      </c>
      <c r="I119" s="12">
        <f>IF(A119=$I$3,F119,0)</f>
        <v>0</v>
      </c>
      <c r="J119" s="12">
        <f>IF(A119=$J$3,F119,0)</f>
        <v>0</v>
      </c>
      <c r="K119" s="12">
        <f>IF(A119=$K$3,F119,0)</f>
        <v>0</v>
      </c>
      <c r="L119" s="12">
        <f>IF(A119=$L$3,F119,0)</f>
        <v>0</v>
      </c>
      <c r="M119" s="12">
        <f>IF(A119=$M$3,F119,0)</f>
        <v>0</v>
      </c>
      <c r="N119" s="12">
        <f>IF(A119=$N$3,F119,0)</f>
        <v>0</v>
      </c>
      <c r="O119" s="12">
        <f>IF(A119=$O$3,F119,0)</f>
        <v>0</v>
      </c>
      <c r="P119" s="13">
        <f t="shared" si="43"/>
        <v>0</v>
      </c>
      <c r="Q119" s="12">
        <f>IF(A119=$Q$3,F119,0)</f>
        <v>0.50000000000000167</v>
      </c>
      <c r="R119" s="13">
        <f t="shared" si="39"/>
        <v>0</v>
      </c>
      <c r="S119" s="12">
        <f t="shared" si="44"/>
        <v>0</v>
      </c>
    </row>
    <row r="120" spans="1:22" x14ac:dyDescent="0.3">
      <c r="A120" s="6" t="s">
        <v>99</v>
      </c>
      <c r="B120" s="19">
        <v>44579</v>
      </c>
      <c r="C120" s="7" t="s">
        <v>102</v>
      </c>
      <c r="D120" s="3">
        <v>0.41666666666666669</v>
      </c>
      <c r="E120" s="3">
        <v>0.5</v>
      </c>
      <c r="F120" s="12">
        <f t="shared" ref="F120:F136" si="45">IF(AND(D120&lt;&gt;"",E120&lt;&gt;""),(E120-D120)/0.0416666666666666,0)</f>
        <v>2.0000000000000027</v>
      </c>
      <c r="G120" s="12">
        <f t="shared" ref="G120:G136" si="46">IF(B120=B119,F120+G119,F120)</f>
        <v>3.0000000000000044</v>
      </c>
      <c r="H120" s="23" t="str">
        <f>IF(B120=B121,"",G120)</f>
        <v/>
      </c>
      <c r="I120" s="12">
        <f t="shared" ref="I120:I167" si="47">IF(A120=$I$3,F120,0)</f>
        <v>0</v>
      </c>
      <c r="J120" s="12">
        <f t="shared" ref="J120:J167" si="48">IF(A120=$J$3,F120,0)</f>
        <v>0</v>
      </c>
      <c r="K120" s="12">
        <f t="shared" ref="K120:K167" si="49">IF(A120=$K$3,F120,0)</f>
        <v>0</v>
      </c>
      <c r="L120" s="12">
        <f t="shared" ref="L120:L167" si="50">IF(A120=$L$3,F120,0)</f>
        <v>0</v>
      </c>
      <c r="M120" s="12">
        <f t="shared" ref="M120:M167" si="51">IF(A120=$M$3,F120,0)</f>
        <v>0</v>
      </c>
      <c r="N120" s="12">
        <f t="shared" ref="N120:N167" si="52">IF(A120=$N$3,F120,0)</f>
        <v>0</v>
      </c>
      <c r="O120" s="12">
        <f t="shared" ref="O120:O167" si="53">IF(A120=$O$3,F120,0)</f>
        <v>0</v>
      </c>
      <c r="P120" s="13">
        <f t="shared" ref="P120:P167" si="54">IF(A120=$P$3,F120,0)</f>
        <v>2.0000000000000027</v>
      </c>
      <c r="Q120" s="12">
        <f t="shared" ref="Q120:Q167" si="55">IF(A120=$Q$3,F120,0)</f>
        <v>0</v>
      </c>
      <c r="R120" s="13">
        <f t="shared" si="39"/>
        <v>0</v>
      </c>
      <c r="S120" s="12">
        <f t="shared" si="44"/>
        <v>0</v>
      </c>
    </row>
    <row r="121" spans="1:22" x14ac:dyDescent="0.3">
      <c r="A121" s="6" t="s">
        <v>99</v>
      </c>
      <c r="B121" s="19">
        <v>44579</v>
      </c>
      <c r="C121" s="7" t="s">
        <v>102</v>
      </c>
      <c r="D121" s="3">
        <v>0.54166666666666663</v>
      </c>
      <c r="E121" s="3">
        <v>0.72916666666666663</v>
      </c>
      <c r="F121" s="12">
        <f t="shared" si="45"/>
        <v>4.5000000000000071</v>
      </c>
      <c r="G121" s="12">
        <f>IF(B121=B120,F121+G120,F121)</f>
        <v>7.5000000000000115</v>
      </c>
      <c r="H121" s="23">
        <f t="shared" ref="H121:H136" si="56">IF(B121=B122,"",G121)</f>
        <v>7.5000000000000115</v>
      </c>
      <c r="I121" s="12">
        <f t="shared" si="47"/>
        <v>0</v>
      </c>
      <c r="J121" s="12">
        <f t="shared" si="48"/>
        <v>0</v>
      </c>
      <c r="K121" s="12">
        <f t="shared" si="49"/>
        <v>0</v>
      </c>
      <c r="L121" s="12">
        <f t="shared" si="50"/>
        <v>0</v>
      </c>
      <c r="M121" s="12">
        <f t="shared" si="51"/>
        <v>0</v>
      </c>
      <c r="N121" s="12">
        <f t="shared" si="52"/>
        <v>0</v>
      </c>
      <c r="O121" s="12">
        <f t="shared" si="53"/>
        <v>0</v>
      </c>
      <c r="P121" s="13">
        <f t="shared" si="54"/>
        <v>4.5000000000000071</v>
      </c>
      <c r="Q121" s="12">
        <f t="shared" si="55"/>
        <v>0</v>
      </c>
      <c r="R121" s="13">
        <f t="shared" si="39"/>
        <v>0</v>
      </c>
      <c r="S121" s="12">
        <f t="shared" si="44"/>
        <v>0</v>
      </c>
    </row>
    <row r="122" spans="1:22" x14ac:dyDescent="0.3">
      <c r="A122" s="6" t="s">
        <v>99</v>
      </c>
      <c r="B122" s="19">
        <v>44580</v>
      </c>
      <c r="C122" s="7" t="s">
        <v>102</v>
      </c>
      <c r="D122" s="3">
        <v>0.375</v>
      </c>
      <c r="E122" s="3">
        <v>0.39583333333333331</v>
      </c>
      <c r="F122" s="12">
        <f t="shared" si="45"/>
        <v>0.50000000000000033</v>
      </c>
      <c r="G122" s="12">
        <f t="shared" si="46"/>
        <v>0.50000000000000033</v>
      </c>
      <c r="H122" s="23" t="str">
        <f t="shared" si="56"/>
        <v/>
      </c>
      <c r="I122" s="12">
        <f t="shared" si="47"/>
        <v>0</v>
      </c>
      <c r="J122" s="12">
        <f t="shared" si="48"/>
        <v>0</v>
      </c>
      <c r="K122" s="12">
        <f t="shared" si="49"/>
        <v>0</v>
      </c>
      <c r="L122" s="12">
        <f t="shared" si="50"/>
        <v>0</v>
      </c>
      <c r="M122" s="12">
        <f t="shared" si="51"/>
        <v>0</v>
      </c>
      <c r="N122" s="12">
        <f t="shared" si="52"/>
        <v>0</v>
      </c>
      <c r="O122" s="12">
        <f t="shared" si="53"/>
        <v>0</v>
      </c>
      <c r="P122" s="13">
        <f t="shared" si="54"/>
        <v>0.50000000000000033</v>
      </c>
      <c r="Q122" s="12">
        <f t="shared" si="55"/>
        <v>0</v>
      </c>
      <c r="R122" s="13">
        <f t="shared" si="39"/>
        <v>0</v>
      </c>
      <c r="S122" s="12">
        <f t="shared" si="44"/>
        <v>0</v>
      </c>
    </row>
    <row r="123" spans="1:22" x14ac:dyDescent="0.3">
      <c r="A123" s="18" t="s">
        <v>4</v>
      </c>
      <c r="B123" s="19">
        <v>44580</v>
      </c>
      <c r="C123" s="18" t="s">
        <v>4</v>
      </c>
      <c r="D123" s="3">
        <v>0.39583333333333331</v>
      </c>
      <c r="E123" s="3">
        <v>0.41666666666666669</v>
      </c>
      <c r="F123" s="12">
        <f t="shared" si="45"/>
        <v>0.50000000000000167</v>
      </c>
      <c r="G123" s="12">
        <f t="shared" si="46"/>
        <v>1.000000000000002</v>
      </c>
      <c r="H123" s="23" t="str">
        <f t="shared" si="56"/>
        <v/>
      </c>
      <c r="I123" s="12">
        <f t="shared" si="47"/>
        <v>0</v>
      </c>
      <c r="J123" s="12">
        <f t="shared" si="48"/>
        <v>0</v>
      </c>
      <c r="K123" s="12">
        <f t="shared" si="49"/>
        <v>0</v>
      </c>
      <c r="L123" s="12">
        <f t="shared" si="50"/>
        <v>0</v>
      </c>
      <c r="M123" s="12">
        <f t="shared" si="51"/>
        <v>0</v>
      </c>
      <c r="N123" s="12">
        <f t="shared" si="52"/>
        <v>0</v>
      </c>
      <c r="O123" s="12">
        <f t="shared" si="53"/>
        <v>0</v>
      </c>
      <c r="P123" s="13">
        <f t="shared" si="54"/>
        <v>0</v>
      </c>
      <c r="Q123" s="12">
        <f t="shared" si="55"/>
        <v>0.50000000000000167</v>
      </c>
      <c r="R123" s="13">
        <f t="shared" si="39"/>
        <v>0</v>
      </c>
      <c r="S123" s="12">
        <f t="shared" si="44"/>
        <v>0</v>
      </c>
    </row>
    <row r="124" spans="1:22" x14ac:dyDescent="0.3">
      <c r="A124" s="6" t="s">
        <v>99</v>
      </c>
      <c r="B124" s="19">
        <v>44580</v>
      </c>
      <c r="C124" s="7" t="s">
        <v>102</v>
      </c>
      <c r="D124" s="3">
        <v>0.41666666666666669</v>
      </c>
      <c r="E124" s="3">
        <v>0.5</v>
      </c>
      <c r="F124" s="12">
        <f t="shared" si="45"/>
        <v>2.0000000000000027</v>
      </c>
      <c r="G124" s="12">
        <f t="shared" si="46"/>
        <v>3.0000000000000044</v>
      </c>
      <c r="H124" s="23" t="str">
        <f t="shared" si="56"/>
        <v/>
      </c>
      <c r="I124" s="12">
        <f t="shared" si="47"/>
        <v>0</v>
      </c>
      <c r="J124" s="12">
        <f t="shared" si="48"/>
        <v>0</v>
      </c>
      <c r="K124" s="12">
        <f t="shared" si="49"/>
        <v>0</v>
      </c>
      <c r="L124" s="12">
        <f t="shared" si="50"/>
        <v>0</v>
      </c>
      <c r="M124" s="12">
        <f t="shared" si="51"/>
        <v>0</v>
      </c>
      <c r="N124" s="12">
        <f t="shared" si="52"/>
        <v>0</v>
      </c>
      <c r="O124" s="12">
        <f t="shared" si="53"/>
        <v>0</v>
      </c>
      <c r="P124" s="13">
        <f t="shared" si="54"/>
        <v>2.0000000000000027</v>
      </c>
      <c r="Q124" s="12">
        <f t="shared" si="55"/>
        <v>0</v>
      </c>
      <c r="R124" s="13">
        <f t="shared" si="39"/>
        <v>0</v>
      </c>
      <c r="S124" s="12">
        <f t="shared" si="44"/>
        <v>0</v>
      </c>
      <c r="V124" s="12">
        <f>SUM(V125:V132)</f>
        <v>97.000000000000128</v>
      </c>
    </row>
    <row r="125" spans="1:22" ht="28.8" x14ac:dyDescent="0.3">
      <c r="A125" s="27" t="s">
        <v>103</v>
      </c>
      <c r="B125" s="19">
        <v>44580</v>
      </c>
      <c r="C125" s="7" t="s">
        <v>104</v>
      </c>
      <c r="D125" s="3">
        <v>0.54166666666666663</v>
      </c>
      <c r="E125" s="3">
        <v>0.72916666666666663</v>
      </c>
      <c r="F125" s="12">
        <f t="shared" si="45"/>
        <v>4.5000000000000071</v>
      </c>
      <c r="G125" s="12">
        <f t="shared" si="46"/>
        <v>7.5000000000000115</v>
      </c>
      <c r="H125" s="23">
        <f t="shared" si="56"/>
        <v>7.5000000000000115</v>
      </c>
      <c r="I125" s="12">
        <f t="shared" si="47"/>
        <v>0</v>
      </c>
      <c r="J125" s="12">
        <f t="shared" si="48"/>
        <v>0</v>
      </c>
      <c r="K125" s="12">
        <f t="shared" si="49"/>
        <v>0</v>
      </c>
      <c r="L125" s="12">
        <f t="shared" si="50"/>
        <v>0</v>
      </c>
      <c r="M125" s="12">
        <f t="shared" si="51"/>
        <v>0</v>
      </c>
      <c r="N125" s="12">
        <f t="shared" si="52"/>
        <v>0</v>
      </c>
      <c r="O125" s="12">
        <f t="shared" si="53"/>
        <v>0</v>
      </c>
      <c r="P125" s="13">
        <f t="shared" si="54"/>
        <v>0</v>
      </c>
      <c r="Q125" s="12">
        <f t="shared" si="55"/>
        <v>0</v>
      </c>
      <c r="R125" s="13">
        <f t="shared" si="39"/>
        <v>4.5000000000000071</v>
      </c>
      <c r="S125" s="12">
        <f t="shared" si="44"/>
        <v>0</v>
      </c>
      <c r="U125" s="12">
        <f>R125</f>
        <v>4.5000000000000071</v>
      </c>
      <c r="V125" s="13">
        <f>U125</f>
        <v>4.5000000000000071</v>
      </c>
    </row>
    <row r="126" spans="1:22" ht="28.8" x14ac:dyDescent="0.3">
      <c r="A126" s="27" t="s">
        <v>103</v>
      </c>
      <c r="B126" s="2">
        <v>44581</v>
      </c>
      <c r="C126" s="7" t="s">
        <v>105</v>
      </c>
      <c r="D126" s="3">
        <v>0.5625</v>
      </c>
      <c r="E126" s="3">
        <v>0.72916666666666663</v>
      </c>
      <c r="F126" s="12">
        <f t="shared" si="45"/>
        <v>4.0000000000000053</v>
      </c>
      <c r="G126" s="12">
        <f t="shared" si="46"/>
        <v>4.0000000000000053</v>
      </c>
      <c r="H126" s="23">
        <f t="shared" si="56"/>
        <v>4.0000000000000053</v>
      </c>
      <c r="I126" s="12">
        <f t="shared" si="47"/>
        <v>0</v>
      </c>
      <c r="J126" s="12">
        <f t="shared" si="48"/>
        <v>0</v>
      </c>
      <c r="K126" s="12">
        <f t="shared" si="49"/>
        <v>0</v>
      </c>
      <c r="L126" s="12">
        <f t="shared" si="50"/>
        <v>0</v>
      </c>
      <c r="M126" s="12">
        <f t="shared" si="51"/>
        <v>0</v>
      </c>
      <c r="N126" s="12">
        <f t="shared" si="52"/>
        <v>0</v>
      </c>
      <c r="O126" s="12">
        <f t="shared" si="53"/>
        <v>0</v>
      </c>
      <c r="P126" s="13">
        <f t="shared" si="54"/>
        <v>0</v>
      </c>
      <c r="Q126" s="12">
        <f t="shared" si="55"/>
        <v>0</v>
      </c>
      <c r="R126" s="13">
        <f t="shared" si="39"/>
        <v>4.0000000000000053</v>
      </c>
      <c r="S126" s="12">
        <f t="shared" si="44"/>
        <v>0</v>
      </c>
      <c r="U126" s="12">
        <f>R126</f>
        <v>4.0000000000000053</v>
      </c>
      <c r="V126" s="13">
        <f>V125+U126</f>
        <v>8.5000000000000124</v>
      </c>
    </row>
    <row r="127" spans="1:22" ht="28.8" x14ac:dyDescent="0.3">
      <c r="A127" s="27" t="s">
        <v>103</v>
      </c>
      <c r="B127" s="2">
        <v>44582</v>
      </c>
      <c r="C127" s="7" t="s">
        <v>105</v>
      </c>
      <c r="D127" s="3">
        <v>0.375</v>
      </c>
      <c r="E127" s="3">
        <v>0.39583333333333331</v>
      </c>
      <c r="F127" s="12">
        <f t="shared" si="45"/>
        <v>0.50000000000000033</v>
      </c>
      <c r="G127" s="12">
        <f t="shared" si="46"/>
        <v>0.50000000000000033</v>
      </c>
      <c r="H127" s="23" t="str">
        <f t="shared" si="56"/>
        <v/>
      </c>
      <c r="I127" s="12">
        <f t="shared" si="47"/>
        <v>0</v>
      </c>
      <c r="J127" s="12">
        <f t="shared" si="48"/>
        <v>0</v>
      </c>
      <c r="K127" s="12">
        <f t="shared" si="49"/>
        <v>0</v>
      </c>
      <c r="L127" s="12">
        <f t="shared" si="50"/>
        <v>0</v>
      </c>
      <c r="M127" s="12">
        <f t="shared" si="51"/>
        <v>0</v>
      </c>
      <c r="N127" s="12">
        <f t="shared" si="52"/>
        <v>0</v>
      </c>
      <c r="O127" s="12">
        <f t="shared" si="53"/>
        <v>0</v>
      </c>
      <c r="P127" s="13">
        <f t="shared" si="54"/>
        <v>0</v>
      </c>
      <c r="Q127" s="12">
        <f t="shared" si="55"/>
        <v>0</v>
      </c>
      <c r="R127" s="13">
        <f t="shared" si="39"/>
        <v>0.50000000000000033</v>
      </c>
      <c r="S127" s="12">
        <f t="shared" si="44"/>
        <v>0</v>
      </c>
      <c r="U127" s="12">
        <f>SUM(R127:R133)</f>
        <v>5.5000000000000071</v>
      </c>
      <c r="V127" s="13">
        <f t="shared" ref="V127:V145" si="57">V126+U127</f>
        <v>14.00000000000002</v>
      </c>
    </row>
    <row r="128" spans="1:22" x14ac:dyDescent="0.3">
      <c r="A128" s="18" t="s">
        <v>4</v>
      </c>
      <c r="B128" s="2">
        <v>44582</v>
      </c>
      <c r="C128" s="18" t="s">
        <v>4</v>
      </c>
      <c r="D128" s="3">
        <v>0.39583333333333331</v>
      </c>
      <c r="E128" s="3">
        <v>0.41666666666666669</v>
      </c>
      <c r="F128" s="12">
        <f t="shared" si="45"/>
        <v>0.50000000000000167</v>
      </c>
      <c r="G128" s="12">
        <f t="shared" si="46"/>
        <v>1.000000000000002</v>
      </c>
      <c r="H128" s="23" t="str">
        <f t="shared" si="56"/>
        <v/>
      </c>
      <c r="I128" s="12">
        <f t="shared" si="47"/>
        <v>0</v>
      </c>
      <c r="J128" s="12">
        <f t="shared" si="48"/>
        <v>0</v>
      </c>
      <c r="K128" s="12">
        <f t="shared" si="49"/>
        <v>0</v>
      </c>
      <c r="L128" s="12">
        <f t="shared" si="50"/>
        <v>0</v>
      </c>
      <c r="M128" s="12">
        <f t="shared" si="51"/>
        <v>0</v>
      </c>
      <c r="N128" s="12">
        <f t="shared" si="52"/>
        <v>0</v>
      </c>
      <c r="O128" s="12">
        <f t="shared" si="53"/>
        <v>0</v>
      </c>
      <c r="P128" s="13">
        <f t="shared" si="54"/>
        <v>0</v>
      </c>
      <c r="Q128" s="12">
        <f t="shared" si="55"/>
        <v>0.50000000000000167</v>
      </c>
      <c r="R128" s="13">
        <f t="shared" si="39"/>
        <v>0</v>
      </c>
      <c r="S128" s="12">
        <f t="shared" si="44"/>
        <v>0</v>
      </c>
      <c r="V128" s="13">
        <f t="shared" si="57"/>
        <v>14.00000000000002</v>
      </c>
    </row>
    <row r="129" spans="1:22" ht="28.8" x14ac:dyDescent="0.3">
      <c r="A129" s="27" t="s">
        <v>103</v>
      </c>
      <c r="B129" s="2">
        <v>44582</v>
      </c>
      <c r="C129" s="7" t="s">
        <v>105</v>
      </c>
      <c r="D129" s="3">
        <v>0.41666666666666669</v>
      </c>
      <c r="E129" s="3">
        <v>0.5</v>
      </c>
      <c r="F129" s="12">
        <f t="shared" si="45"/>
        <v>2.0000000000000027</v>
      </c>
      <c r="G129" s="12">
        <f t="shared" si="46"/>
        <v>3.0000000000000044</v>
      </c>
      <c r="H129" s="23" t="str">
        <f t="shared" si="56"/>
        <v/>
      </c>
      <c r="I129" s="12">
        <f t="shared" si="47"/>
        <v>0</v>
      </c>
      <c r="J129" s="12">
        <f t="shared" si="48"/>
        <v>0</v>
      </c>
      <c r="K129" s="12">
        <f t="shared" si="49"/>
        <v>0</v>
      </c>
      <c r="L129" s="12">
        <f t="shared" si="50"/>
        <v>0</v>
      </c>
      <c r="M129" s="12">
        <f t="shared" si="51"/>
        <v>0</v>
      </c>
      <c r="N129" s="12">
        <f t="shared" si="52"/>
        <v>0</v>
      </c>
      <c r="O129" s="12">
        <f t="shared" si="53"/>
        <v>0</v>
      </c>
      <c r="P129" s="13">
        <f t="shared" si="54"/>
        <v>0</v>
      </c>
      <c r="Q129" s="12">
        <f t="shared" si="55"/>
        <v>0</v>
      </c>
      <c r="R129" s="13">
        <f t="shared" si="39"/>
        <v>2.0000000000000027</v>
      </c>
      <c r="S129" s="12">
        <f t="shared" si="44"/>
        <v>0</v>
      </c>
      <c r="V129" s="13">
        <f t="shared" si="57"/>
        <v>14.00000000000002</v>
      </c>
    </row>
    <row r="130" spans="1:22" ht="28.8" x14ac:dyDescent="0.3">
      <c r="A130" s="27" t="s">
        <v>103</v>
      </c>
      <c r="B130" s="2">
        <v>44582</v>
      </c>
      <c r="C130" s="7" t="s">
        <v>105</v>
      </c>
      <c r="D130" s="3">
        <v>0.54166666666666663</v>
      </c>
      <c r="E130" s="3">
        <v>0.60416666666666663</v>
      </c>
      <c r="F130" s="12">
        <f t="shared" si="45"/>
        <v>1.5000000000000022</v>
      </c>
      <c r="G130" s="12">
        <f t="shared" si="46"/>
        <v>4.5000000000000071</v>
      </c>
      <c r="H130" s="23" t="str">
        <f t="shared" si="56"/>
        <v/>
      </c>
      <c r="I130" s="12">
        <f t="shared" si="47"/>
        <v>0</v>
      </c>
      <c r="J130" s="12">
        <f t="shared" si="48"/>
        <v>0</v>
      </c>
      <c r="K130" s="12">
        <f t="shared" si="49"/>
        <v>0</v>
      </c>
      <c r="L130" s="12">
        <f t="shared" si="50"/>
        <v>0</v>
      </c>
      <c r="M130" s="12">
        <f t="shared" si="51"/>
        <v>0</v>
      </c>
      <c r="N130" s="12">
        <f t="shared" si="52"/>
        <v>0</v>
      </c>
      <c r="O130" s="12">
        <f t="shared" si="53"/>
        <v>0</v>
      </c>
      <c r="P130" s="13">
        <f t="shared" si="54"/>
        <v>0</v>
      </c>
      <c r="Q130" s="12">
        <f t="shared" si="55"/>
        <v>0</v>
      </c>
      <c r="R130" s="13">
        <f t="shared" si="39"/>
        <v>1.5000000000000022</v>
      </c>
      <c r="S130" s="12">
        <f t="shared" si="44"/>
        <v>0</v>
      </c>
      <c r="V130" s="13">
        <f t="shared" si="57"/>
        <v>14.00000000000002</v>
      </c>
    </row>
    <row r="131" spans="1:22" ht="43.2" x14ac:dyDescent="0.3">
      <c r="A131" s="27" t="s">
        <v>15</v>
      </c>
      <c r="B131" s="2">
        <v>44582</v>
      </c>
      <c r="C131" s="7" t="s">
        <v>106</v>
      </c>
      <c r="D131" s="3">
        <v>0.60416666666666663</v>
      </c>
      <c r="E131" s="3">
        <v>0.625</v>
      </c>
      <c r="F131" s="12">
        <f t="shared" si="45"/>
        <v>0.50000000000000167</v>
      </c>
      <c r="G131" s="12">
        <f t="shared" si="46"/>
        <v>5.0000000000000089</v>
      </c>
      <c r="H131" s="23" t="str">
        <f t="shared" si="56"/>
        <v/>
      </c>
      <c r="I131" s="12">
        <f t="shared" si="47"/>
        <v>0</v>
      </c>
      <c r="J131" s="12">
        <f t="shared" si="48"/>
        <v>0</v>
      </c>
      <c r="K131" s="12">
        <f t="shared" si="49"/>
        <v>0</v>
      </c>
      <c r="L131" s="12">
        <f t="shared" si="50"/>
        <v>0</v>
      </c>
      <c r="M131" s="12">
        <f t="shared" si="51"/>
        <v>0</v>
      </c>
      <c r="N131" s="12">
        <f t="shared" si="52"/>
        <v>0</v>
      </c>
      <c r="O131" s="12">
        <f t="shared" si="53"/>
        <v>0</v>
      </c>
      <c r="P131" s="13">
        <f t="shared" si="54"/>
        <v>0</v>
      </c>
      <c r="Q131" s="12">
        <f t="shared" si="55"/>
        <v>0</v>
      </c>
      <c r="R131" s="13">
        <f t="shared" si="39"/>
        <v>0</v>
      </c>
      <c r="S131" s="12">
        <f t="shared" si="44"/>
        <v>0.50000000000000167</v>
      </c>
      <c r="V131" s="13">
        <f t="shared" si="57"/>
        <v>14.00000000000002</v>
      </c>
    </row>
    <row r="132" spans="1:22" x14ac:dyDescent="0.3">
      <c r="A132" s="27" t="s">
        <v>15</v>
      </c>
      <c r="B132" s="2">
        <v>44582</v>
      </c>
      <c r="C132" s="7" t="s">
        <v>107</v>
      </c>
      <c r="D132" s="3">
        <v>0.625</v>
      </c>
      <c r="E132" s="3">
        <v>0.66666666666666663</v>
      </c>
      <c r="F132" s="12">
        <f t="shared" si="45"/>
        <v>1.0000000000000007</v>
      </c>
      <c r="G132" s="12">
        <f t="shared" si="46"/>
        <v>6.0000000000000098</v>
      </c>
      <c r="H132" s="23" t="str">
        <f t="shared" si="56"/>
        <v/>
      </c>
      <c r="I132" s="12">
        <f t="shared" si="47"/>
        <v>0</v>
      </c>
      <c r="J132" s="12">
        <f t="shared" si="48"/>
        <v>0</v>
      </c>
      <c r="K132" s="12">
        <f t="shared" si="49"/>
        <v>0</v>
      </c>
      <c r="L132" s="12">
        <f t="shared" si="50"/>
        <v>0</v>
      </c>
      <c r="M132" s="12">
        <f t="shared" si="51"/>
        <v>0</v>
      </c>
      <c r="N132" s="12">
        <f t="shared" si="52"/>
        <v>0</v>
      </c>
      <c r="O132" s="12">
        <f t="shared" si="53"/>
        <v>0</v>
      </c>
      <c r="P132" s="13">
        <f t="shared" si="54"/>
        <v>0</v>
      </c>
      <c r="Q132" s="12">
        <f t="shared" si="55"/>
        <v>0</v>
      </c>
      <c r="R132" s="13">
        <f t="shared" si="39"/>
        <v>0</v>
      </c>
      <c r="S132" s="12">
        <f t="shared" si="44"/>
        <v>1.0000000000000007</v>
      </c>
      <c r="V132" s="13">
        <f t="shared" si="57"/>
        <v>14.00000000000002</v>
      </c>
    </row>
    <row r="133" spans="1:22" ht="28.8" x14ac:dyDescent="0.3">
      <c r="A133" s="27" t="s">
        <v>103</v>
      </c>
      <c r="B133" s="2">
        <v>44582</v>
      </c>
      <c r="C133" s="7" t="s">
        <v>105</v>
      </c>
      <c r="D133" s="3">
        <v>0.66666666666666663</v>
      </c>
      <c r="E133" s="3">
        <v>0.72916666666666663</v>
      </c>
      <c r="F133" s="12">
        <f t="shared" si="45"/>
        <v>1.5000000000000022</v>
      </c>
      <c r="G133" s="12">
        <f t="shared" si="46"/>
        <v>7.5000000000000124</v>
      </c>
      <c r="H133" s="23">
        <f t="shared" si="56"/>
        <v>7.5000000000000124</v>
      </c>
      <c r="I133" s="12">
        <f t="shared" si="47"/>
        <v>0</v>
      </c>
      <c r="J133" s="12">
        <f t="shared" si="48"/>
        <v>0</v>
      </c>
      <c r="K133" s="12">
        <f t="shared" si="49"/>
        <v>0</v>
      </c>
      <c r="L133" s="12">
        <f t="shared" si="50"/>
        <v>0</v>
      </c>
      <c r="M133" s="12">
        <f t="shared" si="51"/>
        <v>0</v>
      </c>
      <c r="N133" s="12">
        <f t="shared" si="52"/>
        <v>0</v>
      </c>
      <c r="O133" s="12">
        <f t="shared" si="53"/>
        <v>0</v>
      </c>
      <c r="P133" s="13">
        <f t="shared" si="54"/>
        <v>0</v>
      </c>
      <c r="Q133" s="12">
        <f t="shared" si="55"/>
        <v>0</v>
      </c>
      <c r="R133" s="13">
        <f t="shared" si="39"/>
        <v>1.5000000000000022</v>
      </c>
      <c r="S133" s="12">
        <f t="shared" ref="S133:S164" si="58">IF(A133=$S$3,F133,0)</f>
        <v>0</v>
      </c>
      <c r="V133" s="13">
        <f t="shared" si="57"/>
        <v>14.00000000000002</v>
      </c>
    </row>
    <row r="134" spans="1:22" ht="28.8" x14ac:dyDescent="0.3">
      <c r="A134" s="27" t="s">
        <v>103</v>
      </c>
      <c r="B134" s="2">
        <v>44585</v>
      </c>
      <c r="C134" s="7" t="s">
        <v>105</v>
      </c>
      <c r="D134" s="3">
        <v>0.375</v>
      </c>
      <c r="E134" s="3">
        <v>0.39583333333333331</v>
      </c>
      <c r="F134" s="12">
        <f t="shared" si="45"/>
        <v>0.50000000000000033</v>
      </c>
      <c r="G134" s="12">
        <f t="shared" si="46"/>
        <v>0.50000000000000033</v>
      </c>
      <c r="H134" s="23" t="str">
        <f t="shared" si="56"/>
        <v/>
      </c>
      <c r="I134" s="12">
        <f t="shared" si="47"/>
        <v>0</v>
      </c>
      <c r="J134" s="12">
        <f t="shared" si="48"/>
        <v>0</v>
      </c>
      <c r="K134" s="12">
        <f t="shared" si="49"/>
        <v>0</v>
      </c>
      <c r="L134" s="12">
        <f t="shared" si="50"/>
        <v>0</v>
      </c>
      <c r="M134" s="12">
        <f t="shared" si="51"/>
        <v>0</v>
      </c>
      <c r="N134" s="12">
        <f t="shared" si="52"/>
        <v>0</v>
      </c>
      <c r="O134" s="12">
        <f t="shared" si="53"/>
        <v>0</v>
      </c>
      <c r="P134" s="13">
        <f t="shared" si="54"/>
        <v>0</v>
      </c>
      <c r="Q134" s="12">
        <f t="shared" si="55"/>
        <v>0</v>
      </c>
      <c r="R134" s="13">
        <f t="shared" ref="R134:R139" si="59">IF(A134=$R$3,F134,0)</f>
        <v>0.50000000000000033</v>
      </c>
      <c r="S134" s="12">
        <f t="shared" si="58"/>
        <v>0</v>
      </c>
      <c r="U134" s="12">
        <f>SUM(R134:R137)</f>
        <v>6.0000000000000089</v>
      </c>
      <c r="V134" s="13">
        <f t="shared" si="57"/>
        <v>20.000000000000028</v>
      </c>
    </row>
    <row r="135" spans="1:22" x14ac:dyDescent="0.3">
      <c r="A135" s="18" t="s">
        <v>4</v>
      </c>
      <c r="B135" s="2">
        <v>44585</v>
      </c>
      <c r="C135" s="18" t="s">
        <v>4</v>
      </c>
      <c r="D135" s="3">
        <v>0.39583333333333331</v>
      </c>
      <c r="E135" s="3">
        <v>0.45833333333333331</v>
      </c>
      <c r="F135" s="12">
        <f t="shared" si="45"/>
        <v>1.5000000000000022</v>
      </c>
      <c r="G135" s="12">
        <f t="shared" si="46"/>
        <v>2.0000000000000027</v>
      </c>
      <c r="H135" s="23" t="str">
        <f t="shared" si="56"/>
        <v/>
      </c>
      <c r="I135" s="12">
        <f t="shared" si="47"/>
        <v>0</v>
      </c>
      <c r="J135" s="12">
        <f t="shared" si="48"/>
        <v>0</v>
      </c>
      <c r="K135" s="12">
        <f t="shared" si="49"/>
        <v>0</v>
      </c>
      <c r="L135" s="12">
        <f t="shared" si="50"/>
        <v>0</v>
      </c>
      <c r="M135" s="12">
        <f t="shared" si="51"/>
        <v>0</v>
      </c>
      <c r="N135" s="12">
        <f t="shared" si="52"/>
        <v>0</v>
      </c>
      <c r="O135" s="12">
        <f t="shared" si="53"/>
        <v>0</v>
      </c>
      <c r="P135" s="13">
        <f t="shared" si="54"/>
        <v>0</v>
      </c>
      <c r="Q135" s="12">
        <f t="shared" si="55"/>
        <v>1.5000000000000022</v>
      </c>
      <c r="R135" s="13">
        <f t="shared" si="59"/>
        <v>0</v>
      </c>
      <c r="S135" s="12">
        <f t="shared" si="58"/>
        <v>0</v>
      </c>
      <c r="V135" s="13">
        <f t="shared" si="57"/>
        <v>20.000000000000028</v>
      </c>
    </row>
    <row r="136" spans="1:22" ht="28.8" x14ac:dyDescent="0.3">
      <c r="A136" s="27" t="s">
        <v>103</v>
      </c>
      <c r="B136" s="2">
        <v>44585</v>
      </c>
      <c r="C136" s="7" t="s">
        <v>105</v>
      </c>
      <c r="D136" s="3">
        <v>0.45833333333333331</v>
      </c>
      <c r="E136" s="3">
        <v>0.5</v>
      </c>
      <c r="F136" s="12">
        <f t="shared" si="45"/>
        <v>1.000000000000002</v>
      </c>
      <c r="G136" s="12">
        <f t="shared" si="46"/>
        <v>3.0000000000000044</v>
      </c>
      <c r="H136" s="23" t="str">
        <f t="shared" si="56"/>
        <v/>
      </c>
      <c r="I136" s="12">
        <f t="shared" si="47"/>
        <v>0</v>
      </c>
      <c r="J136" s="12">
        <f t="shared" si="48"/>
        <v>0</v>
      </c>
      <c r="K136" s="12">
        <f t="shared" si="49"/>
        <v>0</v>
      </c>
      <c r="L136" s="12">
        <f t="shared" si="50"/>
        <v>0</v>
      </c>
      <c r="M136" s="12">
        <f t="shared" si="51"/>
        <v>0</v>
      </c>
      <c r="N136" s="12">
        <f t="shared" si="52"/>
        <v>0</v>
      </c>
      <c r="O136" s="12">
        <f t="shared" si="53"/>
        <v>0</v>
      </c>
      <c r="P136" s="13">
        <f t="shared" si="54"/>
        <v>0</v>
      </c>
      <c r="Q136" s="12">
        <f t="shared" si="55"/>
        <v>0</v>
      </c>
      <c r="R136" s="13">
        <f t="shared" si="59"/>
        <v>1.000000000000002</v>
      </c>
      <c r="S136" s="12">
        <f t="shared" si="58"/>
        <v>0</v>
      </c>
      <c r="V136" s="13">
        <f t="shared" si="57"/>
        <v>20.000000000000028</v>
      </c>
    </row>
    <row r="137" spans="1:22" ht="28.8" x14ac:dyDescent="0.3">
      <c r="A137" s="27" t="s">
        <v>103</v>
      </c>
      <c r="B137" s="2">
        <v>44585</v>
      </c>
      <c r="C137" s="7" t="s">
        <v>105</v>
      </c>
      <c r="D137" s="3">
        <v>0.54166666666666663</v>
      </c>
      <c r="E137" s="3">
        <v>0.72916666666666663</v>
      </c>
      <c r="F137" s="12">
        <f t="shared" ref="F137:F162" si="60">IF(AND(D137&lt;&gt;"",E137&lt;&gt;""),(E137-D137)/0.0416666666666666,0)</f>
        <v>4.5000000000000071</v>
      </c>
      <c r="G137" s="12">
        <f t="shared" ref="G137:G162" si="61">IF(B137=B136,F137+G136,F137)</f>
        <v>7.5000000000000115</v>
      </c>
      <c r="H137" s="23">
        <f t="shared" ref="H137:H162" si="62">IF(B137=B138,"",G137)</f>
        <v>7.5000000000000115</v>
      </c>
      <c r="I137" s="12">
        <f t="shared" si="47"/>
        <v>0</v>
      </c>
      <c r="J137" s="12">
        <f t="shared" si="48"/>
        <v>0</v>
      </c>
      <c r="K137" s="12">
        <f t="shared" si="49"/>
        <v>0</v>
      </c>
      <c r="L137" s="12">
        <f t="shared" si="50"/>
        <v>0</v>
      </c>
      <c r="M137" s="12">
        <f t="shared" si="51"/>
        <v>0</v>
      </c>
      <c r="N137" s="12">
        <f t="shared" si="52"/>
        <v>0</v>
      </c>
      <c r="O137" s="12">
        <f t="shared" si="53"/>
        <v>0</v>
      </c>
      <c r="P137" s="13">
        <f t="shared" si="54"/>
        <v>0</v>
      </c>
      <c r="Q137" s="12">
        <f t="shared" si="55"/>
        <v>0</v>
      </c>
      <c r="R137" s="13">
        <f t="shared" si="59"/>
        <v>4.5000000000000071</v>
      </c>
      <c r="S137" s="12">
        <f t="shared" si="58"/>
        <v>0</v>
      </c>
      <c r="V137" s="13">
        <f t="shared" si="57"/>
        <v>20.000000000000028</v>
      </c>
    </row>
    <row r="138" spans="1:22" ht="28.8" x14ac:dyDescent="0.3">
      <c r="A138" s="27" t="s">
        <v>103</v>
      </c>
      <c r="B138" s="2">
        <v>44586</v>
      </c>
      <c r="C138" s="7" t="s">
        <v>105</v>
      </c>
      <c r="D138" s="3">
        <v>0.375</v>
      </c>
      <c r="E138" s="3">
        <v>0.39583333333333331</v>
      </c>
      <c r="F138" s="12">
        <f t="shared" si="60"/>
        <v>0.50000000000000033</v>
      </c>
      <c r="G138" s="12">
        <f t="shared" si="61"/>
        <v>0.50000000000000033</v>
      </c>
      <c r="H138" s="23" t="str">
        <f t="shared" si="62"/>
        <v/>
      </c>
      <c r="I138" s="12">
        <f t="shared" si="47"/>
        <v>0</v>
      </c>
      <c r="J138" s="12">
        <f t="shared" si="48"/>
        <v>0</v>
      </c>
      <c r="K138" s="12">
        <f t="shared" si="49"/>
        <v>0</v>
      </c>
      <c r="L138" s="12">
        <f t="shared" si="50"/>
        <v>0</v>
      </c>
      <c r="M138" s="12">
        <f t="shared" si="51"/>
        <v>0</v>
      </c>
      <c r="N138" s="12">
        <f t="shared" si="52"/>
        <v>0</v>
      </c>
      <c r="O138" s="12">
        <f t="shared" si="53"/>
        <v>0</v>
      </c>
      <c r="P138" s="13">
        <f t="shared" si="54"/>
        <v>0</v>
      </c>
      <c r="Q138" s="12">
        <f t="shared" si="55"/>
        <v>0</v>
      </c>
      <c r="R138" s="13">
        <f t="shared" si="59"/>
        <v>0.50000000000000033</v>
      </c>
      <c r="S138" s="12">
        <f t="shared" si="58"/>
        <v>0</v>
      </c>
      <c r="U138" s="12">
        <f>SUM(R138:R141)</f>
        <v>6.5000000000000098</v>
      </c>
      <c r="V138" s="13">
        <f t="shared" si="57"/>
        <v>26.500000000000039</v>
      </c>
    </row>
    <row r="139" spans="1:22" x14ac:dyDescent="0.3">
      <c r="A139" s="18" t="s">
        <v>4</v>
      </c>
      <c r="B139" s="2">
        <v>44586</v>
      </c>
      <c r="C139" s="18" t="s">
        <v>4</v>
      </c>
      <c r="D139" s="3">
        <v>0.39583333333333331</v>
      </c>
      <c r="E139" s="3">
        <v>0.4375</v>
      </c>
      <c r="F139" s="12">
        <f t="shared" si="60"/>
        <v>1.000000000000002</v>
      </c>
      <c r="G139" s="12">
        <f t="shared" si="61"/>
        <v>1.5000000000000022</v>
      </c>
      <c r="H139" s="23" t="str">
        <f t="shared" si="62"/>
        <v/>
      </c>
      <c r="I139" s="12">
        <f t="shared" si="47"/>
        <v>0</v>
      </c>
      <c r="J139" s="12">
        <f t="shared" si="48"/>
        <v>0</v>
      </c>
      <c r="K139" s="12">
        <f t="shared" si="49"/>
        <v>0</v>
      </c>
      <c r="L139" s="12">
        <f t="shared" si="50"/>
        <v>0</v>
      </c>
      <c r="M139" s="12">
        <f t="shared" si="51"/>
        <v>0</v>
      </c>
      <c r="N139" s="12">
        <f t="shared" si="52"/>
        <v>0</v>
      </c>
      <c r="O139" s="12">
        <f t="shared" si="53"/>
        <v>0</v>
      </c>
      <c r="P139" s="13">
        <f t="shared" si="54"/>
        <v>0</v>
      </c>
      <c r="Q139" s="12">
        <f t="shared" si="55"/>
        <v>1.000000000000002</v>
      </c>
      <c r="R139" s="13">
        <f t="shared" si="59"/>
        <v>0</v>
      </c>
      <c r="S139" s="12">
        <f t="shared" si="58"/>
        <v>0</v>
      </c>
      <c r="V139" s="13">
        <f t="shared" si="57"/>
        <v>26.500000000000039</v>
      </c>
    </row>
    <row r="140" spans="1:22" ht="28.8" x14ac:dyDescent="0.3">
      <c r="A140" s="27" t="s">
        <v>103</v>
      </c>
      <c r="B140" s="2">
        <v>44586</v>
      </c>
      <c r="C140" s="7" t="s">
        <v>105</v>
      </c>
      <c r="D140" s="3">
        <v>0.4375</v>
      </c>
      <c r="E140" s="3">
        <v>0.5</v>
      </c>
      <c r="F140" s="12">
        <f t="shared" si="60"/>
        <v>1.5000000000000022</v>
      </c>
      <c r="G140" s="12">
        <f t="shared" si="61"/>
        <v>3.0000000000000044</v>
      </c>
      <c r="H140" s="23" t="str">
        <f t="shared" si="62"/>
        <v/>
      </c>
      <c r="I140" s="12">
        <f t="shared" ref="I140:I165" si="63">IF(A140=$I$3,F140,0)</f>
        <v>0</v>
      </c>
      <c r="J140" s="12">
        <f t="shared" ref="J140:J165" si="64">IF(A140=$J$3,F140,0)</f>
        <v>0</v>
      </c>
      <c r="K140" s="12">
        <f t="shared" ref="K140:K165" si="65">IF(A140=$K$3,F140,0)</f>
        <v>0</v>
      </c>
      <c r="L140" s="12">
        <f t="shared" ref="L140:L165" si="66">IF(A140=$L$3,F140,0)</f>
        <v>0</v>
      </c>
      <c r="M140" s="12">
        <f t="shared" ref="M140:M165" si="67">IF(A140=$M$3,F140,0)</f>
        <v>0</v>
      </c>
      <c r="N140" s="12">
        <f t="shared" ref="N140:N165" si="68">IF(A140=$N$3,F140,0)</f>
        <v>0</v>
      </c>
      <c r="O140" s="12">
        <f t="shared" ref="O140:O165" si="69">IF(A140=$O$3,F140,0)</f>
        <v>0</v>
      </c>
      <c r="P140" s="13">
        <f t="shared" ref="P140:P165" si="70">IF(A140=$P$3,F140,0)</f>
        <v>0</v>
      </c>
      <c r="Q140" s="12">
        <f t="shared" ref="Q140:Q165" si="71">IF(A140=$Q$3,F140,0)</f>
        <v>0</v>
      </c>
      <c r="R140" s="13">
        <f t="shared" ref="R140:R165" si="72">IF(A140=$R$3,F140,0)</f>
        <v>1.5000000000000022</v>
      </c>
      <c r="S140" s="12">
        <f t="shared" si="58"/>
        <v>0</v>
      </c>
      <c r="V140" s="13">
        <f t="shared" si="57"/>
        <v>26.500000000000039</v>
      </c>
    </row>
    <row r="141" spans="1:22" ht="28.8" x14ac:dyDescent="0.3">
      <c r="A141" s="27" t="s">
        <v>103</v>
      </c>
      <c r="B141" s="2">
        <v>44586</v>
      </c>
      <c r="C141" s="7" t="s">
        <v>105</v>
      </c>
      <c r="D141" s="3">
        <v>0.54166666666666663</v>
      </c>
      <c r="E141" s="3">
        <v>0.72916666666666663</v>
      </c>
      <c r="F141" s="12">
        <f t="shared" si="60"/>
        <v>4.5000000000000071</v>
      </c>
      <c r="G141" s="12">
        <f t="shared" si="61"/>
        <v>7.5000000000000115</v>
      </c>
      <c r="H141" s="23">
        <f t="shared" si="62"/>
        <v>7.5000000000000115</v>
      </c>
      <c r="I141" s="12">
        <f t="shared" si="63"/>
        <v>0</v>
      </c>
      <c r="J141" s="12">
        <f t="shared" si="64"/>
        <v>0</v>
      </c>
      <c r="K141" s="12">
        <f t="shared" si="65"/>
        <v>0</v>
      </c>
      <c r="L141" s="12">
        <f t="shared" si="66"/>
        <v>0</v>
      </c>
      <c r="M141" s="12">
        <f t="shared" si="67"/>
        <v>0</v>
      </c>
      <c r="N141" s="12">
        <f t="shared" si="68"/>
        <v>0</v>
      </c>
      <c r="O141" s="12">
        <f t="shared" si="69"/>
        <v>0</v>
      </c>
      <c r="P141" s="13">
        <f t="shared" si="70"/>
        <v>0</v>
      </c>
      <c r="Q141" s="12">
        <f t="shared" si="71"/>
        <v>0</v>
      </c>
      <c r="R141" s="13">
        <f t="shared" si="72"/>
        <v>4.5000000000000071</v>
      </c>
      <c r="S141" s="12">
        <f t="shared" si="58"/>
        <v>0</v>
      </c>
      <c r="V141" s="13">
        <f t="shared" si="57"/>
        <v>26.500000000000039</v>
      </c>
    </row>
    <row r="142" spans="1:22" ht="28.8" x14ac:dyDescent="0.3">
      <c r="A142" s="27" t="s">
        <v>103</v>
      </c>
      <c r="B142" s="2">
        <v>44587</v>
      </c>
      <c r="C142" s="7" t="s">
        <v>105</v>
      </c>
      <c r="D142" s="3">
        <v>0.375</v>
      </c>
      <c r="E142" s="3">
        <v>0.39583333333333331</v>
      </c>
      <c r="F142" s="12">
        <f t="shared" si="60"/>
        <v>0.50000000000000033</v>
      </c>
      <c r="G142" s="12">
        <f t="shared" si="61"/>
        <v>0.50000000000000033</v>
      </c>
      <c r="H142" s="23" t="str">
        <f t="shared" si="62"/>
        <v/>
      </c>
      <c r="I142" s="12">
        <f t="shared" si="63"/>
        <v>0</v>
      </c>
      <c r="J142" s="12">
        <f t="shared" si="64"/>
        <v>0</v>
      </c>
      <c r="K142" s="12">
        <f t="shared" si="65"/>
        <v>0</v>
      </c>
      <c r="L142" s="12">
        <f t="shared" si="66"/>
        <v>0</v>
      </c>
      <c r="M142" s="12">
        <f t="shared" si="67"/>
        <v>0</v>
      </c>
      <c r="N142" s="12">
        <f t="shared" si="68"/>
        <v>0</v>
      </c>
      <c r="O142" s="12">
        <f t="shared" si="69"/>
        <v>0</v>
      </c>
      <c r="P142" s="13">
        <f t="shared" si="70"/>
        <v>0</v>
      </c>
      <c r="Q142" s="12">
        <f t="shared" si="71"/>
        <v>0</v>
      </c>
      <c r="R142" s="13">
        <f t="shared" si="72"/>
        <v>0.50000000000000033</v>
      </c>
      <c r="S142" s="12">
        <f t="shared" si="58"/>
        <v>0</v>
      </c>
      <c r="U142" s="12">
        <f>SUM(R142:R145)</f>
        <v>6.7500000000000107</v>
      </c>
      <c r="V142" s="13">
        <f t="shared" si="57"/>
        <v>33.25000000000005</v>
      </c>
    </row>
    <row r="143" spans="1:22" x14ac:dyDescent="0.3">
      <c r="A143" s="18" t="s">
        <v>4</v>
      </c>
      <c r="B143" s="2">
        <v>44587</v>
      </c>
      <c r="C143" s="18" t="s">
        <v>4</v>
      </c>
      <c r="D143" s="3">
        <v>0.39583333333333331</v>
      </c>
      <c r="E143" s="3">
        <v>0.42708333333333331</v>
      </c>
      <c r="F143" s="12">
        <f t="shared" si="60"/>
        <v>0.75000000000000111</v>
      </c>
      <c r="G143" s="12">
        <f t="shared" si="61"/>
        <v>1.2500000000000013</v>
      </c>
      <c r="H143" s="23" t="str">
        <f t="shared" si="62"/>
        <v/>
      </c>
      <c r="I143" s="12">
        <f t="shared" si="63"/>
        <v>0</v>
      </c>
      <c r="J143" s="12">
        <f t="shared" si="64"/>
        <v>0</v>
      </c>
      <c r="K143" s="12">
        <f t="shared" si="65"/>
        <v>0</v>
      </c>
      <c r="L143" s="12">
        <f t="shared" si="66"/>
        <v>0</v>
      </c>
      <c r="M143" s="12">
        <f t="shared" si="67"/>
        <v>0</v>
      </c>
      <c r="N143" s="12">
        <f t="shared" si="68"/>
        <v>0</v>
      </c>
      <c r="O143" s="12">
        <f t="shared" si="69"/>
        <v>0</v>
      </c>
      <c r="P143" s="13">
        <f t="shared" si="70"/>
        <v>0</v>
      </c>
      <c r="Q143" s="12">
        <f t="shared" si="71"/>
        <v>0.75000000000000111</v>
      </c>
      <c r="R143" s="13">
        <f t="shared" si="72"/>
        <v>0</v>
      </c>
      <c r="S143" s="12">
        <f t="shared" si="58"/>
        <v>0</v>
      </c>
      <c r="V143" s="13">
        <f t="shared" si="57"/>
        <v>33.25000000000005</v>
      </c>
    </row>
    <row r="144" spans="1:22" ht="28.8" x14ac:dyDescent="0.3">
      <c r="A144" s="27" t="s">
        <v>103</v>
      </c>
      <c r="B144" s="2">
        <v>44587</v>
      </c>
      <c r="C144" s="7" t="s">
        <v>105</v>
      </c>
      <c r="D144" s="3">
        <v>0.42708333333333331</v>
      </c>
      <c r="E144" s="3">
        <v>0.5</v>
      </c>
      <c r="F144" s="12">
        <f t="shared" si="60"/>
        <v>1.7500000000000031</v>
      </c>
      <c r="G144" s="12">
        <f t="shared" si="61"/>
        <v>3.0000000000000044</v>
      </c>
      <c r="H144" s="23" t="str">
        <f t="shared" si="62"/>
        <v/>
      </c>
      <c r="I144" s="12">
        <f t="shared" si="63"/>
        <v>0</v>
      </c>
      <c r="J144" s="12">
        <f t="shared" si="64"/>
        <v>0</v>
      </c>
      <c r="K144" s="12">
        <f t="shared" si="65"/>
        <v>0</v>
      </c>
      <c r="L144" s="12">
        <f t="shared" si="66"/>
        <v>0</v>
      </c>
      <c r="M144" s="12">
        <f t="shared" si="67"/>
        <v>0</v>
      </c>
      <c r="N144" s="12">
        <f t="shared" si="68"/>
        <v>0</v>
      </c>
      <c r="O144" s="12">
        <f t="shared" si="69"/>
        <v>0</v>
      </c>
      <c r="P144" s="13">
        <f t="shared" si="70"/>
        <v>0</v>
      </c>
      <c r="Q144" s="12">
        <f t="shared" si="71"/>
        <v>0</v>
      </c>
      <c r="R144" s="13">
        <f t="shared" si="72"/>
        <v>1.7500000000000031</v>
      </c>
      <c r="S144" s="12">
        <f t="shared" si="58"/>
        <v>0</v>
      </c>
      <c r="T144" s="12">
        <f>SUM(R142:R145)</f>
        <v>6.7500000000000107</v>
      </c>
      <c r="V144" s="13">
        <f t="shared" si="57"/>
        <v>33.25000000000005</v>
      </c>
    </row>
    <row r="145" spans="1:22" ht="28.8" x14ac:dyDescent="0.3">
      <c r="A145" s="27" t="s">
        <v>103</v>
      </c>
      <c r="B145" s="2">
        <v>44587</v>
      </c>
      <c r="C145" s="7" t="s">
        <v>105</v>
      </c>
      <c r="D145" s="3">
        <v>0.54166666666666663</v>
      </c>
      <c r="E145" s="3">
        <v>0.72916666666666663</v>
      </c>
      <c r="F145" s="12">
        <f t="shared" si="60"/>
        <v>4.5000000000000071</v>
      </c>
      <c r="G145" s="12">
        <f t="shared" si="61"/>
        <v>7.5000000000000115</v>
      </c>
      <c r="H145" s="23">
        <f t="shared" si="62"/>
        <v>7.5000000000000115</v>
      </c>
      <c r="I145" s="12">
        <f t="shared" si="63"/>
        <v>0</v>
      </c>
      <c r="J145" s="12">
        <f t="shared" si="64"/>
        <v>0</v>
      </c>
      <c r="K145" s="12">
        <f t="shared" si="65"/>
        <v>0</v>
      </c>
      <c r="L145" s="12">
        <f t="shared" si="66"/>
        <v>0</v>
      </c>
      <c r="M145" s="12">
        <f t="shared" si="67"/>
        <v>0</v>
      </c>
      <c r="N145" s="12">
        <f t="shared" si="68"/>
        <v>0</v>
      </c>
      <c r="O145" s="12">
        <f t="shared" si="69"/>
        <v>0</v>
      </c>
      <c r="P145" s="13">
        <f t="shared" si="70"/>
        <v>0</v>
      </c>
      <c r="Q145" s="12">
        <f t="shared" si="71"/>
        <v>0</v>
      </c>
      <c r="R145" s="13">
        <f t="shared" si="72"/>
        <v>4.5000000000000071</v>
      </c>
      <c r="S145" s="12">
        <f t="shared" si="58"/>
        <v>0</v>
      </c>
      <c r="V145" s="13">
        <f t="shared" si="57"/>
        <v>33.25000000000005</v>
      </c>
    </row>
    <row r="146" spans="1:22" ht="28.8" x14ac:dyDescent="0.3">
      <c r="A146" s="27" t="s">
        <v>103</v>
      </c>
      <c r="B146" s="2">
        <v>44588</v>
      </c>
      <c r="C146" s="7" t="s">
        <v>105</v>
      </c>
      <c r="D146" s="3">
        <v>0.375</v>
      </c>
      <c r="E146" s="3">
        <v>0.39583333333333331</v>
      </c>
      <c r="F146" s="12">
        <f t="shared" si="60"/>
        <v>0.50000000000000033</v>
      </c>
      <c r="G146" s="12">
        <f t="shared" si="61"/>
        <v>0.50000000000000033</v>
      </c>
      <c r="H146" s="23" t="str">
        <f t="shared" si="62"/>
        <v/>
      </c>
      <c r="I146" s="12">
        <f t="shared" si="63"/>
        <v>0</v>
      </c>
      <c r="J146" s="12">
        <f t="shared" si="64"/>
        <v>0</v>
      </c>
      <c r="K146" s="12">
        <f t="shared" si="65"/>
        <v>0</v>
      </c>
      <c r="L146" s="12">
        <f t="shared" si="66"/>
        <v>0</v>
      </c>
      <c r="M146" s="12">
        <f t="shared" si="67"/>
        <v>0</v>
      </c>
      <c r="N146" s="12">
        <f t="shared" si="68"/>
        <v>0</v>
      </c>
      <c r="O146" s="12">
        <f t="shared" si="69"/>
        <v>0</v>
      </c>
      <c r="P146" s="13">
        <f t="shared" si="70"/>
        <v>0</v>
      </c>
      <c r="Q146" s="12">
        <f t="shared" si="71"/>
        <v>0</v>
      </c>
      <c r="R146" s="13">
        <f t="shared" si="72"/>
        <v>0.50000000000000033</v>
      </c>
      <c r="S146" s="12">
        <f t="shared" si="58"/>
        <v>0</v>
      </c>
      <c r="U146" s="12">
        <f>SUM(R146:R149)</f>
        <v>6.7500000000000107</v>
      </c>
    </row>
    <row r="147" spans="1:22" x14ac:dyDescent="0.3">
      <c r="A147" s="18" t="s">
        <v>4</v>
      </c>
      <c r="B147" s="2">
        <v>44588</v>
      </c>
      <c r="C147" s="18" t="s">
        <v>4</v>
      </c>
      <c r="D147" s="3">
        <v>0.39583333333333331</v>
      </c>
      <c r="E147" s="3">
        <v>0.42708333333333331</v>
      </c>
      <c r="F147" s="12">
        <f t="shared" si="60"/>
        <v>0.75000000000000111</v>
      </c>
      <c r="G147" s="12">
        <f t="shared" si="61"/>
        <v>1.2500000000000013</v>
      </c>
      <c r="H147" s="23" t="str">
        <f t="shared" si="62"/>
        <v/>
      </c>
      <c r="I147" s="12">
        <f t="shared" si="63"/>
        <v>0</v>
      </c>
      <c r="J147" s="12">
        <f t="shared" si="64"/>
        <v>0</v>
      </c>
      <c r="K147" s="12">
        <f t="shared" si="65"/>
        <v>0</v>
      </c>
      <c r="L147" s="12">
        <f t="shared" si="66"/>
        <v>0</v>
      </c>
      <c r="M147" s="12">
        <f t="shared" si="67"/>
        <v>0</v>
      </c>
      <c r="N147" s="12">
        <f t="shared" si="68"/>
        <v>0</v>
      </c>
      <c r="O147" s="12">
        <f t="shared" si="69"/>
        <v>0</v>
      </c>
      <c r="P147" s="13">
        <f t="shared" si="70"/>
        <v>0</v>
      </c>
      <c r="Q147" s="12">
        <f t="shared" si="71"/>
        <v>0.75000000000000111</v>
      </c>
      <c r="R147" s="13">
        <f t="shared" si="72"/>
        <v>0</v>
      </c>
      <c r="S147" s="12">
        <f t="shared" si="58"/>
        <v>0</v>
      </c>
    </row>
    <row r="148" spans="1:22" ht="28.8" x14ac:dyDescent="0.3">
      <c r="A148" s="27" t="s">
        <v>103</v>
      </c>
      <c r="B148" s="2">
        <v>44588</v>
      </c>
      <c r="C148" s="7" t="s">
        <v>105</v>
      </c>
      <c r="D148" s="3">
        <v>0.42708333333333331</v>
      </c>
      <c r="E148" s="3">
        <v>0.5</v>
      </c>
      <c r="F148" s="12">
        <f t="shared" si="60"/>
        <v>1.7500000000000031</v>
      </c>
      <c r="G148" s="12">
        <f t="shared" si="61"/>
        <v>3.0000000000000044</v>
      </c>
      <c r="H148" s="23" t="str">
        <f t="shared" si="62"/>
        <v/>
      </c>
      <c r="I148" s="12">
        <f t="shared" si="63"/>
        <v>0</v>
      </c>
      <c r="J148" s="12">
        <f t="shared" si="64"/>
        <v>0</v>
      </c>
      <c r="K148" s="12">
        <f t="shared" si="65"/>
        <v>0</v>
      </c>
      <c r="L148" s="12">
        <f t="shared" si="66"/>
        <v>0</v>
      </c>
      <c r="M148" s="12">
        <f t="shared" si="67"/>
        <v>0</v>
      </c>
      <c r="N148" s="12">
        <f t="shared" si="68"/>
        <v>0</v>
      </c>
      <c r="O148" s="12">
        <f t="shared" si="69"/>
        <v>0</v>
      </c>
      <c r="P148" s="13">
        <f t="shared" si="70"/>
        <v>0</v>
      </c>
      <c r="Q148" s="12">
        <f t="shared" si="71"/>
        <v>0</v>
      </c>
      <c r="R148" s="13">
        <f t="shared" si="72"/>
        <v>1.7500000000000031</v>
      </c>
      <c r="S148" s="12">
        <f t="shared" si="58"/>
        <v>0</v>
      </c>
    </row>
    <row r="149" spans="1:22" ht="28.8" x14ac:dyDescent="0.3">
      <c r="A149" s="27" t="s">
        <v>103</v>
      </c>
      <c r="B149" s="2">
        <v>44588</v>
      </c>
      <c r="C149" s="7" t="s">
        <v>105</v>
      </c>
      <c r="D149" s="3">
        <v>0.54166666666666663</v>
      </c>
      <c r="E149" s="3">
        <v>0.72916666666666663</v>
      </c>
      <c r="F149" s="12">
        <f t="shared" si="60"/>
        <v>4.5000000000000071</v>
      </c>
      <c r="G149" s="12">
        <f t="shared" si="61"/>
        <v>7.5000000000000115</v>
      </c>
      <c r="H149" s="23">
        <f t="shared" si="62"/>
        <v>7.5000000000000115</v>
      </c>
      <c r="I149" s="12">
        <f t="shared" si="63"/>
        <v>0</v>
      </c>
      <c r="J149" s="12">
        <f t="shared" si="64"/>
        <v>0</v>
      </c>
      <c r="K149" s="12">
        <f t="shared" si="65"/>
        <v>0</v>
      </c>
      <c r="L149" s="12">
        <f t="shared" si="66"/>
        <v>0</v>
      </c>
      <c r="M149" s="12">
        <f t="shared" si="67"/>
        <v>0</v>
      </c>
      <c r="N149" s="12">
        <f t="shared" si="68"/>
        <v>0</v>
      </c>
      <c r="O149" s="12">
        <f t="shared" si="69"/>
        <v>0</v>
      </c>
      <c r="P149" s="13">
        <f t="shared" si="70"/>
        <v>0</v>
      </c>
      <c r="Q149" s="12">
        <f t="shared" si="71"/>
        <v>0</v>
      </c>
      <c r="R149" s="13">
        <f t="shared" si="72"/>
        <v>4.5000000000000071</v>
      </c>
      <c r="S149" s="12">
        <f t="shared" si="58"/>
        <v>0</v>
      </c>
    </row>
    <row r="150" spans="1:22" ht="28.8" x14ac:dyDescent="0.3">
      <c r="A150" s="27" t="s">
        <v>103</v>
      </c>
      <c r="B150" s="2">
        <v>44589</v>
      </c>
      <c r="C150" s="7" t="s">
        <v>105</v>
      </c>
      <c r="D150" s="3">
        <v>0.375</v>
      </c>
      <c r="E150" s="3">
        <v>0.39583333333333331</v>
      </c>
      <c r="F150" s="12">
        <f t="shared" si="60"/>
        <v>0.50000000000000033</v>
      </c>
      <c r="G150" s="12">
        <f t="shared" si="61"/>
        <v>0.50000000000000033</v>
      </c>
      <c r="H150" s="23" t="str">
        <f t="shared" si="62"/>
        <v/>
      </c>
      <c r="I150" s="12">
        <f t="shared" si="63"/>
        <v>0</v>
      </c>
      <c r="J150" s="12">
        <f t="shared" si="64"/>
        <v>0</v>
      </c>
      <c r="K150" s="12">
        <f t="shared" si="65"/>
        <v>0</v>
      </c>
      <c r="L150" s="12">
        <f t="shared" si="66"/>
        <v>0</v>
      </c>
      <c r="M150" s="12">
        <f t="shared" si="67"/>
        <v>0</v>
      </c>
      <c r="N150" s="12">
        <f t="shared" si="68"/>
        <v>0</v>
      </c>
      <c r="O150" s="12">
        <f t="shared" si="69"/>
        <v>0</v>
      </c>
      <c r="P150" s="13">
        <f t="shared" si="70"/>
        <v>0</v>
      </c>
      <c r="Q150" s="12">
        <f t="shared" si="71"/>
        <v>0</v>
      </c>
      <c r="R150" s="13">
        <f t="shared" si="72"/>
        <v>0.50000000000000033</v>
      </c>
      <c r="S150" s="12">
        <f t="shared" si="58"/>
        <v>0</v>
      </c>
      <c r="U150" s="12">
        <f>SUM(R150:R153)</f>
        <v>7.0000000000000107</v>
      </c>
    </row>
    <row r="151" spans="1:22" x14ac:dyDescent="0.3">
      <c r="A151" s="18" t="s">
        <v>4</v>
      </c>
      <c r="B151" s="2">
        <v>44589</v>
      </c>
      <c r="C151" s="18" t="s">
        <v>4</v>
      </c>
      <c r="D151" s="3">
        <v>0.39583333333333331</v>
      </c>
      <c r="E151" s="3">
        <v>0.41666666666666669</v>
      </c>
      <c r="F151" s="12">
        <f t="shared" si="60"/>
        <v>0.50000000000000167</v>
      </c>
      <c r="G151" s="12">
        <f t="shared" si="61"/>
        <v>1.000000000000002</v>
      </c>
      <c r="H151" s="23" t="str">
        <f t="shared" si="62"/>
        <v/>
      </c>
      <c r="I151" s="12">
        <f t="shared" si="63"/>
        <v>0</v>
      </c>
      <c r="J151" s="12">
        <f t="shared" si="64"/>
        <v>0</v>
      </c>
      <c r="K151" s="12">
        <f t="shared" si="65"/>
        <v>0</v>
      </c>
      <c r="L151" s="12">
        <f t="shared" si="66"/>
        <v>0</v>
      </c>
      <c r="M151" s="12">
        <f t="shared" si="67"/>
        <v>0</v>
      </c>
      <c r="N151" s="12">
        <f t="shared" si="68"/>
        <v>0</v>
      </c>
      <c r="O151" s="12">
        <f t="shared" si="69"/>
        <v>0</v>
      </c>
      <c r="P151" s="13">
        <f t="shared" si="70"/>
        <v>0</v>
      </c>
      <c r="Q151" s="12">
        <f t="shared" si="71"/>
        <v>0.50000000000000167</v>
      </c>
      <c r="R151" s="13">
        <f t="shared" si="72"/>
        <v>0</v>
      </c>
      <c r="S151" s="12">
        <f t="shared" si="58"/>
        <v>0</v>
      </c>
    </row>
    <row r="152" spans="1:22" ht="28.8" x14ac:dyDescent="0.3">
      <c r="A152" s="27" t="s">
        <v>103</v>
      </c>
      <c r="B152" s="2">
        <v>44589</v>
      </c>
      <c r="C152" s="7" t="s">
        <v>105</v>
      </c>
      <c r="D152" s="3">
        <v>0.41666666666666669</v>
      </c>
      <c r="E152" s="3">
        <v>0.5</v>
      </c>
      <c r="F152" s="12">
        <f t="shared" si="60"/>
        <v>2.0000000000000027</v>
      </c>
      <c r="G152" s="12">
        <f t="shared" si="61"/>
        <v>3.0000000000000044</v>
      </c>
      <c r="H152" s="23" t="str">
        <f t="shared" si="62"/>
        <v/>
      </c>
      <c r="I152" s="12">
        <f t="shared" si="63"/>
        <v>0</v>
      </c>
      <c r="J152" s="12">
        <f t="shared" si="64"/>
        <v>0</v>
      </c>
      <c r="K152" s="12">
        <f t="shared" si="65"/>
        <v>0</v>
      </c>
      <c r="L152" s="12">
        <f t="shared" si="66"/>
        <v>0</v>
      </c>
      <c r="M152" s="12">
        <f t="shared" si="67"/>
        <v>0</v>
      </c>
      <c r="N152" s="12">
        <f t="shared" si="68"/>
        <v>0</v>
      </c>
      <c r="O152" s="12">
        <f t="shared" si="69"/>
        <v>0</v>
      </c>
      <c r="P152" s="13">
        <f t="shared" si="70"/>
        <v>0</v>
      </c>
      <c r="Q152" s="12">
        <f t="shared" si="71"/>
        <v>0</v>
      </c>
      <c r="R152" s="13">
        <f t="shared" si="72"/>
        <v>2.0000000000000027</v>
      </c>
      <c r="S152" s="12">
        <f t="shared" si="58"/>
        <v>0</v>
      </c>
    </row>
    <row r="153" spans="1:22" ht="28.8" x14ac:dyDescent="0.3">
      <c r="A153" s="27" t="s">
        <v>103</v>
      </c>
      <c r="B153" s="2">
        <v>44589</v>
      </c>
      <c r="C153" s="7" t="s">
        <v>105</v>
      </c>
      <c r="D153" s="3">
        <v>0.54166666666666663</v>
      </c>
      <c r="E153" s="3">
        <v>0.72916666666666663</v>
      </c>
      <c r="F153" s="12">
        <f t="shared" si="60"/>
        <v>4.5000000000000071</v>
      </c>
      <c r="G153" s="12">
        <f t="shared" si="61"/>
        <v>7.5000000000000115</v>
      </c>
      <c r="H153" s="23">
        <f t="shared" si="62"/>
        <v>7.5000000000000115</v>
      </c>
      <c r="I153" s="12">
        <f t="shared" si="63"/>
        <v>0</v>
      </c>
      <c r="J153" s="12">
        <f t="shared" si="64"/>
        <v>0</v>
      </c>
      <c r="K153" s="12">
        <f t="shared" si="65"/>
        <v>0</v>
      </c>
      <c r="L153" s="12">
        <f t="shared" si="66"/>
        <v>0</v>
      </c>
      <c r="M153" s="12">
        <f t="shared" si="67"/>
        <v>0</v>
      </c>
      <c r="N153" s="12">
        <f t="shared" si="68"/>
        <v>0</v>
      </c>
      <c r="O153" s="12">
        <f t="shared" si="69"/>
        <v>0</v>
      </c>
      <c r="P153" s="13">
        <f t="shared" si="70"/>
        <v>0</v>
      </c>
      <c r="Q153" s="12">
        <f t="shared" si="71"/>
        <v>0</v>
      </c>
      <c r="R153" s="13">
        <f t="shared" si="72"/>
        <v>4.5000000000000071</v>
      </c>
      <c r="S153" s="12">
        <f t="shared" si="58"/>
        <v>0</v>
      </c>
    </row>
    <row r="154" spans="1:22" ht="28.8" x14ac:dyDescent="0.3">
      <c r="A154" s="27" t="s">
        <v>103</v>
      </c>
      <c r="B154" s="2">
        <v>44592</v>
      </c>
      <c r="C154" s="7" t="s">
        <v>105</v>
      </c>
      <c r="D154" s="3">
        <v>0.375</v>
      </c>
      <c r="E154" s="3">
        <v>0.39583333333333331</v>
      </c>
      <c r="F154" s="12">
        <f t="shared" si="60"/>
        <v>0.50000000000000033</v>
      </c>
      <c r="G154" s="12">
        <f t="shared" si="61"/>
        <v>0.50000000000000033</v>
      </c>
      <c r="H154" s="23" t="str">
        <f t="shared" si="62"/>
        <v/>
      </c>
      <c r="I154" s="12">
        <f t="shared" si="63"/>
        <v>0</v>
      </c>
      <c r="J154" s="12">
        <f t="shared" si="64"/>
        <v>0</v>
      </c>
      <c r="K154" s="12">
        <f t="shared" si="65"/>
        <v>0</v>
      </c>
      <c r="L154" s="12">
        <f t="shared" si="66"/>
        <v>0</v>
      </c>
      <c r="M154" s="12">
        <f t="shared" si="67"/>
        <v>0</v>
      </c>
      <c r="N154" s="12">
        <f t="shared" si="68"/>
        <v>0</v>
      </c>
      <c r="O154" s="12">
        <f t="shared" si="69"/>
        <v>0</v>
      </c>
      <c r="P154" s="13">
        <f t="shared" si="70"/>
        <v>0</v>
      </c>
      <c r="Q154" s="12">
        <f t="shared" si="71"/>
        <v>0</v>
      </c>
      <c r="R154" s="13">
        <f t="shared" si="72"/>
        <v>0.50000000000000033</v>
      </c>
      <c r="S154" s="12">
        <f t="shared" si="58"/>
        <v>0</v>
      </c>
      <c r="U154" s="12">
        <f>SUM(R154:R156)</f>
        <v>2.5000000000000031</v>
      </c>
    </row>
    <row r="155" spans="1:22" x14ac:dyDescent="0.3">
      <c r="A155" s="18" t="s">
        <v>4</v>
      </c>
      <c r="B155" s="2">
        <v>44592</v>
      </c>
      <c r="C155" s="18" t="s">
        <v>4</v>
      </c>
      <c r="D155" s="3">
        <v>0.39583333333333331</v>
      </c>
      <c r="E155" s="3">
        <v>0.41666666666666669</v>
      </c>
      <c r="F155" s="12">
        <f t="shared" si="60"/>
        <v>0.50000000000000167</v>
      </c>
      <c r="G155" s="12">
        <f t="shared" si="61"/>
        <v>1.000000000000002</v>
      </c>
      <c r="H155" s="23" t="str">
        <f t="shared" si="62"/>
        <v/>
      </c>
      <c r="I155" s="12">
        <f t="shared" si="63"/>
        <v>0</v>
      </c>
      <c r="J155" s="12">
        <f t="shared" si="64"/>
        <v>0</v>
      </c>
      <c r="K155" s="12">
        <f t="shared" si="65"/>
        <v>0</v>
      </c>
      <c r="L155" s="12">
        <f t="shared" si="66"/>
        <v>0</v>
      </c>
      <c r="M155" s="12">
        <f t="shared" si="67"/>
        <v>0</v>
      </c>
      <c r="N155" s="12">
        <f t="shared" si="68"/>
        <v>0</v>
      </c>
      <c r="O155" s="12">
        <f t="shared" si="69"/>
        <v>0</v>
      </c>
      <c r="P155" s="13">
        <f t="shared" si="70"/>
        <v>0</v>
      </c>
      <c r="Q155" s="12">
        <f t="shared" si="71"/>
        <v>0.50000000000000167</v>
      </c>
      <c r="R155" s="13">
        <f t="shared" si="72"/>
        <v>0</v>
      </c>
      <c r="S155" s="12">
        <f t="shared" si="58"/>
        <v>0</v>
      </c>
    </row>
    <row r="156" spans="1:22" ht="28.8" x14ac:dyDescent="0.3">
      <c r="A156" s="27" t="s">
        <v>103</v>
      </c>
      <c r="B156" s="2">
        <v>44592</v>
      </c>
      <c r="C156" s="7" t="s">
        <v>105</v>
      </c>
      <c r="D156" s="3">
        <v>0.41666666666666669</v>
      </c>
      <c r="E156" s="3">
        <v>0.5</v>
      </c>
      <c r="F156" s="12">
        <f t="shared" si="60"/>
        <v>2.0000000000000027</v>
      </c>
      <c r="G156" s="12">
        <f t="shared" si="61"/>
        <v>3.0000000000000044</v>
      </c>
      <c r="H156" s="23" t="str">
        <f t="shared" si="62"/>
        <v/>
      </c>
      <c r="I156" s="12">
        <f t="shared" si="63"/>
        <v>0</v>
      </c>
      <c r="J156" s="12">
        <f t="shared" si="64"/>
        <v>0</v>
      </c>
      <c r="K156" s="12">
        <f t="shared" si="65"/>
        <v>0</v>
      </c>
      <c r="L156" s="12">
        <f t="shared" si="66"/>
        <v>0</v>
      </c>
      <c r="M156" s="12">
        <f t="shared" si="67"/>
        <v>0</v>
      </c>
      <c r="N156" s="12">
        <f t="shared" si="68"/>
        <v>0</v>
      </c>
      <c r="O156" s="12">
        <f t="shared" si="69"/>
        <v>0</v>
      </c>
      <c r="P156" s="13">
        <f t="shared" si="70"/>
        <v>0</v>
      </c>
      <c r="Q156" s="12">
        <f t="shared" si="71"/>
        <v>0</v>
      </c>
      <c r="R156" s="13">
        <f t="shared" si="72"/>
        <v>2.0000000000000027</v>
      </c>
      <c r="S156" s="12">
        <f t="shared" si="58"/>
        <v>0</v>
      </c>
    </row>
    <row r="157" spans="1:22" ht="28.8" x14ac:dyDescent="0.3">
      <c r="A157" s="27" t="s">
        <v>103</v>
      </c>
      <c r="B157" s="2">
        <v>44592</v>
      </c>
      <c r="C157" s="7" t="s">
        <v>133</v>
      </c>
      <c r="D157" s="3">
        <v>0.54166666666666663</v>
      </c>
      <c r="E157" s="3">
        <v>0.72916666666666663</v>
      </c>
      <c r="F157" s="12">
        <f t="shared" si="60"/>
        <v>4.5000000000000071</v>
      </c>
      <c r="G157" s="12">
        <f t="shared" si="61"/>
        <v>7.5000000000000115</v>
      </c>
      <c r="H157" s="23">
        <f t="shared" si="62"/>
        <v>7.5000000000000115</v>
      </c>
      <c r="I157" s="12">
        <f t="shared" si="63"/>
        <v>0</v>
      </c>
      <c r="J157" s="12">
        <f t="shared" si="64"/>
        <v>0</v>
      </c>
      <c r="K157" s="12">
        <f t="shared" si="65"/>
        <v>0</v>
      </c>
      <c r="L157" s="12">
        <f t="shared" si="66"/>
        <v>0</v>
      </c>
      <c r="M157" s="12">
        <f t="shared" si="67"/>
        <v>0</v>
      </c>
      <c r="N157" s="12">
        <f t="shared" si="68"/>
        <v>0</v>
      </c>
      <c r="O157" s="12">
        <f t="shared" si="69"/>
        <v>0</v>
      </c>
      <c r="P157" s="13">
        <f t="shared" si="70"/>
        <v>0</v>
      </c>
      <c r="Q157" s="12">
        <f t="shared" si="71"/>
        <v>0</v>
      </c>
      <c r="R157" s="13">
        <f t="shared" si="72"/>
        <v>4.5000000000000071</v>
      </c>
      <c r="S157" s="12">
        <f t="shared" si="58"/>
        <v>0</v>
      </c>
      <c r="U157" s="12">
        <f>R157</f>
        <v>4.5000000000000071</v>
      </c>
    </row>
    <row r="158" spans="1:22" x14ac:dyDescent="0.3">
      <c r="A158" s="27"/>
      <c r="B158" s="2"/>
      <c r="F158" s="12">
        <f t="shared" si="60"/>
        <v>0</v>
      </c>
      <c r="G158" s="12">
        <f t="shared" si="61"/>
        <v>0</v>
      </c>
      <c r="H158" s="23" t="str">
        <f t="shared" si="62"/>
        <v/>
      </c>
      <c r="I158" s="12">
        <f t="shared" si="63"/>
        <v>0</v>
      </c>
      <c r="J158" s="12">
        <f t="shared" si="64"/>
        <v>0</v>
      </c>
      <c r="K158" s="12">
        <f t="shared" si="65"/>
        <v>0</v>
      </c>
      <c r="L158" s="12">
        <f t="shared" si="66"/>
        <v>0</v>
      </c>
      <c r="M158" s="12">
        <f t="shared" si="67"/>
        <v>0</v>
      </c>
      <c r="N158" s="12">
        <f t="shared" si="68"/>
        <v>0</v>
      </c>
      <c r="O158" s="12">
        <f t="shared" si="69"/>
        <v>0</v>
      </c>
      <c r="P158" s="13">
        <f t="shared" si="70"/>
        <v>0</v>
      </c>
      <c r="Q158" s="12">
        <f t="shared" si="71"/>
        <v>0</v>
      </c>
      <c r="R158" s="13">
        <f t="shared" si="72"/>
        <v>0</v>
      </c>
      <c r="S158" s="12">
        <f t="shared" si="58"/>
        <v>0</v>
      </c>
      <c r="U158" s="12">
        <f>SUM(R158:R162)</f>
        <v>0</v>
      </c>
    </row>
    <row r="159" spans="1:22" x14ac:dyDescent="0.3">
      <c r="A159" s="18"/>
      <c r="B159" s="2"/>
      <c r="C159" s="18"/>
      <c r="F159" s="12">
        <f t="shared" si="60"/>
        <v>0</v>
      </c>
      <c r="G159" s="12">
        <f t="shared" si="61"/>
        <v>0</v>
      </c>
      <c r="H159" s="23" t="str">
        <f t="shared" si="62"/>
        <v/>
      </c>
      <c r="I159" s="12">
        <f t="shared" si="63"/>
        <v>0</v>
      </c>
      <c r="J159" s="12">
        <f t="shared" si="64"/>
        <v>0</v>
      </c>
      <c r="K159" s="12">
        <f t="shared" si="65"/>
        <v>0</v>
      </c>
      <c r="L159" s="12">
        <f t="shared" si="66"/>
        <v>0</v>
      </c>
      <c r="M159" s="12">
        <f t="shared" si="67"/>
        <v>0</v>
      </c>
      <c r="N159" s="12">
        <f t="shared" si="68"/>
        <v>0</v>
      </c>
      <c r="O159" s="12">
        <f t="shared" si="69"/>
        <v>0</v>
      </c>
      <c r="P159" s="13">
        <f t="shared" si="70"/>
        <v>0</v>
      </c>
      <c r="Q159" s="12">
        <f t="shared" si="71"/>
        <v>0</v>
      </c>
      <c r="R159" s="13">
        <f t="shared" si="72"/>
        <v>0</v>
      </c>
      <c r="S159" s="12">
        <f t="shared" si="58"/>
        <v>0</v>
      </c>
    </row>
    <row r="160" spans="1:22" x14ac:dyDescent="0.3">
      <c r="A160" s="27"/>
      <c r="B160" s="2"/>
      <c r="F160" s="12">
        <f t="shared" si="60"/>
        <v>0</v>
      </c>
      <c r="G160" s="12">
        <f t="shared" si="61"/>
        <v>0</v>
      </c>
      <c r="H160" s="23" t="str">
        <f t="shared" si="62"/>
        <v/>
      </c>
      <c r="I160" s="12">
        <f t="shared" si="63"/>
        <v>0</v>
      </c>
      <c r="J160" s="12">
        <f t="shared" si="64"/>
        <v>0</v>
      </c>
      <c r="K160" s="12">
        <f t="shared" si="65"/>
        <v>0</v>
      </c>
      <c r="L160" s="12">
        <f t="shared" si="66"/>
        <v>0</v>
      </c>
      <c r="M160" s="12">
        <f t="shared" si="67"/>
        <v>0</v>
      </c>
      <c r="N160" s="12">
        <f t="shared" si="68"/>
        <v>0</v>
      </c>
      <c r="O160" s="12">
        <f t="shared" si="69"/>
        <v>0</v>
      </c>
      <c r="P160" s="13">
        <f t="shared" si="70"/>
        <v>0</v>
      </c>
      <c r="Q160" s="12">
        <f t="shared" si="71"/>
        <v>0</v>
      </c>
      <c r="R160" s="13">
        <f t="shared" si="72"/>
        <v>0</v>
      </c>
      <c r="S160" s="12">
        <f t="shared" si="58"/>
        <v>0</v>
      </c>
    </row>
    <row r="161" spans="1:22" x14ac:dyDescent="0.3">
      <c r="A161" s="27"/>
      <c r="B161" s="2"/>
      <c r="F161" s="12">
        <f t="shared" si="60"/>
        <v>0</v>
      </c>
      <c r="G161" s="12">
        <f t="shared" si="61"/>
        <v>0</v>
      </c>
      <c r="H161" s="23" t="str">
        <f t="shared" si="62"/>
        <v/>
      </c>
      <c r="I161" s="12">
        <f t="shared" si="63"/>
        <v>0</v>
      </c>
      <c r="J161" s="12">
        <f t="shared" si="64"/>
        <v>0</v>
      </c>
      <c r="K161" s="12">
        <f t="shared" si="65"/>
        <v>0</v>
      </c>
      <c r="L161" s="12">
        <f t="shared" si="66"/>
        <v>0</v>
      </c>
      <c r="M161" s="12">
        <f t="shared" si="67"/>
        <v>0</v>
      </c>
      <c r="N161" s="12">
        <f t="shared" si="68"/>
        <v>0</v>
      </c>
      <c r="O161" s="12">
        <f t="shared" si="69"/>
        <v>0</v>
      </c>
      <c r="P161" s="13">
        <f t="shared" si="70"/>
        <v>0</v>
      </c>
      <c r="Q161" s="12">
        <f t="shared" si="71"/>
        <v>0</v>
      </c>
      <c r="R161" s="13">
        <f t="shared" si="72"/>
        <v>0</v>
      </c>
      <c r="S161" s="12">
        <f t="shared" si="58"/>
        <v>0</v>
      </c>
    </row>
    <row r="162" spans="1:22" x14ac:dyDescent="0.3">
      <c r="A162" s="27"/>
      <c r="B162" s="2"/>
      <c r="F162" s="12">
        <f t="shared" si="60"/>
        <v>0</v>
      </c>
      <c r="G162" s="12">
        <f t="shared" si="61"/>
        <v>0</v>
      </c>
      <c r="H162" s="23" t="str">
        <f t="shared" si="62"/>
        <v/>
      </c>
      <c r="I162" s="12">
        <f t="shared" si="63"/>
        <v>0</v>
      </c>
      <c r="J162" s="12">
        <f t="shared" si="64"/>
        <v>0</v>
      </c>
      <c r="K162" s="12">
        <f t="shared" si="65"/>
        <v>0</v>
      </c>
      <c r="L162" s="12">
        <f t="shared" si="66"/>
        <v>0</v>
      </c>
      <c r="M162" s="12">
        <f t="shared" si="67"/>
        <v>0</v>
      </c>
      <c r="N162" s="12">
        <f t="shared" si="68"/>
        <v>0</v>
      </c>
      <c r="O162" s="12">
        <f t="shared" si="69"/>
        <v>0</v>
      </c>
      <c r="P162" s="13">
        <f t="shared" si="70"/>
        <v>0</v>
      </c>
      <c r="Q162" s="12">
        <f t="shared" si="71"/>
        <v>0</v>
      </c>
      <c r="R162" s="13">
        <f t="shared" si="72"/>
        <v>0</v>
      </c>
      <c r="S162" s="12">
        <f t="shared" si="58"/>
        <v>0</v>
      </c>
    </row>
    <row r="163" spans="1:22" x14ac:dyDescent="0.3">
      <c r="A163" s="27"/>
      <c r="B163" s="2"/>
      <c r="F163" s="12">
        <f t="shared" ref="F163:F203" si="73">IF(AND(D163&lt;&gt;"",E163&lt;&gt;""),(E163-D163)/0.0416666666666666,0)</f>
        <v>0</v>
      </c>
      <c r="G163" s="12">
        <f t="shared" ref="G163:G203" si="74">IF(B163=B162,F163+G162,F163)</f>
        <v>0</v>
      </c>
      <c r="H163" s="23" t="str">
        <f t="shared" ref="H163:H203" si="75">IF(B163=B164,"",G163)</f>
        <v/>
      </c>
      <c r="I163" s="12">
        <f t="shared" si="63"/>
        <v>0</v>
      </c>
      <c r="J163" s="12">
        <f t="shared" si="64"/>
        <v>0</v>
      </c>
      <c r="K163" s="12">
        <f t="shared" si="65"/>
        <v>0</v>
      </c>
      <c r="L163" s="12">
        <f t="shared" si="66"/>
        <v>0</v>
      </c>
      <c r="M163" s="12">
        <f t="shared" si="67"/>
        <v>0</v>
      </c>
      <c r="N163" s="12">
        <f t="shared" si="68"/>
        <v>0</v>
      </c>
      <c r="O163" s="12">
        <f t="shared" si="69"/>
        <v>0</v>
      </c>
      <c r="P163" s="13">
        <f t="shared" si="70"/>
        <v>0</v>
      </c>
      <c r="Q163" s="12">
        <f t="shared" si="71"/>
        <v>0</v>
      </c>
      <c r="R163" s="13">
        <f t="shared" si="72"/>
        <v>0</v>
      </c>
      <c r="S163" s="12">
        <f t="shared" si="58"/>
        <v>0</v>
      </c>
      <c r="U163" s="12">
        <f>SUM(R163:R169)</f>
        <v>0</v>
      </c>
    </row>
    <row r="164" spans="1:22" x14ac:dyDescent="0.3">
      <c r="A164" s="18"/>
      <c r="B164" s="2"/>
      <c r="C164" s="18"/>
      <c r="F164" s="12">
        <f t="shared" si="73"/>
        <v>0</v>
      </c>
      <c r="G164" s="12">
        <f t="shared" si="74"/>
        <v>0</v>
      </c>
      <c r="H164" s="23" t="str">
        <f t="shared" si="75"/>
        <v/>
      </c>
      <c r="I164" s="12">
        <f t="shared" si="63"/>
        <v>0</v>
      </c>
      <c r="J164" s="12">
        <f t="shared" si="64"/>
        <v>0</v>
      </c>
      <c r="K164" s="12">
        <f t="shared" si="65"/>
        <v>0</v>
      </c>
      <c r="L164" s="12">
        <f t="shared" si="66"/>
        <v>0</v>
      </c>
      <c r="M164" s="12">
        <f t="shared" si="67"/>
        <v>0</v>
      </c>
      <c r="N164" s="12">
        <f t="shared" si="68"/>
        <v>0</v>
      </c>
      <c r="O164" s="12">
        <f t="shared" si="69"/>
        <v>0</v>
      </c>
      <c r="P164" s="13">
        <f t="shared" si="70"/>
        <v>0</v>
      </c>
      <c r="Q164" s="12">
        <f t="shared" si="71"/>
        <v>0</v>
      </c>
      <c r="R164" s="13">
        <f t="shared" si="72"/>
        <v>0</v>
      </c>
      <c r="S164" s="12">
        <f t="shared" si="58"/>
        <v>0</v>
      </c>
    </row>
    <row r="165" spans="1:22" x14ac:dyDescent="0.3">
      <c r="A165" s="27"/>
      <c r="B165" s="2"/>
      <c r="F165" s="12">
        <f t="shared" si="73"/>
        <v>0</v>
      </c>
      <c r="G165" s="12">
        <f t="shared" si="74"/>
        <v>0</v>
      </c>
      <c r="H165" s="23" t="str">
        <f t="shared" si="75"/>
        <v/>
      </c>
      <c r="I165" s="12">
        <f t="shared" si="63"/>
        <v>0</v>
      </c>
      <c r="J165" s="12">
        <f t="shared" si="64"/>
        <v>0</v>
      </c>
      <c r="K165" s="12">
        <f t="shared" si="65"/>
        <v>0</v>
      </c>
      <c r="L165" s="12">
        <f t="shared" si="66"/>
        <v>0</v>
      </c>
      <c r="M165" s="12">
        <f t="shared" si="67"/>
        <v>0</v>
      </c>
      <c r="N165" s="12">
        <f t="shared" si="68"/>
        <v>0</v>
      </c>
      <c r="O165" s="12">
        <f t="shared" si="69"/>
        <v>0</v>
      </c>
      <c r="P165" s="13">
        <f t="shared" si="70"/>
        <v>0</v>
      </c>
      <c r="Q165" s="12">
        <f t="shared" si="71"/>
        <v>0</v>
      </c>
      <c r="R165" s="13">
        <f t="shared" si="72"/>
        <v>0</v>
      </c>
      <c r="S165" s="12">
        <f t="shared" ref="S165:S167" si="76">IF(A165=$S$3,F165,0)</f>
        <v>0</v>
      </c>
    </row>
    <row r="166" spans="1:22" x14ac:dyDescent="0.3">
      <c r="A166" s="27"/>
      <c r="B166" s="2"/>
      <c r="F166" s="12">
        <f t="shared" si="73"/>
        <v>0</v>
      </c>
      <c r="G166" s="12">
        <f t="shared" si="74"/>
        <v>0</v>
      </c>
      <c r="H166" s="23" t="str">
        <f t="shared" si="75"/>
        <v/>
      </c>
      <c r="I166" s="12">
        <f t="shared" si="47"/>
        <v>0</v>
      </c>
      <c r="J166" s="12">
        <f t="shared" si="48"/>
        <v>0</v>
      </c>
      <c r="K166" s="12">
        <f t="shared" si="49"/>
        <v>0</v>
      </c>
      <c r="L166" s="12">
        <f t="shared" si="50"/>
        <v>0</v>
      </c>
      <c r="M166" s="12">
        <f t="shared" si="51"/>
        <v>0</v>
      </c>
      <c r="N166" s="12">
        <f t="shared" si="52"/>
        <v>0</v>
      </c>
      <c r="O166" s="12">
        <f t="shared" si="53"/>
        <v>0</v>
      </c>
      <c r="P166" s="13">
        <f t="shared" si="54"/>
        <v>0</v>
      </c>
      <c r="Q166" s="12">
        <f t="shared" si="55"/>
        <v>0</v>
      </c>
      <c r="R166" s="13">
        <f t="shared" ref="R166:R167" si="77">IF(A166=$R$3,F166,0)</f>
        <v>0</v>
      </c>
      <c r="S166" s="12">
        <f t="shared" si="76"/>
        <v>0</v>
      </c>
    </row>
    <row r="167" spans="1:22" x14ac:dyDescent="0.3">
      <c r="B167" s="2"/>
      <c r="F167" s="12">
        <f t="shared" si="73"/>
        <v>0</v>
      </c>
      <c r="G167" s="12">
        <f t="shared" si="74"/>
        <v>0</v>
      </c>
      <c r="H167" s="23" t="str">
        <f t="shared" si="75"/>
        <v/>
      </c>
      <c r="I167" s="12">
        <f t="shared" si="47"/>
        <v>0</v>
      </c>
      <c r="J167" s="12">
        <f t="shared" si="48"/>
        <v>0</v>
      </c>
      <c r="K167" s="12">
        <f t="shared" si="49"/>
        <v>0</v>
      </c>
      <c r="L167" s="12">
        <f t="shared" si="50"/>
        <v>0</v>
      </c>
      <c r="M167" s="12">
        <f t="shared" si="51"/>
        <v>0</v>
      </c>
      <c r="N167" s="12">
        <f t="shared" si="52"/>
        <v>0</v>
      </c>
      <c r="O167" s="12">
        <f t="shared" si="53"/>
        <v>0</v>
      </c>
      <c r="P167" s="13">
        <f t="shared" si="54"/>
        <v>0</v>
      </c>
      <c r="Q167" s="12">
        <f t="shared" si="55"/>
        <v>0</v>
      </c>
      <c r="R167" s="13">
        <f t="shared" si="77"/>
        <v>0</v>
      </c>
      <c r="S167" s="12">
        <f t="shared" si="76"/>
        <v>0</v>
      </c>
    </row>
    <row r="168" spans="1:22" x14ac:dyDescent="0.3">
      <c r="A168" s="18"/>
      <c r="B168" s="2"/>
      <c r="C168" s="18"/>
      <c r="F168" s="12">
        <f t="shared" si="73"/>
        <v>0</v>
      </c>
      <c r="G168" s="12">
        <f t="shared" si="74"/>
        <v>0</v>
      </c>
      <c r="H168" s="23" t="str">
        <f t="shared" si="75"/>
        <v/>
      </c>
      <c r="I168" s="12">
        <f t="shared" ref="I168:I203" si="78">IF(A168=$I$3,F168,0)</f>
        <v>0</v>
      </c>
      <c r="J168" s="12">
        <f t="shared" ref="J168:J203" si="79">IF(A168=$J$3,F168,0)</f>
        <v>0</v>
      </c>
      <c r="K168" s="12">
        <f t="shared" ref="K168:K203" si="80">IF(A168=$K$3,F168,0)</f>
        <v>0</v>
      </c>
      <c r="L168" s="12">
        <f t="shared" ref="L168:L203" si="81">IF(A168=$L$3,F168,0)</f>
        <v>0</v>
      </c>
      <c r="M168" s="12">
        <f t="shared" ref="M168:M203" si="82">IF(A168=$M$3,F168,0)</f>
        <v>0</v>
      </c>
      <c r="N168" s="12">
        <f t="shared" ref="N168:N203" si="83">IF(A168=$N$3,F168,0)</f>
        <v>0</v>
      </c>
      <c r="O168" s="12">
        <f t="shared" ref="O168:O203" si="84">IF(A168=$O$3,F168,0)</f>
        <v>0</v>
      </c>
      <c r="P168" s="13">
        <f t="shared" ref="P168:P203" si="85">IF(A168=$P$3,F168,0)</f>
        <v>0</v>
      </c>
      <c r="Q168" s="12">
        <f t="shared" ref="Q168:Q203" si="86">IF(A168=$Q$3,F168,0)</f>
        <v>0</v>
      </c>
      <c r="R168" s="13">
        <f t="shared" ref="R168:R203" si="87">IF(A168=$R$3,F168,0)</f>
        <v>0</v>
      </c>
      <c r="S168" s="12">
        <f t="shared" ref="S168:S203" si="88">IF(A168=$S$3,F168,0)</f>
        <v>0</v>
      </c>
    </row>
    <row r="169" spans="1:22" x14ac:dyDescent="0.3">
      <c r="A169" s="27"/>
      <c r="B169" s="2"/>
      <c r="F169" s="12">
        <f t="shared" si="73"/>
        <v>0</v>
      </c>
      <c r="G169" s="12">
        <f t="shared" si="74"/>
        <v>0</v>
      </c>
      <c r="H169" s="23" t="str">
        <f t="shared" si="75"/>
        <v/>
      </c>
      <c r="I169" s="12">
        <f t="shared" si="78"/>
        <v>0</v>
      </c>
      <c r="J169" s="12">
        <f t="shared" si="79"/>
        <v>0</v>
      </c>
      <c r="K169" s="12">
        <f t="shared" si="80"/>
        <v>0</v>
      </c>
      <c r="L169" s="12">
        <f t="shared" si="81"/>
        <v>0</v>
      </c>
      <c r="M169" s="12">
        <f t="shared" si="82"/>
        <v>0</v>
      </c>
      <c r="N169" s="12">
        <f t="shared" si="83"/>
        <v>0</v>
      </c>
      <c r="O169" s="12">
        <f t="shared" si="84"/>
        <v>0</v>
      </c>
      <c r="P169" s="13">
        <f t="shared" si="85"/>
        <v>0</v>
      </c>
      <c r="Q169" s="12">
        <f t="shared" si="86"/>
        <v>0</v>
      </c>
      <c r="R169" s="13">
        <f t="shared" si="87"/>
        <v>0</v>
      </c>
      <c r="S169" s="12">
        <f t="shared" si="88"/>
        <v>0</v>
      </c>
    </row>
    <row r="170" spans="1:22" x14ac:dyDescent="0.3">
      <c r="A170" s="27"/>
      <c r="B170" s="2"/>
      <c r="F170" s="12">
        <f t="shared" si="73"/>
        <v>0</v>
      </c>
      <c r="G170" s="12">
        <f t="shared" si="74"/>
        <v>0</v>
      </c>
      <c r="H170" s="23" t="str">
        <f t="shared" si="75"/>
        <v/>
      </c>
      <c r="I170" s="12">
        <f t="shared" si="78"/>
        <v>0</v>
      </c>
      <c r="J170" s="12">
        <f t="shared" si="79"/>
        <v>0</v>
      </c>
      <c r="K170" s="12">
        <f t="shared" si="80"/>
        <v>0</v>
      </c>
      <c r="L170" s="12">
        <f t="shared" si="81"/>
        <v>0</v>
      </c>
      <c r="M170" s="12">
        <f t="shared" si="82"/>
        <v>0</v>
      </c>
      <c r="N170" s="12">
        <f t="shared" si="83"/>
        <v>0</v>
      </c>
      <c r="O170" s="12">
        <f t="shared" si="84"/>
        <v>0</v>
      </c>
      <c r="P170" s="13">
        <f t="shared" si="85"/>
        <v>0</v>
      </c>
      <c r="Q170" s="12">
        <f t="shared" si="86"/>
        <v>0</v>
      </c>
      <c r="R170" s="13">
        <f t="shared" si="87"/>
        <v>0</v>
      </c>
      <c r="S170" s="12">
        <f t="shared" si="88"/>
        <v>0</v>
      </c>
      <c r="U170" s="12">
        <f>SUM(R170:R173)</f>
        <v>0</v>
      </c>
    </row>
    <row r="171" spans="1:22" x14ac:dyDescent="0.3">
      <c r="A171" s="18"/>
      <c r="B171" s="2"/>
      <c r="C171" s="18"/>
      <c r="F171" s="12">
        <f t="shared" si="73"/>
        <v>0</v>
      </c>
      <c r="G171" s="12">
        <f t="shared" si="74"/>
        <v>0</v>
      </c>
      <c r="H171" s="23" t="str">
        <f t="shared" si="75"/>
        <v/>
      </c>
      <c r="I171" s="12">
        <f t="shared" si="78"/>
        <v>0</v>
      </c>
      <c r="J171" s="12">
        <f t="shared" si="79"/>
        <v>0</v>
      </c>
      <c r="K171" s="12">
        <f t="shared" si="80"/>
        <v>0</v>
      </c>
      <c r="L171" s="12">
        <f t="shared" si="81"/>
        <v>0</v>
      </c>
      <c r="M171" s="12">
        <f t="shared" si="82"/>
        <v>0</v>
      </c>
      <c r="N171" s="12">
        <f t="shared" si="83"/>
        <v>0</v>
      </c>
      <c r="O171" s="12">
        <f t="shared" si="84"/>
        <v>0</v>
      </c>
      <c r="P171" s="13">
        <f t="shared" si="85"/>
        <v>0</v>
      </c>
      <c r="Q171" s="12">
        <f t="shared" si="86"/>
        <v>0</v>
      </c>
      <c r="R171" s="13">
        <f t="shared" si="87"/>
        <v>0</v>
      </c>
      <c r="S171" s="12">
        <f t="shared" si="88"/>
        <v>0</v>
      </c>
    </row>
    <row r="172" spans="1:22" x14ac:dyDescent="0.3">
      <c r="A172" s="27"/>
      <c r="B172" s="2"/>
      <c r="F172" s="12">
        <f t="shared" si="73"/>
        <v>0</v>
      </c>
      <c r="G172" s="12">
        <f t="shared" si="74"/>
        <v>0</v>
      </c>
      <c r="H172" s="23" t="str">
        <f t="shared" si="75"/>
        <v/>
      </c>
      <c r="I172" s="12">
        <f t="shared" si="78"/>
        <v>0</v>
      </c>
      <c r="J172" s="12">
        <f t="shared" si="79"/>
        <v>0</v>
      </c>
      <c r="K172" s="12">
        <f t="shared" si="80"/>
        <v>0</v>
      </c>
      <c r="L172" s="12">
        <f t="shared" si="81"/>
        <v>0</v>
      </c>
      <c r="M172" s="12">
        <f t="shared" si="82"/>
        <v>0</v>
      </c>
      <c r="N172" s="12">
        <f t="shared" si="83"/>
        <v>0</v>
      </c>
      <c r="O172" s="12">
        <f t="shared" si="84"/>
        <v>0</v>
      </c>
      <c r="P172" s="13">
        <f t="shared" si="85"/>
        <v>0</v>
      </c>
      <c r="Q172" s="12">
        <f t="shared" si="86"/>
        <v>0</v>
      </c>
      <c r="R172" s="13">
        <f t="shared" si="87"/>
        <v>0</v>
      </c>
      <c r="S172" s="12">
        <f t="shared" si="88"/>
        <v>0</v>
      </c>
    </row>
    <row r="173" spans="1:22" x14ac:dyDescent="0.3">
      <c r="A173" s="27"/>
      <c r="B173" s="2"/>
      <c r="F173" s="12">
        <f t="shared" si="73"/>
        <v>0</v>
      </c>
      <c r="G173" s="12">
        <f t="shared" si="74"/>
        <v>0</v>
      </c>
      <c r="H173" s="23" t="str">
        <f t="shared" si="75"/>
        <v/>
      </c>
      <c r="I173" s="12">
        <f t="shared" si="78"/>
        <v>0</v>
      </c>
      <c r="J173" s="12">
        <f t="shared" si="79"/>
        <v>0</v>
      </c>
      <c r="K173" s="12">
        <f t="shared" si="80"/>
        <v>0</v>
      </c>
      <c r="L173" s="12">
        <f t="shared" si="81"/>
        <v>0</v>
      </c>
      <c r="M173" s="12">
        <f t="shared" si="82"/>
        <v>0</v>
      </c>
      <c r="N173" s="12">
        <f t="shared" si="83"/>
        <v>0</v>
      </c>
      <c r="O173" s="12">
        <f t="shared" si="84"/>
        <v>0</v>
      </c>
      <c r="P173" s="13">
        <f t="shared" si="85"/>
        <v>0</v>
      </c>
      <c r="Q173" s="12">
        <f t="shared" si="86"/>
        <v>0</v>
      </c>
      <c r="R173" s="13">
        <f t="shared" si="87"/>
        <v>0</v>
      </c>
      <c r="S173" s="12">
        <f t="shared" si="88"/>
        <v>0</v>
      </c>
    </row>
    <row r="174" spans="1:22" x14ac:dyDescent="0.3">
      <c r="A174" s="27"/>
      <c r="B174" s="2"/>
      <c r="F174" s="12">
        <f t="shared" si="73"/>
        <v>0</v>
      </c>
      <c r="G174" s="12">
        <f t="shared" si="74"/>
        <v>0</v>
      </c>
      <c r="H174" s="23" t="str">
        <f t="shared" si="75"/>
        <v/>
      </c>
      <c r="I174" s="12">
        <f t="shared" si="78"/>
        <v>0</v>
      </c>
      <c r="J174" s="12">
        <f t="shared" si="79"/>
        <v>0</v>
      </c>
      <c r="K174" s="12">
        <f t="shared" si="80"/>
        <v>0</v>
      </c>
      <c r="L174" s="12">
        <f t="shared" si="81"/>
        <v>0</v>
      </c>
      <c r="M174" s="12">
        <f t="shared" si="82"/>
        <v>0</v>
      </c>
      <c r="N174" s="12">
        <f t="shared" si="83"/>
        <v>0</v>
      </c>
      <c r="O174" s="12">
        <f t="shared" si="84"/>
        <v>0</v>
      </c>
      <c r="P174" s="13">
        <f t="shared" si="85"/>
        <v>0</v>
      </c>
      <c r="Q174" s="12">
        <f t="shared" si="86"/>
        <v>0</v>
      </c>
      <c r="R174" s="13">
        <f t="shared" si="87"/>
        <v>0</v>
      </c>
      <c r="S174" s="12">
        <f t="shared" si="88"/>
        <v>0</v>
      </c>
      <c r="V174" s="12">
        <f>SUM(S174:S177)</f>
        <v>0</v>
      </c>
    </row>
    <row r="175" spans="1:22" x14ac:dyDescent="0.3">
      <c r="A175" s="18"/>
      <c r="B175" s="2"/>
      <c r="C175" s="18"/>
      <c r="F175" s="12">
        <f t="shared" si="73"/>
        <v>0</v>
      </c>
      <c r="G175" s="12">
        <f t="shared" si="74"/>
        <v>0</v>
      </c>
      <c r="H175" s="23" t="str">
        <f t="shared" si="75"/>
        <v/>
      </c>
      <c r="I175" s="12">
        <f t="shared" si="78"/>
        <v>0</v>
      </c>
      <c r="J175" s="12">
        <f t="shared" si="79"/>
        <v>0</v>
      </c>
      <c r="K175" s="12">
        <f t="shared" si="80"/>
        <v>0</v>
      </c>
      <c r="L175" s="12">
        <f t="shared" si="81"/>
        <v>0</v>
      </c>
      <c r="M175" s="12">
        <f t="shared" si="82"/>
        <v>0</v>
      </c>
      <c r="N175" s="12">
        <f t="shared" si="83"/>
        <v>0</v>
      </c>
      <c r="O175" s="12">
        <f t="shared" si="84"/>
        <v>0</v>
      </c>
      <c r="P175" s="13">
        <f t="shared" si="85"/>
        <v>0</v>
      </c>
      <c r="Q175" s="12">
        <f t="shared" si="86"/>
        <v>0</v>
      </c>
      <c r="R175" s="13">
        <f t="shared" si="87"/>
        <v>0</v>
      </c>
      <c r="S175" s="12">
        <f t="shared" si="88"/>
        <v>0</v>
      </c>
    </row>
    <row r="176" spans="1:22" x14ac:dyDescent="0.3">
      <c r="A176" s="27"/>
      <c r="B176" s="2"/>
      <c r="F176" s="12">
        <f t="shared" si="73"/>
        <v>0</v>
      </c>
      <c r="G176" s="12">
        <f t="shared" si="74"/>
        <v>0</v>
      </c>
      <c r="H176" s="23" t="str">
        <f t="shared" si="75"/>
        <v/>
      </c>
      <c r="I176" s="12">
        <f t="shared" si="78"/>
        <v>0</v>
      </c>
      <c r="J176" s="12">
        <f t="shared" si="79"/>
        <v>0</v>
      </c>
      <c r="K176" s="12">
        <f t="shared" si="80"/>
        <v>0</v>
      </c>
      <c r="L176" s="12">
        <f t="shared" si="81"/>
        <v>0</v>
      </c>
      <c r="M176" s="12">
        <f t="shared" si="82"/>
        <v>0</v>
      </c>
      <c r="N176" s="12">
        <f t="shared" si="83"/>
        <v>0</v>
      </c>
      <c r="O176" s="12">
        <f t="shared" si="84"/>
        <v>0</v>
      </c>
      <c r="P176" s="13">
        <f t="shared" si="85"/>
        <v>0</v>
      </c>
      <c r="Q176" s="12">
        <f t="shared" si="86"/>
        <v>0</v>
      </c>
      <c r="R176" s="13">
        <f t="shared" si="87"/>
        <v>0</v>
      </c>
      <c r="S176" s="12">
        <f t="shared" si="88"/>
        <v>0</v>
      </c>
    </row>
    <row r="177" spans="1:19" x14ac:dyDescent="0.3">
      <c r="A177" s="27"/>
      <c r="B177" s="2"/>
      <c r="F177" s="12">
        <f t="shared" si="73"/>
        <v>0</v>
      </c>
      <c r="G177" s="12">
        <f t="shared" si="74"/>
        <v>0</v>
      </c>
      <c r="H177" s="23" t="str">
        <f t="shared" si="75"/>
        <v/>
      </c>
      <c r="I177" s="12">
        <f t="shared" si="78"/>
        <v>0</v>
      </c>
      <c r="J177" s="12">
        <f t="shared" si="79"/>
        <v>0</v>
      </c>
      <c r="K177" s="12">
        <f t="shared" si="80"/>
        <v>0</v>
      </c>
      <c r="L177" s="12">
        <f t="shared" si="81"/>
        <v>0</v>
      </c>
      <c r="M177" s="12">
        <f t="shared" si="82"/>
        <v>0</v>
      </c>
      <c r="N177" s="12">
        <f t="shared" si="83"/>
        <v>0</v>
      </c>
      <c r="O177" s="12">
        <f t="shared" si="84"/>
        <v>0</v>
      </c>
      <c r="P177" s="13">
        <f t="shared" si="85"/>
        <v>0</v>
      </c>
      <c r="Q177" s="12">
        <f t="shared" si="86"/>
        <v>0</v>
      </c>
      <c r="R177" s="13">
        <f t="shared" si="87"/>
        <v>0</v>
      </c>
      <c r="S177" s="12">
        <f t="shared" si="88"/>
        <v>0</v>
      </c>
    </row>
    <row r="178" spans="1:19" x14ac:dyDescent="0.3">
      <c r="B178" s="2"/>
      <c r="F178" s="12">
        <f t="shared" si="73"/>
        <v>0</v>
      </c>
      <c r="G178" s="12">
        <f t="shared" si="74"/>
        <v>0</v>
      </c>
      <c r="H178" s="23" t="str">
        <f t="shared" si="75"/>
        <v/>
      </c>
      <c r="I178" s="12">
        <f t="shared" si="78"/>
        <v>0</v>
      </c>
      <c r="J178" s="12">
        <f t="shared" si="79"/>
        <v>0</v>
      </c>
      <c r="K178" s="12">
        <f t="shared" si="80"/>
        <v>0</v>
      </c>
      <c r="L178" s="12">
        <f t="shared" si="81"/>
        <v>0</v>
      </c>
      <c r="M178" s="12">
        <f t="shared" si="82"/>
        <v>0</v>
      </c>
      <c r="N178" s="12">
        <f t="shared" si="83"/>
        <v>0</v>
      </c>
      <c r="O178" s="12">
        <f t="shared" si="84"/>
        <v>0</v>
      </c>
      <c r="P178" s="13">
        <f t="shared" si="85"/>
        <v>0</v>
      </c>
      <c r="Q178" s="12">
        <f t="shared" si="86"/>
        <v>0</v>
      </c>
      <c r="R178" s="13">
        <f t="shared" si="87"/>
        <v>0</v>
      </c>
      <c r="S178" s="12">
        <f t="shared" si="88"/>
        <v>0</v>
      </c>
    </row>
    <row r="179" spans="1:19" x14ac:dyDescent="0.3">
      <c r="B179" s="2"/>
      <c r="F179" s="12">
        <f t="shared" si="73"/>
        <v>0</v>
      </c>
      <c r="G179" s="12">
        <f t="shared" si="74"/>
        <v>0</v>
      </c>
      <c r="H179" s="23" t="str">
        <f t="shared" si="75"/>
        <v/>
      </c>
      <c r="I179" s="12">
        <f t="shared" si="78"/>
        <v>0</v>
      </c>
      <c r="J179" s="12">
        <f t="shared" si="79"/>
        <v>0</v>
      </c>
      <c r="K179" s="12">
        <f t="shared" si="80"/>
        <v>0</v>
      </c>
      <c r="L179" s="12">
        <f t="shared" si="81"/>
        <v>0</v>
      </c>
      <c r="M179" s="12">
        <f t="shared" si="82"/>
        <v>0</v>
      </c>
      <c r="N179" s="12">
        <f t="shared" si="83"/>
        <v>0</v>
      </c>
      <c r="O179" s="12">
        <f t="shared" si="84"/>
        <v>0</v>
      </c>
      <c r="P179" s="13">
        <f t="shared" si="85"/>
        <v>0</v>
      </c>
      <c r="Q179" s="12">
        <f t="shared" si="86"/>
        <v>0</v>
      </c>
      <c r="R179" s="13">
        <f t="shared" si="87"/>
        <v>0</v>
      </c>
      <c r="S179" s="12">
        <f t="shared" si="88"/>
        <v>0</v>
      </c>
    </row>
    <row r="180" spans="1:19" x14ac:dyDescent="0.3">
      <c r="F180" s="12">
        <f t="shared" si="73"/>
        <v>0</v>
      </c>
      <c r="G180" s="12">
        <f t="shared" si="74"/>
        <v>0</v>
      </c>
      <c r="H180" s="23" t="str">
        <f t="shared" si="75"/>
        <v/>
      </c>
      <c r="I180" s="12">
        <f t="shared" si="78"/>
        <v>0</v>
      </c>
      <c r="J180" s="12">
        <f t="shared" si="79"/>
        <v>0</v>
      </c>
      <c r="K180" s="12">
        <f t="shared" si="80"/>
        <v>0</v>
      </c>
      <c r="L180" s="12">
        <f t="shared" si="81"/>
        <v>0</v>
      </c>
      <c r="M180" s="12">
        <f t="shared" si="82"/>
        <v>0</v>
      </c>
      <c r="N180" s="12">
        <f t="shared" si="83"/>
        <v>0</v>
      </c>
      <c r="O180" s="12">
        <f t="shared" si="84"/>
        <v>0</v>
      </c>
      <c r="P180" s="13">
        <f t="shared" si="85"/>
        <v>0</v>
      </c>
      <c r="Q180" s="12">
        <f t="shared" si="86"/>
        <v>0</v>
      </c>
      <c r="R180" s="13">
        <f t="shared" si="87"/>
        <v>0</v>
      </c>
      <c r="S180" s="12">
        <f t="shared" si="88"/>
        <v>0</v>
      </c>
    </row>
    <row r="181" spans="1:19" x14ac:dyDescent="0.3">
      <c r="F181" s="12">
        <f t="shared" si="73"/>
        <v>0</v>
      </c>
      <c r="G181" s="12">
        <f t="shared" si="74"/>
        <v>0</v>
      </c>
      <c r="H181" s="23" t="str">
        <f t="shared" si="75"/>
        <v/>
      </c>
      <c r="I181" s="12">
        <f t="shared" si="78"/>
        <v>0</v>
      </c>
      <c r="J181" s="12">
        <f t="shared" si="79"/>
        <v>0</v>
      </c>
      <c r="K181" s="12">
        <f t="shared" si="80"/>
        <v>0</v>
      </c>
      <c r="L181" s="12">
        <f t="shared" si="81"/>
        <v>0</v>
      </c>
      <c r="M181" s="12">
        <f t="shared" si="82"/>
        <v>0</v>
      </c>
      <c r="N181" s="12">
        <f t="shared" si="83"/>
        <v>0</v>
      </c>
      <c r="O181" s="12">
        <f t="shared" si="84"/>
        <v>0</v>
      </c>
      <c r="P181" s="13">
        <f t="shared" si="85"/>
        <v>0</v>
      </c>
      <c r="Q181" s="12">
        <f t="shared" si="86"/>
        <v>0</v>
      </c>
      <c r="R181" s="13">
        <f t="shared" si="87"/>
        <v>0</v>
      </c>
      <c r="S181" s="12">
        <f t="shared" si="88"/>
        <v>0</v>
      </c>
    </row>
    <row r="182" spans="1:19" x14ac:dyDescent="0.3">
      <c r="F182" s="12">
        <f t="shared" si="73"/>
        <v>0</v>
      </c>
      <c r="G182" s="12">
        <f t="shared" si="74"/>
        <v>0</v>
      </c>
      <c r="H182" s="23" t="str">
        <f t="shared" si="75"/>
        <v/>
      </c>
      <c r="I182" s="12">
        <f t="shared" si="78"/>
        <v>0</v>
      </c>
      <c r="J182" s="12">
        <f t="shared" si="79"/>
        <v>0</v>
      </c>
      <c r="K182" s="12">
        <f t="shared" si="80"/>
        <v>0</v>
      </c>
      <c r="L182" s="12">
        <f t="shared" si="81"/>
        <v>0</v>
      </c>
      <c r="M182" s="12">
        <f t="shared" si="82"/>
        <v>0</v>
      </c>
      <c r="N182" s="12">
        <f t="shared" si="83"/>
        <v>0</v>
      </c>
      <c r="O182" s="12">
        <f t="shared" si="84"/>
        <v>0</v>
      </c>
      <c r="P182" s="13">
        <f t="shared" si="85"/>
        <v>0</v>
      </c>
      <c r="Q182" s="12">
        <f t="shared" si="86"/>
        <v>0</v>
      </c>
      <c r="R182" s="13">
        <f t="shared" si="87"/>
        <v>0</v>
      </c>
      <c r="S182" s="12">
        <f t="shared" si="88"/>
        <v>0</v>
      </c>
    </row>
    <row r="183" spans="1:19" x14ac:dyDescent="0.3">
      <c r="A183" s="26"/>
      <c r="F183" s="12">
        <f t="shared" si="73"/>
        <v>0</v>
      </c>
      <c r="G183" s="12">
        <f t="shared" si="74"/>
        <v>0</v>
      </c>
      <c r="H183" s="23" t="str">
        <f t="shared" si="75"/>
        <v/>
      </c>
      <c r="I183" s="12">
        <f t="shared" si="78"/>
        <v>0</v>
      </c>
      <c r="J183" s="12">
        <f t="shared" si="79"/>
        <v>0</v>
      </c>
      <c r="K183" s="12">
        <f t="shared" si="80"/>
        <v>0</v>
      </c>
      <c r="L183" s="12">
        <f t="shared" si="81"/>
        <v>0</v>
      </c>
      <c r="M183" s="12">
        <f t="shared" si="82"/>
        <v>0</v>
      </c>
      <c r="N183" s="12">
        <f t="shared" si="83"/>
        <v>0</v>
      </c>
      <c r="O183" s="12">
        <f t="shared" si="84"/>
        <v>0</v>
      </c>
      <c r="P183" s="13">
        <f t="shared" si="85"/>
        <v>0</v>
      </c>
      <c r="Q183" s="12">
        <f t="shared" si="86"/>
        <v>0</v>
      </c>
      <c r="R183" s="13">
        <f t="shared" si="87"/>
        <v>0</v>
      </c>
      <c r="S183" s="12">
        <f t="shared" si="88"/>
        <v>0</v>
      </c>
    </row>
    <row r="184" spans="1:19" x14ac:dyDescent="0.3">
      <c r="F184" s="12">
        <f t="shared" si="73"/>
        <v>0</v>
      </c>
      <c r="G184" s="12">
        <f t="shared" si="74"/>
        <v>0</v>
      </c>
      <c r="H184" s="23" t="str">
        <f t="shared" si="75"/>
        <v/>
      </c>
      <c r="I184" s="12">
        <f t="shared" si="78"/>
        <v>0</v>
      </c>
      <c r="J184" s="12">
        <f t="shared" si="79"/>
        <v>0</v>
      </c>
      <c r="K184" s="12">
        <f t="shared" si="80"/>
        <v>0</v>
      </c>
      <c r="L184" s="12">
        <f t="shared" si="81"/>
        <v>0</v>
      </c>
      <c r="M184" s="12">
        <f t="shared" si="82"/>
        <v>0</v>
      </c>
      <c r="N184" s="12">
        <f t="shared" si="83"/>
        <v>0</v>
      </c>
      <c r="O184" s="12">
        <f t="shared" si="84"/>
        <v>0</v>
      </c>
      <c r="P184" s="13">
        <f t="shared" si="85"/>
        <v>0</v>
      </c>
      <c r="Q184" s="12">
        <f t="shared" si="86"/>
        <v>0</v>
      </c>
      <c r="R184" s="13">
        <f t="shared" si="87"/>
        <v>0</v>
      </c>
      <c r="S184" s="12">
        <f t="shared" si="88"/>
        <v>0</v>
      </c>
    </row>
    <row r="185" spans="1:19" x14ac:dyDescent="0.3">
      <c r="F185" s="12">
        <f t="shared" si="73"/>
        <v>0</v>
      </c>
      <c r="G185" s="12">
        <f t="shared" si="74"/>
        <v>0</v>
      </c>
      <c r="H185" s="23" t="str">
        <f t="shared" si="75"/>
        <v/>
      </c>
      <c r="I185" s="12">
        <f t="shared" si="78"/>
        <v>0</v>
      </c>
      <c r="J185" s="12">
        <f t="shared" si="79"/>
        <v>0</v>
      </c>
      <c r="K185" s="12">
        <f t="shared" si="80"/>
        <v>0</v>
      </c>
      <c r="L185" s="12">
        <f t="shared" si="81"/>
        <v>0</v>
      </c>
      <c r="M185" s="12">
        <f t="shared" si="82"/>
        <v>0</v>
      </c>
      <c r="N185" s="12">
        <f t="shared" si="83"/>
        <v>0</v>
      </c>
      <c r="O185" s="12">
        <f t="shared" si="84"/>
        <v>0</v>
      </c>
      <c r="P185" s="13">
        <f t="shared" si="85"/>
        <v>0</v>
      </c>
      <c r="Q185" s="12">
        <f t="shared" si="86"/>
        <v>0</v>
      </c>
      <c r="R185" s="13">
        <f t="shared" si="87"/>
        <v>0</v>
      </c>
      <c r="S185" s="12">
        <f t="shared" si="88"/>
        <v>0</v>
      </c>
    </row>
    <row r="186" spans="1:19" x14ac:dyDescent="0.3">
      <c r="F186" s="12">
        <f t="shared" si="73"/>
        <v>0</v>
      </c>
      <c r="G186" s="12">
        <f t="shared" si="74"/>
        <v>0</v>
      </c>
      <c r="H186" s="23" t="str">
        <f t="shared" si="75"/>
        <v/>
      </c>
      <c r="I186" s="12">
        <f t="shared" si="78"/>
        <v>0</v>
      </c>
      <c r="J186" s="12">
        <f t="shared" si="79"/>
        <v>0</v>
      </c>
      <c r="K186" s="12">
        <f t="shared" si="80"/>
        <v>0</v>
      </c>
      <c r="L186" s="12">
        <f t="shared" si="81"/>
        <v>0</v>
      </c>
      <c r="M186" s="12">
        <f t="shared" si="82"/>
        <v>0</v>
      </c>
      <c r="N186" s="12">
        <f t="shared" si="83"/>
        <v>0</v>
      </c>
      <c r="O186" s="12">
        <f t="shared" si="84"/>
        <v>0</v>
      </c>
      <c r="P186" s="13">
        <f t="shared" si="85"/>
        <v>0</v>
      </c>
      <c r="Q186" s="12">
        <f t="shared" si="86"/>
        <v>0</v>
      </c>
      <c r="R186" s="13">
        <f t="shared" si="87"/>
        <v>0</v>
      </c>
      <c r="S186" s="12">
        <f t="shared" si="88"/>
        <v>0</v>
      </c>
    </row>
    <row r="187" spans="1:19" x14ac:dyDescent="0.3">
      <c r="F187" s="12">
        <f t="shared" si="73"/>
        <v>0</v>
      </c>
      <c r="G187" s="12">
        <f t="shared" si="74"/>
        <v>0</v>
      </c>
      <c r="H187" s="23" t="str">
        <f t="shared" si="75"/>
        <v/>
      </c>
      <c r="I187" s="12">
        <f t="shared" si="78"/>
        <v>0</v>
      </c>
      <c r="J187" s="12">
        <f t="shared" si="79"/>
        <v>0</v>
      </c>
      <c r="K187" s="12">
        <f t="shared" si="80"/>
        <v>0</v>
      </c>
      <c r="L187" s="12">
        <f t="shared" si="81"/>
        <v>0</v>
      </c>
      <c r="M187" s="12">
        <f t="shared" si="82"/>
        <v>0</v>
      </c>
      <c r="N187" s="12">
        <f t="shared" si="83"/>
        <v>0</v>
      </c>
      <c r="O187" s="12">
        <f t="shared" si="84"/>
        <v>0</v>
      </c>
      <c r="P187" s="13">
        <f t="shared" si="85"/>
        <v>0</v>
      </c>
      <c r="Q187" s="12">
        <f t="shared" si="86"/>
        <v>0</v>
      </c>
      <c r="R187" s="13">
        <f t="shared" si="87"/>
        <v>0</v>
      </c>
      <c r="S187" s="12">
        <f t="shared" si="88"/>
        <v>0</v>
      </c>
    </row>
    <row r="188" spans="1:19" x14ac:dyDescent="0.3">
      <c r="F188" s="12">
        <f t="shared" si="73"/>
        <v>0</v>
      </c>
      <c r="G188" s="12">
        <f t="shared" si="74"/>
        <v>0</v>
      </c>
      <c r="H188" s="23" t="str">
        <f t="shared" si="75"/>
        <v/>
      </c>
      <c r="I188" s="12">
        <f t="shared" si="78"/>
        <v>0</v>
      </c>
      <c r="J188" s="12">
        <f t="shared" si="79"/>
        <v>0</v>
      </c>
      <c r="K188" s="12">
        <f t="shared" si="80"/>
        <v>0</v>
      </c>
      <c r="L188" s="12">
        <f t="shared" si="81"/>
        <v>0</v>
      </c>
      <c r="M188" s="12">
        <f t="shared" si="82"/>
        <v>0</v>
      </c>
      <c r="N188" s="12">
        <f t="shared" si="83"/>
        <v>0</v>
      </c>
      <c r="O188" s="12">
        <f t="shared" si="84"/>
        <v>0</v>
      </c>
      <c r="P188" s="13">
        <f t="shared" si="85"/>
        <v>0</v>
      </c>
      <c r="Q188" s="12">
        <f t="shared" si="86"/>
        <v>0</v>
      </c>
      <c r="R188" s="13">
        <f t="shared" si="87"/>
        <v>0</v>
      </c>
      <c r="S188" s="12">
        <f t="shared" si="88"/>
        <v>0</v>
      </c>
    </row>
    <row r="189" spans="1:19" x14ac:dyDescent="0.3">
      <c r="F189" s="12">
        <f t="shared" si="73"/>
        <v>0</v>
      </c>
      <c r="G189" s="12">
        <f t="shared" si="74"/>
        <v>0</v>
      </c>
      <c r="H189" s="23" t="str">
        <f t="shared" si="75"/>
        <v/>
      </c>
      <c r="I189" s="12">
        <f t="shared" si="78"/>
        <v>0</v>
      </c>
      <c r="J189" s="12">
        <f t="shared" si="79"/>
        <v>0</v>
      </c>
      <c r="K189" s="12">
        <f t="shared" si="80"/>
        <v>0</v>
      </c>
      <c r="L189" s="12">
        <f t="shared" si="81"/>
        <v>0</v>
      </c>
      <c r="M189" s="12">
        <f t="shared" si="82"/>
        <v>0</v>
      </c>
      <c r="N189" s="12">
        <f t="shared" si="83"/>
        <v>0</v>
      </c>
      <c r="O189" s="12">
        <f t="shared" si="84"/>
        <v>0</v>
      </c>
      <c r="P189" s="13">
        <f t="shared" si="85"/>
        <v>0</v>
      </c>
      <c r="Q189" s="12">
        <f t="shared" si="86"/>
        <v>0</v>
      </c>
      <c r="R189" s="13">
        <f t="shared" si="87"/>
        <v>0</v>
      </c>
      <c r="S189" s="12">
        <f t="shared" si="88"/>
        <v>0</v>
      </c>
    </row>
    <row r="190" spans="1:19" x14ac:dyDescent="0.3">
      <c r="F190" s="12">
        <f t="shared" si="73"/>
        <v>0</v>
      </c>
      <c r="G190" s="12">
        <f t="shared" si="74"/>
        <v>0</v>
      </c>
      <c r="H190" s="23" t="str">
        <f t="shared" si="75"/>
        <v/>
      </c>
      <c r="I190" s="12">
        <f t="shared" si="78"/>
        <v>0</v>
      </c>
      <c r="J190" s="12">
        <f t="shared" si="79"/>
        <v>0</v>
      </c>
      <c r="K190" s="12">
        <f t="shared" si="80"/>
        <v>0</v>
      </c>
      <c r="L190" s="12">
        <f t="shared" si="81"/>
        <v>0</v>
      </c>
      <c r="M190" s="12">
        <f t="shared" si="82"/>
        <v>0</v>
      </c>
      <c r="N190" s="12">
        <f t="shared" si="83"/>
        <v>0</v>
      </c>
      <c r="O190" s="12">
        <f t="shared" si="84"/>
        <v>0</v>
      </c>
      <c r="P190" s="13">
        <f t="shared" si="85"/>
        <v>0</v>
      </c>
      <c r="Q190" s="12">
        <f t="shared" si="86"/>
        <v>0</v>
      </c>
      <c r="R190" s="13">
        <f t="shared" si="87"/>
        <v>0</v>
      </c>
      <c r="S190" s="12">
        <f t="shared" si="88"/>
        <v>0</v>
      </c>
    </row>
    <row r="191" spans="1:19" x14ac:dyDescent="0.3">
      <c r="F191" s="12">
        <f t="shared" si="73"/>
        <v>0</v>
      </c>
      <c r="G191" s="12">
        <f t="shared" si="74"/>
        <v>0</v>
      </c>
      <c r="H191" s="23" t="str">
        <f t="shared" si="75"/>
        <v/>
      </c>
      <c r="I191" s="12">
        <f t="shared" si="78"/>
        <v>0</v>
      </c>
      <c r="J191" s="12">
        <f t="shared" si="79"/>
        <v>0</v>
      </c>
      <c r="K191" s="12">
        <f t="shared" si="80"/>
        <v>0</v>
      </c>
      <c r="L191" s="12">
        <f t="shared" si="81"/>
        <v>0</v>
      </c>
      <c r="M191" s="12">
        <f t="shared" si="82"/>
        <v>0</v>
      </c>
      <c r="N191" s="12">
        <f t="shared" si="83"/>
        <v>0</v>
      </c>
      <c r="O191" s="12">
        <f t="shared" si="84"/>
        <v>0</v>
      </c>
      <c r="P191" s="13">
        <f t="shared" si="85"/>
        <v>0</v>
      </c>
      <c r="Q191" s="12">
        <f t="shared" si="86"/>
        <v>0</v>
      </c>
      <c r="R191" s="13">
        <f t="shared" si="87"/>
        <v>0</v>
      </c>
      <c r="S191" s="12">
        <f t="shared" si="88"/>
        <v>0</v>
      </c>
    </row>
    <row r="192" spans="1:19" x14ac:dyDescent="0.3">
      <c r="F192" s="12">
        <f t="shared" si="73"/>
        <v>0</v>
      </c>
      <c r="G192" s="12">
        <f t="shared" si="74"/>
        <v>0</v>
      </c>
      <c r="H192" s="23" t="str">
        <f t="shared" si="75"/>
        <v/>
      </c>
      <c r="I192" s="12">
        <f t="shared" si="78"/>
        <v>0</v>
      </c>
      <c r="J192" s="12">
        <f t="shared" si="79"/>
        <v>0</v>
      </c>
      <c r="K192" s="12">
        <f t="shared" si="80"/>
        <v>0</v>
      </c>
      <c r="L192" s="12">
        <f t="shared" si="81"/>
        <v>0</v>
      </c>
      <c r="M192" s="12">
        <f t="shared" si="82"/>
        <v>0</v>
      </c>
      <c r="N192" s="12">
        <f t="shared" si="83"/>
        <v>0</v>
      </c>
      <c r="O192" s="12">
        <f t="shared" si="84"/>
        <v>0</v>
      </c>
      <c r="P192" s="13">
        <f t="shared" si="85"/>
        <v>0</v>
      </c>
      <c r="Q192" s="12">
        <f t="shared" si="86"/>
        <v>0</v>
      </c>
      <c r="R192" s="13">
        <f t="shared" si="87"/>
        <v>0</v>
      </c>
      <c r="S192" s="12">
        <f t="shared" si="88"/>
        <v>0</v>
      </c>
    </row>
    <row r="193" spans="6:19" x14ac:dyDescent="0.3">
      <c r="F193" s="12">
        <f t="shared" si="73"/>
        <v>0</v>
      </c>
      <c r="G193" s="12">
        <f t="shared" si="74"/>
        <v>0</v>
      </c>
      <c r="H193" s="23" t="str">
        <f t="shared" si="75"/>
        <v/>
      </c>
      <c r="I193" s="12">
        <f t="shared" si="78"/>
        <v>0</v>
      </c>
      <c r="J193" s="12">
        <f t="shared" si="79"/>
        <v>0</v>
      </c>
      <c r="K193" s="12">
        <f t="shared" si="80"/>
        <v>0</v>
      </c>
      <c r="L193" s="12">
        <f t="shared" si="81"/>
        <v>0</v>
      </c>
      <c r="M193" s="12">
        <f t="shared" si="82"/>
        <v>0</v>
      </c>
      <c r="N193" s="12">
        <f t="shared" si="83"/>
        <v>0</v>
      </c>
      <c r="O193" s="12">
        <f t="shared" si="84"/>
        <v>0</v>
      </c>
      <c r="P193" s="13">
        <f t="shared" si="85"/>
        <v>0</v>
      </c>
      <c r="Q193" s="12">
        <f t="shared" si="86"/>
        <v>0</v>
      </c>
      <c r="R193" s="13">
        <f t="shared" si="87"/>
        <v>0</v>
      </c>
      <c r="S193" s="12">
        <f t="shared" si="88"/>
        <v>0</v>
      </c>
    </row>
    <row r="194" spans="6:19" x14ac:dyDescent="0.3">
      <c r="F194" s="12">
        <f t="shared" si="73"/>
        <v>0</v>
      </c>
      <c r="G194" s="12">
        <f t="shared" si="74"/>
        <v>0</v>
      </c>
      <c r="H194" s="23" t="str">
        <f t="shared" si="75"/>
        <v/>
      </c>
      <c r="I194" s="12">
        <f t="shared" si="78"/>
        <v>0</v>
      </c>
      <c r="J194" s="12">
        <f t="shared" si="79"/>
        <v>0</v>
      </c>
      <c r="K194" s="12">
        <f t="shared" si="80"/>
        <v>0</v>
      </c>
      <c r="L194" s="12">
        <f t="shared" si="81"/>
        <v>0</v>
      </c>
      <c r="M194" s="12">
        <f t="shared" si="82"/>
        <v>0</v>
      </c>
      <c r="N194" s="12">
        <f t="shared" si="83"/>
        <v>0</v>
      </c>
      <c r="O194" s="12">
        <f t="shared" si="84"/>
        <v>0</v>
      </c>
      <c r="P194" s="13">
        <f t="shared" si="85"/>
        <v>0</v>
      </c>
      <c r="Q194" s="12">
        <f t="shared" si="86"/>
        <v>0</v>
      </c>
      <c r="R194" s="13">
        <f t="shared" si="87"/>
        <v>0</v>
      </c>
      <c r="S194" s="12">
        <f t="shared" si="88"/>
        <v>0</v>
      </c>
    </row>
    <row r="195" spans="6:19" x14ac:dyDescent="0.3">
      <c r="F195" s="12">
        <f t="shared" si="73"/>
        <v>0</v>
      </c>
      <c r="G195" s="12">
        <f t="shared" si="74"/>
        <v>0</v>
      </c>
      <c r="H195" s="23" t="str">
        <f t="shared" si="75"/>
        <v/>
      </c>
      <c r="I195" s="12">
        <f t="shared" si="78"/>
        <v>0</v>
      </c>
      <c r="J195" s="12">
        <f t="shared" si="79"/>
        <v>0</v>
      </c>
      <c r="K195" s="12">
        <f t="shared" si="80"/>
        <v>0</v>
      </c>
      <c r="L195" s="12">
        <f t="shared" si="81"/>
        <v>0</v>
      </c>
      <c r="M195" s="12">
        <f t="shared" si="82"/>
        <v>0</v>
      </c>
      <c r="N195" s="12">
        <f t="shared" si="83"/>
        <v>0</v>
      </c>
      <c r="O195" s="12">
        <f t="shared" si="84"/>
        <v>0</v>
      </c>
      <c r="P195" s="13">
        <f t="shared" si="85"/>
        <v>0</v>
      </c>
      <c r="Q195" s="12">
        <f t="shared" si="86"/>
        <v>0</v>
      </c>
      <c r="R195" s="13">
        <f t="shared" si="87"/>
        <v>0</v>
      </c>
      <c r="S195" s="12">
        <f t="shared" si="88"/>
        <v>0</v>
      </c>
    </row>
    <row r="196" spans="6:19" x14ac:dyDescent="0.3">
      <c r="F196" s="12">
        <f t="shared" si="73"/>
        <v>0</v>
      </c>
      <c r="G196" s="12">
        <f t="shared" si="74"/>
        <v>0</v>
      </c>
      <c r="H196" s="23" t="str">
        <f t="shared" si="75"/>
        <v/>
      </c>
      <c r="I196" s="12">
        <f t="shared" si="78"/>
        <v>0</v>
      </c>
      <c r="J196" s="12">
        <f t="shared" si="79"/>
        <v>0</v>
      </c>
      <c r="K196" s="12">
        <f t="shared" si="80"/>
        <v>0</v>
      </c>
      <c r="L196" s="12">
        <f t="shared" si="81"/>
        <v>0</v>
      </c>
      <c r="M196" s="12">
        <f t="shared" si="82"/>
        <v>0</v>
      </c>
      <c r="N196" s="12">
        <f t="shared" si="83"/>
        <v>0</v>
      </c>
      <c r="O196" s="12">
        <f t="shared" si="84"/>
        <v>0</v>
      </c>
      <c r="P196" s="13">
        <f t="shared" si="85"/>
        <v>0</v>
      </c>
      <c r="Q196" s="12">
        <f t="shared" si="86"/>
        <v>0</v>
      </c>
      <c r="R196" s="13">
        <f t="shared" si="87"/>
        <v>0</v>
      </c>
      <c r="S196" s="12">
        <f t="shared" si="88"/>
        <v>0</v>
      </c>
    </row>
    <row r="197" spans="6:19" x14ac:dyDescent="0.3">
      <c r="F197" s="12">
        <f t="shared" si="73"/>
        <v>0</v>
      </c>
      <c r="G197" s="12">
        <f t="shared" si="74"/>
        <v>0</v>
      </c>
      <c r="H197" s="23" t="str">
        <f t="shared" si="75"/>
        <v/>
      </c>
      <c r="I197" s="12">
        <f t="shared" si="78"/>
        <v>0</v>
      </c>
      <c r="J197" s="12">
        <f t="shared" si="79"/>
        <v>0</v>
      </c>
      <c r="K197" s="12">
        <f t="shared" si="80"/>
        <v>0</v>
      </c>
      <c r="L197" s="12">
        <f t="shared" si="81"/>
        <v>0</v>
      </c>
      <c r="M197" s="12">
        <f t="shared" si="82"/>
        <v>0</v>
      </c>
      <c r="N197" s="12">
        <f t="shared" si="83"/>
        <v>0</v>
      </c>
      <c r="O197" s="12">
        <f t="shared" si="84"/>
        <v>0</v>
      </c>
      <c r="P197" s="13">
        <f t="shared" si="85"/>
        <v>0</v>
      </c>
      <c r="Q197" s="12">
        <f t="shared" si="86"/>
        <v>0</v>
      </c>
      <c r="R197" s="13">
        <f t="shared" si="87"/>
        <v>0</v>
      </c>
      <c r="S197" s="12">
        <f t="shared" si="88"/>
        <v>0</v>
      </c>
    </row>
    <row r="198" spans="6:19" x14ac:dyDescent="0.3">
      <c r="F198" s="12">
        <f t="shared" si="73"/>
        <v>0</v>
      </c>
      <c r="G198" s="12">
        <f t="shared" si="74"/>
        <v>0</v>
      </c>
      <c r="H198" s="23" t="str">
        <f t="shared" si="75"/>
        <v/>
      </c>
      <c r="I198" s="12">
        <f t="shared" si="78"/>
        <v>0</v>
      </c>
      <c r="J198" s="12">
        <f t="shared" si="79"/>
        <v>0</v>
      </c>
      <c r="K198" s="12">
        <f t="shared" si="80"/>
        <v>0</v>
      </c>
      <c r="L198" s="12">
        <f t="shared" si="81"/>
        <v>0</v>
      </c>
      <c r="M198" s="12">
        <f t="shared" si="82"/>
        <v>0</v>
      </c>
      <c r="N198" s="12">
        <f t="shared" si="83"/>
        <v>0</v>
      </c>
      <c r="O198" s="12">
        <f t="shared" si="84"/>
        <v>0</v>
      </c>
      <c r="P198" s="13">
        <f t="shared" si="85"/>
        <v>0</v>
      </c>
      <c r="Q198" s="12">
        <f t="shared" si="86"/>
        <v>0</v>
      </c>
      <c r="R198" s="13">
        <f t="shared" si="87"/>
        <v>0</v>
      </c>
      <c r="S198" s="12">
        <f t="shared" si="88"/>
        <v>0</v>
      </c>
    </row>
    <row r="199" spans="6:19" x14ac:dyDescent="0.3">
      <c r="F199" s="12">
        <f t="shared" si="73"/>
        <v>0</v>
      </c>
      <c r="G199" s="12">
        <f t="shared" si="74"/>
        <v>0</v>
      </c>
      <c r="H199" s="23" t="str">
        <f t="shared" si="75"/>
        <v/>
      </c>
      <c r="I199" s="12">
        <f t="shared" si="78"/>
        <v>0</v>
      </c>
      <c r="J199" s="12">
        <f t="shared" si="79"/>
        <v>0</v>
      </c>
      <c r="K199" s="12">
        <f t="shared" si="80"/>
        <v>0</v>
      </c>
      <c r="L199" s="12">
        <f t="shared" si="81"/>
        <v>0</v>
      </c>
      <c r="M199" s="12">
        <f t="shared" si="82"/>
        <v>0</v>
      </c>
      <c r="N199" s="12">
        <f t="shared" si="83"/>
        <v>0</v>
      </c>
      <c r="O199" s="12">
        <f t="shared" si="84"/>
        <v>0</v>
      </c>
      <c r="P199" s="13">
        <f t="shared" si="85"/>
        <v>0</v>
      </c>
      <c r="Q199" s="12">
        <f t="shared" si="86"/>
        <v>0</v>
      </c>
      <c r="R199" s="13">
        <f t="shared" si="87"/>
        <v>0</v>
      </c>
      <c r="S199" s="12">
        <f t="shared" si="88"/>
        <v>0</v>
      </c>
    </row>
    <row r="200" spans="6:19" x14ac:dyDescent="0.3">
      <c r="F200" s="12">
        <f t="shared" si="73"/>
        <v>0</v>
      </c>
      <c r="G200" s="12">
        <f t="shared" si="74"/>
        <v>0</v>
      </c>
      <c r="H200" s="23" t="str">
        <f t="shared" si="75"/>
        <v/>
      </c>
      <c r="I200" s="12">
        <f t="shared" si="78"/>
        <v>0</v>
      </c>
      <c r="J200" s="12">
        <f t="shared" si="79"/>
        <v>0</v>
      </c>
      <c r="K200" s="12">
        <f t="shared" si="80"/>
        <v>0</v>
      </c>
      <c r="L200" s="12">
        <f t="shared" si="81"/>
        <v>0</v>
      </c>
      <c r="M200" s="12">
        <f t="shared" si="82"/>
        <v>0</v>
      </c>
      <c r="N200" s="12">
        <f t="shared" si="83"/>
        <v>0</v>
      </c>
      <c r="O200" s="12">
        <f t="shared" si="84"/>
        <v>0</v>
      </c>
      <c r="P200" s="13">
        <f t="shared" si="85"/>
        <v>0</v>
      </c>
      <c r="Q200" s="12">
        <f t="shared" si="86"/>
        <v>0</v>
      </c>
      <c r="R200" s="13">
        <f t="shared" si="87"/>
        <v>0</v>
      </c>
      <c r="S200" s="12">
        <f t="shared" si="88"/>
        <v>0</v>
      </c>
    </row>
    <row r="201" spans="6:19" x14ac:dyDescent="0.3">
      <c r="F201" s="12">
        <f t="shared" si="73"/>
        <v>0</v>
      </c>
      <c r="G201" s="12">
        <f t="shared" si="74"/>
        <v>0</v>
      </c>
      <c r="H201" s="23" t="str">
        <f t="shared" si="75"/>
        <v/>
      </c>
      <c r="I201" s="12">
        <f t="shared" si="78"/>
        <v>0</v>
      </c>
      <c r="J201" s="12">
        <f t="shared" si="79"/>
        <v>0</v>
      </c>
      <c r="K201" s="12">
        <f t="shared" si="80"/>
        <v>0</v>
      </c>
      <c r="L201" s="12">
        <f t="shared" si="81"/>
        <v>0</v>
      </c>
      <c r="M201" s="12">
        <f t="shared" si="82"/>
        <v>0</v>
      </c>
      <c r="N201" s="12">
        <f t="shared" si="83"/>
        <v>0</v>
      </c>
      <c r="O201" s="12">
        <f t="shared" si="84"/>
        <v>0</v>
      </c>
      <c r="P201" s="13">
        <f t="shared" si="85"/>
        <v>0</v>
      </c>
      <c r="Q201" s="12">
        <f t="shared" si="86"/>
        <v>0</v>
      </c>
      <c r="R201" s="13">
        <f t="shared" si="87"/>
        <v>0</v>
      </c>
      <c r="S201" s="12">
        <f t="shared" si="88"/>
        <v>0</v>
      </c>
    </row>
    <row r="202" spans="6:19" x14ac:dyDescent="0.3">
      <c r="F202" s="12">
        <f t="shared" si="73"/>
        <v>0</v>
      </c>
      <c r="G202" s="12">
        <f t="shared" si="74"/>
        <v>0</v>
      </c>
      <c r="H202" s="23" t="str">
        <f t="shared" si="75"/>
        <v/>
      </c>
      <c r="I202" s="12">
        <f t="shared" si="78"/>
        <v>0</v>
      </c>
      <c r="J202" s="12">
        <f t="shared" si="79"/>
        <v>0</v>
      </c>
      <c r="K202" s="12">
        <f t="shared" si="80"/>
        <v>0</v>
      </c>
      <c r="L202" s="12">
        <f t="shared" si="81"/>
        <v>0</v>
      </c>
      <c r="M202" s="12">
        <f t="shared" si="82"/>
        <v>0</v>
      </c>
      <c r="N202" s="12">
        <f t="shared" si="83"/>
        <v>0</v>
      </c>
      <c r="O202" s="12">
        <f t="shared" si="84"/>
        <v>0</v>
      </c>
      <c r="P202" s="13">
        <f t="shared" si="85"/>
        <v>0</v>
      </c>
      <c r="Q202" s="12">
        <f t="shared" si="86"/>
        <v>0</v>
      </c>
      <c r="R202" s="13">
        <f t="shared" si="87"/>
        <v>0</v>
      </c>
      <c r="S202" s="12">
        <f t="shared" si="88"/>
        <v>0</v>
      </c>
    </row>
    <row r="203" spans="6:19" x14ac:dyDescent="0.3">
      <c r="F203" s="12">
        <f t="shared" si="73"/>
        <v>0</v>
      </c>
      <c r="G203" s="12">
        <f t="shared" si="74"/>
        <v>0</v>
      </c>
      <c r="H203" s="23" t="str">
        <f t="shared" si="75"/>
        <v/>
      </c>
      <c r="I203" s="12">
        <f t="shared" si="78"/>
        <v>0</v>
      </c>
      <c r="J203" s="12">
        <f t="shared" si="79"/>
        <v>0</v>
      </c>
      <c r="K203" s="12">
        <f t="shared" si="80"/>
        <v>0</v>
      </c>
      <c r="L203" s="12">
        <f t="shared" si="81"/>
        <v>0</v>
      </c>
      <c r="M203" s="12">
        <f t="shared" si="82"/>
        <v>0</v>
      </c>
      <c r="N203" s="12">
        <f t="shared" si="83"/>
        <v>0</v>
      </c>
      <c r="O203" s="12">
        <f t="shared" si="84"/>
        <v>0</v>
      </c>
      <c r="P203" s="13">
        <f t="shared" si="85"/>
        <v>0</v>
      </c>
      <c r="Q203" s="12">
        <f t="shared" si="86"/>
        <v>0</v>
      </c>
      <c r="R203" s="13">
        <f t="shared" si="87"/>
        <v>0</v>
      </c>
      <c r="S203" s="12">
        <f t="shared" si="88"/>
        <v>0</v>
      </c>
    </row>
  </sheetData>
  <autoFilter ref="A4:T171" xr:uid="{631FFAEA-930E-49FF-BB0A-95CE7DE52A80}"/>
  <sortState xmlns:xlrd2="http://schemas.microsoft.com/office/spreadsheetml/2017/richdata2" ref="A5:T46">
    <sortCondition ref="B5:B46"/>
    <sortCondition ref="D5:D46"/>
  </sortState>
  <mergeCells count="6">
    <mergeCell ref="G2:G3"/>
    <mergeCell ref="I2:M2"/>
    <mergeCell ref="Q2:S2"/>
    <mergeCell ref="I1:S1"/>
    <mergeCell ref="H2:H3"/>
    <mergeCell ref="N2:P2"/>
  </mergeCells>
  <conditionalFormatting sqref="I24:O24 I26:O27 I29:O37 I41:O42 I39:O39 I45:O48 I54:O62 I50:O51 I5:O5 Q50:Q51 Q54:Q62 Q45:Q48 Q39 Q41:Q42 Q29:Q37 Q26:Q27 Q24 Q5 S5 S24 S26:S27 S29:S37 S41:S42 S39 S45:S48 S54:S62 S50:S51 I65:O165 Q65:Q165 P5:P165 I166:Q203 S65:S203">
    <cfRule type="cellIs" dxfId="33" priority="83" operator="equal">
      <formula>0</formula>
    </cfRule>
  </conditionalFormatting>
  <conditionalFormatting sqref="I7:I8 I10:I11 I14:I16 I19:I20 I22">
    <cfRule type="cellIs" dxfId="32" priority="82" operator="equal">
      <formula>0</formula>
    </cfRule>
  </conditionalFormatting>
  <conditionalFormatting sqref="J10:O11 J14:O16 J19:O20 J22:O22 J7:O8 Q22 Q19:Q20 Q14:Q16 Q10:Q11 Q7:Q8 S7:S8 S10:S11 S14:S16 S19:S20 S22">
    <cfRule type="cellIs" dxfId="31" priority="80" operator="equal">
      <formula>0</formula>
    </cfRule>
  </conditionalFormatting>
  <conditionalFormatting sqref="G5:H203">
    <cfRule type="expression" dxfId="30" priority="79">
      <formula>$B$5&lt;&gt;$B$7</formula>
    </cfRule>
  </conditionalFormatting>
  <conditionalFormatting sqref="I6">
    <cfRule type="cellIs" dxfId="29" priority="77" operator="equal">
      <formula>0</formula>
    </cfRule>
  </conditionalFormatting>
  <conditionalFormatting sqref="J6:O6 Q6 S6">
    <cfRule type="cellIs" dxfId="28" priority="76" operator="equal">
      <formula>0</formula>
    </cfRule>
  </conditionalFormatting>
  <conditionalFormatting sqref="I9">
    <cfRule type="cellIs" dxfId="27" priority="73" operator="equal">
      <formula>0</formula>
    </cfRule>
  </conditionalFormatting>
  <conditionalFormatting sqref="J9:O9 Q9 S9">
    <cfRule type="cellIs" dxfId="26" priority="72" operator="equal">
      <formula>0</formula>
    </cfRule>
  </conditionalFormatting>
  <conditionalFormatting sqref="I12">
    <cfRule type="cellIs" dxfId="25" priority="69" operator="equal">
      <formula>0</formula>
    </cfRule>
  </conditionalFormatting>
  <conditionalFormatting sqref="J12:O12 Q12 S12">
    <cfRule type="cellIs" dxfId="24" priority="68" operator="equal">
      <formula>0</formula>
    </cfRule>
  </conditionalFormatting>
  <conditionalFormatting sqref="I13:I14">
    <cfRule type="cellIs" dxfId="23" priority="65" operator="equal">
      <formula>0</formula>
    </cfRule>
  </conditionalFormatting>
  <conditionalFormatting sqref="J13:O14 Q13:Q14 S13:S14">
    <cfRule type="cellIs" dxfId="22" priority="64" operator="equal">
      <formula>0</formula>
    </cfRule>
  </conditionalFormatting>
  <conditionalFormatting sqref="I18">
    <cfRule type="cellIs" dxfId="21" priority="61" operator="equal">
      <formula>0</formula>
    </cfRule>
  </conditionalFormatting>
  <conditionalFormatting sqref="J18:O18 Q18 S18">
    <cfRule type="cellIs" dxfId="20" priority="60" operator="equal">
      <formula>0</formula>
    </cfRule>
  </conditionalFormatting>
  <conditionalFormatting sqref="I21">
    <cfRule type="cellIs" dxfId="19" priority="57" operator="equal">
      <formula>0</formula>
    </cfRule>
  </conditionalFormatting>
  <conditionalFormatting sqref="J21:O21 Q21 S21">
    <cfRule type="cellIs" dxfId="18" priority="56" operator="equal">
      <formula>0</formula>
    </cfRule>
  </conditionalFormatting>
  <conditionalFormatting sqref="I23">
    <cfRule type="cellIs" dxfId="17" priority="53" operator="equal">
      <formula>0</formula>
    </cfRule>
  </conditionalFormatting>
  <conditionalFormatting sqref="J23:O23 Q23 S23">
    <cfRule type="cellIs" dxfId="16" priority="52" operator="equal">
      <formula>0</formula>
    </cfRule>
  </conditionalFormatting>
  <conditionalFormatting sqref="I17">
    <cfRule type="cellIs" dxfId="15" priority="49" operator="equal">
      <formula>0</formula>
    </cfRule>
  </conditionalFormatting>
  <conditionalFormatting sqref="J17:O17 Q17 S17">
    <cfRule type="cellIs" dxfId="14" priority="48" operator="equal">
      <formula>0</formula>
    </cfRule>
  </conditionalFormatting>
  <conditionalFormatting sqref="I28:O29 Q28:Q29 S28:S29">
    <cfRule type="cellIs" dxfId="13" priority="45" operator="equal">
      <formula>0</formula>
    </cfRule>
  </conditionalFormatting>
  <conditionalFormatting sqref="I25:O25 Q25 S25">
    <cfRule type="cellIs" dxfId="12" priority="43" operator="equal">
      <formula>0</formula>
    </cfRule>
  </conditionalFormatting>
  <conditionalFormatting sqref="I43:O43 Q43 S43">
    <cfRule type="cellIs" dxfId="11" priority="41" operator="equal">
      <formula>0</formula>
    </cfRule>
  </conditionalFormatting>
  <conditionalFormatting sqref="I40:O40 Q40 S40">
    <cfRule type="cellIs" dxfId="10" priority="39" operator="equal">
      <formula>0</formula>
    </cfRule>
  </conditionalFormatting>
  <conditionalFormatting sqref="I38:O38 Q38 S38">
    <cfRule type="cellIs" dxfId="9" priority="36" operator="equal">
      <formula>0</formula>
    </cfRule>
  </conditionalFormatting>
  <conditionalFormatting sqref="I44:O44 Q44 S44">
    <cfRule type="cellIs" dxfId="8" priority="35" operator="equal">
      <formula>0</formula>
    </cfRule>
  </conditionalFormatting>
  <conditionalFormatting sqref="I53:O53 Q53 S53">
    <cfRule type="cellIs" dxfId="7" priority="33" operator="equal">
      <formula>0</formula>
    </cfRule>
  </conditionalFormatting>
  <conditionalFormatting sqref="I52:O52 Q52 S52">
    <cfRule type="cellIs" dxfId="6" priority="30" operator="equal">
      <formula>0</formula>
    </cfRule>
  </conditionalFormatting>
  <conditionalFormatting sqref="I49:O49 Q49 S49">
    <cfRule type="cellIs" dxfId="5" priority="28" operator="equal">
      <formula>0</formula>
    </cfRule>
  </conditionalFormatting>
  <conditionalFormatting sqref="I64:O64 Q64 S64">
    <cfRule type="cellIs" dxfId="4" priority="27" operator="equal">
      <formula>0</formula>
    </cfRule>
  </conditionalFormatting>
  <conditionalFormatting sqref="I63:O63 Q63 S63">
    <cfRule type="cellIs" dxfId="3" priority="25" operator="equal">
      <formula>0</formula>
    </cfRule>
  </conditionalFormatting>
  <conditionalFormatting sqref="P5:P89">
    <cfRule type="cellIs" dxfId="2" priority="23" operator="equal">
      <formula>0</formula>
    </cfRule>
  </conditionalFormatting>
  <conditionalFormatting sqref="R5:R203">
    <cfRule type="cellIs" dxfId="1" priority="22" operator="equal">
      <formula>0</formula>
    </cfRule>
  </conditionalFormatting>
  <conditionalFormatting sqref="V125:V145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7CC0-3BC7-4E44-B46F-F122A81235D4}">
  <dimension ref="A1:L31"/>
  <sheetViews>
    <sheetView workbookViewId="0">
      <selection activeCell="E20" sqref="E20"/>
    </sheetView>
  </sheetViews>
  <sheetFormatPr defaultRowHeight="14.4" x14ac:dyDescent="0.3"/>
  <cols>
    <col min="1" max="1" width="11.88671875" bestFit="1" customWidth="1"/>
    <col min="2" max="2" width="11.88671875" style="12" customWidth="1"/>
    <col min="3" max="3" width="17" bestFit="1" customWidth="1"/>
    <col min="4" max="4" width="18.5546875" bestFit="1" customWidth="1"/>
    <col min="5" max="5" width="24" bestFit="1" customWidth="1"/>
    <col min="6" max="6" width="25" bestFit="1" customWidth="1"/>
    <col min="7" max="7" width="34.77734375" bestFit="1" customWidth="1"/>
    <col min="8" max="8" width="23.5546875" bestFit="1" customWidth="1"/>
    <col min="9" max="9" width="22.109375" bestFit="1" customWidth="1"/>
    <col min="10" max="10" width="20.6640625" bestFit="1" customWidth="1"/>
    <col min="11" max="11" width="13.6640625" bestFit="1" customWidth="1"/>
  </cols>
  <sheetData>
    <row r="1" spans="1:12" x14ac:dyDescent="0.3">
      <c r="A1" t="s">
        <v>1</v>
      </c>
      <c r="C1" s="9" t="str">
        <f>Summary!R3</f>
        <v>Trial Incident Ticket</v>
      </c>
    </row>
    <row r="2" spans="1:12" x14ac:dyDescent="0.3">
      <c r="A2" t="s">
        <v>108</v>
      </c>
      <c r="C2" s="28">
        <f>Summary!R4</f>
        <v>54.000000000000071</v>
      </c>
    </row>
    <row r="3" spans="1:12" x14ac:dyDescent="0.3">
      <c r="A3" t="s">
        <v>109</v>
      </c>
      <c r="B3" s="29">
        <f>C2-SUM(B5:B100)</f>
        <v>-18.600000000000009</v>
      </c>
      <c r="C3" s="29">
        <f>C2-SUM(C5:C100)</f>
        <v>-12.599999999999923</v>
      </c>
      <c r="E3" s="21"/>
    </row>
    <row r="4" spans="1:12" x14ac:dyDescent="0.3">
      <c r="A4" t="s">
        <v>0</v>
      </c>
      <c r="C4" s="9" t="s">
        <v>110</v>
      </c>
      <c r="D4" t="s">
        <v>111</v>
      </c>
      <c r="E4" t="s">
        <v>112</v>
      </c>
      <c r="F4" t="s">
        <v>113</v>
      </c>
      <c r="G4" t="s">
        <v>114</v>
      </c>
      <c r="H4" t="s">
        <v>115</v>
      </c>
      <c r="I4" t="s">
        <v>116</v>
      </c>
      <c r="J4" t="s">
        <v>117</v>
      </c>
      <c r="K4" t="s">
        <v>118</v>
      </c>
    </row>
    <row r="5" spans="1:12" x14ac:dyDescent="0.3">
      <c r="A5" t="s">
        <v>0</v>
      </c>
      <c r="C5" s="9"/>
      <c r="D5">
        <f>SUM(D6:D100)</f>
        <v>0.5</v>
      </c>
      <c r="E5">
        <f t="shared" ref="E5:K5" si="0">SUM(E6:E100)</f>
        <v>5</v>
      </c>
      <c r="F5">
        <f t="shared" si="0"/>
        <v>18.100000000000001</v>
      </c>
      <c r="G5">
        <f t="shared" si="0"/>
        <v>1.5</v>
      </c>
      <c r="H5">
        <f t="shared" si="0"/>
        <v>33.75</v>
      </c>
      <c r="I5">
        <f t="shared" si="0"/>
        <v>5.75</v>
      </c>
      <c r="J5">
        <f t="shared" si="0"/>
        <v>0</v>
      </c>
      <c r="K5">
        <f t="shared" si="0"/>
        <v>2</v>
      </c>
      <c r="L5">
        <v>0.5</v>
      </c>
    </row>
    <row r="6" spans="1:12" x14ac:dyDescent="0.3">
      <c r="A6" s="19"/>
      <c r="B6" s="30"/>
      <c r="C6" s="29">
        <f>SUM(D6:K6)</f>
        <v>20</v>
      </c>
      <c r="D6">
        <v>0.5</v>
      </c>
      <c r="E6">
        <v>0.5</v>
      </c>
      <c r="F6">
        <v>1.5</v>
      </c>
      <c r="G6">
        <v>1.5</v>
      </c>
      <c r="H6">
        <v>10.5</v>
      </c>
      <c r="I6">
        <v>5</v>
      </c>
      <c r="K6">
        <v>0.5</v>
      </c>
      <c r="L6">
        <v>0.5</v>
      </c>
    </row>
    <row r="7" spans="1:12" x14ac:dyDescent="0.3">
      <c r="A7" s="19">
        <v>44580</v>
      </c>
      <c r="B7" s="30">
        <v>4.5000000000000071</v>
      </c>
      <c r="C7" s="29">
        <f t="shared" ref="C7:C31" si="1">SUM(D7:K7)</f>
        <v>0</v>
      </c>
      <c r="L7">
        <v>5.5</v>
      </c>
    </row>
    <row r="8" spans="1:12" x14ac:dyDescent="0.3">
      <c r="A8" s="2">
        <f>IF(WEEKDAY(A7,2)=5,A7+3,A7+1)</f>
        <v>44581</v>
      </c>
      <c r="B8" s="12">
        <v>4.0000000000000053</v>
      </c>
      <c r="C8" s="29">
        <f t="shared" si="1"/>
        <v>0</v>
      </c>
      <c r="L8">
        <v>1.5</v>
      </c>
    </row>
    <row r="9" spans="1:12" x14ac:dyDescent="0.3">
      <c r="A9" s="2">
        <f t="shared" ref="A9:A31" si="2">IF(WEEKDAY(A8,2)=5,A8+3,A8+1)</f>
        <v>44582</v>
      </c>
      <c r="B9" s="12">
        <v>5.5000000000000071</v>
      </c>
      <c r="C9" s="29">
        <f t="shared" si="1"/>
        <v>0</v>
      </c>
      <c r="L9">
        <v>17.5</v>
      </c>
    </row>
    <row r="10" spans="1:12" x14ac:dyDescent="0.3">
      <c r="A10" s="2">
        <f t="shared" si="2"/>
        <v>44585</v>
      </c>
      <c r="B10" s="12">
        <v>6.0000000000000089</v>
      </c>
      <c r="C10" s="29">
        <f t="shared" si="1"/>
        <v>0</v>
      </c>
      <c r="L10">
        <v>5.75</v>
      </c>
    </row>
    <row r="11" spans="1:12" x14ac:dyDescent="0.3">
      <c r="A11" s="2">
        <f t="shared" si="2"/>
        <v>44586</v>
      </c>
      <c r="B11" s="31">
        <v>6.5</v>
      </c>
      <c r="C11" s="29">
        <f t="shared" si="1"/>
        <v>6.5</v>
      </c>
      <c r="H11">
        <v>5</v>
      </c>
      <c r="K11">
        <v>1.5</v>
      </c>
    </row>
    <row r="12" spans="1:12" x14ac:dyDescent="0.3">
      <c r="A12" s="2">
        <f t="shared" si="2"/>
        <v>44587</v>
      </c>
      <c r="B12" s="12">
        <v>6.7500000000000107</v>
      </c>
      <c r="C12" s="29">
        <f t="shared" si="1"/>
        <v>6.75</v>
      </c>
      <c r="F12">
        <v>4</v>
      </c>
      <c r="H12">
        <v>2</v>
      </c>
      <c r="I12">
        <v>0.75</v>
      </c>
      <c r="L12">
        <v>2</v>
      </c>
    </row>
    <row r="13" spans="1:12" x14ac:dyDescent="0.3">
      <c r="A13" s="2">
        <f t="shared" si="2"/>
        <v>44588</v>
      </c>
      <c r="B13" s="12">
        <v>6.7500000000000107</v>
      </c>
      <c r="C13" s="29">
        <f t="shared" si="1"/>
        <v>6.75</v>
      </c>
      <c r="E13">
        <v>2.5</v>
      </c>
      <c r="H13">
        <v>4.25</v>
      </c>
      <c r="L13">
        <f>SUM(L5:L12)</f>
        <v>33.25</v>
      </c>
    </row>
    <row r="14" spans="1:12" x14ac:dyDescent="0.3">
      <c r="A14" s="2">
        <f t="shared" si="2"/>
        <v>44589</v>
      </c>
      <c r="B14" s="12">
        <v>7.0000000000000107</v>
      </c>
      <c r="C14" s="29">
        <f t="shared" si="1"/>
        <v>7</v>
      </c>
      <c r="H14">
        <v>7</v>
      </c>
    </row>
    <row r="15" spans="1:12" x14ac:dyDescent="0.3">
      <c r="A15" s="2">
        <f t="shared" si="2"/>
        <v>44592</v>
      </c>
      <c r="B15" s="12">
        <v>7</v>
      </c>
      <c r="C15" s="29">
        <f t="shared" si="1"/>
        <v>7</v>
      </c>
      <c r="E15">
        <v>2</v>
      </c>
      <c r="H15">
        <v>5</v>
      </c>
    </row>
    <row r="16" spans="1:12" x14ac:dyDescent="0.3">
      <c r="A16" s="2">
        <f t="shared" si="2"/>
        <v>44593</v>
      </c>
      <c r="C16" s="29">
        <f t="shared" si="1"/>
        <v>0</v>
      </c>
    </row>
    <row r="17" spans="1:6" x14ac:dyDescent="0.3">
      <c r="A17" s="2">
        <f t="shared" si="2"/>
        <v>44594</v>
      </c>
      <c r="B17" s="12">
        <v>6.0000000000000071</v>
      </c>
      <c r="C17" s="29">
        <f t="shared" si="1"/>
        <v>0</v>
      </c>
    </row>
    <row r="18" spans="1:6" x14ac:dyDescent="0.3">
      <c r="A18" s="2">
        <f t="shared" si="2"/>
        <v>44595</v>
      </c>
      <c r="B18" s="12">
        <v>5.6000000000000085</v>
      </c>
      <c r="C18" s="29">
        <f t="shared" si="1"/>
        <v>5.6</v>
      </c>
      <c r="F18">
        <v>5.6</v>
      </c>
    </row>
    <row r="19" spans="1:6" x14ac:dyDescent="0.3">
      <c r="A19" s="2">
        <f t="shared" si="2"/>
        <v>44596</v>
      </c>
      <c r="B19" s="12">
        <v>7</v>
      </c>
      <c r="C19" s="29">
        <f t="shared" si="1"/>
        <v>7</v>
      </c>
      <c r="F19">
        <v>7</v>
      </c>
    </row>
    <row r="20" spans="1:6" x14ac:dyDescent="0.3">
      <c r="A20" s="2">
        <f t="shared" si="2"/>
        <v>44599</v>
      </c>
      <c r="C20" s="29">
        <f t="shared" si="1"/>
        <v>0</v>
      </c>
    </row>
    <row r="21" spans="1:6" x14ac:dyDescent="0.3">
      <c r="A21" s="2">
        <f t="shared" si="2"/>
        <v>44600</v>
      </c>
      <c r="C21" s="29">
        <f t="shared" si="1"/>
        <v>0</v>
      </c>
    </row>
    <row r="22" spans="1:6" x14ac:dyDescent="0.3">
      <c r="A22" s="2">
        <f t="shared" si="2"/>
        <v>44601</v>
      </c>
      <c r="C22" s="29">
        <f t="shared" si="1"/>
        <v>0</v>
      </c>
    </row>
    <row r="23" spans="1:6" x14ac:dyDescent="0.3">
      <c r="A23" s="2">
        <f t="shared" si="2"/>
        <v>44602</v>
      </c>
      <c r="C23" s="29">
        <f t="shared" si="1"/>
        <v>0</v>
      </c>
    </row>
    <row r="24" spans="1:6" x14ac:dyDescent="0.3">
      <c r="A24" s="2">
        <f t="shared" si="2"/>
        <v>44603</v>
      </c>
      <c r="C24" s="29">
        <f t="shared" si="1"/>
        <v>0</v>
      </c>
    </row>
    <row r="25" spans="1:6" x14ac:dyDescent="0.3">
      <c r="A25" s="2">
        <f t="shared" si="2"/>
        <v>44606</v>
      </c>
      <c r="C25" s="29">
        <f t="shared" si="1"/>
        <v>0</v>
      </c>
    </row>
    <row r="26" spans="1:6" x14ac:dyDescent="0.3">
      <c r="A26" s="2">
        <f t="shared" si="2"/>
        <v>44607</v>
      </c>
      <c r="C26" s="29">
        <f t="shared" si="1"/>
        <v>0</v>
      </c>
    </row>
    <row r="27" spans="1:6" x14ac:dyDescent="0.3">
      <c r="A27" s="2">
        <f t="shared" si="2"/>
        <v>44608</v>
      </c>
      <c r="C27" s="29">
        <f t="shared" si="1"/>
        <v>0</v>
      </c>
    </row>
    <row r="28" spans="1:6" x14ac:dyDescent="0.3">
      <c r="A28" s="2">
        <f t="shared" si="2"/>
        <v>44609</v>
      </c>
      <c r="C28" s="29">
        <f t="shared" si="1"/>
        <v>0</v>
      </c>
    </row>
    <row r="29" spans="1:6" x14ac:dyDescent="0.3">
      <c r="A29" s="2">
        <f t="shared" si="2"/>
        <v>44610</v>
      </c>
      <c r="C29" s="29">
        <f t="shared" si="1"/>
        <v>0</v>
      </c>
    </row>
    <row r="30" spans="1:6" x14ac:dyDescent="0.3">
      <c r="A30" s="2">
        <f t="shared" si="2"/>
        <v>44613</v>
      </c>
      <c r="C30" s="29">
        <f t="shared" si="1"/>
        <v>0</v>
      </c>
    </row>
    <row r="31" spans="1:6" x14ac:dyDescent="0.3">
      <c r="A31" s="2">
        <f t="shared" si="2"/>
        <v>44614</v>
      </c>
      <c r="C31" s="29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9345-ED55-4318-AB27-CD9080FCCE7C}">
  <dimension ref="A2:I12"/>
  <sheetViews>
    <sheetView workbookViewId="0">
      <selection activeCell="K9" sqref="K9"/>
    </sheetView>
  </sheetViews>
  <sheetFormatPr defaultRowHeight="14.4" x14ac:dyDescent="0.3"/>
  <cols>
    <col min="1" max="1" width="18.5546875" bestFit="1" customWidth="1"/>
  </cols>
  <sheetData>
    <row r="2" spans="1:9" x14ac:dyDescent="0.3">
      <c r="A2" t="s">
        <v>119</v>
      </c>
      <c r="C2" t="s">
        <v>132</v>
      </c>
      <c r="E2" t="s">
        <v>131</v>
      </c>
      <c r="F2" t="s">
        <v>131</v>
      </c>
      <c r="I2" t="s">
        <v>131</v>
      </c>
    </row>
    <row r="3" spans="1:9" x14ac:dyDescent="0.3">
      <c r="A3" t="s">
        <v>120</v>
      </c>
      <c r="C3" t="s">
        <v>131</v>
      </c>
      <c r="D3" t="s">
        <v>131</v>
      </c>
      <c r="E3" t="s">
        <v>131</v>
      </c>
      <c r="F3" t="s">
        <v>131</v>
      </c>
      <c r="I3" t="s">
        <v>131</v>
      </c>
    </row>
    <row r="4" spans="1:9" x14ac:dyDescent="0.3">
      <c r="A4" t="s">
        <v>121</v>
      </c>
      <c r="B4" t="s">
        <v>130</v>
      </c>
      <c r="D4" t="s">
        <v>131</v>
      </c>
      <c r="E4" t="s">
        <v>131</v>
      </c>
      <c r="I4" t="s">
        <v>131</v>
      </c>
    </row>
    <row r="5" spans="1:9" x14ac:dyDescent="0.3">
      <c r="A5" t="s">
        <v>122</v>
      </c>
      <c r="C5" t="s">
        <v>132</v>
      </c>
      <c r="E5" t="s">
        <v>131</v>
      </c>
      <c r="F5" t="s">
        <v>131</v>
      </c>
      <c r="I5" t="s">
        <v>131</v>
      </c>
    </row>
    <row r="6" spans="1:9" x14ac:dyDescent="0.3">
      <c r="A6" t="s">
        <v>123</v>
      </c>
      <c r="B6" t="s">
        <v>130</v>
      </c>
      <c r="D6" t="s">
        <v>131</v>
      </c>
      <c r="E6" t="s">
        <v>131</v>
      </c>
      <c r="F6" t="s">
        <v>131</v>
      </c>
      <c r="I6" t="s">
        <v>131</v>
      </c>
    </row>
    <row r="7" spans="1:9" x14ac:dyDescent="0.3">
      <c r="A7" t="s">
        <v>124</v>
      </c>
      <c r="C7" t="s">
        <v>131</v>
      </c>
      <c r="D7" t="s">
        <v>131</v>
      </c>
      <c r="E7" t="s">
        <v>131</v>
      </c>
      <c r="F7" t="s">
        <v>131</v>
      </c>
      <c r="I7" t="s">
        <v>131</v>
      </c>
    </row>
    <row r="8" spans="1:9" x14ac:dyDescent="0.3">
      <c r="A8" t="s">
        <v>125</v>
      </c>
      <c r="B8" t="s">
        <v>130</v>
      </c>
      <c r="D8" t="s">
        <v>131</v>
      </c>
      <c r="E8" t="s">
        <v>131</v>
      </c>
      <c r="F8" t="s">
        <v>131</v>
      </c>
      <c r="I8" t="s">
        <v>131</v>
      </c>
    </row>
    <row r="9" spans="1:9" x14ac:dyDescent="0.3">
      <c r="A9" t="s">
        <v>126</v>
      </c>
      <c r="B9" t="s">
        <v>130</v>
      </c>
      <c r="D9" t="s">
        <v>131</v>
      </c>
      <c r="E9" t="s">
        <v>131</v>
      </c>
      <c r="F9" t="s">
        <v>131</v>
      </c>
      <c r="I9" t="s">
        <v>131</v>
      </c>
    </row>
    <row r="10" spans="1:9" x14ac:dyDescent="0.3">
      <c r="A10" t="s">
        <v>127</v>
      </c>
      <c r="B10" t="s">
        <v>130</v>
      </c>
      <c r="D10" t="s">
        <v>131</v>
      </c>
      <c r="E10" t="s">
        <v>131</v>
      </c>
      <c r="F10" t="s">
        <v>131</v>
      </c>
      <c r="I10" t="s">
        <v>131</v>
      </c>
    </row>
    <row r="11" spans="1:9" x14ac:dyDescent="0.3">
      <c r="A11" t="s">
        <v>128</v>
      </c>
      <c r="B11" t="s">
        <v>130</v>
      </c>
      <c r="D11" t="s">
        <v>131</v>
      </c>
      <c r="E11" t="s">
        <v>131</v>
      </c>
      <c r="F11" t="s">
        <v>131</v>
      </c>
      <c r="I11" t="s">
        <v>131</v>
      </c>
    </row>
    <row r="12" spans="1:9" x14ac:dyDescent="0.3">
      <c r="A12" t="s">
        <v>129</v>
      </c>
      <c r="B12" t="s">
        <v>130</v>
      </c>
      <c r="D12" t="s">
        <v>131</v>
      </c>
      <c r="E12" t="s">
        <v>131</v>
      </c>
      <c r="F12" t="s">
        <v>131</v>
      </c>
      <c r="I12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</vt:vector>
  </HeadingPairs>
  <TitlesOfParts>
    <vt:vector size="9" baseType="lpstr">
      <vt:lpstr>Summary (2)</vt:lpstr>
      <vt:lpstr>Summary (3)</vt:lpstr>
      <vt:lpstr>Sheet10</vt:lpstr>
      <vt:lpstr>Summary</vt:lpstr>
      <vt:lpstr>Breakdown</vt:lpstr>
      <vt:lpstr>Sheet1</vt:lpstr>
      <vt:lpstr>Chart3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Go, Zachary</dc:creator>
  <cp:lastModifiedBy>Go, Zachary</cp:lastModifiedBy>
  <dcterms:created xsi:type="dcterms:W3CDTF">2021-12-15T01:53:54Z</dcterms:created>
  <dcterms:modified xsi:type="dcterms:W3CDTF">2022-02-09T15:48:10Z</dcterms:modified>
</cp:coreProperties>
</file>