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codeName="ThisWorkbook"/>
  <mc:AlternateContent xmlns:mc="http://schemas.openxmlformats.org/markup-compatibility/2006">
    <mc:Choice Requires="x15">
      <x15ac:absPath xmlns:x15ac="http://schemas.microsoft.com/office/spreadsheetml/2010/11/ac" url="D:\Documents\AE Report\FY2022\"/>
    </mc:Choice>
  </mc:AlternateContent>
  <xr:revisionPtr revIDLastSave="0" documentId="13_ncr:1_{7AB9BF68-931B-4E10-9F72-0BE1F8237492}"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4" i="4" l="1"/>
  <c r="F42" i="3"/>
  <c r="H42" i="3" s="1"/>
  <c r="I42" i="3" s="1"/>
  <c r="F13" i="3"/>
  <c r="J13" i="3" s="1"/>
  <c r="F14" i="3"/>
  <c r="J14" i="3" s="1"/>
  <c r="T14" i="3" s="1"/>
  <c r="F15" i="3"/>
  <c r="H15" i="3" s="1"/>
  <c r="F16" i="3"/>
  <c r="H16" i="3" s="1"/>
  <c r="F17" i="3"/>
  <c r="H17" i="3" s="1"/>
  <c r="I17" i="3" s="1"/>
  <c r="F18" i="3"/>
  <c r="J18" i="3" s="1"/>
  <c r="T18" i="3" s="1"/>
  <c r="F19" i="3"/>
  <c r="H19" i="3" s="1"/>
  <c r="I19" i="3" s="1"/>
  <c r="F20" i="3"/>
  <c r="J20" i="3" s="1"/>
  <c r="T20" i="3" s="1"/>
  <c r="F21" i="3"/>
  <c r="J21" i="3" s="1"/>
  <c r="T21" i="3" s="1"/>
  <c r="F22" i="3"/>
  <c r="H22" i="3" s="1"/>
  <c r="F23" i="3"/>
  <c r="H23" i="3" s="1"/>
  <c r="F24" i="3"/>
  <c r="H24" i="3" s="1"/>
  <c r="I24" i="3" s="1"/>
  <c r="F25" i="3"/>
  <c r="J25" i="3" s="1"/>
  <c r="T25" i="3" s="1"/>
  <c r="F26" i="3"/>
  <c r="J26" i="3" s="1"/>
  <c r="T26" i="3" s="1"/>
  <c r="F27" i="3"/>
  <c r="J27" i="3" s="1"/>
  <c r="T27" i="3" s="1"/>
  <c r="F28" i="3"/>
  <c r="J28" i="3" s="1"/>
  <c r="T28" i="3" s="1"/>
  <c r="F29" i="3"/>
  <c r="H29" i="3" s="1"/>
  <c r="F30" i="3"/>
  <c r="J30" i="3" s="1"/>
  <c r="T30" i="3" s="1"/>
  <c r="F31" i="3"/>
  <c r="H31" i="3" s="1"/>
  <c r="I31" i="3" s="1"/>
  <c r="F32" i="3"/>
  <c r="H32" i="3" s="1"/>
  <c r="I32" i="3" s="1"/>
  <c r="F33" i="3"/>
  <c r="H33" i="3" s="1"/>
  <c r="I33" i="3" s="1"/>
  <c r="F34" i="3"/>
  <c r="J34" i="3" s="1"/>
  <c r="T34" i="3" s="1"/>
  <c r="F35" i="3"/>
  <c r="J35" i="3" s="1"/>
  <c r="T35" i="3" s="1"/>
  <c r="F36" i="3"/>
  <c r="H36" i="3" s="1"/>
  <c r="F37" i="3"/>
  <c r="H37" i="3" s="1"/>
  <c r="I37" i="3" s="1"/>
  <c r="F38" i="3"/>
  <c r="H38" i="3" s="1"/>
  <c r="F39" i="3"/>
  <c r="J39" i="3" s="1"/>
  <c r="F40" i="3"/>
  <c r="J40" i="3" s="1"/>
  <c r="F43" i="3"/>
  <c r="J43" i="3" s="1"/>
  <c r="T43" i="3" s="1"/>
  <c r="F41" i="3" l="1"/>
  <c r="J41" i="3" s="1"/>
  <c r="H40" i="3"/>
  <c r="I40" i="3" s="1"/>
  <c r="T40" i="3" s="1"/>
  <c r="H34" i="3"/>
  <c r="I34" i="3" s="1"/>
  <c r="H27" i="3"/>
  <c r="I27" i="3" s="1"/>
  <c r="H21" i="3"/>
  <c r="I21" i="3" s="1"/>
  <c r="H20" i="3"/>
  <c r="I20" i="3" s="1"/>
  <c r="H13" i="3"/>
  <c r="I13" i="3" s="1"/>
  <c r="H14" i="3"/>
  <c r="I14" i="3" s="1"/>
  <c r="J42" i="3"/>
  <c r="T42" i="3" s="1"/>
  <c r="J31" i="3"/>
  <c r="T31" i="3" s="1"/>
  <c r="H35" i="3"/>
  <c r="I35" i="3" s="1"/>
  <c r="H30" i="3"/>
  <c r="I30" i="3" s="1"/>
  <c r="H25" i="3"/>
  <c r="I25" i="3" s="1"/>
  <c r="H28" i="3"/>
  <c r="I28" i="3" s="1"/>
  <c r="J33" i="3"/>
  <c r="T33" i="3" s="1"/>
  <c r="J37" i="3"/>
  <c r="T37" i="3" s="1"/>
  <c r="J32" i="3"/>
  <c r="T32" i="3" s="1"/>
  <c r="J29" i="3"/>
  <c r="T29" i="3" s="1"/>
  <c r="H26" i="3"/>
  <c r="I26" i="3" s="1"/>
  <c r="I22" i="3"/>
  <c r="H18" i="3"/>
  <c r="I18" i="3" s="1"/>
  <c r="J16" i="3"/>
  <c r="T16" i="3" s="1"/>
  <c r="H39" i="3"/>
  <c r="I39" i="3" s="1"/>
  <c r="T39" i="3" s="1"/>
  <c r="I16" i="3"/>
  <c r="I23" i="3"/>
  <c r="H43" i="3"/>
  <c r="I43" i="3" s="1"/>
  <c r="I29" i="3"/>
  <c r="J23" i="3"/>
  <c r="T23" i="3" s="1"/>
  <c r="J17" i="3"/>
  <c r="T17" i="3" s="1"/>
  <c r="J38" i="3"/>
  <c r="T38" i="3" s="1"/>
  <c r="J15" i="3"/>
  <c r="T15" i="3" s="1"/>
  <c r="J19" i="3"/>
  <c r="T19" i="3" s="1"/>
  <c r="I15" i="3"/>
  <c r="I38" i="3"/>
  <c r="J36" i="3"/>
  <c r="J24" i="3"/>
  <c r="T24" i="3" s="1"/>
  <c r="J22" i="3"/>
  <c r="T22" i="3" s="1"/>
  <c r="I36" i="3"/>
  <c r="D60" i="3"/>
  <c r="T36" i="3" l="1"/>
  <c r="H41" i="3"/>
  <c r="I41" i="3" s="1"/>
  <c r="T41" i="3" s="1"/>
  <c r="E60" i="3"/>
  <c r="D48" i="3" s="1"/>
  <c r="E56" i="3" l="1"/>
  <c r="D56" i="3"/>
  <c r="B54" i="4" l="1"/>
  <c r="A54" i="4"/>
  <c r="A73" i="4" l="1"/>
  <c r="B73" i="4"/>
  <c r="G44" i="3" l="1"/>
  <c r="A58" i="4"/>
  <c r="A43" i="4"/>
  <c r="D47" i="3"/>
  <c r="B13" i="3"/>
  <c r="B14" i="3" s="1"/>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B43" i="4"/>
  <c r="C13" i="3" l="1"/>
  <c r="C14" i="3"/>
  <c r="B15" i="3"/>
  <c r="C15" i="3" l="1"/>
  <c r="B16" i="3"/>
  <c r="B17" i="3" l="1"/>
  <c r="C16" i="3"/>
  <c r="B18" i="3" l="1"/>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<sst xmlns="http://schemas.openxmlformats.org/spreadsheetml/2006/main" count="435" uniqueCount="200">
  <si>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</si>
  <si>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</si>
  <si>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</si>
  <si>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</si>
  <si>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</si>
  <si>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</si>
  <si>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</si>
  <si>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</si>
  <si>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</si>
  <si>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</si>
  <si>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</si>
  <si>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</si>
  <si>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</si>
  <si>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</si>
  <si>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</si>
  <si>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</si>
  <si>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</si>
  <si>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</si>
  <si>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</si>
  <si>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</si>
  <si>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</si>
  <si>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</si>
  <si>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</si>
  <si>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</si>
  <si>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</si>
  <si>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</si>
  <si>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</si>
  <si>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</si>
  <si>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</si>
  <si>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</si>
  <si>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</si>
  <si>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</si>
  <si>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</si>
  <si>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</si>
  <si>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</si>
  <si>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</si>
  <si>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</si>
  <si>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</si>
  <si>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</si>
  <si>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</si>
  <si>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</si>
  <si>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</si>
  <si>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</si>
  <si>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</si>
  <si>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</si>
  <si>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</si>
  <si>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</si>
  <si>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</si>
  <si>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</si>
  <si>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</si>
  <si>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</si>
  <si>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</si>
  <si>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</si>
  <si>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</si>
  <si>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</si>
  <si>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</si>
  <si>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</si>
  <si>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</si>
  <si>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</si>
  <si>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</si>
  <si>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</si>
  <si>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</si>
  <si>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</si>
  <si>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</si>
  <si>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</si>
  <si>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</si>
  <si>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</si>
  <si>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</si>
  <si>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</si>
  <si>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</si>
  <si>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</si>
  <si>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</si>
  <si>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</si>
  <si>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</si>
  <si>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</si>
  <si>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</si>
  <si>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</si>
  <si>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</si>
  <si>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</si>
  <si>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</si>
  <si>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</si>
  <si>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</si>
  <si>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</si>
  <si>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</si>
  <si>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No Break</t>
  </si>
  <si>
    <t>HLDY</t>
  </si>
  <si>
    <t/>
  </si>
  <si>
    <t>Application Systems Engineer/Consultant</t>
  </si>
  <si>
    <t>OFF</t>
  </si>
  <si>
    <t>Go</t>
  </si>
  <si>
    <t>Zachary</t>
  </si>
  <si>
    <t>S</t>
  </si>
  <si>
    <t>PHOFF</t>
  </si>
  <si>
    <t>Highway Ticketless Project</t>
  </si>
  <si>
    <t>Video annotation support</t>
  </si>
  <si>
    <t>ALSOK Incident Ticket Investigation</t>
  </si>
  <si>
    <t>1 (0:1)</t>
  </si>
  <si>
    <t>Office</t>
  </si>
  <si>
    <t>Fri, 07/01/2022</t>
  </si>
  <si>
    <t>271 (4:31)</t>
  </si>
  <si>
    <t>Sat, 07/02/2022</t>
  </si>
  <si>
    <t>Sun, 07/03/2022</t>
  </si>
  <si>
    <t>Mon, 07/04/2022</t>
  </si>
  <si>
    <t>305 (5:5)</t>
  </si>
  <si>
    <t>Tue, 07/05/2022</t>
  </si>
  <si>
    <t>6 (0:6)</t>
  </si>
  <si>
    <t>Wed, 07/06/2022</t>
  </si>
  <si>
    <t>Thu, 07/07/2022</t>
  </si>
  <si>
    <t>233 (3:53)</t>
  </si>
  <si>
    <t>Fri, 07/08/2022</t>
  </si>
  <si>
    <t>8 (0:8)</t>
  </si>
  <si>
    <t>Sat, 07/09/2022</t>
  </si>
  <si>
    <t>Sun, 07/10/2022</t>
  </si>
  <si>
    <t>Mon, 07/11/2022</t>
  </si>
  <si>
    <t>Leave Request [CO2-LVR2022070001869]</t>
  </si>
  <si>
    <t>Tue, 07/12/2022</t>
  </si>
  <si>
    <t>163 (2:43)</t>
  </si>
  <si>
    <t>Wed, 07/13/2022</t>
  </si>
  <si>
    <t>274 (4:34)</t>
  </si>
  <si>
    <t>Thu, 07/14/2022</t>
  </si>
  <si>
    <t>49 (0:49)</t>
  </si>
  <si>
    <t>Fri, 07/15/2022</t>
  </si>
  <si>
    <t>112 (1:52)</t>
  </si>
  <si>
    <t>Sat, 07/16/2022</t>
  </si>
  <si>
    <t>Sun, 07/17/2022</t>
  </si>
  <si>
    <t>Mon, 07/18/2022</t>
  </si>
  <si>
    <t>4 (0:4)</t>
  </si>
  <si>
    <t>Tue, 07/19/2022</t>
  </si>
  <si>
    <t>120 (2:0)</t>
  </si>
  <si>
    <t>Wed, 07/20/2022</t>
  </si>
  <si>
    <t>Thu, 07/21/2022</t>
  </si>
  <si>
    <t>67 (1:7)</t>
  </si>
  <si>
    <t>Fri, 07/22/2022</t>
  </si>
  <si>
    <t>108 (1:48)</t>
  </si>
  <si>
    <t>Sat, 07/23/2022</t>
  </si>
  <si>
    <t>Sun, 07/24/2022</t>
  </si>
  <si>
    <t>Mon, 07/25/2022</t>
  </si>
  <si>
    <t>27 (0:27)</t>
  </si>
  <si>
    <t>Tue, 07/26/2022</t>
  </si>
  <si>
    <t>11 (0:11)</t>
  </si>
  <si>
    <t>Wed, 07/27/2022</t>
  </si>
  <si>
    <t>Thu, 07/28/2022</t>
  </si>
  <si>
    <t>Fri, 07/29/2022</t>
  </si>
  <si>
    <t>Sat, 07/30/2022</t>
  </si>
  <si>
    <t>Sun, 07/31/2022</t>
  </si>
  <si>
    <t>07/01/2022 07:32:07 AM</t>
  </si>
  <si>
    <t>07/01/2022 09:03:58 PM</t>
  </si>
  <si>
    <t>07/04/2022 08:01:22 AM</t>
  </si>
  <si>
    <t>07/04/2022 10:07:17 PM</t>
  </si>
  <si>
    <t>07/05/2022 07:41:03 AM</t>
  </si>
  <si>
    <t>07/05/2022 04:47:34 PM</t>
  </si>
  <si>
    <t>07/06/2022 07:43:47 AM</t>
  </si>
  <si>
    <t>07/06/2022 04:45:46 PM</t>
  </si>
  <si>
    <t>07/07/2022 07:22:42 AM</t>
  </si>
  <si>
    <t>07/07/2022 08:15:58 PM</t>
  </si>
  <si>
    <t>07/08/2022 07:47:27 AM</t>
  </si>
  <si>
    <t>07/08/2022 04:56:10 PM</t>
  </si>
  <si>
    <t>07/11/2022 08:02:55 AM</t>
  </si>
  <si>
    <t>07/11/2022 09:05:16 PM</t>
  </si>
  <si>
    <t>07/12/2022 07:52:34 AM</t>
  </si>
  <si>
    <t>07/12/2022 07:36:06 PM</t>
  </si>
  <si>
    <t>07/13/2022 07:17:48 AM</t>
  </si>
  <si>
    <t>07/13/2022 08:52:29 PM</t>
  </si>
  <si>
    <t>07/14/2022 07:21:41 AM</t>
  </si>
  <si>
    <t>07/14/2022 05:11:07 PM</t>
  </si>
  <si>
    <t>07/15/2022 07:18:31 AM</t>
  </si>
  <si>
    <t>07/15/2022 06:10:33 PM</t>
  </si>
  <si>
    <t>07/18/2022 07:35:03 AM</t>
  </si>
  <si>
    <t>07/18/2022 04:39:29 PM</t>
  </si>
  <si>
    <t>07/19/2022 07:42:18 AM</t>
  </si>
  <si>
    <t>07/19/2022 06:43:05 PM</t>
  </si>
  <si>
    <t>07/20/2022 07:41:20 AM</t>
  </si>
  <si>
    <t>07/20/2022 05:31:12 PM</t>
  </si>
  <si>
    <t>07/21/2022 07:33:07 AM</t>
  </si>
  <si>
    <t>07/21/2022 05:41:04 PM</t>
  </si>
  <si>
    <t>07/22/2022 07:33:25 AM</t>
  </si>
  <si>
    <t>07/22/2022 06:21:26 PM</t>
  </si>
  <si>
    <t>07/25/2022 07:35:33 AM</t>
  </si>
  <si>
    <t>07/25/2022 05:03:14 PM</t>
  </si>
  <si>
    <t>07/26/2022 07:39:14 AM</t>
  </si>
  <si>
    <t>07/26/2022 04:51:00 PM</t>
  </si>
  <si>
    <t>07/27/2022 07:40:06 AM</t>
  </si>
  <si>
    <t>ALSOK Incident Ticket Investigation, Connect Conversation with ms Nano</t>
  </si>
  <si>
    <t>ALSOK Incident Ticket Investigation, Attend FIC Academy (Ceremony and concluding remarks)</t>
  </si>
  <si>
    <t>ALSOK Incident Ticket Investigation, Attend TechTok</t>
  </si>
  <si>
    <t>ALSOK Incident Ticket Investigation, Attend HR Café (Maxicare's health care services)</t>
  </si>
  <si>
    <t xml:space="preserve">ALSOK Incident Ticket Investigation, Attend TechTok, Purpose Carving Webcast, JDU-AS Townhall July 2022, FIC Academy (Virtual Alumni Party), </t>
  </si>
  <si>
    <t>ALSOK Incident Ticket Investigation, Attend Mindfulness Session (The only thing that is constant is change)</t>
  </si>
  <si>
    <t>ALSOK Incident Ticket Investigation, Attend BPI Fastbreak (Estate Planning)</t>
  </si>
  <si>
    <t>ALSOK Incident Ticket Investigation, Attened FIC Academy (Final Presentation)</t>
  </si>
  <si>
    <t>ALSOK Incident Ticket Investigation, Attend TechTok, ALSOK - Brown Bag, Self-Care Tips for Managers</t>
  </si>
  <si>
    <t>ALSOK Incident Ticket Investigation, Attened FIC Academy (Crafting a stronger value proposition towards a mission statement)</t>
  </si>
  <si>
    <t>ALSOK Incident Ticket Investigation, VLPM</t>
  </si>
  <si>
    <t>242 (4:2)</t>
  </si>
  <si>
    <t>07/27/2022 05:07:10 PM</t>
  </si>
  <si>
    <t>07/28/2022 07:47:14 AM</t>
  </si>
  <si>
    <t>07/28/2022 04:56:10 PM</t>
  </si>
  <si>
    <t>146 (2:26)</t>
  </si>
  <si>
    <t>07/29/2022 07:31:36 AM</t>
  </si>
  <si>
    <t>07/29/2022 06:57:42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</si>
</sst>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5">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49" fontId="16" fillId="3" borderId="5" xfId="0" applyNumberFormat="1" applyFont="1" applyFill="1" applyBorder="1" applyAlignment="1" applyProtection="1">
      <alignment horizontal="left" vertical="center"/>
      <protection locked="0"/>
    </xf>
    <xf numFmtId="49" fontId="16" fillId="3" borderId="6" xfId="0" applyNumberFormat="1" applyFont="1" applyFill="1" applyBorder="1" applyAlignment="1" applyProtection="1">
      <alignment horizontal="left" vertical="center"/>
      <protection locked="0"/>
    </xf>
    <xf numFmtId="0" fontId="18" fillId="4" borderId="0" xfId="0" applyFont="1" applyFill="1" applyAlignment="1">
      <alignment vertical="center"/>
    </xf>
    <xf numFmtId="0" fontId="18" fillId="5" borderId="0" xfId="0" applyFont="1" applyFill="1" applyAlignment="1">
      <alignment horizontal="center" vertical="center" wrapText="1"/>
    </xf>
    <xf numFmtId="0" fontId="0" fillId="5" borderId="0" xfId="0" applyFill="1"/>
    <xf numFmtId="0" fontId="18" fillId="5" borderId="0" xfId="0" applyFont="1" applyFill="1" applyAlignment="1">
      <alignment horizontal="center" vertical="center" wrapText="1"/>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5" fillId="3" borderId="4" xfId="0" applyFont="1" applyFill="1" applyBorder="1" applyAlignment="1" applyProtection="1">
      <alignment horizontal="center"/>
      <protection locked="0"/>
    </xf>
    <xf numFmtId="49" fontId="16" fillId="3" borderId="5" xfId="0" applyNumberFormat="1" applyFont="1" applyFill="1" applyBorder="1" applyAlignment="1" applyProtection="1">
      <alignment horizontal="left" vertical="center"/>
      <protection locked="0"/>
    </xf>
    <xf numFmtId="49" fontId="16" fillId="3" borderId="6" xfId="0" applyNumberFormat="1" applyFont="1" applyFill="1" applyBorder="1" applyAlignment="1" applyProtection="1">
      <alignment horizontal="left" vertical="center"/>
      <protection locked="0"/>
    </xf>
    <xf numFmtId="49" fontId="16" fillId="3" borderId="7"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wrapText="1"/>
      <protection locked="0"/>
    </xf>
    <xf numFmtId="49" fontId="16" fillId="3" borderId="5" xfId="0" applyNumberFormat="1" applyFont="1" applyFill="1" applyBorder="1" applyAlignment="1" applyProtection="1">
      <alignment horizontal="left" vertical="center" wrapText="1"/>
      <protection locked="0"/>
    </xf>
    <xf numFmtId="49" fontId="16" fillId="3" borderId="6" xfId="0" applyNumberFormat="1" applyFont="1" applyFill="1" applyBorder="1" applyAlignment="1" applyProtection="1">
      <alignment horizontal="left" vertical="center" wrapText="1"/>
      <protection locked="0"/>
    </xf>
    <xf numFmtId="49" fontId="16" fillId="3" borderId="7" xfId="0" applyNumberFormat="1" applyFont="1" applyFill="1" applyBorder="1" applyAlignment="1" applyProtection="1">
      <alignment horizontal="left" vertical="center" wrapText="1"/>
      <protection locked="0"/>
    </xf>
    <xf numFmtId="0" fontId="7" fillId="0" borderId="3" xfId="0" applyFont="1" applyBorder="1" applyAlignment="1" applyProtection="1">
      <alignment horizontal="center"/>
    </xf>
    <xf numFmtId="164" fontId="2" fillId="2" borderId="3" xfId="0" applyNumberFormat="1" applyFont="1" applyFill="1" applyBorder="1" applyAlignment="1" applyProtection="1">
      <alignment horizontal="center" vertical="center"/>
    </xf>
    <xf numFmtId="0" fontId="2" fillId="0" borderId="3" xfId="0" applyFont="1" applyBorder="1" applyAlignment="1" applyProtection="1">
      <alignment horizontal="left" vertical="center"/>
    </xf>
    <xf numFmtId="0" fontId="0" fillId="0" borderId="3" xfId="0" applyBorder="1" applyAlignment="1" applyProtection="1">
      <alignment horizontal="center" vertical="center"/>
    </xf>
    <xf numFmtId="14" fontId="0" fillId="0" borderId="3" xfId="0" applyNumberFormat="1" applyBorder="1" applyAlignment="1" applyProtection="1">
      <alignment horizontal="center"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0" fillId="0" borderId="3" xfId="0" applyFont="1" applyBorder="1" applyAlignment="1" applyProtection="1">
      <alignment horizontal="center" vertical="center"/>
    </xf>
    <xf numFmtId="0" fontId="18" fillId="5" borderId="0" xfId="0" applyFont="1" applyFill="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center" vertical="center"/>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284966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190501</xdr:colOff>
      <xdr:row>46</xdr:row>
      <xdr:rowOff>45720</xdr:rowOff>
    </xdr:from>
    <xdr:to>
      <xdr:col>6</xdr:col>
      <xdr:colOff>480036</xdr:colOff>
      <xdr:row>47</xdr:row>
      <xdr:rowOff>93727</xdr:rowOff>
    </xdr:to>
    <xdr:pic>
      <xdr:nvPicPr>
        <xdr:cNvPr id="6" name="Picture 5">
          <a:extLst>
            <a:ext uri="{FF2B5EF4-FFF2-40B4-BE49-F238E27FC236}">
              <a16:creationId xmlns:a16="http://schemas.microsoft.com/office/drawing/2014/main" id="{41DD270F-E5B9-9AC8-84ED-31CE4D7209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80761" y="9959340"/>
          <a:ext cx="912470" cy="3108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U60"/>
  <sheetViews>
    <sheetView tabSelected="1" view="pageBreakPreview" topLeftCell="A28" zoomScaleNormal="40" zoomScaleSheetLayoutView="100" workbookViewId="0">
      <selection activeCell="D13" sqref="D13:E43"/>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1" ht="35.25" customHeight="1"/>
    <row r="2" spans="2:21" ht="45" customHeight="1" thickBot="1">
      <c r="B2" s="50" t="s">
        <v>9</v>
      </c>
      <c r="C2" s="50"/>
      <c r="D2" s="50"/>
      <c r="E2" s="50"/>
      <c r="F2" s="50"/>
      <c r="G2" s="50"/>
      <c r="H2" s="50"/>
      <c r="I2" s="50"/>
      <c r="J2" s="50"/>
      <c r="K2" s="50"/>
      <c r="L2" s="50"/>
      <c r="M2" s="50"/>
      <c r="N2" s="50"/>
      <c r="O2" s="50"/>
      <c r="P2" s="50"/>
      <c r="Q2" s="50"/>
      <c r="R2" s="50"/>
    </row>
    <row r="3" spans="2:21">
      <c r="B3" s="52"/>
      <c r="C3" s="52"/>
      <c r="D3" s="52"/>
      <c r="E3" s="52"/>
      <c r="F3" s="52"/>
      <c r="G3" s="52"/>
      <c r="H3" s="52"/>
      <c r="I3" s="52"/>
      <c r="J3" s="52"/>
      <c r="K3" s="52"/>
      <c r="L3" s="52"/>
      <c r="M3" s="52"/>
    </row>
    <row r="4" spans="2:21" ht="20.100000000000001" customHeight="1" thickBot="1">
      <c r="B4" s="11" t="s">
        <v>43</v>
      </c>
      <c r="C4" s="51" t="s">
        <v>89</v>
      </c>
      <c r="D4" s="51"/>
      <c r="E4" s="51"/>
      <c r="F4" s="51"/>
      <c r="G4" s="2"/>
      <c r="H4" s="2"/>
      <c r="I4" s="2"/>
      <c r="J4" s="11" t="s">
        <v>11</v>
      </c>
      <c r="K4" s="11"/>
      <c r="L4" s="51" t="s">
        <v>93</v>
      </c>
      <c r="M4" s="51"/>
      <c r="N4" s="51"/>
      <c r="O4" s="51"/>
      <c r="P4" s="51"/>
      <c r="Q4" s="51"/>
      <c r="R4" s="51"/>
    </row>
    <row r="5" spans="2:21" ht="20.100000000000001" customHeight="1" thickBot="1">
      <c r="B5" s="11" t="s">
        <v>42</v>
      </c>
      <c r="C5" s="51" t="s">
        <v>90</v>
      </c>
      <c r="D5" s="51"/>
      <c r="E5" s="51"/>
      <c r="F5" s="51"/>
      <c r="G5" s="2"/>
      <c r="H5" s="2"/>
      <c r="I5" s="2"/>
      <c r="J5" s="11" t="s">
        <v>18</v>
      </c>
      <c r="K5" s="11"/>
      <c r="L5" s="51" t="s">
        <v>94</v>
      </c>
      <c r="M5" s="51"/>
      <c r="N5" s="51"/>
      <c r="O5" s="51"/>
      <c r="P5" s="51"/>
      <c r="Q5" s="51"/>
      <c r="R5" s="51"/>
    </row>
    <row r="6" spans="2:21" ht="20.100000000000001" customHeight="1" thickBot="1">
      <c r="B6" s="11" t="s">
        <v>41</v>
      </c>
      <c r="C6" s="51" t="s">
        <v>91</v>
      </c>
      <c r="D6" s="51"/>
      <c r="E6" s="51"/>
      <c r="F6" s="51"/>
      <c r="G6" s="2"/>
      <c r="H6" s="2"/>
      <c r="I6" s="2"/>
      <c r="J6" s="2"/>
      <c r="K6" s="2"/>
      <c r="L6" s="2"/>
      <c r="M6" s="2"/>
      <c r="N6" s="2"/>
      <c r="O6" s="2"/>
      <c r="P6" s="2"/>
      <c r="Q6" s="2"/>
      <c r="R6" s="2"/>
    </row>
    <row r="7" spans="2:21" ht="20.100000000000001" customHeight="1" thickBot="1">
      <c r="B7" s="10" t="s">
        <v>10</v>
      </c>
      <c r="C7" s="55" t="s">
        <v>87</v>
      </c>
      <c r="D7" s="55"/>
      <c r="E7" s="55"/>
      <c r="F7" s="55"/>
      <c r="G7" s="2"/>
      <c r="H7" s="2"/>
      <c r="I7" s="2"/>
    </row>
    <row r="9" spans="2:21">
      <c r="B9" s="9" t="s">
        <v>12</v>
      </c>
      <c r="C9" s="3">
        <v>7</v>
      </c>
      <c r="D9" s="9" t="s">
        <v>13</v>
      </c>
      <c r="E9" s="3">
        <v>2022</v>
      </c>
      <c r="F9" s="70"/>
      <c r="G9" s="70"/>
      <c r="H9" s="70"/>
      <c r="I9" s="70"/>
      <c r="J9" s="70"/>
      <c r="K9" s="70"/>
      <c r="L9" s="70"/>
      <c r="M9" s="70"/>
      <c r="N9" s="70"/>
      <c r="O9" s="70"/>
      <c r="P9" s="70"/>
      <c r="Q9" s="70"/>
      <c r="R9" s="70"/>
    </row>
    <row r="10" spans="2:21" ht="20.25" customHeight="1">
      <c r="B10" s="54" t="s">
        <v>0</v>
      </c>
      <c r="C10" s="54"/>
      <c r="D10" s="54" t="s">
        <v>24</v>
      </c>
      <c r="E10" s="54"/>
      <c r="F10" s="54" t="s">
        <v>4</v>
      </c>
      <c r="G10" s="54" t="s">
        <v>17</v>
      </c>
      <c r="H10" s="54"/>
      <c r="I10" s="54"/>
      <c r="J10" s="53" t="s">
        <v>15</v>
      </c>
      <c r="K10" s="54" t="s">
        <v>16</v>
      </c>
      <c r="L10" s="54" t="s">
        <v>1</v>
      </c>
      <c r="M10" s="54"/>
      <c r="N10" s="54"/>
      <c r="O10" s="54"/>
      <c r="P10" s="54"/>
      <c r="Q10" s="54"/>
      <c r="R10" s="54"/>
    </row>
    <row r="11" spans="2:21">
      <c r="B11" s="54"/>
      <c r="C11" s="54"/>
      <c r="D11" s="9" t="s">
        <v>2</v>
      </c>
      <c r="E11" s="9" t="s">
        <v>3</v>
      </c>
      <c r="F11" s="54"/>
      <c r="G11" s="9" t="s">
        <v>5</v>
      </c>
      <c r="H11" s="9" t="s">
        <v>14</v>
      </c>
      <c r="I11" s="9" t="s">
        <v>6</v>
      </c>
      <c r="J11" s="53"/>
      <c r="K11" s="54"/>
      <c r="L11" s="54"/>
      <c r="M11" s="54"/>
      <c r="N11" s="54"/>
      <c r="O11" s="54"/>
      <c r="P11" s="54"/>
      <c r="Q11" s="54"/>
      <c r="R11" s="54"/>
      <c r="T11" s="40" t="s">
        <v>76</v>
      </c>
    </row>
    <row r="12" spans="2:21">
      <c r="B12" s="54"/>
      <c r="C12" s="54"/>
      <c r="D12" s="8" t="s">
        <v>8</v>
      </c>
      <c r="E12" s="8" t="s">
        <v>8</v>
      </c>
      <c r="F12" s="8" t="s">
        <v>23</v>
      </c>
      <c r="G12" s="8" t="s">
        <v>23</v>
      </c>
      <c r="H12" s="8" t="s">
        <v>23</v>
      </c>
      <c r="I12" s="8" t="s">
        <v>23</v>
      </c>
      <c r="J12" s="8" t="s">
        <v>23</v>
      </c>
      <c r="K12" s="54"/>
      <c r="L12" s="54"/>
      <c r="M12" s="54"/>
      <c r="N12" s="54"/>
      <c r="O12" s="54"/>
      <c r="P12" s="54"/>
      <c r="Q12" s="54"/>
      <c r="R12" s="54"/>
      <c r="T12" s="28" t="s">
        <v>77</v>
      </c>
    </row>
    <row r="13" spans="2:21" ht="14.25" customHeight="1">
      <c r="B13" s="6">
        <f>IF(DAY(DATE(E9, C9, 1))=1,1,"**")</f>
        <v>1</v>
      </c>
      <c r="C13" s="5" t="str">
        <f>IF(B13="**","**",CHOOSE(WEEKDAY(DATE($E$9,$C$9,B13),1),"SUN","MON","TUE","WED","THU","FRI","SAT"))</f>
        <v>FRI</v>
      </c>
      <c r="D13" s="36" t="s">
        <v>145</v>
      </c>
      <c r="E13" s="36" t="s">
        <v>146</v>
      </c>
      <c r="F13" s="4">
        <f>IFERROR(
    IF(OR(TRIM(D13)="",TRIM(E13)=""), "",IF(TIMEVALUE(TEXT(E13-D13,"h:mm"))&lt;TIMEVALUE("5:00"),0,IF(TIMEVALUE(TEXT(E13-D13,"h:mm"))&gt;=TIMEVALUE("5:00"),1,0
              )
         )
    ),0)</f>
        <v>1</v>
      </c>
      <c r="G13" s="4"/>
      <c r="H13" s="13" t="str">
        <f>IFERROR(
      IF( OR(TRIM(D13)="",TRIM(E13)=""),"",IF( TEXT(E13-D13,"h.mm")-(F13+G13)&gt;=8,TEXT("8:00","h.mm"), IF(AND(TEXT(E13-D13,"h.mm")-(F13+G13)&gt;=4,TEXT(E13-D13,"h.mm")-(F13+G13)&lt;8),4,TEXT(E13-D13,"h.mm")-(F13+G13)
                      )
               )
),"" )</f>
        <v>8.00</v>
      </c>
      <c r="I13" s="13">
        <f>IFERROR(
               IF(OR(TRIM(D13)="",TRIM(E13)=""),"",IF(TEXT(E13-D13,"h.mm") - (F13+G13+H13)&lt;=0,"0.00",TEXT(E13-D13,"h.mm") - (F13+G13+H13)
                            )
),"")</f>
        <v>4.3100000000000005</v>
      </c>
      <c r="J13" s="13">
        <f>IFERROR(IF(ISBLANK(E13),"",TEXT(E13-D13,"h.mm") - F13),"")</f>
        <v>12.31</v>
      </c>
      <c r="K13" s="27" t="s">
        <v>97</v>
      </c>
      <c r="L13" s="44" t="s">
        <v>95</v>
      </c>
      <c r="M13" s="45"/>
      <c r="N13" s="45"/>
      <c r="O13" s="56" t="s">
        <v>184</v>
      </c>
      <c r="P13" s="57"/>
      <c r="Q13" s="57"/>
      <c r="R13" s="57"/>
      <c r="S13" s="57"/>
      <c r="T13" s="57"/>
      <c r="U13" s="58"/>
    </row>
    <row r="14" spans="2:21" ht="14.25" customHeight="1">
      <c r="B14" s="6">
        <f>IF(B13="**","**",IF(DAY(DATE(E9,C9,B13+1))=B13+1,B13+1,"**"))</f>
        <v>2</v>
      </c>
      <c r="C14" s="5" t="str">
        <f t="shared" ref="C14:C43" si="0">IF(B14="**","**",CHOOSE(WEEKDAY(DATE($E$9,$C$9,B14),1),"SUN","MON","TUE","WED","THU","FRI","SAT"))</f>
        <v>SAT</v>
      </c>
      <c r="D14" s="36" t="s">
        <v>86</v>
      </c>
      <c r="E14" s="36" t="s">
        <v>86</v>
      </c>
      <c r="F14" s="4" t="str">
        <f t="shared" ref="F14:F43" si="1">IFERROR(
    IF(OR(TRIM(D14)="",TRIM(E14)=""), "",IF(TIMEVALUE(TEXT(E14-D14,"h:mm"))&lt;TIMEVALUE("5:00"),0,IF(TIMEVALUE(TEXT(E14-D14,"h:mm"))&gt;=TIMEVALUE("5:00"),1,0
              )
         )
    ),0)</f>
        <v/>
      </c>
      <c r="G14" s="4"/>
      <c r="H14" s="13" t="str">
        <f t="shared" ref="H14:H43" si="2">IFERROR(
      IF( OR(TRIM(D14)="",TRIM(E14)=""),"",IF( TEXT(E14-D14,"h.mm")-(F14+G14)&gt;=8,TEXT("8:00","h.mm"), IF(AND(TEXT(E14-D14,"h.mm")-(F14+G14)&gt;=4,TEXT(E14-D14,"h.mm")-(F14+G14)&lt;8),4,TEXT(E14-D14,"h.mm")-(F14+G14)
                      )
               )
),"" )</f>
        <v/>
      </c>
      <c r="I14" s="13" t="str">
        <f t="shared" ref="I14:I43" si="3">IFERROR(
               IF(OR(TRIM(D14)="",TRIM(E14)=""),"",IF(TEXT(E14-D14,"h.mm") - (F14+G14+H14)&lt;=0,"0.00",TEXT(E14-D14,"h.mm") - (F14+G14+H14)
                            )
),"")</f>
        <v/>
      </c>
      <c r="J14" s="13" t="str">
        <f t="shared" ref="J14:J43" si="4">IFERROR(IF(ISBLANK(E14),"",TEXT(E14-D14,"h.mm") - F14),"")</f>
        <v/>
      </c>
      <c r="K14" s="27" t="s">
        <v>79</v>
      </c>
      <c r="L14" s="56"/>
      <c r="M14" s="57"/>
      <c r="N14" s="57"/>
      <c r="O14" s="57"/>
      <c r="P14" s="57"/>
      <c r="Q14" s="57"/>
      <c r="R14" s="58"/>
      <c r="T14" s="41" t="str">
        <f>IF(LEN(J14)&gt;0,IF(NOT(ISERROR(FIND(".",J14))),(_xlfn.NUMBERVALUE(LEFT(J14,FIND(".",J14)-1))+RIGHT(J14,LEN(J14)-FIND(".",J14))/60)-8,I14),"")</f>
        <v/>
      </c>
    </row>
    <row r="15" spans="2:21" ht="14.25" customHeight="1">
      <c r="B15" s="23">
        <f>IF(B14="**","**",IF(DAY(DATE(E9,C9,B14+1))=B14+1,B14+1,"**"))</f>
        <v>3</v>
      </c>
      <c r="C15" s="5" t="str">
        <f t="shared" si="0"/>
        <v>SUN</v>
      </c>
      <c r="D15" s="36" t="s">
        <v>86</v>
      </c>
      <c r="E15" s="36" t="s">
        <v>86</v>
      </c>
      <c r="F15" s="4" t="str">
        <f t="shared" si="1"/>
        <v/>
      </c>
      <c r="G15" s="4"/>
      <c r="H15" s="13" t="str">
        <f t="shared" si="2"/>
        <v/>
      </c>
      <c r="I15" s="13" t="str">
        <f t="shared" si="3"/>
        <v/>
      </c>
      <c r="J15" s="13" t="str">
        <f t="shared" si="4"/>
        <v/>
      </c>
      <c r="K15" s="27" t="s">
        <v>79</v>
      </c>
      <c r="L15" s="56"/>
      <c r="M15" s="57"/>
      <c r="N15" s="57"/>
      <c r="O15" s="57"/>
      <c r="P15" s="57"/>
      <c r="Q15" s="57"/>
      <c r="R15" s="58"/>
      <c r="T15" s="41" t="str">
        <f t="shared" ref="T15:T43" si="5">IF(LEN(J15)&gt;0,IF(NOT(ISERROR(FIND(".",J15))),(_xlfn.NUMBERVALUE(LEFT(J15,FIND(".",J15)-1))+RIGHT(J15,LEN(J15)-FIND(".",J15))/60)-8,I15),"")</f>
        <v/>
      </c>
    </row>
    <row r="16" spans="2:21" ht="14.25" customHeight="1">
      <c r="B16" s="23">
        <f>IF(B15="**","**",IF(DAY(DATE(E9,C9,B15+1))=B15+1,B15+1,"**"))</f>
        <v>4</v>
      </c>
      <c r="C16" s="5" t="str">
        <f t="shared" si="0"/>
        <v>MON</v>
      </c>
      <c r="D16" s="36" t="s">
        <v>147</v>
      </c>
      <c r="E16" s="36" t="s">
        <v>148</v>
      </c>
      <c r="F16" s="4">
        <f t="shared" si="1"/>
        <v>1</v>
      </c>
      <c r="G16" s="4"/>
      <c r="H16" s="13" t="str">
        <f t="shared" si="2"/>
        <v>8.00</v>
      </c>
      <c r="I16" s="13">
        <f t="shared" si="3"/>
        <v>5.0500000000000007</v>
      </c>
      <c r="J16" s="13">
        <f t="shared" si="4"/>
        <v>13.05</v>
      </c>
      <c r="K16" s="27" t="s">
        <v>97</v>
      </c>
      <c r="L16" s="59" t="s">
        <v>95</v>
      </c>
      <c r="M16" s="59"/>
      <c r="N16" s="59"/>
      <c r="O16" s="59"/>
      <c r="P16" s="59"/>
      <c r="Q16" s="59"/>
      <c r="R16" s="59"/>
      <c r="T16" s="41">
        <f t="shared" si="5"/>
        <v>5.0833333333333339</v>
      </c>
    </row>
    <row r="17" spans="2:20" ht="14.25" customHeight="1">
      <c r="B17" s="6">
        <f>IF(B16="**","**",IF(DAY(DATE(E9,C9,B16+1))=B16+1,B16+1,"**"))</f>
        <v>5</v>
      </c>
      <c r="C17" s="5" t="str">
        <f t="shared" si="0"/>
        <v>TUE</v>
      </c>
      <c r="D17" s="36" t="s">
        <v>149</v>
      </c>
      <c r="E17" s="36" t="s">
        <v>150</v>
      </c>
      <c r="F17" s="4">
        <f t="shared" si="1"/>
        <v>1</v>
      </c>
      <c r="G17" s="4"/>
      <c r="H17" s="13" t="str">
        <f t="shared" si="2"/>
        <v>8.00</v>
      </c>
      <c r="I17" s="13">
        <f t="shared" si="3"/>
        <v>6.0000000000000497E-2</v>
      </c>
      <c r="J17" s="13">
        <f t="shared" si="4"/>
        <v>8.06</v>
      </c>
      <c r="K17" s="27" t="s">
        <v>97</v>
      </c>
      <c r="L17" s="59" t="s">
        <v>95</v>
      </c>
      <c r="M17" s="59"/>
      <c r="N17" s="59"/>
      <c r="O17" s="59"/>
      <c r="P17" s="59"/>
      <c r="Q17" s="59"/>
      <c r="R17" s="59"/>
      <c r="T17" s="41">
        <f t="shared" si="5"/>
        <v>9.9999999999999645E-2</v>
      </c>
    </row>
    <row r="18" spans="2:20" ht="14.25" customHeight="1">
      <c r="B18" s="6">
        <f>IF(B17="**","**",IF(DAY(DATE(E9,C9,B17+1))=B17+1,B17+1,"**"))</f>
        <v>6</v>
      </c>
      <c r="C18" s="5" t="str">
        <f t="shared" si="0"/>
        <v>WED</v>
      </c>
      <c r="D18" s="36" t="s">
        <v>151</v>
      </c>
      <c r="E18" s="36" t="s">
        <v>152</v>
      </c>
      <c r="F18" s="4">
        <f t="shared" si="1"/>
        <v>1</v>
      </c>
      <c r="G18" s="4"/>
      <c r="H18" s="13" t="str">
        <f t="shared" si="2"/>
        <v>8.00</v>
      </c>
      <c r="I18" s="13">
        <f t="shared" si="3"/>
        <v>9.9999999999997868E-3</v>
      </c>
      <c r="J18" s="13">
        <f t="shared" si="4"/>
        <v>8.01</v>
      </c>
      <c r="K18" s="27" t="s">
        <v>97</v>
      </c>
      <c r="L18" s="59" t="s">
        <v>95</v>
      </c>
      <c r="M18" s="59"/>
      <c r="N18" s="59"/>
      <c r="O18" s="59"/>
      <c r="P18" s="59"/>
      <c r="Q18" s="59"/>
      <c r="R18" s="59"/>
      <c r="T18" s="41">
        <f t="shared" si="5"/>
        <v>1.6666666666667496E-2</v>
      </c>
    </row>
    <row r="19" spans="2:20" ht="14.25" customHeight="1">
      <c r="B19" s="6">
        <f>IF(B18="**","**",IF(DAY(DATE(E9,C9,B18+1))=B18+1,B18+1,"**"))</f>
        <v>7</v>
      </c>
      <c r="C19" s="5" t="str">
        <f t="shared" si="0"/>
        <v>THU</v>
      </c>
      <c r="D19" s="36" t="s">
        <v>153</v>
      </c>
      <c r="E19" s="36" t="s">
        <v>154</v>
      </c>
      <c r="F19" s="4">
        <f t="shared" si="1"/>
        <v>1</v>
      </c>
      <c r="G19" s="4"/>
      <c r="H19" s="13" t="str">
        <f t="shared" si="2"/>
        <v>8.00</v>
      </c>
      <c r="I19" s="13">
        <f t="shared" si="3"/>
        <v>3.5299999999999994</v>
      </c>
      <c r="J19" s="13">
        <f t="shared" si="4"/>
        <v>11.53</v>
      </c>
      <c r="K19" s="27" t="s">
        <v>97</v>
      </c>
      <c r="L19" s="59" t="s">
        <v>192</v>
      </c>
      <c r="M19" s="59"/>
      <c r="N19" s="59"/>
      <c r="O19" s="59"/>
      <c r="P19" s="59"/>
      <c r="Q19" s="59"/>
      <c r="R19" s="59"/>
      <c r="T19" s="41">
        <f t="shared" si="5"/>
        <v>3.8833333333333329</v>
      </c>
    </row>
    <row r="20" spans="2:20" ht="14.25" customHeight="1">
      <c r="B20" s="6">
        <f>IF(B19="**","**",IF(DAY(DATE(E9,C9,B19+1))=B19+1,B19+1,"**"))</f>
        <v>8</v>
      </c>
      <c r="C20" s="5" t="str">
        <f t="shared" si="0"/>
        <v>FRI</v>
      </c>
      <c r="D20" s="36" t="s">
        <v>155</v>
      </c>
      <c r="E20" s="36" t="s">
        <v>156</v>
      </c>
      <c r="F20" s="4">
        <f t="shared" si="1"/>
        <v>1</v>
      </c>
      <c r="G20" s="4"/>
      <c r="H20" s="13" t="str">
        <f t="shared" si="2"/>
        <v>8.00</v>
      </c>
      <c r="I20" s="13">
        <f t="shared" si="3"/>
        <v>8.0000000000000071E-2</v>
      </c>
      <c r="J20" s="13">
        <f t="shared" si="4"/>
        <v>8.08</v>
      </c>
      <c r="K20" s="27" t="s">
        <v>97</v>
      </c>
      <c r="L20" s="56" t="s">
        <v>184</v>
      </c>
      <c r="M20" s="57"/>
      <c r="N20" s="57"/>
      <c r="O20" s="57"/>
      <c r="P20" s="57"/>
      <c r="Q20" s="57"/>
      <c r="R20" s="58"/>
      <c r="T20" s="41">
        <f t="shared" si="5"/>
        <v>0.13333333333333286</v>
      </c>
    </row>
    <row r="21" spans="2:20" ht="14.25" customHeight="1">
      <c r="B21" s="6">
        <f>IF(B20="**","**",IF(DAY(DATE(E9,C9,B20+1))=B20+1,B20+1,"**"))</f>
        <v>9</v>
      </c>
      <c r="C21" s="5" t="str">
        <f t="shared" si="0"/>
        <v>SAT</v>
      </c>
      <c r="D21" s="36" t="s">
        <v>86</v>
      </c>
      <c r="E21" s="36" t="s">
        <v>86</v>
      </c>
      <c r="F21" s="4" t="str">
        <f t="shared" si="1"/>
        <v/>
      </c>
      <c r="G21" s="4"/>
      <c r="H21" s="13" t="str">
        <f t="shared" si="2"/>
        <v/>
      </c>
      <c r="I21" s="13" t="str">
        <f t="shared" si="3"/>
        <v/>
      </c>
      <c r="J21" s="13" t="str">
        <f t="shared" si="4"/>
        <v/>
      </c>
      <c r="K21" s="27" t="s">
        <v>79</v>
      </c>
      <c r="L21" s="56"/>
      <c r="M21" s="57"/>
      <c r="N21" s="57"/>
      <c r="O21" s="57"/>
      <c r="P21" s="57"/>
      <c r="Q21" s="57"/>
      <c r="R21" s="58"/>
      <c r="T21" s="41" t="str">
        <f t="shared" si="5"/>
        <v/>
      </c>
    </row>
    <row r="22" spans="2:20" ht="14.25" customHeight="1">
      <c r="B22" s="6">
        <f>IF(B21="**","**",IF(DAY(DATE(E9,C9,B21+1))=B21+1,B21+1,"**"))</f>
        <v>10</v>
      </c>
      <c r="C22" s="5" t="str">
        <f t="shared" si="0"/>
        <v>SUN</v>
      </c>
      <c r="D22" s="36" t="s">
        <v>86</v>
      </c>
      <c r="E22" s="36" t="s">
        <v>86</v>
      </c>
      <c r="F22" s="4" t="str">
        <f t="shared" si="1"/>
        <v/>
      </c>
      <c r="G22" s="4"/>
      <c r="H22" s="13" t="str">
        <f t="shared" si="2"/>
        <v/>
      </c>
      <c r="I22" s="13" t="str">
        <f t="shared" si="3"/>
        <v/>
      </c>
      <c r="J22" s="13" t="str">
        <f t="shared" si="4"/>
        <v/>
      </c>
      <c r="K22" s="27" t="s">
        <v>79</v>
      </c>
      <c r="L22" s="56"/>
      <c r="M22" s="57"/>
      <c r="N22" s="57"/>
      <c r="O22" s="57"/>
      <c r="P22" s="57"/>
      <c r="Q22" s="57"/>
      <c r="R22" s="58"/>
      <c r="T22" s="41" t="str">
        <f t="shared" si="5"/>
        <v/>
      </c>
    </row>
    <row r="23" spans="2:20" ht="14.25" customHeight="1">
      <c r="B23" s="6">
        <f>IF(B22="**","**",IF(DAY(DATE(E9,C9,B22+1))=B22+1,B22+1,"**"))</f>
        <v>11</v>
      </c>
      <c r="C23" s="5" t="str">
        <f t="shared" si="0"/>
        <v>MON</v>
      </c>
      <c r="D23" s="36" t="s">
        <v>157</v>
      </c>
      <c r="E23" s="36" t="s">
        <v>158</v>
      </c>
      <c r="F23" s="4">
        <f t="shared" si="1"/>
        <v>1</v>
      </c>
      <c r="G23" s="4"/>
      <c r="H23" s="13" t="str">
        <f t="shared" si="2"/>
        <v>8.00</v>
      </c>
      <c r="I23" s="13">
        <f t="shared" si="3"/>
        <v>4.0199999999999996</v>
      </c>
      <c r="J23" s="13">
        <f t="shared" si="4"/>
        <v>12.02</v>
      </c>
      <c r="K23" s="27" t="s">
        <v>97</v>
      </c>
      <c r="L23" s="59" t="s">
        <v>192</v>
      </c>
      <c r="M23" s="59"/>
      <c r="N23" s="59"/>
      <c r="O23" s="59"/>
      <c r="P23" s="59"/>
      <c r="Q23" s="59"/>
      <c r="R23" s="59"/>
      <c r="T23" s="41">
        <f t="shared" si="5"/>
        <v>4.0333333333333332</v>
      </c>
    </row>
    <row r="24" spans="2:20" ht="27" customHeight="1">
      <c r="B24" s="6">
        <f>IF(B23="**","**",IF(DAY(DATE(E9,C9,B23+1))=B23+1,B23+1,"**"))</f>
        <v>12</v>
      </c>
      <c r="C24" s="5" t="str">
        <f t="shared" si="0"/>
        <v>TUE</v>
      </c>
      <c r="D24" s="36" t="s">
        <v>159</v>
      </c>
      <c r="E24" s="36" t="s">
        <v>160</v>
      </c>
      <c r="F24" s="4">
        <f t="shared" si="1"/>
        <v>1</v>
      </c>
      <c r="G24" s="4"/>
      <c r="H24" s="13" t="str">
        <f t="shared" si="2"/>
        <v>8.00</v>
      </c>
      <c r="I24" s="13">
        <f t="shared" si="3"/>
        <v>2.4299999999999997</v>
      </c>
      <c r="J24" s="13">
        <f t="shared" si="4"/>
        <v>10.43</v>
      </c>
      <c r="K24" s="27" t="s">
        <v>97</v>
      </c>
      <c r="L24" s="60" t="s">
        <v>191</v>
      </c>
      <c r="M24" s="60"/>
      <c r="N24" s="60"/>
      <c r="O24" s="60"/>
      <c r="P24" s="60"/>
      <c r="Q24" s="60"/>
      <c r="R24" s="60"/>
      <c r="T24" s="41">
        <f t="shared" si="5"/>
        <v>2.7166666666666668</v>
      </c>
    </row>
    <row r="25" spans="2:20" ht="14.25" customHeight="1">
      <c r="B25" s="6">
        <f>IF(B24="**","**",IF(DAY(DATE(E9,C9,B24+1))=B24+1,B24+1,"**"))</f>
        <v>13</v>
      </c>
      <c r="C25" s="5" t="str">
        <f t="shared" si="0"/>
        <v>WED</v>
      </c>
      <c r="D25" s="36" t="s">
        <v>161</v>
      </c>
      <c r="E25" s="36" t="s">
        <v>162</v>
      </c>
      <c r="F25" s="4">
        <f t="shared" si="1"/>
        <v>1</v>
      </c>
      <c r="G25" s="4"/>
      <c r="H25" s="13" t="str">
        <f t="shared" si="2"/>
        <v>8.00</v>
      </c>
      <c r="I25" s="13">
        <f t="shared" si="3"/>
        <v>4.34</v>
      </c>
      <c r="J25" s="13">
        <f t="shared" si="4"/>
        <v>12.34</v>
      </c>
      <c r="K25" s="27" t="s">
        <v>97</v>
      </c>
      <c r="L25" s="59" t="s">
        <v>95</v>
      </c>
      <c r="M25" s="59"/>
      <c r="N25" s="59"/>
      <c r="O25" s="59"/>
      <c r="P25" s="59"/>
      <c r="Q25" s="59"/>
      <c r="R25" s="59"/>
      <c r="T25" s="41">
        <f t="shared" si="5"/>
        <v>4.5666666666666664</v>
      </c>
    </row>
    <row r="26" spans="2:20" ht="14.25" customHeight="1">
      <c r="B26" s="6">
        <f>IF(B25="**","**",IF(DAY(DATE(E9,C9,B25+1))=B25+1,B25+1,"**"))</f>
        <v>14</v>
      </c>
      <c r="C26" s="5" t="str">
        <f t="shared" si="0"/>
        <v>THU</v>
      </c>
      <c r="D26" s="36" t="s">
        <v>163</v>
      </c>
      <c r="E26" s="36" t="s">
        <v>164</v>
      </c>
      <c r="F26" s="4">
        <f t="shared" si="1"/>
        <v>1</v>
      </c>
      <c r="G26" s="4"/>
      <c r="H26" s="13" t="str">
        <f t="shared" si="2"/>
        <v>8.00</v>
      </c>
      <c r="I26" s="13">
        <f t="shared" si="3"/>
        <v>0.49000000000000021</v>
      </c>
      <c r="J26" s="13">
        <f t="shared" si="4"/>
        <v>8.49</v>
      </c>
      <c r="K26" s="27" t="s">
        <v>97</v>
      </c>
      <c r="L26" s="59" t="s">
        <v>95</v>
      </c>
      <c r="M26" s="59"/>
      <c r="N26" s="59"/>
      <c r="O26" s="59"/>
      <c r="P26" s="59"/>
      <c r="Q26" s="59"/>
      <c r="R26" s="59"/>
      <c r="T26" s="41">
        <f t="shared" si="5"/>
        <v>0.81666666666666643</v>
      </c>
    </row>
    <row r="27" spans="2:20" ht="27.6" customHeight="1">
      <c r="B27" s="6">
        <f>IF(B26="**","**",IF(DAY(DATE(E9,C9,B26+1))=B26+1,B26+1,"**"))</f>
        <v>15</v>
      </c>
      <c r="C27" s="5" t="str">
        <f t="shared" si="0"/>
        <v>FRI</v>
      </c>
      <c r="D27" s="36" t="s">
        <v>165</v>
      </c>
      <c r="E27" s="36" t="s">
        <v>166</v>
      </c>
      <c r="F27" s="4">
        <f t="shared" si="1"/>
        <v>1</v>
      </c>
      <c r="G27" s="4"/>
      <c r="H27" s="13" t="str">
        <f t="shared" si="2"/>
        <v>8.00</v>
      </c>
      <c r="I27" s="13">
        <f t="shared" si="3"/>
        <v>1.5199999999999996</v>
      </c>
      <c r="J27" s="13">
        <f t="shared" si="4"/>
        <v>9.52</v>
      </c>
      <c r="K27" s="27" t="s">
        <v>78</v>
      </c>
      <c r="L27" s="61" t="s">
        <v>190</v>
      </c>
      <c r="M27" s="62"/>
      <c r="N27" s="62"/>
      <c r="O27" s="62"/>
      <c r="P27" s="62"/>
      <c r="Q27" s="62"/>
      <c r="R27" s="63"/>
      <c r="T27" s="41">
        <f t="shared" si="5"/>
        <v>1.8666666666666671</v>
      </c>
    </row>
    <row r="28" spans="2:20" ht="14.25" customHeight="1">
      <c r="B28" s="6">
        <f>IF(B27="**","**",IF(DAY(DATE(E9,C9,B27+1))=B27+1,B27+1,"**"))</f>
        <v>16</v>
      </c>
      <c r="C28" s="5" t="str">
        <f t="shared" si="0"/>
        <v>SAT</v>
      </c>
      <c r="D28" s="36" t="s">
        <v>86</v>
      </c>
      <c r="E28" s="36" t="s">
        <v>86</v>
      </c>
      <c r="F28" s="4" t="str">
        <f t="shared" si="1"/>
        <v/>
      </c>
      <c r="G28" s="4"/>
      <c r="H28" s="13" t="str">
        <f t="shared" si="2"/>
        <v/>
      </c>
      <c r="I28" s="13" t="str">
        <f t="shared" si="3"/>
        <v/>
      </c>
      <c r="J28" s="13" t="str">
        <f t="shared" si="4"/>
        <v/>
      </c>
      <c r="K28" s="27" t="s">
        <v>79</v>
      </c>
      <c r="L28" s="56"/>
      <c r="M28" s="57"/>
      <c r="N28" s="57"/>
      <c r="O28" s="57"/>
      <c r="P28" s="57"/>
      <c r="Q28" s="57"/>
      <c r="R28" s="58"/>
      <c r="T28" s="41" t="str">
        <f t="shared" si="5"/>
        <v/>
      </c>
    </row>
    <row r="29" spans="2:20" ht="14.25" customHeight="1">
      <c r="B29" s="6">
        <f>IF(B28="**","**",IF(DAY(DATE(E9,C9,B28+1))=B28+1,B28+1,"**"))</f>
        <v>17</v>
      </c>
      <c r="C29" s="5" t="str">
        <f t="shared" si="0"/>
        <v>SUN</v>
      </c>
      <c r="D29" s="36" t="s">
        <v>86</v>
      </c>
      <c r="E29" s="36" t="s">
        <v>86</v>
      </c>
      <c r="F29" s="4" t="str">
        <f t="shared" si="1"/>
        <v/>
      </c>
      <c r="G29" s="4"/>
      <c r="H29" s="13" t="str">
        <f t="shared" si="2"/>
        <v/>
      </c>
      <c r="I29" s="13" t="str">
        <f t="shared" si="3"/>
        <v/>
      </c>
      <c r="J29" s="13" t="str">
        <f t="shared" si="4"/>
        <v/>
      </c>
      <c r="K29" s="27" t="s">
        <v>79</v>
      </c>
      <c r="L29" s="56"/>
      <c r="M29" s="57"/>
      <c r="N29" s="57"/>
      <c r="O29" s="57"/>
      <c r="P29" s="57"/>
      <c r="Q29" s="57"/>
      <c r="R29" s="58"/>
      <c r="T29" s="41" t="str">
        <f t="shared" si="5"/>
        <v/>
      </c>
    </row>
    <row r="30" spans="2:20" ht="28.8" customHeight="1">
      <c r="B30" s="6">
        <f>IF(B29="**","**",IF(DAY(DATE(E9,C9,B29+1))=B29+1,B29+1,"**"))</f>
        <v>18</v>
      </c>
      <c r="C30" s="5" t="str">
        <f t="shared" si="0"/>
        <v>MON</v>
      </c>
      <c r="D30" s="36" t="s">
        <v>167</v>
      </c>
      <c r="E30" s="36" t="s">
        <v>168</v>
      </c>
      <c r="F30" s="4">
        <f t="shared" si="1"/>
        <v>1</v>
      </c>
      <c r="G30" s="4"/>
      <c r="H30" s="13" t="str">
        <f t="shared" si="2"/>
        <v>8.00</v>
      </c>
      <c r="I30" s="13">
        <f t="shared" si="3"/>
        <v>3.9999999999999147E-2</v>
      </c>
      <c r="J30" s="13">
        <f t="shared" si="4"/>
        <v>8.0399999999999991</v>
      </c>
      <c r="K30" s="27" t="s">
        <v>97</v>
      </c>
      <c r="L30" s="60" t="s">
        <v>185</v>
      </c>
      <c r="M30" s="60"/>
      <c r="N30" s="60"/>
      <c r="O30" s="60"/>
      <c r="P30" s="60"/>
      <c r="Q30" s="60"/>
      <c r="R30" s="60"/>
      <c r="T30" s="41">
        <f t="shared" si="5"/>
        <v>6.666666666666643E-2</v>
      </c>
    </row>
    <row r="31" spans="2:20" ht="14.1" customHeight="1">
      <c r="B31" s="6">
        <f>IF(B30="**","**",IF(DAY(DATE(E9,C9,B30+1))=B30+1,B30+1,"**"))</f>
        <v>19</v>
      </c>
      <c r="C31" s="5" t="str">
        <f t="shared" si="0"/>
        <v>TUE</v>
      </c>
      <c r="D31" s="36" t="s">
        <v>169</v>
      </c>
      <c r="E31" s="36" t="s">
        <v>170</v>
      </c>
      <c r="F31" s="39">
        <f t="shared" si="1"/>
        <v>1</v>
      </c>
      <c r="G31" s="4"/>
      <c r="H31" s="13" t="str">
        <f t="shared" si="2"/>
        <v>8.00</v>
      </c>
      <c r="I31" s="13">
        <f t="shared" si="3"/>
        <v>2</v>
      </c>
      <c r="J31" s="13">
        <f t="shared" si="4"/>
        <v>10</v>
      </c>
      <c r="K31" s="27" t="s">
        <v>97</v>
      </c>
      <c r="L31" s="59" t="s">
        <v>189</v>
      </c>
      <c r="M31" s="59"/>
      <c r="N31" s="59"/>
      <c r="O31" s="59"/>
      <c r="P31" s="59"/>
      <c r="Q31" s="59"/>
      <c r="R31" s="59"/>
      <c r="T31" s="41">
        <f t="shared" si="5"/>
        <v>2</v>
      </c>
    </row>
    <row r="32" spans="2:20">
      <c r="B32" s="6">
        <f>IF(B31="**","**",IF(DAY(DATE(E9,C9,B31+1))=B31+1,B31+1,"**"))</f>
        <v>20</v>
      </c>
      <c r="C32" s="5" t="str">
        <f t="shared" si="0"/>
        <v>WED</v>
      </c>
      <c r="D32" s="36" t="s">
        <v>171</v>
      </c>
      <c r="E32" s="36" t="s">
        <v>172</v>
      </c>
      <c r="F32" s="4">
        <f t="shared" si="1"/>
        <v>1</v>
      </c>
      <c r="G32" s="4"/>
      <c r="H32" s="13" t="str">
        <f t="shared" si="2"/>
        <v>8.00</v>
      </c>
      <c r="I32" s="13">
        <f t="shared" si="3"/>
        <v>0.49000000000000021</v>
      </c>
      <c r="J32" s="13">
        <f t="shared" si="4"/>
        <v>8.49</v>
      </c>
      <c r="K32" s="27" t="s">
        <v>97</v>
      </c>
      <c r="L32" s="59" t="s">
        <v>188</v>
      </c>
      <c r="M32" s="59"/>
      <c r="N32" s="59"/>
      <c r="O32" s="59"/>
      <c r="P32" s="59"/>
      <c r="Q32" s="59"/>
      <c r="R32" s="59"/>
      <c r="T32" s="41">
        <f t="shared" si="5"/>
        <v>0.81666666666666643</v>
      </c>
    </row>
    <row r="33" spans="2:20" ht="28.2" customHeight="1">
      <c r="B33" s="6">
        <f>IF(B32="**","**",IF(DAY(DATE(E9,C9,B32+1))=B32+1,B32+1,"**"))</f>
        <v>21</v>
      </c>
      <c r="C33" s="5" t="str">
        <f t="shared" si="0"/>
        <v>THU</v>
      </c>
      <c r="D33" s="36" t="s">
        <v>173</v>
      </c>
      <c r="E33" s="36" t="s">
        <v>174</v>
      </c>
      <c r="F33" s="4">
        <f t="shared" si="1"/>
        <v>1</v>
      </c>
      <c r="G33" s="4"/>
      <c r="H33" s="13" t="str">
        <f t="shared" si="2"/>
        <v>8.00</v>
      </c>
      <c r="I33" s="13">
        <f t="shared" si="3"/>
        <v>1.0700000000000003</v>
      </c>
      <c r="J33" s="13">
        <f t="shared" si="4"/>
        <v>9.07</v>
      </c>
      <c r="K33" s="27" t="s">
        <v>78</v>
      </c>
      <c r="L33" s="60" t="s">
        <v>187</v>
      </c>
      <c r="M33" s="60"/>
      <c r="N33" s="60"/>
      <c r="O33" s="60"/>
      <c r="P33" s="60"/>
      <c r="Q33" s="60"/>
      <c r="R33" s="60"/>
      <c r="T33" s="41">
        <f t="shared" si="5"/>
        <v>1.1166666666666671</v>
      </c>
    </row>
    <row r="34" spans="2:20" ht="14.25" customHeight="1">
      <c r="B34" s="6">
        <f>IF(B33="**","**",IF(DAY(DATE(E9,C9,B33+1))=B33+1,B33+1,"**"))</f>
        <v>22</v>
      </c>
      <c r="C34" s="5" t="str">
        <f t="shared" si="0"/>
        <v>FRI</v>
      </c>
      <c r="D34" s="36" t="s">
        <v>175</v>
      </c>
      <c r="E34" s="36" t="s">
        <v>176</v>
      </c>
      <c r="F34" s="4">
        <f t="shared" si="1"/>
        <v>1</v>
      </c>
      <c r="G34" s="4"/>
      <c r="H34" s="13" t="str">
        <f t="shared" si="2"/>
        <v>8.00</v>
      </c>
      <c r="I34" s="13">
        <f t="shared" si="3"/>
        <v>1.4800000000000004</v>
      </c>
      <c r="J34" s="13">
        <f t="shared" si="4"/>
        <v>9.48</v>
      </c>
      <c r="K34" s="27" t="s">
        <v>78</v>
      </c>
      <c r="L34" s="56" t="s">
        <v>184</v>
      </c>
      <c r="M34" s="57"/>
      <c r="N34" s="57"/>
      <c r="O34" s="57"/>
      <c r="P34" s="57"/>
      <c r="Q34" s="57"/>
      <c r="R34" s="58"/>
      <c r="T34" s="41">
        <f t="shared" si="5"/>
        <v>1.8000000000000007</v>
      </c>
    </row>
    <row r="35" spans="2:20" ht="14.25" customHeight="1">
      <c r="B35" s="6">
        <f>IF(B34="**","**",IF(DAY(DATE(E9,C9,B34+1))=B34+1,B34+1,"**"))</f>
        <v>23</v>
      </c>
      <c r="C35" s="5" t="str">
        <f t="shared" si="0"/>
        <v>SAT</v>
      </c>
      <c r="D35" s="36" t="s">
        <v>86</v>
      </c>
      <c r="E35" s="36" t="s">
        <v>86</v>
      </c>
      <c r="F35" s="4" t="str">
        <f t="shared" si="1"/>
        <v/>
      </c>
      <c r="G35" s="4"/>
      <c r="H35" s="13" t="str">
        <f t="shared" si="2"/>
        <v/>
      </c>
      <c r="I35" s="13" t="str">
        <f t="shared" si="3"/>
        <v/>
      </c>
      <c r="J35" s="13" t="str">
        <f t="shared" si="4"/>
        <v/>
      </c>
      <c r="K35" s="27" t="s">
        <v>79</v>
      </c>
      <c r="L35" s="56"/>
      <c r="M35" s="57"/>
      <c r="N35" s="57"/>
      <c r="O35" s="57"/>
      <c r="P35" s="57"/>
      <c r="Q35" s="57"/>
      <c r="R35" s="58"/>
      <c r="T35" s="41" t="str">
        <f t="shared" si="5"/>
        <v/>
      </c>
    </row>
    <row r="36" spans="2:20" ht="14.25" customHeight="1">
      <c r="B36" s="6">
        <f>IF(B35="**","**",IF(DAY(DATE(E9,C9,B35+1))=B35+1,B35+1,"**"))</f>
        <v>24</v>
      </c>
      <c r="C36" s="5" t="str">
        <f t="shared" si="0"/>
        <v>SUN</v>
      </c>
      <c r="D36" s="36" t="s">
        <v>86</v>
      </c>
      <c r="E36" s="36" t="s">
        <v>86</v>
      </c>
      <c r="F36" s="4" t="str">
        <f t="shared" si="1"/>
        <v/>
      </c>
      <c r="G36" s="4"/>
      <c r="H36" s="13" t="str">
        <f t="shared" si="2"/>
        <v/>
      </c>
      <c r="I36" s="13" t="str">
        <f t="shared" si="3"/>
        <v/>
      </c>
      <c r="J36" s="13" t="str">
        <f t="shared" si="4"/>
        <v/>
      </c>
      <c r="K36" s="27" t="s">
        <v>79</v>
      </c>
      <c r="L36" s="56"/>
      <c r="M36" s="57"/>
      <c r="N36" s="57"/>
      <c r="O36" s="57"/>
      <c r="P36" s="57"/>
      <c r="Q36" s="57"/>
      <c r="R36" s="58"/>
      <c r="T36" s="41" t="str">
        <f t="shared" si="5"/>
        <v/>
      </c>
    </row>
    <row r="37" spans="2:20">
      <c r="B37" s="6">
        <f>IF(B36="**","**",IF(DAY(DATE(E9,C9,B36+1))=B36+1,B36+1,"**"))</f>
        <v>25</v>
      </c>
      <c r="C37" s="5" t="str">
        <f t="shared" si="0"/>
        <v>MON</v>
      </c>
      <c r="D37" s="36" t="s">
        <v>177</v>
      </c>
      <c r="E37" s="36" t="s">
        <v>178</v>
      </c>
      <c r="F37" s="4">
        <f t="shared" si="1"/>
        <v>1</v>
      </c>
      <c r="G37" s="4"/>
      <c r="H37" s="13" t="str">
        <f t="shared" si="2"/>
        <v>8.00</v>
      </c>
      <c r="I37" s="13">
        <f t="shared" si="3"/>
        <v>0.26999999999999957</v>
      </c>
      <c r="J37" s="13">
        <f t="shared" si="4"/>
        <v>8.27</v>
      </c>
      <c r="K37" s="27" t="s">
        <v>97</v>
      </c>
      <c r="L37" s="59" t="s">
        <v>95</v>
      </c>
      <c r="M37" s="59"/>
      <c r="N37" s="59"/>
      <c r="O37" s="59"/>
      <c r="P37" s="59"/>
      <c r="Q37" s="59"/>
      <c r="R37" s="59"/>
      <c r="T37" s="41">
        <f t="shared" si="5"/>
        <v>0.44999999999999929</v>
      </c>
    </row>
    <row r="38" spans="2:20" ht="27.6" customHeight="1">
      <c r="B38" s="6">
        <f>IF(B37="**","**",IF(DAY(DATE(E9,C9,B37+1))=B37+1,B37+1,"**"))</f>
        <v>26</v>
      </c>
      <c r="C38" s="5" t="str">
        <f t="shared" si="0"/>
        <v>TUE</v>
      </c>
      <c r="D38" s="36" t="s">
        <v>179</v>
      </c>
      <c r="E38" s="36" t="s">
        <v>180</v>
      </c>
      <c r="F38" s="4">
        <f t="shared" si="1"/>
        <v>1</v>
      </c>
      <c r="G38" s="4"/>
      <c r="H38" s="13" t="str">
        <f t="shared" si="2"/>
        <v>8.00</v>
      </c>
      <c r="I38" s="13">
        <f t="shared" si="3"/>
        <v>0.10999999999999943</v>
      </c>
      <c r="J38" s="13">
        <f t="shared" si="4"/>
        <v>8.11</v>
      </c>
      <c r="K38" s="27" t="s">
        <v>97</v>
      </c>
      <c r="L38" s="60" t="s">
        <v>183</v>
      </c>
      <c r="M38" s="60"/>
      <c r="N38" s="60"/>
      <c r="O38" s="60"/>
      <c r="P38" s="60"/>
      <c r="Q38" s="60"/>
      <c r="R38" s="60"/>
      <c r="T38" s="41">
        <f t="shared" si="5"/>
        <v>0.18333333333333357</v>
      </c>
    </row>
    <row r="39" spans="2:20">
      <c r="B39" s="6">
        <f>IF(B38="**","**",IF(DAY(DATE(E9,C9,B38+1))=B38+1,B38+1,"**"))</f>
        <v>27</v>
      </c>
      <c r="C39" s="5" t="str">
        <f t="shared" si="0"/>
        <v>WED</v>
      </c>
      <c r="D39" s="36" t="s">
        <v>181</v>
      </c>
      <c r="E39" s="36" t="s">
        <v>194</v>
      </c>
      <c r="F39" s="4">
        <f t="shared" si="1"/>
        <v>1</v>
      </c>
      <c r="G39" s="4"/>
      <c r="H39" s="13" t="str">
        <f t="shared" si="2"/>
        <v>8.00</v>
      </c>
      <c r="I39" s="13">
        <f t="shared" si="3"/>
        <v>0.26999999999999957</v>
      </c>
      <c r="J39" s="13">
        <f t="shared" si="4"/>
        <v>8.27</v>
      </c>
      <c r="K39" s="27" t="s">
        <v>97</v>
      </c>
      <c r="L39" s="59" t="s">
        <v>182</v>
      </c>
      <c r="M39" s="59"/>
      <c r="N39" s="59"/>
      <c r="O39" s="59"/>
      <c r="P39" s="59"/>
      <c r="Q39" s="59"/>
      <c r="R39" s="59"/>
      <c r="T39" s="41">
        <f t="shared" si="5"/>
        <v>0.44999999999999929</v>
      </c>
    </row>
    <row r="40" spans="2:20" ht="14.25" customHeight="1">
      <c r="B40" s="6">
        <f>IF(B39="**","**",IF(DAY(DATE(E9,C9,B39+1))=B39+1,B39+1,"**"))</f>
        <v>28</v>
      </c>
      <c r="C40" s="5" t="str">
        <f t="shared" si="0"/>
        <v>THU</v>
      </c>
      <c r="D40" s="36" t="s">
        <v>195</v>
      </c>
      <c r="E40" s="36" t="s">
        <v>196</v>
      </c>
      <c r="F40" s="4">
        <f t="shared" si="1"/>
        <v>1</v>
      </c>
      <c r="G40" s="4"/>
      <c r="H40" s="13" t="str">
        <f t="shared" si="2"/>
        <v>8.00</v>
      </c>
      <c r="I40" s="13">
        <f t="shared" si="3"/>
        <v>8.0000000000000071E-2</v>
      </c>
      <c r="J40" s="13">
        <f t="shared" si="4"/>
        <v>8.08</v>
      </c>
      <c r="K40" s="27" t="s">
        <v>97</v>
      </c>
      <c r="L40" s="59" t="s">
        <v>95</v>
      </c>
      <c r="M40" s="59"/>
      <c r="N40" s="59"/>
      <c r="O40" s="59"/>
      <c r="P40" s="59"/>
      <c r="Q40" s="59"/>
      <c r="R40" s="59"/>
      <c r="T40" s="41">
        <f t="shared" si="5"/>
        <v>0.13333333333333286</v>
      </c>
    </row>
    <row r="41" spans="2:20" ht="25.8" customHeight="1">
      <c r="B41" s="6">
        <f>IF(B40="**","**",IF(DAY(DATE(E9,C9,B40+1))=B40+1,B40+1,"**"))</f>
        <v>29</v>
      </c>
      <c r="C41" s="5" t="str">
        <f t="shared" si="0"/>
        <v>FRI</v>
      </c>
      <c r="D41" s="36" t="s">
        <v>198</v>
      </c>
      <c r="E41" s="36" t="s">
        <v>199</v>
      </c>
      <c r="F41" s="4">
        <f t="shared" si="1"/>
        <v>1</v>
      </c>
      <c r="G41" s="4"/>
      <c r="H41" s="13" t="str">
        <f t="shared" si="2"/>
        <v>8.00</v>
      </c>
      <c r="I41" s="13">
        <f t="shared" si="3"/>
        <v>2.2599999999999998</v>
      </c>
      <c r="J41" s="13">
        <f t="shared" si="4"/>
        <v>10.26</v>
      </c>
      <c r="K41" s="27" t="s">
        <v>78</v>
      </c>
      <c r="L41" s="60" t="s">
        <v>186</v>
      </c>
      <c r="M41" s="60"/>
      <c r="N41" s="60"/>
      <c r="O41" s="60"/>
      <c r="P41" s="60"/>
      <c r="Q41" s="60"/>
      <c r="R41" s="60"/>
      <c r="T41" s="41">
        <f t="shared" si="5"/>
        <v>2.4333333333333336</v>
      </c>
    </row>
    <row r="42" spans="2:20" ht="14.25" customHeight="1">
      <c r="B42" s="6">
        <f>IF(B41="**","**",IF(DAY(DATE(E9,C9,B41+1))=B41+1,B41+1,"**"))</f>
        <v>30</v>
      </c>
      <c r="C42" s="5" t="str">
        <f t="shared" si="0"/>
        <v>SAT</v>
      </c>
      <c r="D42" s="36" t="s">
        <v>86</v>
      </c>
      <c r="E42" s="36" t="s">
        <v>86</v>
      </c>
      <c r="F42" s="4" t="str">
        <f t="shared" si="1"/>
        <v/>
      </c>
      <c r="G42" s="4"/>
      <c r="H42" s="13" t="str">
        <f t="shared" si="2"/>
        <v/>
      </c>
      <c r="I42" s="13" t="str">
        <f t="shared" si="3"/>
        <v/>
      </c>
      <c r="J42" s="13" t="str">
        <f t="shared" si="4"/>
        <v/>
      </c>
      <c r="K42" s="27" t="s">
        <v>79</v>
      </c>
      <c r="L42" s="56"/>
      <c r="M42" s="57"/>
      <c r="N42" s="57"/>
      <c r="O42" s="57"/>
      <c r="P42" s="57"/>
      <c r="Q42" s="57"/>
      <c r="R42" s="58"/>
      <c r="T42" s="41" t="str">
        <f t="shared" si="5"/>
        <v/>
      </c>
    </row>
    <row r="43" spans="2:20">
      <c r="B43" s="6">
        <f>IF(B42="**","**",IF(DAY(DATE(E9,C9,B42+1))=B42+1,B42+1,"**"))</f>
        <v>31</v>
      </c>
      <c r="C43" s="5" t="str">
        <f t="shared" si="0"/>
        <v>SUN</v>
      </c>
      <c r="D43" s="36" t="s">
        <v>86</v>
      </c>
      <c r="E43" s="36" t="s">
        <v>86</v>
      </c>
      <c r="F43" s="4" t="str">
        <f t="shared" si="1"/>
        <v/>
      </c>
      <c r="G43" s="4"/>
      <c r="H43" s="13" t="str">
        <f t="shared" si="2"/>
        <v/>
      </c>
      <c r="I43" s="13" t="str">
        <f t="shared" si="3"/>
        <v/>
      </c>
      <c r="J43" s="13" t="str">
        <f t="shared" si="4"/>
        <v/>
      </c>
      <c r="K43" s="27" t="s">
        <v>79</v>
      </c>
      <c r="L43" s="56"/>
      <c r="M43" s="57"/>
      <c r="N43" s="57"/>
      <c r="O43" s="57"/>
      <c r="P43" s="57"/>
      <c r="Q43" s="57"/>
      <c r="R43" s="58"/>
      <c r="T43" s="41" t="str">
        <f t="shared" si="5"/>
        <v/>
      </c>
    </row>
    <row r="44" spans="2:20">
      <c r="B44" s="65" t="s">
        <v>7</v>
      </c>
      <c r="C44" s="65"/>
      <c r="D44" s="65"/>
      <c r="E44" s="65"/>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21.00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168.00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37.11</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205.11</v>
      </c>
      <c r="K44" s="69"/>
      <c r="L44" s="69"/>
      <c r="M44" s="69"/>
      <c r="N44" s="69"/>
      <c r="O44" s="69"/>
      <c r="P44" s="69"/>
      <c r="Q44" s="69"/>
      <c r="R44" s="69"/>
    </row>
    <row r="45" spans="2:20">
      <c r="B45" s="42"/>
    </row>
    <row r="47" spans="2:20" ht="20.100000000000001" customHeight="1">
      <c r="B47" s="66" t="s">
        <v>19</v>
      </c>
      <c r="C47" s="66"/>
      <c r="D47" s="67" t="str">
        <f>IF(ISBLANK(C4),"",C4 &amp; ", " &amp; C5 &amp; " " &amp; C6)</f>
        <v>Go, Zachary S</v>
      </c>
      <c r="E47" s="67"/>
      <c r="F47" s="64" t="s">
        <v>21</v>
      </c>
      <c r="G47" s="64"/>
      <c r="H47" s="12"/>
      <c r="I47" s="66" t="s">
        <v>22</v>
      </c>
      <c r="J47" s="66"/>
      <c r="K47" s="71"/>
      <c r="L47" s="71"/>
      <c r="M47" s="71"/>
      <c r="N47" s="71"/>
      <c r="O47" s="71"/>
      <c r="P47" s="71"/>
      <c r="Q47" s="64" t="s">
        <v>21</v>
      </c>
      <c r="R47" s="64"/>
    </row>
    <row r="48" spans="2:20" ht="20.100000000000001" customHeight="1">
      <c r="B48" s="66" t="s">
        <v>0</v>
      </c>
      <c r="C48" s="66"/>
      <c r="D48" s="68">
        <f>IF(E60&gt;5,D60-(E60-5),D60)</f>
        <v>44771</v>
      </c>
      <c r="E48" s="68"/>
      <c r="F48" s="64"/>
      <c r="G48" s="64"/>
      <c r="H48" s="12"/>
      <c r="I48" s="66" t="s">
        <v>0</v>
      </c>
      <c r="J48" s="66"/>
      <c r="K48" s="68"/>
      <c r="L48" s="68"/>
      <c r="M48" s="68"/>
      <c r="N48" s="68"/>
      <c r="O48" s="68"/>
      <c r="P48" s="68"/>
      <c r="Q48" s="64"/>
      <c r="R48" s="64"/>
    </row>
    <row r="49" spans="2:18" ht="20.100000000000001" customHeight="1">
      <c r="B49" s="66" t="s">
        <v>20</v>
      </c>
      <c r="C49" s="66"/>
      <c r="D49" s="67"/>
      <c r="E49" s="67"/>
      <c r="F49" s="64" t="s">
        <v>21</v>
      </c>
      <c r="G49" s="64"/>
      <c r="H49" s="12"/>
      <c r="I49" s="12"/>
      <c r="J49" s="12"/>
      <c r="K49" s="12"/>
      <c r="L49" s="12"/>
      <c r="M49" s="12"/>
      <c r="N49" s="12"/>
      <c r="O49" s="12"/>
      <c r="P49" s="12"/>
      <c r="Q49" s="12"/>
      <c r="R49" s="12"/>
    </row>
    <row r="50" spans="2:18" ht="20.100000000000001" customHeight="1">
      <c r="B50" s="66" t="s">
        <v>0</v>
      </c>
      <c r="C50" s="66"/>
      <c r="D50" s="68"/>
      <c r="E50" s="68"/>
      <c r="F50" s="64"/>
      <c r="G50" s="64"/>
      <c r="H50" s="12"/>
      <c r="I50" s="12"/>
      <c r="J50" s="12"/>
      <c r="K50" s="12"/>
      <c r="L50" s="12"/>
      <c r="M50" s="12"/>
      <c r="N50" s="12"/>
      <c r="O50" s="12"/>
      <c r="P50" s="12"/>
      <c r="Q50" s="12"/>
      <c r="R50" s="12"/>
    </row>
    <row r="56" spans="2:18">
      <c r="B56" s="37">
        <v>2</v>
      </c>
      <c r="C56" s="37"/>
      <c r="D56" s="38" t="str">
        <f t="shared" ref="D56" si="6">TEXT($C$9&amp;"/"&amp;$B56&amp;"/"&amp;$E$9,"mm/dd/yyyy")&amp;" 08:00:00 AM"</f>
        <v>07/02/2022 08:00:00 AM</v>
      </c>
      <c r="E56" s="38" t="str">
        <f t="shared" ref="E56" si="7">TEXT($C$9&amp;"/"&amp;$B56&amp;"/"&amp;$E$9,"mm/dd/yyyy")&amp;" 05:00:00 PM"</f>
        <v>07/02/2022 05:00:00 PM</v>
      </c>
    </row>
    <row r="60" spans="2:18">
      <c r="D60" s="42">
        <f>EOMONTH(TEXT($C$9&amp;"/"&amp;1&amp;"/"&amp;$E$9,"mm/dd/yyyy"),0)</f>
        <v>44773</v>
      </c>
      <c r="E60" s="1">
        <f>WEEKDAY(D60,2)</f>
        <v>7</v>
      </c>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6:R16"/>
    <mergeCell ref="L17:R17"/>
    <mergeCell ref="L18:R18"/>
    <mergeCell ref="L19:R19"/>
    <mergeCell ref="L14:R14"/>
    <mergeCell ref="L15:R15"/>
    <mergeCell ref="O13:U13"/>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56"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58" zoomScaleNormal="100" workbookViewId="0">
      <selection activeCell="A43" sqref="A43:B73"/>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0" ht="28.8">
      <c r="A1" s="74" t="s">
        <v>49</v>
      </c>
      <c r="B1" s="73" t="s">
        <v>54</v>
      </c>
      <c r="C1" s="73" t="s">
        <v>55</v>
      </c>
      <c r="D1" s="73" t="s">
        <v>56</v>
      </c>
      <c r="E1" s="73"/>
      <c r="F1" s="73" t="s">
        <v>57</v>
      </c>
      <c r="G1" s="73"/>
      <c r="H1" s="73"/>
      <c r="I1" s="73"/>
      <c r="J1" s="73" t="s">
        <v>58</v>
      </c>
      <c r="K1" s="73"/>
      <c r="L1" s="35" t="s">
        <v>59</v>
      </c>
      <c r="M1" s="73" t="s">
        <v>61</v>
      </c>
      <c r="N1" s="73" t="s">
        <v>62</v>
      </c>
      <c r="O1" s="73" t="s">
        <v>63</v>
      </c>
      <c r="P1" s="73" t="s">
        <v>64</v>
      </c>
      <c r="Q1" s="73"/>
      <c r="R1" s="73" t="s">
        <v>65</v>
      </c>
      <c r="S1" s="73" t="s">
        <v>66</v>
      </c>
      <c r="T1" s="73" t="s">
        <v>67</v>
      </c>
    </row>
    <row r="2" spans="1:20" ht="28.8">
      <c r="A2" s="74"/>
      <c r="B2" s="73"/>
      <c r="C2" s="73"/>
      <c r="D2" s="73"/>
      <c r="E2" s="73"/>
      <c r="F2" s="73" t="s">
        <v>68</v>
      </c>
      <c r="G2" s="73"/>
      <c r="H2" s="73" t="s">
        <v>69</v>
      </c>
      <c r="I2" s="73"/>
      <c r="J2" s="73"/>
      <c r="K2" s="73"/>
      <c r="L2" s="35" t="s">
        <v>60</v>
      </c>
      <c r="M2" s="73"/>
      <c r="N2" s="73"/>
      <c r="O2" s="73"/>
      <c r="P2" s="73"/>
      <c r="Q2" s="73"/>
      <c r="R2" s="73"/>
      <c r="S2" s="73"/>
      <c r="T2" s="73"/>
    </row>
    <row r="3" spans="1:20" ht="28.8">
      <c r="A3" s="74"/>
      <c r="B3" s="73"/>
      <c r="C3" s="73"/>
      <c r="D3" s="35" t="s">
        <v>68</v>
      </c>
      <c r="E3" s="35" t="s">
        <v>69</v>
      </c>
      <c r="F3" s="35" t="s">
        <v>70</v>
      </c>
      <c r="G3" s="35" t="s">
        <v>71</v>
      </c>
      <c r="H3" s="35" t="s">
        <v>70</v>
      </c>
      <c r="I3" s="35" t="s">
        <v>71</v>
      </c>
      <c r="J3" s="35" t="s">
        <v>72</v>
      </c>
      <c r="K3" s="35" t="s">
        <v>73</v>
      </c>
      <c r="L3" s="35"/>
      <c r="M3" s="73"/>
      <c r="N3" s="73"/>
      <c r="O3" s="73"/>
      <c r="P3" s="35" t="s">
        <v>74</v>
      </c>
      <c r="Q3" s="35" t="s">
        <v>75</v>
      </c>
      <c r="R3" s="73"/>
      <c r="S3" s="73"/>
      <c r="T3" s="73"/>
    </row>
    <row r="4" spans="1:20" ht="14.4" customHeight="1">
      <c r="A4" s="43" t="s">
        <v>98</v>
      </c>
      <c r="B4" s="31" t="s">
        <v>80</v>
      </c>
      <c r="C4" s="49" t="s">
        <v>81</v>
      </c>
      <c r="D4" s="32">
        <v>0.31396990740740743</v>
      </c>
      <c r="E4" s="32">
        <v>0.68896990740740749</v>
      </c>
      <c r="F4" s="32">
        <v>0.31396990740740743</v>
      </c>
      <c r="G4" s="49" t="s">
        <v>82</v>
      </c>
      <c r="H4" s="32">
        <v>0.87775462962962969</v>
      </c>
      <c r="I4" s="49" t="s">
        <v>99</v>
      </c>
      <c r="J4" s="32">
        <v>0.48063657407407406</v>
      </c>
      <c r="K4" s="32">
        <v>0.52230324074074075</v>
      </c>
      <c r="L4" s="33">
        <v>0.52152777777777781</v>
      </c>
      <c r="M4" s="34">
        <v>0</v>
      </c>
      <c r="N4" s="34">
        <v>0</v>
      </c>
      <c r="O4" s="34">
        <v>0</v>
      </c>
      <c r="P4" s="34">
        <v>0</v>
      </c>
      <c r="Q4" s="34">
        <v>0</v>
      </c>
      <c r="R4" s="49" t="s">
        <v>83</v>
      </c>
      <c r="S4" s="49" t="s">
        <v>83</v>
      </c>
      <c r="T4" s="43"/>
    </row>
    <row r="5" spans="1:20" ht="14.4" customHeight="1">
      <c r="A5" s="46" t="s">
        <v>100</v>
      </c>
      <c r="B5" s="31" t="s">
        <v>88</v>
      </c>
      <c r="C5" s="49" t="s">
        <v>88</v>
      </c>
      <c r="D5" s="32">
        <v>0</v>
      </c>
      <c r="E5" s="32">
        <v>0</v>
      </c>
      <c r="F5" s="31"/>
      <c r="G5" s="49" t="s">
        <v>82</v>
      </c>
      <c r="H5" s="31"/>
      <c r="I5" s="49" t="s">
        <v>82</v>
      </c>
      <c r="J5" s="72" t="s">
        <v>84</v>
      </c>
      <c r="K5" s="72"/>
      <c r="L5" s="33">
        <v>0</v>
      </c>
      <c r="M5" s="34">
        <v>0</v>
      </c>
      <c r="N5" s="34">
        <v>0</v>
      </c>
      <c r="O5" s="34">
        <v>0</v>
      </c>
      <c r="P5" s="34">
        <v>0</v>
      </c>
      <c r="Q5" s="34">
        <v>0</v>
      </c>
      <c r="R5" s="49" t="s">
        <v>88</v>
      </c>
      <c r="S5" s="49" t="s">
        <v>88</v>
      </c>
      <c r="T5" s="43"/>
    </row>
    <row r="6" spans="1:20">
      <c r="A6" s="46" t="s">
        <v>101</v>
      </c>
      <c r="B6" s="31" t="s">
        <v>88</v>
      </c>
      <c r="C6" s="49" t="s">
        <v>88</v>
      </c>
      <c r="D6" s="32">
        <v>0</v>
      </c>
      <c r="E6" s="32">
        <v>0</v>
      </c>
      <c r="F6" s="31"/>
      <c r="G6" s="49" t="s">
        <v>82</v>
      </c>
      <c r="H6" s="31"/>
      <c r="I6" s="49" t="s">
        <v>82</v>
      </c>
      <c r="J6" s="72" t="s">
        <v>84</v>
      </c>
      <c r="K6" s="72"/>
      <c r="L6" s="33">
        <v>0</v>
      </c>
      <c r="M6" s="34">
        <v>0</v>
      </c>
      <c r="N6" s="34">
        <v>0</v>
      </c>
      <c r="O6" s="34">
        <v>0</v>
      </c>
      <c r="P6" s="34">
        <v>0</v>
      </c>
      <c r="Q6" s="34">
        <v>0</v>
      </c>
      <c r="R6" s="49" t="s">
        <v>88</v>
      </c>
      <c r="S6" s="49" t="s">
        <v>88</v>
      </c>
      <c r="T6" s="43"/>
    </row>
    <row r="7" spans="1:20" ht="14.4" customHeight="1">
      <c r="A7" s="43" t="s">
        <v>102</v>
      </c>
      <c r="B7" s="31" t="s">
        <v>80</v>
      </c>
      <c r="C7" s="49" t="s">
        <v>81</v>
      </c>
      <c r="D7" s="32">
        <v>0.33428240740740739</v>
      </c>
      <c r="E7" s="32">
        <v>0.70928240740740733</v>
      </c>
      <c r="F7" s="32">
        <v>0.33428240740740739</v>
      </c>
      <c r="G7" s="49" t="s">
        <v>82</v>
      </c>
      <c r="H7" s="32">
        <v>0.92172453703703694</v>
      </c>
      <c r="I7" s="49" t="s">
        <v>103</v>
      </c>
      <c r="J7" s="32">
        <v>0.50094907407407407</v>
      </c>
      <c r="K7" s="32">
        <v>0.5426157407407407</v>
      </c>
      <c r="L7" s="33">
        <v>0.54513888888888895</v>
      </c>
      <c r="M7" s="34">
        <v>0</v>
      </c>
      <c r="N7" s="34">
        <v>0</v>
      </c>
      <c r="O7" s="34">
        <v>0</v>
      </c>
      <c r="P7" s="34">
        <v>0</v>
      </c>
      <c r="Q7" s="34">
        <v>0</v>
      </c>
      <c r="R7" s="49" t="s">
        <v>83</v>
      </c>
      <c r="S7" s="49" t="s">
        <v>83</v>
      </c>
      <c r="T7" s="43"/>
    </row>
    <row r="8" spans="1:20" ht="14.4" customHeight="1">
      <c r="A8" s="43" t="s">
        <v>104</v>
      </c>
      <c r="B8" s="31" t="s">
        <v>80</v>
      </c>
      <c r="C8" s="49" t="s">
        <v>81</v>
      </c>
      <c r="D8" s="32">
        <v>0.32017361111111109</v>
      </c>
      <c r="E8" s="32">
        <v>0.69517361111111109</v>
      </c>
      <c r="F8" s="32">
        <v>0.32017361111111109</v>
      </c>
      <c r="G8" s="49" t="s">
        <v>82</v>
      </c>
      <c r="H8" s="32">
        <v>0.69969907407407417</v>
      </c>
      <c r="I8" s="49" t="s">
        <v>105</v>
      </c>
      <c r="J8" s="32">
        <v>0.48684027777777777</v>
      </c>
      <c r="K8" s="32">
        <v>0.52850694444444446</v>
      </c>
      <c r="L8" s="33">
        <v>0.33749999999999997</v>
      </c>
      <c r="M8" s="34">
        <v>0</v>
      </c>
      <c r="N8" s="34">
        <v>0</v>
      </c>
      <c r="O8" s="34">
        <v>0</v>
      </c>
      <c r="P8" s="34">
        <v>0</v>
      </c>
      <c r="Q8" s="34">
        <v>0</v>
      </c>
      <c r="R8" s="49" t="s">
        <v>83</v>
      </c>
      <c r="S8" s="49" t="s">
        <v>83</v>
      </c>
      <c r="T8" s="43"/>
    </row>
    <row r="9" spans="1:20">
      <c r="A9" s="43" t="s">
        <v>106</v>
      </c>
      <c r="B9" s="31" t="s">
        <v>80</v>
      </c>
      <c r="C9" s="49" t="s">
        <v>81</v>
      </c>
      <c r="D9" s="32">
        <v>0.32207175925925924</v>
      </c>
      <c r="E9" s="32">
        <v>0.69707175925925924</v>
      </c>
      <c r="F9" s="32">
        <v>0.32207175925925924</v>
      </c>
      <c r="G9" s="49" t="s">
        <v>82</v>
      </c>
      <c r="H9" s="32">
        <v>0.69844907407407408</v>
      </c>
      <c r="I9" s="49" t="s">
        <v>96</v>
      </c>
      <c r="J9" s="32">
        <v>0.48873842592592592</v>
      </c>
      <c r="K9" s="32">
        <v>0.53040509259259261</v>
      </c>
      <c r="L9" s="33">
        <v>0.33402777777777781</v>
      </c>
      <c r="M9" s="34">
        <v>0</v>
      </c>
      <c r="N9" s="34">
        <v>0</v>
      </c>
      <c r="O9" s="34">
        <v>0</v>
      </c>
      <c r="P9" s="34">
        <v>0</v>
      </c>
      <c r="Q9" s="34">
        <v>0</v>
      </c>
      <c r="R9" s="49" t="s">
        <v>83</v>
      </c>
      <c r="S9" s="49" t="s">
        <v>83</v>
      </c>
      <c r="T9" s="43"/>
    </row>
    <row r="10" spans="1:20" ht="14.4" customHeight="1">
      <c r="A10" s="43" t="s">
        <v>107</v>
      </c>
      <c r="B10" s="31" t="s">
        <v>80</v>
      </c>
      <c r="C10" s="49" t="s">
        <v>81</v>
      </c>
      <c r="D10" s="32">
        <v>0.30743055555555554</v>
      </c>
      <c r="E10" s="32">
        <v>0.68243055555555554</v>
      </c>
      <c r="F10" s="32">
        <v>0.30743055555555554</v>
      </c>
      <c r="G10" s="49" t="s">
        <v>82</v>
      </c>
      <c r="H10" s="32">
        <v>0.84442129629629636</v>
      </c>
      <c r="I10" s="49" t="s">
        <v>108</v>
      </c>
      <c r="J10" s="32">
        <v>0.47409722222222223</v>
      </c>
      <c r="K10" s="32">
        <v>0.51576388888888891</v>
      </c>
      <c r="L10" s="33">
        <v>0.49513888888888885</v>
      </c>
      <c r="M10" s="34">
        <v>0</v>
      </c>
      <c r="N10" s="34">
        <v>0</v>
      </c>
      <c r="O10" s="34">
        <v>0</v>
      </c>
      <c r="P10" s="34">
        <v>0</v>
      </c>
      <c r="Q10" s="34">
        <v>0</v>
      </c>
      <c r="R10" s="49" t="s">
        <v>83</v>
      </c>
      <c r="S10" s="49" t="s">
        <v>83</v>
      </c>
      <c r="T10" s="43"/>
    </row>
    <row r="11" spans="1:20" ht="14.4" customHeight="1">
      <c r="A11" s="43" t="s">
        <v>109</v>
      </c>
      <c r="B11" s="31" t="s">
        <v>80</v>
      </c>
      <c r="C11" s="49" t="s">
        <v>81</v>
      </c>
      <c r="D11" s="32">
        <v>0.32461805555555556</v>
      </c>
      <c r="E11" s="32">
        <v>0.69961805555555545</v>
      </c>
      <c r="F11" s="32">
        <v>0.32461805555555556</v>
      </c>
      <c r="G11" s="49" t="s">
        <v>82</v>
      </c>
      <c r="H11" s="32">
        <v>0.70567129629629621</v>
      </c>
      <c r="I11" s="49" t="s">
        <v>110</v>
      </c>
      <c r="J11" s="32">
        <v>0.49128472222222225</v>
      </c>
      <c r="K11" s="32">
        <v>0.53295138888888893</v>
      </c>
      <c r="L11" s="33">
        <v>0.33888888888888885</v>
      </c>
      <c r="M11" s="34">
        <v>0</v>
      </c>
      <c r="N11" s="34">
        <v>0</v>
      </c>
      <c r="O11" s="34">
        <v>0</v>
      </c>
      <c r="P11" s="34">
        <v>0</v>
      </c>
      <c r="Q11" s="34">
        <v>0</v>
      </c>
      <c r="R11" s="49" t="s">
        <v>83</v>
      </c>
      <c r="S11" s="49" t="s">
        <v>83</v>
      </c>
      <c r="T11" s="43"/>
    </row>
    <row r="12" spans="1:20" ht="14.4" customHeight="1">
      <c r="A12" s="46" t="s">
        <v>111</v>
      </c>
      <c r="B12" s="31" t="s">
        <v>88</v>
      </c>
      <c r="C12" s="49" t="s">
        <v>92</v>
      </c>
      <c r="D12" s="32">
        <v>0</v>
      </c>
      <c r="E12" s="32">
        <v>0</v>
      </c>
      <c r="F12" s="31"/>
      <c r="G12" s="49" t="s">
        <v>82</v>
      </c>
      <c r="H12" s="31"/>
      <c r="I12" s="49" t="s">
        <v>82</v>
      </c>
      <c r="J12" s="72" t="s">
        <v>84</v>
      </c>
      <c r="K12" s="72"/>
      <c r="L12" s="33">
        <v>0</v>
      </c>
      <c r="M12" s="34">
        <v>0</v>
      </c>
      <c r="N12" s="34">
        <v>0</v>
      </c>
      <c r="O12" s="34">
        <v>0</v>
      </c>
      <c r="P12" s="34">
        <v>0</v>
      </c>
      <c r="Q12" s="34">
        <v>0</v>
      </c>
      <c r="R12" s="49" t="s">
        <v>85</v>
      </c>
      <c r="S12" s="49" t="s">
        <v>85</v>
      </c>
      <c r="T12" s="43"/>
    </row>
    <row r="13" spans="1:20">
      <c r="A13" s="46" t="s">
        <v>112</v>
      </c>
      <c r="B13" s="31" t="s">
        <v>88</v>
      </c>
      <c r="C13" s="49" t="s">
        <v>88</v>
      </c>
      <c r="D13" s="32">
        <v>0</v>
      </c>
      <c r="E13" s="32">
        <v>0</v>
      </c>
      <c r="F13" s="31"/>
      <c r="G13" s="49" t="s">
        <v>82</v>
      </c>
      <c r="H13" s="31"/>
      <c r="I13" s="49" t="s">
        <v>82</v>
      </c>
      <c r="J13" s="72" t="s">
        <v>84</v>
      </c>
      <c r="K13" s="72"/>
      <c r="L13" s="33">
        <v>0</v>
      </c>
      <c r="M13" s="34">
        <v>0</v>
      </c>
      <c r="N13" s="34">
        <v>0</v>
      </c>
      <c r="O13" s="34">
        <v>0</v>
      </c>
      <c r="P13" s="34">
        <v>0</v>
      </c>
      <c r="Q13" s="34">
        <v>0</v>
      </c>
      <c r="R13" s="49" t="s">
        <v>88</v>
      </c>
      <c r="S13" s="49" t="s">
        <v>88</v>
      </c>
      <c r="T13" s="43"/>
    </row>
    <row r="14" spans="1:20" ht="14.4" customHeight="1">
      <c r="A14" s="43" t="s">
        <v>113</v>
      </c>
      <c r="B14" s="31" t="s">
        <v>80</v>
      </c>
      <c r="C14" s="49" t="s">
        <v>81</v>
      </c>
      <c r="D14" s="32">
        <v>0.33535879629629628</v>
      </c>
      <c r="E14" s="32">
        <v>0.71035879629629628</v>
      </c>
      <c r="F14" s="32">
        <v>0.33535879629629628</v>
      </c>
      <c r="G14" s="49" t="s">
        <v>82</v>
      </c>
      <c r="H14" s="32">
        <v>0.87865740740740739</v>
      </c>
      <c r="I14" s="49" t="s">
        <v>193</v>
      </c>
      <c r="J14" s="32">
        <v>0</v>
      </c>
      <c r="K14" s="32">
        <v>0</v>
      </c>
      <c r="L14" s="33">
        <v>0.54305555555555551</v>
      </c>
      <c r="M14" s="34">
        <v>0</v>
      </c>
      <c r="N14" s="34">
        <v>0</v>
      </c>
      <c r="O14" s="34">
        <v>0</v>
      </c>
      <c r="P14" s="34">
        <v>0</v>
      </c>
      <c r="Q14" s="34">
        <v>0</v>
      </c>
      <c r="R14" s="49" t="s">
        <v>83</v>
      </c>
      <c r="S14" s="49" t="s">
        <v>83</v>
      </c>
      <c r="T14" s="43" t="s">
        <v>114</v>
      </c>
    </row>
    <row r="15" spans="1:20" ht="14.4" customHeight="1">
      <c r="A15" s="43" t="s">
        <v>115</v>
      </c>
      <c r="B15" s="31" t="s">
        <v>80</v>
      </c>
      <c r="C15" s="49" t="s">
        <v>81</v>
      </c>
      <c r="D15" s="32">
        <v>0.32817129629629632</v>
      </c>
      <c r="E15" s="32">
        <v>0.70317129629629627</v>
      </c>
      <c r="F15" s="32">
        <v>0.32817129629629632</v>
      </c>
      <c r="G15" s="49" t="s">
        <v>82</v>
      </c>
      <c r="H15" s="32">
        <v>0.81673611111111111</v>
      </c>
      <c r="I15" s="49" t="s">
        <v>116</v>
      </c>
      <c r="J15" s="32">
        <v>0.49483796296296295</v>
      </c>
      <c r="K15" s="32">
        <v>0.53650462962962964</v>
      </c>
      <c r="L15" s="33">
        <v>0.4465277777777778</v>
      </c>
      <c r="M15" s="34">
        <v>0</v>
      </c>
      <c r="N15" s="34">
        <v>0</v>
      </c>
      <c r="O15" s="34">
        <v>0</v>
      </c>
      <c r="P15" s="34">
        <v>0</v>
      </c>
      <c r="Q15" s="34">
        <v>0</v>
      </c>
      <c r="R15" s="49" t="s">
        <v>83</v>
      </c>
      <c r="S15" s="49" t="s">
        <v>83</v>
      </c>
      <c r="T15" s="43"/>
    </row>
    <row r="16" spans="1:20">
      <c r="A16" s="43" t="s">
        <v>117</v>
      </c>
      <c r="B16" s="31" t="s">
        <v>80</v>
      </c>
      <c r="C16" s="49" t="s">
        <v>81</v>
      </c>
      <c r="D16" s="32">
        <v>0.30402777777777779</v>
      </c>
      <c r="E16" s="32">
        <v>0.67902777777777779</v>
      </c>
      <c r="F16" s="32">
        <v>0.30402777777777779</v>
      </c>
      <c r="G16" s="49" t="s">
        <v>82</v>
      </c>
      <c r="H16" s="32">
        <v>0.86978009259259259</v>
      </c>
      <c r="I16" s="49" t="s">
        <v>118</v>
      </c>
      <c r="J16" s="32">
        <v>0.47069444444444447</v>
      </c>
      <c r="K16" s="32">
        <v>0.51236111111111116</v>
      </c>
      <c r="L16" s="33">
        <v>0.52361111111111114</v>
      </c>
      <c r="M16" s="34">
        <v>0</v>
      </c>
      <c r="N16" s="34">
        <v>0</v>
      </c>
      <c r="O16" s="34">
        <v>0</v>
      </c>
      <c r="P16" s="34">
        <v>0</v>
      </c>
      <c r="Q16" s="34">
        <v>0</v>
      </c>
      <c r="R16" s="49" t="s">
        <v>83</v>
      </c>
      <c r="S16" s="49" t="s">
        <v>83</v>
      </c>
      <c r="T16" s="43"/>
    </row>
    <row r="17" spans="1:20">
      <c r="A17" s="43" t="s">
        <v>119</v>
      </c>
      <c r="B17" s="31" t="s">
        <v>80</v>
      </c>
      <c r="C17" s="49" t="s">
        <v>81</v>
      </c>
      <c r="D17" s="32">
        <v>0.306724537037037</v>
      </c>
      <c r="E17" s="32">
        <v>0.68172453703703706</v>
      </c>
      <c r="F17" s="32">
        <v>0.306724537037037</v>
      </c>
      <c r="G17" s="49" t="s">
        <v>82</v>
      </c>
      <c r="H17" s="32">
        <v>0.71605324074074073</v>
      </c>
      <c r="I17" s="49" t="s">
        <v>120</v>
      </c>
      <c r="J17" s="32">
        <v>0.47339120370370374</v>
      </c>
      <c r="K17" s="32">
        <v>0.51505787037037043</v>
      </c>
      <c r="L17" s="33">
        <v>0.36736111111111108</v>
      </c>
      <c r="M17" s="34">
        <v>0</v>
      </c>
      <c r="N17" s="34">
        <v>0</v>
      </c>
      <c r="O17" s="34">
        <v>0</v>
      </c>
      <c r="P17" s="34">
        <v>0</v>
      </c>
      <c r="Q17" s="34">
        <v>0</v>
      </c>
      <c r="R17" s="49" t="s">
        <v>83</v>
      </c>
      <c r="S17" s="49" t="s">
        <v>83</v>
      </c>
      <c r="T17" s="43"/>
    </row>
    <row r="18" spans="1:20" ht="14.4" customHeight="1">
      <c r="A18" s="43" t="s">
        <v>121</v>
      </c>
      <c r="B18" s="31" t="s">
        <v>80</v>
      </c>
      <c r="C18" s="49" t="s">
        <v>81</v>
      </c>
      <c r="D18" s="32">
        <v>0.30452546296296296</v>
      </c>
      <c r="E18" s="32">
        <v>0.67952546296296301</v>
      </c>
      <c r="F18" s="32">
        <v>0.30452546296296296</v>
      </c>
      <c r="G18" s="49" t="s">
        <v>82</v>
      </c>
      <c r="H18" s="32">
        <v>0.75732638888888892</v>
      </c>
      <c r="I18" s="49" t="s">
        <v>122</v>
      </c>
      <c r="J18" s="32">
        <v>0.47119212962962959</v>
      </c>
      <c r="K18" s="32">
        <v>0.51285879629629627</v>
      </c>
      <c r="L18" s="33">
        <v>0.41111111111111115</v>
      </c>
      <c r="M18" s="34">
        <v>0</v>
      </c>
      <c r="N18" s="34">
        <v>0</v>
      </c>
      <c r="O18" s="34">
        <v>0</v>
      </c>
      <c r="P18" s="34">
        <v>0</v>
      </c>
      <c r="Q18" s="34">
        <v>0</v>
      </c>
      <c r="R18" s="49" t="s">
        <v>83</v>
      </c>
      <c r="S18" s="49" t="s">
        <v>83</v>
      </c>
      <c r="T18" s="43"/>
    </row>
    <row r="19" spans="1:20" ht="14.4" customHeight="1">
      <c r="A19" s="46" t="s">
        <v>123</v>
      </c>
      <c r="B19" s="31" t="s">
        <v>88</v>
      </c>
      <c r="C19" s="49" t="s">
        <v>88</v>
      </c>
      <c r="D19" s="32">
        <v>0</v>
      </c>
      <c r="E19" s="32">
        <v>0</v>
      </c>
      <c r="F19" s="31"/>
      <c r="G19" s="49" t="s">
        <v>82</v>
      </c>
      <c r="H19" s="31"/>
      <c r="I19" s="49" t="s">
        <v>82</v>
      </c>
      <c r="J19" s="72" t="s">
        <v>84</v>
      </c>
      <c r="K19" s="72"/>
      <c r="L19" s="33">
        <v>0</v>
      </c>
      <c r="M19" s="34">
        <v>0</v>
      </c>
      <c r="N19" s="34">
        <v>0</v>
      </c>
      <c r="O19" s="34">
        <v>0</v>
      </c>
      <c r="P19" s="34">
        <v>0</v>
      </c>
      <c r="Q19" s="34">
        <v>0</v>
      </c>
      <c r="R19" s="49" t="s">
        <v>88</v>
      </c>
      <c r="S19" s="49" t="s">
        <v>88</v>
      </c>
      <c r="T19" s="43"/>
    </row>
    <row r="20" spans="1:20">
      <c r="A20" s="46" t="s">
        <v>124</v>
      </c>
      <c r="B20" s="31" t="s">
        <v>88</v>
      </c>
      <c r="C20" s="49" t="s">
        <v>88</v>
      </c>
      <c r="D20" s="32">
        <v>0</v>
      </c>
      <c r="E20" s="32">
        <v>0</v>
      </c>
      <c r="F20" s="31"/>
      <c r="G20" s="49" t="s">
        <v>82</v>
      </c>
      <c r="H20" s="31"/>
      <c r="I20" s="49" t="s">
        <v>82</v>
      </c>
      <c r="J20" s="72" t="s">
        <v>84</v>
      </c>
      <c r="K20" s="72"/>
      <c r="L20" s="33">
        <v>0</v>
      </c>
      <c r="M20" s="34">
        <v>0</v>
      </c>
      <c r="N20" s="34">
        <v>0</v>
      </c>
      <c r="O20" s="34">
        <v>0</v>
      </c>
      <c r="P20" s="34">
        <v>0</v>
      </c>
      <c r="Q20" s="34">
        <v>0</v>
      </c>
      <c r="R20" s="49" t="s">
        <v>88</v>
      </c>
      <c r="S20" s="49" t="s">
        <v>88</v>
      </c>
      <c r="T20" s="43"/>
    </row>
    <row r="21" spans="1:20" ht="14.4" customHeight="1">
      <c r="A21" s="43" t="s">
        <v>125</v>
      </c>
      <c r="B21" s="31" t="s">
        <v>80</v>
      </c>
      <c r="C21" s="49" t="s">
        <v>81</v>
      </c>
      <c r="D21" s="32">
        <v>0.31600694444444444</v>
      </c>
      <c r="E21" s="32">
        <v>0.69100694444444455</v>
      </c>
      <c r="F21" s="32">
        <v>0.31600694444444444</v>
      </c>
      <c r="G21" s="49" t="s">
        <v>82</v>
      </c>
      <c r="H21" s="32">
        <v>0.69408564814814822</v>
      </c>
      <c r="I21" s="49" t="s">
        <v>126</v>
      </c>
      <c r="J21" s="32">
        <v>0.48267361111111112</v>
      </c>
      <c r="K21" s="32">
        <v>0.52434027777777781</v>
      </c>
      <c r="L21" s="33">
        <v>0.33611111111111108</v>
      </c>
      <c r="M21" s="34">
        <v>0</v>
      </c>
      <c r="N21" s="34">
        <v>0</v>
      </c>
      <c r="O21" s="34">
        <v>0</v>
      </c>
      <c r="P21" s="34">
        <v>0</v>
      </c>
      <c r="Q21" s="34">
        <v>0</v>
      </c>
      <c r="R21" s="49" t="s">
        <v>83</v>
      </c>
      <c r="S21" s="49" t="s">
        <v>83</v>
      </c>
      <c r="T21" s="43"/>
    </row>
    <row r="22" spans="1:20" ht="14.4" customHeight="1">
      <c r="A22" s="43" t="s">
        <v>127</v>
      </c>
      <c r="B22" s="31" t="s">
        <v>80</v>
      </c>
      <c r="C22" s="49" t="s">
        <v>81</v>
      </c>
      <c r="D22" s="32">
        <v>0.32104166666666667</v>
      </c>
      <c r="E22" s="32">
        <v>0.69604166666666656</v>
      </c>
      <c r="F22" s="32">
        <v>0.32104166666666667</v>
      </c>
      <c r="G22" s="49" t="s">
        <v>82</v>
      </c>
      <c r="H22" s="32">
        <v>0.77991898148148142</v>
      </c>
      <c r="I22" s="49" t="s">
        <v>128</v>
      </c>
      <c r="J22" s="32">
        <v>0.48770833333333335</v>
      </c>
      <c r="K22" s="32">
        <v>0.52937500000000004</v>
      </c>
      <c r="L22" s="33">
        <v>0.41666666666666669</v>
      </c>
      <c r="M22" s="34">
        <v>0</v>
      </c>
      <c r="N22" s="34">
        <v>0</v>
      </c>
      <c r="O22" s="34">
        <v>0</v>
      </c>
      <c r="P22" s="34">
        <v>0</v>
      </c>
      <c r="Q22" s="34">
        <v>0</v>
      </c>
      <c r="R22" s="49" t="s">
        <v>83</v>
      </c>
      <c r="S22" s="49" t="s">
        <v>83</v>
      </c>
      <c r="T22" s="43"/>
    </row>
    <row r="23" spans="1:20">
      <c r="A23" s="43" t="s">
        <v>129</v>
      </c>
      <c r="B23" s="31" t="s">
        <v>80</v>
      </c>
      <c r="C23" s="49" t="s">
        <v>81</v>
      </c>
      <c r="D23" s="32">
        <v>0.32037037037037036</v>
      </c>
      <c r="E23" s="32">
        <v>0.69537037037037042</v>
      </c>
      <c r="F23" s="32">
        <v>0.32037037037037036</v>
      </c>
      <c r="G23" s="49" t="s">
        <v>82</v>
      </c>
      <c r="H23" s="32">
        <v>0.73</v>
      </c>
      <c r="I23" s="49" t="s">
        <v>120</v>
      </c>
      <c r="J23" s="32">
        <v>0.48703703703703699</v>
      </c>
      <c r="K23" s="32">
        <v>0.52870370370370368</v>
      </c>
      <c r="L23" s="33">
        <v>0.36736111111111108</v>
      </c>
      <c r="M23" s="34">
        <v>0</v>
      </c>
      <c r="N23" s="34">
        <v>0</v>
      </c>
      <c r="O23" s="34">
        <v>0</v>
      </c>
      <c r="P23" s="34">
        <v>0</v>
      </c>
      <c r="Q23" s="34">
        <v>0</v>
      </c>
      <c r="R23" s="49" t="s">
        <v>83</v>
      </c>
      <c r="S23" s="49" t="s">
        <v>83</v>
      </c>
      <c r="T23" s="43"/>
    </row>
    <row r="24" spans="1:20">
      <c r="A24" s="43" t="s">
        <v>130</v>
      </c>
      <c r="B24" s="31" t="s">
        <v>80</v>
      </c>
      <c r="C24" s="49" t="s">
        <v>81</v>
      </c>
      <c r="D24" s="32">
        <v>0.31466435185185188</v>
      </c>
      <c r="E24" s="32">
        <v>0.68966435185185182</v>
      </c>
      <c r="F24" s="32">
        <v>0.31466435185185188</v>
      </c>
      <c r="G24" s="49" t="s">
        <v>82</v>
      </c>
      <c r="H24" s="32">
        <v>0.73685185185185187</v>
      </c>
      <c r="I24" s="49" t="s">
        <v>131</v>
      </c>
      <c r="J24" s="32">
        <v>0.48133101851851851</v>
      </c>
      <c r="K24" s="32">
        <v>0.52299768518518519</v>
      </c>
      <c r="L24" s="33">
        <v>0.37986111111111115</v>
      </c>
      <c r="M24" s="34">
        <v>0</v>
      </c>
      <c r="N24" s="34">
        <v>0</v>
      </c>
      <c r="O24" s="34">
        <v>0</v>
      </c>
      <c r="P24" s="34">
        <v>0</v>
      </c>
      <c r="Q24" s="34">
        <v>0</v>
      </c>
      <c r="R24" s="49" t="s">
        <v>83</v>
      </c>
      <c r="S24" s="49" t="s">
        <v>83</v>
      </c>
      <c r="T24" s="43"/>
    </row>
    <row r="25" spans="1:20" ht="14.4" customHeight="1">
      <c r="A25" s="43" t="s">
        <v>132</v>
      </c>
      <c r="B25" s="31" t="s">
        <v>80</v>
      </c>
      <c r="C25" s="49" t="s">
        <v>81</v>
      </c>
      <c r="D25" s="32">
        <v>0.31487268518518519</v>
      </c>
      <c r="E25" s="32">
        <v>0.68987268518518519</v>
      </c>
      <c r="F25" s="32">
        <v>0.31487268518518519</v>
      </c>
      <c r="G25" s="49" t="s">
        <v>82</v>
      </c>
      <c r="H25" s="32">
        <v>0.76488425925925929</v>
      </c>
      <c r="I25" s="49" t="s">
        <v>133</v>
      </c>
      <c r="J25" s="32">
        <v>0.48153935185185182</v>
      </c>
      <c r="K25" s="32">
        <v>0.52320601851851845</v>
      </c>
      <c r="L25" s="33">
        <v>0.40833333333333338</v>
      </c>
      <c r="M25" s="34">
        <v>0</v>
      </c>
      <c r="N25" s="34">
        <v>0</v>
      </c>
      <c r="O25" s="34">
        <v>0</v>
      </c>
      <c r="P25" s="34">
        <v>0</v>
      </c>
      <c r="Q25" s="34">
        <v>0</v>
      </c>
      <c r="R25" s="49" t="s">
        <v>83</v>
      </c>
      <c r="S25" s="49" t="s">
        <v>83</v>
      </c>
      <c r="T25" s="43"/>
    </row>
    <row r="26" spans="1:20" ht="14.4" customHeight="1">
      <c r="A26" s="46" t="s">
        <v>134</v>
      </c>
      <c r="B26" s="31" t="s">
        <v>88</v>
      </c>
      <c r="C26" s="49" t="s">
        <v>88</v>
      </c>
      <c r="D26" s="32">
        <v>0</v>
      </c>
      <c r="E26" s="32">
        <v>0</v>
      </c>
      <c r="F26" s="31"/>
      <c r="G26" s="49" t="s">
        <v>82</v>
      </c>
      <c r="H26" s="31"/>
      <c r="I26" s="49" t="s">
        <v>82</v>
      </c>
      <c r="J26" s="72" t="s">
        <v>84</v>
      </c>
      <c r="K26" s="72"/>
      <c r="L26" s="33">
        <v>0</v>
      </c>
      <c r="M26" s="34">
        <v>0</v>
      </c>
      <c r="N26" s="34">
        <v>0</v>
      </c>
      <c r="O26" s="34">
        <v>0</v>
      </c>
      <c r="P26" s="34">
        <v>0</v>
      </c>
      <c r="Q26" s="34">
        <v>0</v>
      </c>
      <c r="R26" s="49" t="s">
        <v>88</v>
      </c>
      <c r="S26" s="49" t="s">
        <v>88</v>
      </c>
      <c r="T26" s="43"/>
    </row>
    <row r="27" spans="1:20">
      <c r="A27" s="46" t="s">
        <v>135</v>
      </c>
      <c r="B27" s="31" t="s">
        <v>88</v>
      </c>
      <c r="C27" s="49" t="s">
        <v>88</v>
      </c>
      <c r="D27" s="32">
        <v>0</v>
      </c>
      <c r="E27" s="32">
        <v>0</v>
      </c>
      <c r="F27" s="31"/>
      <c r="G27" s="49" t="s">
        <v>82</v>
      </c>
      <c r="H27" s="31"/>
      <c r="I27" s="49" t="s">
        <v>82</v>
      </c>
      <c r="J27" s="72" t="s">
        <v>84</v>
      </c>
      <c r="K27" s="72"/>
      <c r="L27" s="33">
        <v>0</v>
      </c>
      <c r="M27" s="34">
        <v>0</v>
      </c>
      <c r="N27" s="34">
        <v>0</v>
      </c>
      <c r="O27" s="34">
        <v>0</v>
      </c>
      <c r="P27" s="34">
        <v>0</v>
      </c>
      <c r="Q27" s="34">
        <v>0</v>
      </c>
      <c r="R27" s="49" t="s">
        <v>88</v>
      </c>
      <c r="S27" s="49" t="s">
        <v>88</v>
      </c>
      <c r="T27" s="43"/>
    </row>
    <row r="28" spans="1:20" ht="14.4" customHeight="1">
      <c r="A28" s="43" t="s">
        <v>136</v>
      </c>
      <c r="B28" s="31" t="s">
        <v>80</v>
      </c>
      <c r="C28" s="49" t="s">
        <v>81</v>
      </c>
      <c r="D28" s="32">
        <v>0.31635416666666666</v>
      </c>
      <c r="E28" s="32">
        <v>0.69135416666666671</v>
      </c>
      <c r="F28" s="32">
        <v>0.31635416666666666</v>
      </c>
      <c r="G28" s="49" t="s">
        <v>82</v>
      </c>
      <c r="H28" s="32">
        <v>0.71057870370370368</v>
      </c>
      <c r="I28" s="49" t="s">
        <v>137</v>
      </c>
      <c r="J28" s="32">
        <v>0.48302083333333329</v>
      </c>
      <c r="K28" s="32">
        <v>0.52468749999999997</v>
      </c>
      <c r="L28" s="33">
        <v>0.3520833333333333</v>
      </c>
      <c r="M28" s="34">
        <v>0</v>
      </c>
      <c r="N28" s="34">
        <v>0</v>
      </c>
      <c r="O28" s="34">
        <v>0</v>
      </c>
      <c r="P28" s="34">
        <v>0</v>
      </c>
      <c r="Q28" s="34">
        <v>0</v>
      </c>
      <c r="R28" s="49" t="s">
        <v>83</v>
      </c>
      <c r="S28" s="49" t="s">
        <v>83</v>
      </c>
      <c r="T28" s="43"/>
    </row>
    <row r="29" spans="1:20" ht="14.4" customHeight="1">
      <c r="A29" s="43" t="s">
        <v>138</v>
      </c>
      <c r="B29" s="31" t="s">
        <v>80</v>
      </c>
      <c r="C29" s="49" t="s">
        <v>81</v>
      </c>
      <c r="D29" s="32">
        <v>0.31891203703703702</v>
      </c>
      <c r="E29" s="32">
        <v>0.69391203703703708</v>
      </c>
      <c r="F29" s="32">
        <v>0.31891203703703702</v>
      </c>
      <c r="G29" s="49" t="s">
        <v>82</v>
      </c>
      <c r="H29" s="32">
        <v>0.70208333333333339</v>
      </c>
      <c r="I29" s="49" t="s">
        <v>139</v>
      </c>
      <c r="J29" s="32">
        <v>0.48557870370370365</v>
      </c>
      <c r="K29" s="32">
        <v>0.52724537037037034</v>
      </c>
      <c r="L29" s="33">
        <v>0.34097222222222223</v>
      </c>
      <c r="M29" s="34">
        <v>0</v>
      </c>
      <c r="N29" s="34">
        <v>0</v>
      </c>
      <c r="O29" s="34">
        <v>0</v>
      </c>
      <c r="P29" s="34">
        <v>0</v>
      </c>
      <c r="Q29" s="34">
        <v>0</v>
      </c>
      <c r="R29" s="49" t="s">
        <v>83</v>
      </c>
      <c r="S29" s="49" t="s">
        <v>83</v>
      </c>
      <c r="T29" s="43"/>
    </row>
    <row r="30" spans="1:20">
      <c r="A30" s="43" t="s">
        <v>140</v>
      </c>
      <c r="B30" s="31" t="s">
        <v>80</v>
      </c>
      <c r="C30" s="49" t="s">
        <v>81</v>
      </c>
      <c r="D30" s="32">
        <v>0.31951388888888888</v>
      </c>
      <c r="E30" s="32">
        <v>0.69451388888888888</v>
      </c>
      <c r="F30" s="32">
        <v>0.31951388888888888</v>
      </c>
      <c r="G30" s="49" t="s">
        <v>82</v>
      </c>
      <c r="H30" s="32">
        <v>0.71331018518518519</v>
      </c>
      <c r="I30" s="49" t="s">
        <v>137</v>
      </c>
      <c r="J30" s="32">
        <v>0.48618055555555556</v>
      </c>
      <c r="K30" s="32">
        <v>0.52784722222222225</v>
      </c>
      <c r="L30" s="33">
        <v>0.3520833333333333</v>
      </c>
      <c r="M30" s="34">
        <v>0</v>
      </c>
      <c r="N30" s="34">
        <v>0</v>
      </c>
      <c r="O30" s="34">
        <v>0</v>
      </c>
      <c r="P30" s="34">
        <v>0</v>
      </c>
      <c r="Q30" s="34">
        <v>0</v>
      </c>
      <c r="R30" s="49" t="s">
        <v>83</v>
      </c>
      <c r="S30" s="49" t="s">
        <v>83</v>
      </c>
      <c r="T30" s="43"/>
    </row>
    <row r="31" spans="1:20">
      <c r="A31" s="43" t="s">
        <v>141</v>
      </c>
      <c r="B31" s="31" t="s">
        <v>80</v>
      </c>
      <c r="C31" s="49" t="s">
        <v>81</v>
      </c>
      <c r="D31" s="32">
        <v>0.32446759259259261</v>
      </c>
      <c r="E31" s="32">
        <v>0.69946759259259261</v>
      </c>
      <c r="F31" s="32">
        <v>0.32446759259259261</v>
      </c>
      <c r="G31" s="49" t="s">
        <v>82</v>
      </c>
      <c r="H31" s="32">
        <v>0.70567129629629621</v>
      </c>
      <c r="I31" s="49" t="s">
        <v>110</v>
      </c>
      <c r="J31" s="32">
        <v>0.4911342592592593</v>
      </c>
      <c r="K31" s="32">
        <v>0.53280092592592598</v>
      </c>
      <c r="L31" s="33">
        <v>0.33888888888888885</v>
      </c>
      <c r="M31" s="34">
        <v>0</v>
      </c>
      <c r="N31" s="34">
        <v>0</v>
      </c>
      <c r="O31" s="34">
        <v>0</v>
      </c>
      <c r="P31" s="34">
        <v>0</v>
      </c>
      <c r="Q31" s="34">
        <v>0</v>
      </c>
      <c r="R31" s="49" t="s">
        <v>83</v>
      </c>
      <c r="S31" s="49" t="s">
        <v>83</v>
      </c>
      <c r="T31" s="43"/>
    </row>
    <row r="32" spans="1:20" ht="14.4" customHeight="1">
      <c r="A32" s="43" t="s">
        <v>142</v>
      </c>
      <c r="B32" s="31" t="s">
        <v>80</v>
      </c>
      <c r="C32" s="49" t="s">
        <v>81</v>
      </c>
      <c r="D32" s="32">
        <v>0.31361111111111112</v>
      </c>
      <c r="E32" s="32">
        <v>0.68861111111111117</v>
      </c>
      <c r="F32" s="32">
        <v>0.31361111111111112</v>
      </c>
      <c r="G32" s="49" t="s">
        <v>82</v>
      </c>
      <c r="H32" s="32">
        <v>0.79006944444444438</v>
      </c>
      <c r="I32" s="49" t="s">
        <v>197</v>
      </c>
      <c r="J32" s="32">
        <v>0.4802777777777778</v>
      </c>
      <c r="K32" s="32">
        <v>0.52194444444444443</v>
      </c>
      <c r="L32" s="33">
        <v>0.43472222222222223</v>
      </c>
      <c r="M32" s="34">
        <v>0</v>
      </c>
      <c r="N32" s="34">
        <v>0</v>
      </c>
      <c r="O32" s="34">
        <v>0</v>
      </c>
      <c r="P32" s="34">
        <v>0</v>
      </c>
      <c r="Q32" s="34">
        <v>0</v>
      </c>
      <c r="R32" s="49" t="s">
        <v>83</v>
      </c>
      <c r="S32" s="49" t="s">
        <v>83</v>
      </c>
      <c r="T32" s="48"/>
    </row>
    <row r="33" spans="1:20">
      <c r="A33" s="46" t="s">
        <v>143</v>
      </c>
      <c r="B33" s="31" t="s">
        <v>88</v>
      </c>
      <c r="C33" s="47" t="s">
        <v>88</v>
      </c>
      <c r="D33" s="31"/>
      <c r="E33" s="31"/>
      <c r="F33" s="31"/>
      <c r="G33" s="47"/>
      <c r="H33" s="31"/>
      <c r="I33" s="47"/>
      <c r="J33" s="72" t="s">
        <v>84</v>
      </c>
      <c r="K33" s="72"/>
      <c r="L33" s="34"/>
      <c r="M33" s="34"/>
      <c r="N33" s="34"/>
      <c r="O33" s="34"/>
      <c r="P33" s="34"/>
      <c r="Q33" s="34"/>
      <c r="R33" s="47"/>
      <c r="S33" s="47"/>
      <c r="T33" s="43"/>
    </row>
    <row r="34" spans="1:20">
      <c r="A34" s="46" t="s">
        <v>144</v>
      </c>
      <c r="B34" s="31" t="s">
        <v>88</v>
      </c>
      <c r="C34" s="47" t="s">
        <v>88</v>
      </c>
      <c r="D34" s="31"/>
      <c r="E34" s="31"/>
      <c r="F34" s="31"/>
      <c r="G34" s="47"/>
      <c r="H34" s="31"/>
      <c r="I34" s="47"/>
      <c r="J34" s="72" t="s">
        <v>84</v>
      </c>
      <c r="K34" s="72"/>
      <c r="L34" s="34"/>
      <c r="M34" s="34"/>
      <c r="N34" s="34"/>
      <c r="O34" s="34"/>
      <c r="P34" s="34"/>
      <c r="Q34" s="34"/>
      <c r="R34" s="47"/>
      <c r="S34" s="47"/>
      <c r="T34" s="43"/>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c r="A40" s="21"/>
      <c r="B40" s="21"/>
      <c r="C40" s="21"/>
      <c r="D40" s="21"/>
      <c r="E40" s="21"/>
      <c r="F40" s="21"/>
      <c r="G40" s="21"/>
      <c r="H40" s="21"/>
      <c r="I40" s="21"/>
      <c r="J40" s="21"/>
      <c r="K40" s="21"/>
      <c r="L40" s="21"/>
      <c r="M40" s="21"/>
      <c r="N40" s="21"/>
      <c r="O40" s="21"/>
      <c r="P40" s="21"/>
      <c r="Q40" s="21"/>
      <c r="R40" s="21"/>
      <c r="S40" s="21"/>
      <c r="T40" s="21"/>
    </row>
    <row r="41" spans="1:20">
      <c r="A41" s="21"/>
      <c r="B41" s="21"/>
      <c r="C41" s="21"/>
      <c r="D41" s="21"/>
      <c r="E41" s="21"/>
      <c r="F41" s="21"/>
      <c r="G41" s="21"/>
      <c r="H41" s="21"/>
      <c r="I41" s="21"/>
      <c r="J41" s="21"/>
      <c r="K41" s="21"/>
      <c r="L41" s="21"/>
      <c r="M41" s="21"/>
      <c r="N41" s="21"/>
      <c r="O41" s="21"/>
      <c r="P41" s="21"/>
      <c r="Q41" s="21"/>
      <c r="R41" s="21"/>
      <c r="S41" s="21"/>
      <c r="T41" s="21"/>
    </row>
    <row r="42" spans="1:20" s="15" customFormat="1" ht="13.5" customHeight="1"/>
    <row r="43" spans="1:20">
      <c r="A43" s="22" t="str">
        <f t="shared" ref="A43:A73" si="0">IF(RIGHT(TEXT(RIGHT(A4,10), "mm/dd/yyyy") &amp; " " &amp; TEXT(F4, "HH:mm"),5) = "00:00", "", TEXT(RIGHT(A4,10), "mm/dd/yyyy") &amp; " " &amp; TEXT(F4, "HH:mm:ss AM/PM"))</f>
        <v>07/01/2022 07:32:07 AM</v>
      </c>
      <c r="B43" s="22" t="str">
        <f t="shared" ref="B43:B73" si="1">IF(RIGHT(TEXT(RIGHT(A4,10), "mm/dd/yyyy") &amp; " " &amp; TEXT(H4, "HH:mm"),5) = "00:00", "", TEXT(RIGHT(A4,10), "mm/dd/yyyy") &amp; " " &amp; TEXT(H4, "HH:mm:ss AM/PM"))</f>
        <v>07/01/2022 09:03:58 PM</v>
      </c>
      <c r="C43" s="15" t="s">
        <v>38</v>
      </c>
      <c r="D43" s="15"/>
      <c r="E43" s="15"/>
      <c r="F43" s="15"/>
      <c r="G43" s="15"/>
      <c r="H43" s="15"/>
      <c r="I43" s="15"/>
      <c r="J43" s="15"/>
      <c r="K43" s="15"/>
      <c r="L43" s="15"/>
      <c r="M43" s="15"/>
      <c r="N43" s="15"/>
      <c r="O43" s="15"/>
      <c r="P43" s="15"/>
      <c r="Q43" s="15"/>
      <c r="R43" s="15"/>
    </row>
    <row r="44" spans="1:20">
      <c r="A44" s="22" t="str">
        <f t="shared" si="0"/>
        <v/>
      </c>
      <c r="B44" s="22" t="str">
        <f t="shared" si="1"/>
        <v/>
      </c>
      <c r="C44" s="15"/>
      <c r="D44" s="15"/>
      <c r="E44" s="15"/>
      <c r="F44" s="15"/>
      <c r="G44" s="15"/>
      <c r="H44" s="15"/>
      <c r="I44" s="15"/>
      <c r="J44" s="15"/>
      <c r="K44" s="15"/>
      <c r="L44" s="15"/>
      <c r="M44" s="15"/>
      <c r="N44" s="15"/>
      <c r="O44" s="15"/>
      <c r="P44" s="15"/>
      <c r="Q44" s="15"/>
      <c r="R44" s="15"/>
    </row>
    <row r="45" spans="1:20">
      <c r="A45" s="22" t="str">
        <f t="shared" si="0"/>
        <v/>
      </c>
      <c r="B45" s="22" t="str">
        <f t="shared" si="1"/>
        <v/>
      </c>
      <c r="C45" s="15"/>
      <c r="D45" s="15"/>
      <c r="E45" s="15"/>
      <c r="F45" s="15"/>
      <c r="G45" s="15"/>
      <c r="H45" s="15"/>
      <c r="I45" s="15"/>
      <c r="J45" s="15"/>
      <c r="K45" s="15"/>
      <c r="L45" s="15"/>
      <c r="M45" s="15"/>
      <c r="N45" s="15"/>
      <c r="O45" s="15"/>
      <c r="P45" s="15"/>
      <c r="Q45" s="15"/>
      <c r="R45" s="15"/>
    </row>
    <row r="46" spans="1:20">
      <c r="A46" s="22" t="str">
        <f t="shared" si="0"/>
        <v>07/04/2022 08:01:22 AM</v>
      </c>
      <c r="B46" s="22" t="str">
        <f t="shared" si="1"/>
        <v>07/04/2022 10:07:17 PM</v>
      </c>
      <c r="C46" s="15"/>
      <c r="D46" s="15"/>
      <c r="E46" s="15"/>
      <c r="F46" s="15"/>
      <c r="G46" s="15"/>
      <c r="H46" s="15"/>
      <c r="I46" s="15"/>
      <c r="J46" s="15"/>
      <c r="K46" s="15"/>
      <c r="L46" s="15"/>
      <c r="M46" s="15"/>
      <c r="N46" s="15"/>
      <c r="O46" s="15"/>
      <c r="P46" s="15"/>
      <c r="Q46" s="15"/>
      <c r="R46" s="15"/>
    </row>
    <row r="47" spans="1:20">
      <c r="A47" s="22" t="str">
        <f t="shared" si="0"/>
        <v>07/05/2022 07:41:03 AM</v>
      </c>
      <c r="B47" s="22" t="str">
        <f t="shared" si="1"/>
        <v>07/05/2022 04:47:34 PM</v>
      </c>
      <c r="C47" s="15"/>
      <c r="D47" s="15"/>
      <c r="E47" s="15"/>
      <c r="F47" s="15"/>
      <c r="G47" s="15"/>
      <c r="H47" s="15"/>
      <c r="I47" s="15"/>
      <c r="J47" s="15"/>
      <c r="K47" s="15"/>
      <c r="L47" s="15"/>
      <c r="M47" s="15"/>
      <c r="N47" s="15"/>
      <c r="O47" s="15"/>
      <c r="P47" s="15"/>
      <c r="Q47" s="15"/>
      <c r="R47" s="15"/>
    </row>
    <row r="48" spans="1:20">
      <c r="A48" s="22" t="str">
        <f t="shared" si="0"/>
        <v>07/06/2022 07:43:47 AM</v>
      </c>
      <c r="B48" s="22" t="str">
        <f t="shared" si="1"/>
        <v>07/06/2022 04:45:46 PM</v>
      </c>
      <c r="C48" s="15"/>
      <c r="D48" s="15"/>
      <c r="E48" s="15"/>
      <c r="F48" s="15"/>
      <c r="G48" s="15"/>
      <c r="H48" s="15"/>
      <c r="I48" s="15"/>
      <c r="J48" s="15"/>
      <c r="K48" s="15"/>
      <c r="L48" s="15"/>
      <c r="M48" s="15"/>
      <c r="N48" s="15"/>
      <c r="O48" s="15"/>
      <c r="P48" s="15"/>
      <c r="Q48" s="15"/>
      <c r="R48" s="15"/>
    </row>
    <row r="49" spans="1:18">
      <c r="A49" s="22" t="str">
        <f t="shared" si="0"/>
        <v>07/07/2022 07:22:42 AM</v>
      </c>
      <c r="B49" s="22" t="str">
        <f t="shared" si="1"/>
        <v>07/07/2022 08:15:58 PM</v>
      </c>
      <c r="C49" s="15"/>
      <c r="D49" s="15"/>
      <c r="E49" s="15"/>
      <c r="F49" s="15"/>
      <c r="G49" s="15"/>
      <c r="H49" s="15"/>
      <c r="I49" s="15"/>
      <c r="J49" s="15"/>
      <c r="K49" s="15"/>
      <c r="L49" s="15"/>
      <c r="M49" s="15"/>
      <c r="N49" s="15"/>
      <c r="O49" s="15"/>
      <c r="P49" s="15"/>
      <c r="Q49" s="15"/>
      <c r="R49" s="15"/>
    </row>
    <row r="50" spans="1:18">
      <c r="A50" s="22" t="str">
        <f t="shared" si="0"/>
        <v>07/08/2022 07:47:27 AM</v>
      </c>
      <c r="B50" s="22" t="str">
        <f t="shared" si="1"/>
        <v>07/08/2022 04:56:10 PM</v>
      </c>
      <c r="C50" s="15"/>
      <c r="D50" s="15"/>
      <c r="E50" s="15"/>
      <c r="F50" s="15"/>
      <c r="G50" s="15"/>
      <c r="H50" s="15"/>
      <c r="I50" s="15"/>
      <c r="J50" s="15"/>
      <c r="K50" s="15"/>
      <c r="L50" s="15"/>
      <c r="M50" s="15"/>
      <c r="N50" s="15"/>
      <c r="O50" s="15"/>
      <c r="P50" s="15"/>
      <c r="Q50" s="15"/>
      <c r="R50" s="15"/>
    </row>
    <row r="51" spans="1:18">
      <c r="A51" s="22" t="str">
        <f t="shared" si="0"/>
        <v/>
      </c>
      <c r="B51" s="22" t="str">
        <f t="shared" si="1"/>
        <v/>
      </c>
      <c r="C51" s="15"/>
      <c r="D51" s="15"/>
      <c r="E51" s="15"/>
      <c r="F51" s="15"/>
      <c r="G51" s="15"/>
      <c r="H51" s="15"/>
      <c r="I51" s="15"/>
      <c r="J51" s="15"/>
      <c r="K51" s="15"/>
      <c r="L51" s="15"/>
      <c r="M51" s="15"/>
      <c r="N51" s="15"/>
      <c r="O51" s="15"/>
      <c r="P51" s="15"/>
      <c r="Q51" s="15"/>
      <c r="R51" s="15"/>
    </row>
    <row r="52" spans="1:18">
      <c r="A52" s="22" t="str">
        <f t="shared" si="0"/>
        <v/>
      </c>
      <c r="B52" s="22" t="str">
        <f t="shared" si="1"/>
        <v/>
      </c>
      <c r="C52" s="15"/>
      <c r="D52" s="15"/>
      <c r="E52" s="15"/>
      <c r="F52" s="15"/>
      <c r="G52" s="15"/>
      <c r="H52" s="15"/>
      <c r="I52" s="15"/>
      <c r="J52" s="15"/>
      <c r="K52" s="15"/>
      <c r="L52" s="15"/>
      <c r="M52" s="15"/>
      <c r="N52" s="15"/>
      <c r="O52" s="15"/>
      <c r="P52" s="15"/>
      <c r="Q52" s="15"/>
      <c r="R52" s="15"/>
    </row>
    <row r="53" spans="1:18">
      <c r="A53" s="22" t="str">
        <f t="shared" si="0"/>
        <v>07/11/2022 08:02:55 AM</v>
      </c>
      <c r="B53" s="22" t="str">
        <f t="shared" si="1"/>
        <v>07/11/2022 09:05:16 PM</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07/12/2022 07:52:34 AM</v>
      </c>
      <c r="B54" s="22" t="str">
        <f>IF(RIGHT(TEXT(RIGHT(A15,10), "mm/dd/yyyy") &amp; " " &amp; TEXT(H15, "HH:mm"),5) = "00:00", "", TEXT(RIGHT(A15,10), "mm/dd/yyyy") &amp; " " &amp; TEXT(H15, "HH:mm:ss AM/PM"))</f>
        <v>07/12/2022 07:36:06 PM</v>
      </c>
      <c r="C54" s="15"/>
      <c r="D54" s="15"/>
      <c r="E54" s="15"/>
      <c r="F54" s="15"/>
      <c r="G54" s="15"/>
      <c r="H54" s="15"/>
      <c r="I54" s="15"/>
      <c r="J54" s="15"/>
      <c r="K54" s="15"/>
      <c r="L54" s="15"/>
      <c r="M54" s="15"/>
      <c r="N54" s="15"/>
      <c r="O54" s="15"/>
      <c r="P54" s="15"/>
      <c r="Q54" s="15"/>
      <c r="R54" s="15"/>
    </row>
    <row r="55" spans="1:18">
      <c r="A55" s="22" t="str">
        <f t="shared" si="0"/>
        <v>07/13/2022 07:17:48 AM</v>
      </c>
      <c r="B55" s="22" t="str">
        <f t="shared" si="1"/>
        <v>07/13/2022 08:52:29 PM</v>
      </c>
      <c r="C55" s="15"/>
      <c r="D55" s="15"/>
      <c r="E55" s="15"/>
      <c r="F55" s="15"/>
      <c r="G55" s="15"/>
      <c r="H55" s="15"/>
      <c r="I55" s="15"/>
      <c r="J55" s="15"/>
      <c r="K55" s="15"/>
      <c r="L55" s="15"/>
      <c r="M55" s="15"/>
      <c r="N55" s="15"/>
      <c r="O55" s="15"/>
      <c r="P55" s="15"/>
      <c r="Q55" s="15"/>
      <c r="R55" s="15"/>
    </row>
    <row r="56" spans="1:18">
      <c r="A56" s="22" t="str">
        <f t="shared" si="0"/>
        <v>07/14/2022 07:21:41 AM</v>
      </c>
      <c r="B56" s="22" t="str">
        <f t="shared" si="1"/>
        <v>07/14/2022 05:11:07 PM</v>
      </c>
      <c r="C56" s="15"/>
      <c r="D56" s="15"/>
      <c r="E56" s="15"/>
      <c r="F56" s="15"/>
      <c r="G56" s="15"/>
      <c r="H56" s="15"/>
      <c r="I56" s="15"/>
      <c r="J56" s="15"/>
      <c r="K56" s="15"/>
      <c r="L56" s="15"/>
      <c r="M56" s="15"/>
      <c r="N56" s="15"/>
      <c r="O56" s="15"/>
      <c r="P56" s="15"/>
      <c r="Q56" s="15"/>
      <c r="R56" s="15"/>
    </row>
    <row r="57" spans="1:18">
      <c r="A57" s="22" t="str">
        <f t="shared" si="0"/>
        <v>07/15/2022 07:18:31 AM</v>
      </c>
      <c r="B57" s="22" t="str">
        <f t="shared" si="1"/>
        <v>07/15/2022 06:10:33 PM</v>
      </c>
      <c r="C57" s="15"/>
      <c r="D57" s="15"/>
      <c r="E57" s="15"/>
      <c r="F57" s="15"/>
      <c r="G57" s="15"/>
      <c r="H57" s="15"/>
      <c r="I57" s="15"/>
      <c r="J57" s="15"/>
      <c r="K57" s="15"/>
      <c r="L57" s="15"/>
      <c r="M57" s="15"/>
      <c r="N57" s="15"/>
      <c r="O57" s="15"/>
      <c r="P57" s="15"/>
      <c r="Q57" s="15"/>
      <c r="R57" s="15"/>
    </row>
    <row r="58" spans="1:18">
      <c r="A58" s="22" t="str">
        <f t="shared" si="0"/>
        <v/>
      </c>
      <c r="B58" s="22" t="str">
        <f t="shared" si="1"/>
        <v/>
      </c>
      <c r="C58" s="15"/>
      <c r="D58" s="15"/>
      <c r="E58" s="15"/>
      <c r="F58" s="15"/>
      <c r="G58" s="15"/>
      <c r="H58" s="15"/>
      <c r="I58" s="15"/>
      <c r="J58" s="15"/>
      <c r="K58" s="15"/>
      <c r="L58" s="15"/>
      <c r="M58" s="15"/>
      <c r="N58" s="15"/>
      <c r="O58" s="15"/>
      <c r="P58" s="15"/>
      <c r="Q58" s="15"/>
      <c r="R58" s="15"/>
    </row>
    <row r="59" spans="1:18">
      <c r="A59" s="22" t="str">
        <f t="shared" si="0"/>
        <v/>
      </c>
      <c r="B59" s="22" t="str">
        <f t="shared" si="1"/>
        <v/>
      </c>
      <c r="C59" s="15"/>
      <c r="D59" s="15"/>
      <c r="E59" s="15"/>
      <c r="F59" s="15"/>
      <c r="G59" s="15"/>
      <c r="H59" s="15"/>
      <c r="I59" s="15"/>
      <c r="J59" s="15"/>
      <c r="K59" s="15"/>
      <c r="L59" s="15"/>
      <c r="M59" s="15"/>
      <c r="N59" s="15"/>
      <c r="O59" s="15"/>
      <c r="P59" s="15"/>
      <c r="Q59" s="15"/>
      <c r="R59" s="15"/>
    </row>
    <row r="60" spans="1:18">
      <c r="A60" s="22" t="str">
        <f t="shared" si="0"/>
        <v>07/18/2022 07:35:03 AM</v>
      </c>
      <c r="B60" s="22" t="str">
        <f t="shared" si="1"/>
        <v>07/18/2022 04:39:29 PM</v>
      </c>
      <c r="C60" s="15"/>
      <c r="D60" s="15"/>
      <c r="E60" s="15"/>
      <c r="F60" s="15"/>
      <c r="G60" s="15"/>
      <c r="H60" s="15"/>
      <c r="I60" s="15"/>
      <c r="J60" s="15"/>
      <c r="K60" s="15"/>
      <c r="L60" s="15"/>
      <c r="M60" s="15"/>
      <c r="N60" s="15"/>
      <c r="O60" s="15"/>
      <c r="P60" s="15"/>
      <c r="Q60" s="15"/>
      <c r="R60" s="15"/>
    </row>
    <row r="61" spans="1:18">
      <c r="A61" s="22" t="str">
        <f t="shared" si="0"/>
        <v>07/19/2022 07:42:18 AM</v>
      </c>
      <c r="B61" s="22" t="str">
        <f t="shared" si="1"/>
        <v>07/19/2022 06:43:05 PM</v>
      </c>
      <c r="C61" s="15"/>
      <c r="D61" s="15"/>
      <c r="E61" s="15"/>
      <c r="F61" s="15"/>
      <c r="G61" s="15"/>
      <c r="H61" s="15"/>
      <c r="I61" s="15"/>
      <c r="J61" s="15"/>
      <c r="K61" s="15"/>
      <c r="L61" s="15"/>
      <c r="M61" s="15"/>
      <c r="N61" s="15"/>
      <c r="O61" s="15"/>
      <c r="P61" s="15"/>
      <c r="Q61" s="15"/>
      <c r="R61" s="15"/>
    </row>
    <row r="62" spans="1:18">
      <c r="A62" s="22" t="str">
        <f t="shared" si="0"/>
        <v>07/20/2022 07:41:20 AM</v>
      </c>
      <c r="B62" s="22" t="str">
        <f t="shared" si="1"/>
        <v>07/20/2022 05:31:12 PM</v>
      </c>
      <c r="C62" s="15"/>
      <c r="D62" s="15"/>
      <c r="E62" s="15"/>
      <c r="F62" s="15"/>
      <c r="G62" s="15"/>
      <c r="H62" s="15"/>
      <c r="I62" s="15"/>
      <c r="J62" s="15"/>
      <c r="K62" s="15"/>
      <c r="L62" s="15"/>
      <c r="M62" s="15"/>
      <c r="N62" s="15"/>
      <c r="O62" s="15"/>
      <c r="P62" s="15"/>
      <c r="Q62" s="15"/>
      <c r="R62" s="15"/>
    </row>
    <row r="63" spans="1:18">
      <c r="A63" s="22" t="str">
        <f t="shared" si="0"/>
        <v>07/21/2022 07:33:07 AM</v>
      </c>
      <c r="B63" s="22" t="str">
        <f t="shared" si="1"/>
        <v>07/21/2022 05:41:04 PM</v>
      </c>
      <c r="C63" s="15"/>
      <c r="D63" s="15"/>
      <c r="E63" s="15"/>
      <c r="F63" s="15"/>
      <c r="G63" s="15"/>
      <c r="H63" s="15"/>
      <c r="I63" s="15"/>
      <c r="J63" s="15"/>
      <c r="K63" s="15"/>
      <c r="L63" s="15"/>
      <c r="M63" s="15"/>
      <c r="N63" s="15"/>
      <c r="O63" s="15"/>
      <c r="P63" s="15"/>
      <c r="Q63" s="15"/>
      <c r="R63" s="15"/>
    </row>
    <row r="64" spans="1:18">
      <c r="A64" s="22" t="str">
        <f t="shared" si="0"/>
        <v>07/22/2022 07:33:25 AM</v>
      </c>
      <c r="B64" s="22" t="str">
        <f t="shared" si="1"/>
        <v>07/22/2022 06:21:26 PM</v>
      </c>
      <c r="C64" s="15"/>
      <c r="D64" s="15"/>
      <c r="E64" s="15"/>
      <c r="F64" s="15"/>
      <c r="G64" s="15"/>
      <c r="H64" s="15"/>
      <c r="I64" s="15"/>
      <c r="J64" s="15"/>
      <c r="K64" s="15"/>
      <c r="L64" s="15"/>
      <c r="M64" s="15"/>
      <c r="N64" s="15"/>
      <c r="O64" s="15"/>
      <c r="P64" s="15"/>
      <c r="Q64" s="15"/>
      <c r="R64" s="15"/>
    </row>
    <row r="65" spans="1:18">
      <c r="A65" s="22" t="str">
        <f t="shared" si="0"/>
        <v/>
      </c>
      <c r="B65" s="22" t="str">
        <f t="shared" si="1"/>
        <v/>
      </c>
      <c r="C65" s="15"/>
      <c r="D65" s="15"/>
      <c r="E65" s="15"/>
      <c r="F65" s="15"/>
      <c r="G65" s="15"/>
      <c r="H65" s="15"/>
      <c r="I65" s="15"/>
      <c r="J65" s="15"/>
      <c r="K65" s="15"/>
      <c r="L65" s="15"/>
      <c r="M65" s="15"/>
      <c r="N65" s="15"/>
      <c r="O65" s="15"/>
      <c r="P65" s="15"/>
      <c r="Q65" s="15"/>
      <c r="R65" s="15"/>
    </row>
    <row r="66" spans="1:18">
      <c r="A66" s="22" t="str">
        <f t="shared" si="0"/>
        <v/>
      </c>
      <c r="B66" s="22" t="str">
        <f t="shared" si="1"/>
        <v/>
      </c>
      <c r="C66" s="15"/>
      <c r="D66" s="15"/>
      <c r="E66" s="15"/>
      <c r="F66" s="15"/>
      <c r="G66" s="15"/>
      <c r="H66" s="15"/>
      <c r="I66" s="15"/>
      <c r="J66" s="15"/>
      <c r="K66" s="15"/>
      <c r="L66" s="15"/>
      <c r="M66" s="15"/>
      <c r="N66" s="15"/>
      <c r="O66" s="15"/>
      <c r="P66" s="15"/>
      <c r="Q66" s="15"/>
      <c r="R66" s="15"/>
    </row>
    <row r="67" spans="1:18">
      <c r="A67" s="22" t="str">
        <f t="shared" si="0"/>
        <v>07/25/2022 07:35:33 AM</v>
      </c>
      <c r="B67" s="22" t="str">
        <f t="shared" si="1"/>
        <v>07/25/2022 05:03:14 PM</v>
      </c>
      <c r="C67" s="15"/>
      <c r="D67" s="15"/>
      <c r="E67" s="15"/>
      <c r="F67" s="15"/>
      <c r="G67" s="15"/>
      <c r="H67" s="15"/>
      <c r="I67" s="15"/>
      <c r="J67" s="15"/>
      <c r="K67" s="15"/>
      <c r="L67" s="15"/>
      <c r="M67" s="15"/>
      <c r="N67" s="15"/>
      <c r="O67" s="15"/>
      <c r="P67" s="15"/>
      <c r="Q67" s="15"/>
      <c r="R67" s="15"/>
    </row>
    <row r="68" spans="1:18">
      <c r="A68" s="22" t="str">
        <f t="shared" si="0"/>
        <v>07/26/2022 07:39:14 AM</v>
      </c>
      <c r="B68" s="22" t="str">
        <f t="shared" si="1"/>
        <v>07/26/2022 04:51:00 PM</v>
      </c>
      <c r="C68" s="15"/>
      <c r="D68" s="15"/>
      <c r="E68" s="15"/>
      <c r="F68" s="15"/>
      <c r="G68" s="15"/>
      <c r="H68" s="15"/>
      <c r="I68" s="15"/>
      <c r="J68" s="15"/>
      <c r="K68" s="15"/>
      <c r="L68" s="15"/>
      <c r="M68" s="15"/>
      <c r="N68" s="15"/>
      <c r="O68" s="15"/>
      <c r="P68" s="15"/>
      <c r="Q68" s="15"/>
      <c r="R68" s="15"/>
    </row>
    <row r="69" spans="1:18">
      <c r="A69" s="22" t="str">
        <f t="shared" si="0"/>
        <v>07/27/2022 07:40:06 AM</v>
      </c>
      <c r="B69" s="22" t="str">
        <f t="shared" si="1"/>
        <v>07/27/2022 05:07:10 PM</v>
      </c>
      <c r="C69" s="15"/>
      <c r="D69" s="15"/>
      <c r="E69" s="15"/>
      <c r="F69" s="15"/>
      <c r="G69" s="15"/>
      <c r="H69" s="15"/>
      <c r="I69" s="15"/>
      <c r="J69" s="15"/>
      <c r="K69" s="15"/>
      <c r="L69" s="15"/>
      <c r="M69" s="15"/>
      <c r="N69" s="15"/>
      <c r="O69" s="15"/>
      <c r="P69" s="15"/>
      <c r="Q69" s="15"/>
      <c r="R69" s="15"/>
    </row>
    <row r="70" spans="1:18">
      <c r="A70" s="22" t="str">
        <f t="shared" si="0"/>
        <v>07/28/2022 07:47:14 AM</v>
      </c>
      <c r="B70" s="22" t="str">
        <f t="shared" si="1"/>
        <v>07/28/2022 04:56:10 PM</v>
      </c>
      <c r="C70" s="15"/>
      <c r="D70" s="15"/>
      <c r="E70" s="15"/>
      <c r="F70" s="15"/>
      <c r="G70" s="15"/>
      <c r="H70" s="15"/>
      <c r="I70" s="15"/>
      <c r="J70" s="15"/>
      <c r="K70" s="15"/>
      <c r="L70" s="15"/>
      <c r="M70" s="15"/>
      <c r="N70" s="15"/>
      <c r="O70" s="15"/>
      <c r="P70" s="15"/>
      <c r="Q70" s="15"/>
      <c r="R70" s="15"/>
    </row>
    <row r="71" spans="1:18">
      <c r="A71" s="22" t="str">
        <f t="shared" si="0"/>
        <v>07/29/2022 07:31:36 AM</v>
      </c>
      <c r="B71" s="22" t="str">
        <f t="shared" si="1"/>
        <v>07/29/2022 06:57:42 PM</v>
      </c>
      <c r="C71" s="15"/>
      <c r="D71" s="15"/>
      <c r="E71" s="15"/>
      <c r="F71" s="15"/>
      <c r="G71" s="15"/>
      <c r="H71" s="15"/>
      <c r="I71" s="15"/>
      <c r="J71" s="15"/>
      <c r="K71" s="15"/>
      <c r="L71" s="15"/>
      <c r="M71" s="15"/>
      <c r="N71" s="15"/>
      <c r="O71" s="15"/>
      <c r="P71" s="15"/>
      <c r="Q71" s="15"/>
      <c r="R71" s="15"/>
    </row>
    <row r="72" spans="1:18" s="20" customFormat="1">
      <c r="A72" s="22" t="str">
        <f t="shared" si="0"/>
        <v/>
      </c>
      <c r="B72" s="22" t="str">
        <f t="shared" si="1"/>
        <v/>
      </c>
      <c r="C72" s="15"/>
      <c r="D72" s="15"/>
      <c r="E72" s="15"/>
      <c r="F72" s="15"/>
      <c r="G72" s="15"/>
      <c r="H72" s="15"/>
      <c r="I72" s="15"/>
      <c r="J72" s="15"/>
      <c r="K72" s="15"/>
      <c r="L72" s="15"/>
      <c r="M72" s="15"/>
      <c r="N72" s="15"/>
      <c r="O72" s="15"/>
      <c r="P72" s="15"/>
      <c r="Q72" s="15"/>
      <c r="R72" s="15"/>
    </row>
    <row r="73" spans="1:18" s="20" customFormat="1">
      <c r="A73" s="22" t="str">
        <f t="shared" si="0"/>
        <v/>
      </c>
      <c r="B73" s="22" t="str">
        <f t="shared" si="1"/>
        <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25">
    <mergeCell ref="J19:K19"/>
    <mergeCell ref="J26:K26"/>
    <mergeCell ref="A1:A3"/>
    <mergeCell ref="B1:B3"/>
    <mergeCell ref="C1:C3"/>
    <mergeCell ref="D1:E2"/>
    <mergeCell ref="F1:I1"/>
    <mergeCell ref="F2:G2"/>
    <mergeCell ref="H2:I2"/>
    <mergeCell ref="J33:K33"/>
    <mergeCell ref="J34:K34"/>
    <mergeCell ref="T1:T3"/>
    <mergeCell ref="O1:O3"/>
    <mergeCell ref="P1:Q2"/>
    <mergeCell ref="M1:M3"/>
    <mergeCell ref="N1:N3"/>
    <mergeCell ref="R1:R3"/>
    <mergeCell ref="S1:S3"/>
    <mergeCell ref="J1:K2"/>
    <mergeCell ref="J6:K6"/>
    <mergeCell ref="J13:K13"/>
    <mergeCell ref="J5:K5"/>
    <mergeCell ref="J12:K12"/>
    <mergeCell ref="J20:K20"/>
    <mergeCell ref="J27:K2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2022-07-29T10:58:44Z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2022-05-30T03:38:08Z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da9d1151-f399-4c9e-98fd-c09673dea037</vt:lpwstr>
  </property>
  <property fmtid="{D5CDD505-2E9C-101B-9397-08002B2CF9AE}" pid="8" name="MSIP_Label_a7295cc1-d279-42ac-ab4d-3b0f4fece050_ContentBits">
    <vt:lpwstr>0</vt:lpwstr>
  </property>
</Properties>
</file>