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Z:\Data\Documents\Financials\Expenses\"/>
    </mc:Choice>
  </mc:AlternateContent>
  <xr:revisionPtr revIDLastSave="0" documentId="13_ncr:1_{A077E06A-31DC-4C19-834D-266E447F3C67}" xr6:coauthVersionLast="47" xr6:coauthVersionMax="47" xr10:uidLastSave="{00000000-0000-0000-0000-000000000000}"/>
  <bookViews>
    <workbookView xWindow="-120" yWindow="-120" windowWidth="29040" windowHeight="15990" tabRatio="810" firstSheet="5" activeTab="11" xr2:uid="{00000000-000D-0000-FFFF-FFFF00000000}"/>
  </bookViews>
  <sheets>
    <sheet name="01" sheetId="44" r:id="rId1"/>
    <sheet name="01 (Details)" sheetId="45" r:id="rId2"/>
    <sheet name="02" sheetId="46" r:id="rId3"/>
    <sheet name="02 (Details)" sheetId="47" r:id="rId4"/>
    <sheet name="03" sheetId="49" r:id="rId5"/>
    <sheet name="03 (Details)" sheetId="50" r:id="rId6"/>
    <sheet name="04" sheetId="51" r:id="rId7"/>
    <sheet name="04 (Details)" sheetId="52" r:id="rId8"/>
    <sheet name="05" sheetId="53" r:id="rId9"/>
    <sheet name="05 (Details)" sheetId="54" r:id="rId10"/>
    <sheet name="Unsorted" sheetId="55" r:id="rId11"/>
    <sheet name="Unsorted (Details)" sheetId="56" r:id="rId12"/>
    <sheet name="Items" sheetId="5" r:id="rId13"/>
    <sheet name="Vendor's Item" sheetId="32" r:id="rId14"/>
    <sheet name="Establishment" sheetId="4" r:id="rId15"/>
    <sheet name="Accounts" sheetId="1" r:id="rId16"/>
    <sheet name="UnOrganized" sheetId="39" r:id="rId17"/>
    <sheet name="Template" sheetId="6" r:id="rId18"/>
    <sheet name="Template (Details)" sheetId="11" r:id="rId19"/>
    <sheet name="Diatoms" sheetId="48" r:id="rId20"/>
  </sheets>
  <definedNames>
    <definedName name="_xlnm._FilterDatabase" localSheetId="15" hidden="1">Accounts!$B$1:$F$107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56" l="1"/>
  <c r="D30" i="56"/>
  <c r="D29" i="56"/>
  <c r="D24" i="56"/>
  <c r="D25" i="56"/>
  <c r="E24" i="55"/>
  <c r="F24" i="55"/>
  <c r="E25" i="55"/>
  <c r="F25" i="55"/>
  <c r="O1" i="55"/>
  <c r="E23" i="55"/>
  <c r="F23" i="55"/>
  <c r="P21" i="55"/>
  <c r="E22" i="55"/>
  <c r="F22" i="55"/>
  <c r="H1" i="55"/>
  <c r="A32" i="4"/>
  <c r="A8" i="4"/>
  <c r="A7" i="4"/>
  <c r="A28" i="5"/>
  <c r="D7" i="56"/>
  <c r="A55" i="5"/>
  <c r="A97" i="4"/>
  <c r="A12" i="55"/>
  <c r="A24" i="55"/>
  <c r="A25" i="55"/>
  <c r="A26" i="55"/>
  <c r="A27" i="55"/>
  <c r="A28" i="55"/>
  <c r="A29" i="55"/>
  <c r="A30" i="55"/>
  <c r="A31" i="55"/>
  <c r="A35" i="55"/>
  <c r="A36" i="55"/>
  <c r="A37" i="55"/>
  <c r="A38" i="55"/>
  <c r="A39" i="55"/>
  <c r="A40" i="55"/>
  <c r="A41" i="55"/>
  <c r="A42" i="55"/>
  <c r="A43" i="55"/>
  <c r="A44" i="55"/>
  <c r="A45" i="55"/>
  <c r="A46" i="55"/>
  <c r="A47" i="55"/>
  <c r="A48" i="55"/>
  <c r="A49" i="55"/>
  <c r="A50" i="55"/>
  <c r="A51" i="55"/>
  <c r="A52" i="55"/>
  <c r="A53" i="55"/>
  <c r="A54" i="55"/>
  <c r="A55" i="55"/>
  <c r="A56" i="55"/>
  <c r="A57" i="55"/>
  <c r="A58" i="55"/>
  <c r="A59" i="55"/>
  <c r="A60" i="55"/>
  <c r="A61" i="55"/>
  <c r="A62" i="55"/>
  <c r="A63" i="55"/>
  <c r="A64" i="55"/>
  <c r="A65" i="55"/>
  <c r="A66" i="55"/>
  <c r="A67" i="55"/>
  <c r="A68" i="55"/>
  <c r="A69" i="55"/>
  <c r="A70" i="55"/>
  <c r="A71" i="55"/>
  <c r="A72" i="55"/>
  <c r="A73" i="55"/>
  <c r="A74" i="55"/>
  <c r="A75" i="55"/>
  <c r="A76" i="55"/>
  <c r="A77" i="55"/>
  <c r="A78" i="55"/>
  <c r="A79" i="55"/>
  <c r="A80" i="55"/>
  <c r="A81" i="55"/>
  <c r="A82" i="55"/>
  <c r="A83" i="55"/>
  <c r="A84" i="55"/>
  <c r="A85" i="55"/>
  <c r="A86" i="55"/>
  <c r="A87" i="55"/>
  <c r="A88" i="55"/>
  <c r="A89" i="55"/>
  <c r="A90" i="55"/>
  <c r="A91" i="55"/>
  <c r="A92" i="55"/>
  <c r="A93" i="55"/>
  <c r="A94" i="55"/>
  <c r="A95" i="55"/>
  <c r="A96" i="55"/>
  <c r="A97" i="55"/>
  <c r="A98" i="55"/>
  <c r="A99" i="55"/>
  <c r="A100" i="55"/>
  <c r="A101" i="55"/>
  <c r="A102" i="55"/>
  <c r="A103" i="55"/>
  <c r="A104" i="55"/>
  <c r="A105" i="55"/>
  <c r="A106" i="55"/>
  <c r="A107" i="55"/>
  <c r="A108" i="55"/>
  <c r="A109" i="55"/>
  <c r="A110" i="55"/>
  <c r="A111" i="55"/>
  <c r="A112" i="55"/>
  <c r="A113" i="55"/>
  <c r="A114" i="55"/>
  <c r="A115" i="55"/>
  <c r="A116" i="55"/>
  <c r="D66" i="56"/>
  <c r="D65" i="56"/>
  <c r="D64" i="56"/>
  <c r="D63" i="56"/>
  <c r="D62" i="56"/>
  <c r="D61" i="56"/>
  <c r="D60" i="56"/>
  <c r="D59" i="56"/>
  <c r="D58" i="56"/>
  <c r="D57" i="56"/>
  <c r="D56" i="56"/>
  <c r="D55" i="56"/>
  <c r="D54" i="56"/>
  <c r="D53" i="56"/>
  <c r="D52" i="56"/>
  <c r="D51" i="56"/>
  <c r="D50" i="56"/>
  <c r="D49" i="56"/>
  <c r="D48" i="56"/>
  <c r="D47" i="56"/>
  <c r="D46" i="56"/>
  <c r="D45" i="56"/>
  <c r="D44" i="56"/>
  <c r="D43" i="56"/>
  <c r="D42" i="56"/>
  <c r="D41" i="56"/>
  <c r="D40" i="56"/>
  <c r="D39" i="56"/>
  <c r="D38" i="56"/>
  <c r="D37" i="56"/>
  <c r="D36" i="56"/>
  <c r="D35" i="56"/>
  <c r="D34" i="56"/>
  <c r="D33" i="56"/>
  <c r="D32" i="56"/>
  <c r="D31" i="56"/>
  <c r="D28" i="56"/>
  <c r="D27" i="56"/>
  <c r="D26" i="56"/>
  <c r="D23" i="56"/>
  <c r="D22" i="56"/>
  <c r="D21" i="56"/>
  <c r="D20" i="56"/>
  <c r="D19" i="56"/>
  <c r="D18" i="56"/>
  <c r="D17" i="56"/>
  <c r="D16" i="56"/>
  <c r="D15" i="56"/>
  <c r="D14" i="56"/>
  <c r="D12" i="56"/>
  <c r="D11" i="56"/>
  <c r="D10" i="56"/>
  <c r="D9" i="56"/>
  <c r="D8" i="56"/>
  <c r="D6" i="56"/>
  <c r="D5" i="56"/>
  <c r="D4" i="56"/>
  <c r="D3" i="56"/>
  <c r="D2" i="56"/>
  <c r="L4" i="55"/>
  <c r="L5" i="55" s="1"/>
  <c r="L6" i="55" s="1"/>
  <c r="L7" i="55" s="1"/>
  <c r="L8" i="55" s="1"/>
  <c r="L9" i="55" s="1"/>
  <c r="L11" i="55" s="1"/>
  <c r="L10" i="55" s="1"/>
  <c r="L12" i="55" s="1"/>
  <c r="L13" i="55" s="1"/>
  <c r="L14" i="55" s="1"/>
  <c r="L15" i="55" s="1"/>
  <c r="L16" i="55" s="1"/>
  <c r="L17" i="55" s="1"/>
  <c r="L18" i="55" s="1"/>
  <c r="L19" i="55" s="1"/>
  <c r="L20" i="55" s="1"/>
  <c r="L21" i="55" s="1"/>
  <c r="L22" i="55" s="1"/>
  <c r="L23" i="55" s="1"/>
  <c r="L24" i="55" s="1"/>
  <c r="K1" i="55"/>
  <c r="J1" i="55"/>
  <c r="I1" i="55"/>
  <c r="G1" i="55"/>
  <c r="A70" i="4"/>
  <c r="A80" i="4"/>
  <c r="D15" i="54"/>
  <c r="D66" i="54"/>
  <c r="D65" i="54"/>
  <c r="D64" i="54"/>
  <c r="D63" i="54"/>
  <c r="D62" i="54"/>
  <c r="D61" i="54"/>
  <c r="D60" i="54"/>
  <c r="D59" i="54"/>
  <c r="D58" i="54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3" i="54"/>
  <c r="D22" i="54"/>
  <c r="D21" i="54"/>
  <c r="D20" i="54"/>
  <c r="D19" i="54"/>
  <c r="D18" i="54"/>
  <c r="D17" i="54"/>
  <c r="D16" i="54"/>
  <c r="D24" i="54" s="1"/>
  <c r="H14" i="54"/>
  <c r="G14" i="54"/>
  <c r="D14" i="54"/>
  <c r="H13" i="54"/>
  <c r="G13" i="54"/>
  <c r="D13" i="54"/>
  <c r="H12" i="54"/>
  <c r="G12" i="54"/>
  <c r="D12" i="54"/>
  <c r="D11" i="54"/>
  <c r="D10" i="54"/>
  <c r="D9" i="54"/>
  <c r="D8" i="54"/>
  <c r="D7" i="54"/>
  <c r="D6" i="54"/>
  <c r="D5" i="54"/>
  <c r="D4" i="54"/>
  <c r="D3" i="54"/>
  <c r="D2" i="54"/>
  <c r="L4" i="53"/>
  <c r="L5" i="53" s="1"/>
  <c r="L6" i="53" s="1"/>
  <c r="L7" i="53" s="1"/>
  <c r="L8" i="53" s="1"/>
  <c r="L9" i="53" s="1"/>
  <c r="L10" i="53" s="1"/>
  <c r="L11" i="53" s="1"/>
  <c r="L12" i="53" s="1"/>
  <c r="L13" i="53" s="1"/>
  <c r="L14" i="53" s="1"/>
  <c r="L15" i="53" s="1"/>
  <c r="L16" i="53" s="1"/>
  <c r="L17" i="53" s="1"/>
  <c r="L18" i="53" s="1"/>
  <c r="L19" i="53" s="1"/>
  <c r="L20" i="53" s="1"/>
  <c r="L21" i="53" s="1"/>
  <c r="L22" i="53" s="1"/>
  <c r="L23" i="53" s="1"/>
  <c r="L24" i="53" s="1"/>
  <c r="L25" i="53" s="1"/>
  <c r="L26" i="53" s="1"/>
  <c r="L27" i="53" s="1"/>
  <c r="L28" i="53" s="1"/>
  <c r="L29" i="53" s="1"/>
  <c r="L30" i="53" s="1"/>
  <c r="L31" i="53" s="1"/>
  <c r="L32" i="53" s="1"/>
  <c r="L33" i="53" s="1"/>
  <c r="L34" i="53" s="1"/>
  <c r="L35" i="53" s="1"/>
  <c r="L36" i="53" s="1"/>
  <c r="L37" i="53" s="1"/>
  <c r="L38" i="53" s="1"/>
  <c r="L39" i="53" s="1"/>
  <c r="L40" i="53" s="1"/>
  <c r="L41" i="53" s="1"/>
  <c r="L42" i="53" s="1"/>
  <c r="L43" i="53" s="1"/>
  <c r="L44" i="53" s="1"/>
  <c r="L45" i="53" s="1"/>
  <c r="L46" i="53" s="1"/>
  <c r="L47" i="53" s="1"/>
  <c r="L48" i="53" s="1"/>
  <c r="L49" i="53" s="1"/>
  <c r="L50" i="53" s="1"/>
  <c r="L51" i="53" s="1"/>
  <c r="L52" i="53" s="1"/>
  <c r="L53" i="53" s="1"/>
  <c r="L54" i="53" s="1"/>
  <c r="L55" i="53" s="1"/>
  <c r="L56" i="53" s="1"/>
  <c r="L57" i="53" s="1"/>
  <c r="L58" i="53" s="1"/>
  <c r="L59" i="53" s="1"/>
  <c r="L60" i="53" s="1"/>
  <c r="L61" i="53" s="1"/>
  <c r="L62" i="53" s="1"/>
  <c r="L63" i="53" s="1"/>
  <c r="L64" i="53" s="1"/>
  <c r="L65" i="53" s="1"/>
  <c r="L66" i="53" s="1"/>
  <c r="L67" i="53" s="1"/>
  <c r="L68" i="53" s="1"/>
  <c r="L69" i="53" s="1"/>
  <c r="L70" i="53" s="1"/>
  <c r="L71" i="53" s="1"/>
  <c r="L72" i="53" s="1"/>
  <c r="L73" i="53" s="1"/>
  <c r="L74" i="53" s="1"/>
  <c r="L75" i="53" s="1"/>
  <c r="L76" i="53" s="1"/>
  <c r="L77" i="53" s="1"/>
  <c r="L78" i="53" s="1"/>
  <c r="L79" i="53" s="1"/>
  <c r="L80" i="53" s="1"/>
  <c r="L81" i="53" s="1"/>
  <c r="L82" i="53" s="1"/>
  <c r="L83" i="53" s="1"/>
  <c r="L84" i="53" s="1"/>
  <c r="L85" i="53" s="1"/>
  <c r="L86" i="53" s="1"/>
  <c r="L87" i="53" s="1"/>
  <c r="L88" i="53" s="1"/>
  <c r="L89" i="53" s="1"/>
  <c r="L90" i="53" s="1"/>
  <c r="L91" i="53" s="1"/>
  <c r="L92" i="53" s="1"/>
  <c r="L93" i="53" s="1"/>
  <c r="L94" i="53" s="1"/>
  <c r="L95" i="53" s="1"/>
  <c r="L96" i="53" s="1"/>
  <c r="L97" i="53" s="1"/>
  <c r="L98" i="53" s="1"/>
  <c r="L99" i="53" s="1"/>
  <c r="L100" i="53" s="1"/>
  <c r="L101" i="53" s="1"/>
  <c r="L102" i="53" s="1"/>
  <c r="L103" i="53" s="1"/>
  <c r="L104" i="53" s="1"/>
  <c r="L105" i="53" s="1"/>
  <c r="L106" i="53" s="1"/>
  <c r="L107" i="53" s="1"/>
  <c r="L108" i="53" s="1"/>
  <c r="L109" i="53" s="1"/>
  <c r="L110" i="53" s="1"/>
  <c r="L111" i="53" s="1"/>
  <c r="L112" i="53" s="1"/>
  <c r="L113" i="53" s="1"/>
  <c r="L114" i="53" s="1"/>
  <c r="L115" i="53" s="1"/>
  <c r="L116" i="53" s="1"/>
  <c r="L117" i="53" s="1"/>
  <c r="L118" i="53" s="1"/>
  <c r="L119" i="53" s="1"/>
  <c r="L120" i="53" s="1"/>
  <c r="L121" i="53" s="1"/>
  <c r="L122" i="53" s="1"/>
  <c r="L123" i="53" s="1"/>
  <c r="L124" i="53" s="1"/>
  <c r="L125" i="53" s="1"/>
  <c r="L126" i="53" s="1"/>
  <c r="L127" i="53" s="1"/>
  <c r="L128" i="53" s="1"/>
  <c r="L129" i="53" s="1"/>
  <c r="L130" i="53" s="1"/>
  <c r="L131" i="53" s="1"/>
  <c r="L132" i="53" s="1"/>
  <c r="L133" i="53" s="1"/>
  <c r="L134" i="53" s="1"/>
  <c r="L135" i="53" s="1"/>
  <c r="L136" i="53" s="1"/>
  <c r="L137" i="53" s="1"/>
  <c r="L138" i="53" s="1"/>
  <c r="L139" i="53" s="1"/>
  <c r="L140" i="53" s="1"/>
  <c r="L141" i="53" s="1"/>
  <c r="L142" i="53" s="1"/>
  <c r="L143" i="53" s="1"/>
  <c r="L144" i="53" s="1"/>
  <c r="L145" i="53" s="1"/>
  <c r="L146" i="53" s="1"/>
  <c r="L147" i="53" s="1"/>
  <c r="L148" i="53" s="1"/>
  <c r="L149" i="53" s="1"/>
  <c r="L150" i="53" s="1"/>
  <c r="L151" i="53" s="1"/>
  <c r="L152" i="53" s="1"/>
  <c r="L153" i="53" s="1"/>
  <c r="O1" i="53"/>
  <c r="K1" i="53"/>
  <c r="J1" i="53"/>
  <c r="I1" i="53"/>
  <c r="H1" i="53"/>
  <c r="G1" i="53"/>
  <c r="D66" i="52"/>
  <c r="D65" i="52"/>
  <c r="D64" i="52"/>
  <c r="D63" i="52"/>
  <c r="D62" i="52"/>
  <c r="D61" i="52"/>
  <c r="D60" i="52"/>
  <c r="D59" i="52"/>
  <c r="D58" i="52"/>
  <c r="D57" i="52"/>
  <c r="D56" i="52"/>
  <c r="D55" i="52"/>
  <c r="D54" i="52"/>
  <c r="D53" i="52"/>
  <c r="D52" i="52"/>
  <c r="D51" i="52"/>
  <c r="D50" i="52"/>
  <c r="D49" i="52"/>
  <c r="D48" i="52"/>
  <c r="D47" i="52"/>
  <c r="D46" i="52"/>
  <c r="D45" i="52"/>
  <c r="D44" i="52"/>
  <c r="D43" i="52"/>
  <c r="D42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D28" i="52"/>
  <c r="D27" i="52"/>
  <c r="D26" i="52"/>
  <c r="D25" i="52"/>
  <c r="D23" i="52"/>
  <c r="D22" i="52"/>
  <c r="D21" i="52"/>
  <c r="D20" i="52"/>
  <c r="D19" i="52"/>
  <c r="D18" i="52"/>
  <c r="D17" i="52"/>
  <c r="D16" i="52"/>
  <c r="D24" i="52" s="1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L5" i="51"/>
  <c r="L6" i="51" s="1"/>
  <c r="L7" i="51" s="1"/>
  <c r="L8" i="51" s="1"/>
  <c r="L9" i="51" s="1"/>
  <c r="L10" i="51" s="1"/>
  <c r="L11" i="51" s="1"/>
  <c r="L12" i="51" s="1"/>
  <c r="L13" i="51" s="1"/>
  <c r="L14" i="51" s="1"/>
  <c r="L15" i="51" s="1"/>
  <c r="L16" i="51" s="1"/>
  <c r="L17" i="51" s="1"/>
  <c r="L18" i="51" s="1"/>
  <c r="L19" i="51" s="1"/>
  <c r="L20" i="51" s="1"/>
  <c r="L21" i="51" s="1"/>
  <c r="L22" i="51" s="1"/>
  <c r="L23" i="51" s="1"/>
  <c r="L24" i="51" s="1"/>
  <c r="L25" i="51" s="1"/>
  <c r="L26" i="51" s="1"/>
  <c r="L27" i="51" s="1"/>
  <c r="L28" i="51" s="1"/>
  <c r="L29" i="51" s="1"/>
  <c r="L30" i="51" s="1"/>
  <c r="L31" i="51" s="1"/>
  <c r="L32" i="51" s="1"/>
  <c r="L33" i="51" s="1"/>
  <c r="L34" i="51" s="1"/>
  <c r="L35" i="51" s="1"/>
  <c r="L36" i="51" s="1"/>
  <c r="L37" i="51" s="1"/>
  <c r="L38" i="51" s="1"/>
  <c r="L39" i="51" s="1"/>
  <c r="L40" i="51" s="1"/>
  <c r="L41" i="51" s="1"/>
  <c r="L42" i="51" s="1"/>
  <c r="L43" i="51" s="1"/>
  <c r="L44" i="51" s="1"/>
  <c r="L45" i="51" s="1"/>
  <c r="L46" i="51" s="1"/>
  <c r="L47" i="51" s="1"/>
  <c r="L48" i="51" s="1"/>
  <c r="L49" i="51" s="1"/>
  <c r="L50" i="51" s="1"/>
  <c r="L51" i="51" s="1"/>
  <c r="L52" i="51" s="1"/>
  <c r="L53" i="51" s="1"/>
  <c r="L54" i="51" s="1"/>
  <c r="L55" i="51" s="1"/>
  <c r="L56" i="51" s="1"/>
  <c r="L57" i="51" s="1"/>
  <c r="L58" i="51" s="1"/>
  <c r="L59" i="51" s="1"/>
  <c r="L60" i="51" s="1"/>
  <c r="L61" i="51" s="1"/>
  <c r="L62" i="51" s="1"/>
  <c r="L63" i="51" s="1"/>
  <c r="L64" i="51" s="1"/>
  <c r="L65" i="51" s="1"/>
  <c r="L66" i="51" s="1"/>
  <c r="L67" i="51" s="1"/>
  <c r="L68" i="51" s="1"/>
  <c r="L69" i="51" s="1"/>
  <c r="L70" i="51" s="1"/>
  <c r="L71" i="51" s="1"/>
  <c r="L72" i="51" s="1"/>
  <c r="L73" i="51" s="1"/>
  <c r="L74" i="51" s="1"/>
  <c r="L75" i="51" s="1"/>
  <c r="L76" i="51" s="1"/>
  <c r="L77" i="51" s="1"/>
  <c r="L78" i="51" s="1"/>
  <c r="L79" i="51" s="1"/>
  <c r="L80" i="51" s="1"/>
  <c r="L81" i="51" s="1"/>
  <c r="L82" i="51" s="1"/>
  <c r="L83" i="51" s="1"/>
  <c r="L84" i="51" s="1"/>
  <c r="L85" i="51" s="1"/>
  <c r="L86" i="51" s="1"/>
  <c r="L87" i="51" s="1"/>
  <c r="L88" i="51" s="1"/>
  <c r="L89" i="51" s="1"/>
  <c r="L90" i="51" s="1"/>
  <c r="L91" i="51" s="1"/>
  <c r="L92" i="51" s="1"/>
  <c r="L93" i="51" s="1"/>
  <c r="L94" i="51" s="1"/>
  <c r="L95" i="51" s="1"/>
  <c r="L96" i="51" s="1"/>
  <c r="L97" i="51" s="1"/>
  <c r="L98" i="51" s="1"/>
  <c r="L99" i="51" s="1"/>
  <c r="L100" i="51" s="1"/>
  <c r="L101" i="51" s="1"/>
  <c r="L102" i="51" s="1"/>
  <c r="L103" i="51" s="1"/>
  <c r="L104" i="51" s="1"/>
  <c r="L105" i="51" s="1"/>
  <c r="L106" i="51" s="1"/>
  <c r="L107" i="51" s="1"/>
  <c r="L108" i="51" s="1"/>
  <c r="L109" i="51" s="1"/>
  <c r="L110" i="51" s="1"/>
  <c r="L111" i="51" s="1"/>
  <c r="L112" i="51" s="1"/>
  <c r="L113" i="51" s="1"/>
  <c r="L114" i="51" s="1"/>
  <c r="L115" i="51" s="1"/>
  <c r="L116" i="51" s="1"/>
  <c r="L117" i="51" s="1"/>
  <c r="L118" i="51" s="1"/>
  <c r="L119" i="51" s="1"/>
  <c r="L120" i="51" s="1"/>
  <c r="L121" i="51" s="1"/>
  <c r="L122" i="51" s="1"/>
  <c r="L123" i="51" s="1"/>
  <c r="L124" i="51" s="1"/>
  <c r="L125" i="51" s="1"/>
  <c r="L126" i="51" s="1"/>
  <c r="L127" i="51" s="1"/>
  <c r="L128" i="51" s="1"/>
  <c r="L129" i="51" s="1"/>
  <c r="L130" i="51" s="1"/>
  <c r="L131" i="51" s="1"/>
  <c r="L132" i="51" s="1"/>
  <c r="L133" i="51" s="1"/>
  <c r="L134" i="51" s="1"/>
  <c r="L135" i="51" s="1"/>
  <c r="L136" i="51" s="1"/>
  <c r="L137" i="51" s="1"/>
  <c r="L138" i="51" s="1"/>
  <c r="L139" i="51" s="1"/>
  <c r="L140" i="51" s="1"/>
  <c r="L141" i="51" s="1"/>
  <c r="L142" i="51" s="1"/>
  <c r="L143" i="51" s="1"/>
  <c r="L144" i="51" s="1"/>
  <c r="L145" i="51" s="1"/>
  <c r="L146" i="51" s="1"/>
  <c r="L147" i="51" s="1"/>
  <c r="L148" i="51" s="1"/>
  <c r="L149" i="51" s="1"/>
  <c r="L150" i="51" s="1"/>
  <c r="L151" i="51" s="1"/>
  <c r="L152" i="51" s="1"/>
  <c r="L153" i="51" s="1"/>
  <c r="L4" i="51"/>
  <c r="O1" i="51"/>
  <c r="K1" i="51"/>
  <c r="J1" i="51"/>
  <c r="I1" i="51"/>
  <c r="H1" i="51"/>
  <c r="G1" i="51"/>
  <c r="G9" i="48"/>
  <c r="G10" i="48"/>
  <c r="G11" i="48"/>
  <c r="G12" i="48"/>
  <c r="G13" i="48"/>
  <c r="L25" i="55" l="1"/>
  <c r="L26" i="55" s="1"/>
  <c r="L27" i="55" s="1"/>
  <c r="L28" i="55" s="1"/>
  <c r="L29" i="55" s="1"/>
  <c r="L30" i="55" s="1"/>
  <c r="L31" i="55" s="1"/>
  <c r="L32" i="55" s="1"/>
  <c r="L33" i="55" s="1"/>
  <c r="L34" i="55" s="1"/>
  <c r="L35" i="55" s="1"/>
  <c r="L36" i="55" s="1"/>
  <c r="L37" i="55" s="1"/>
  <c r="L38" i="55" s="1"/>
  <c r="L39" i="55" s="1"/>
  <c r="L40" i="55" s="1"/>
  <c r="L41" i="55" s="1"/>
  <c r="L42" i="55" s="1"/>
  <c r="L43" i="55" s="1"/>
  <c r="L44" i="55" s="1"/>
  <c r="L45" i="55" s="1"/>
  <c r="L46" i="55" s="1"/>
  <c r="L47" i="55" s="1"/>
  <c r="L48" i="55" s="1"/>
  <c r="L49" i="55" s="1"/>
  <c r="L50" i="55" s="1"/>
  <c r="L51" i="55" s="1"/>
  <c r="L52" i="55" s="1"/>
  <c r="L53" i="55" s="1"/>
  <c r="L54" i="55" s="1"/>
  <c r="L55" i="55" s="1"/>
  <c r="L56" i="55" s="1"/>
  <c r="L57" i="55" s="1"/>
  <c r="L58" i="55" s="1"/>
  <c r="L59" i="55" s="1"/>
  <c r="L60" i="55" s="1"/>
  <c r="L61" i="55" s="1"/>
  <c r="L62" i="55" s="1"/>
  <c r="L63" i="55" s="1"/>
  <c r="L64" i="55" s="1"/>
  <c r="L65" i="55" s="1"/>
  <c r="L66" i="55" s="1"/>
  <c r="L67" i="55" s="1"/>
  <c r="L68" i="55" s="1"/>
  <c r="L69" i="55" s="1"/>
  <c r="L70" i="55" s="1"/>
  <c r="L71" i="55" s="1"/>
  <c r="L72" i="55" s="1"/>
  <c r="L73" i="55" s="1"/>
  <c r="L74" i="55" s="1"/>
  <c r="L75" i="55" s="1"/>
  <c r="L76" i="55" s="1"/>
  <c r="L77" i="55" s="1"/>
  <c r="L78" i="55" s="1"/>
  <c r="L79" i="55" s="1"/>
  <c r="L80" i="55" s="1"/>
  <c r="L81" i="55" s="1"/>
  <c r="L82" i="55" s="1"/>
  <c r="L83" i="55" s="1"/>
  <c r="L84" i="55" s="1"/>
  <c r="L85" i="55" s="1"/>
  <c r="L86" i="55" s="1"/>
  <c r="L87" i="55" s="1"/>
  <c r="L88" i="55" s="1"/>
  <c r="L89" i="55" s="1"/>
  <c r="L90" i="55" s="1"/>
  <c r="L91" i="55" s="1"/>
  <c r="L92" i="55" s="1"/>
  <c r="L93" i="55" s="1"/>
  <c r="L94" i="55" s="1"/>
  <c r="L95" i="55" s="1"/>
  <c r="L96" i="55" s="1"/>
  <c r="L97" i="55" s="1"/>
  <c r="L98" i="55" s="1"/>
  <c r="L99" i="55" s="1"/>
  <c r="L100" i="55" s="1"/>
  <c r="L101" i="55" s="1"/>
  <c r="L102" i="55" s="1"/>
  <c r="L103" i="55" s="1"/>
  <c r="L104" i="55" s="1"/>
  <c r="L105" i="55" s="1"/>
  <c r="L106" i="55" s="1"/>
  <c r="L107" i="55" s="1"/>
  <c r="L108" i="55" s="1"/>
  <c r="L109" i="55" s="1"/>
  <c r="L110" i="55" s="1"/>
  <c r="L111" i="55" s="1"/>
  <c r="L112" i="55" s="1"/>
  <c r="L113" i="55" s="1"/>
  <c r="L114" i="55" s="1"/>
  <c r="L115" i="55" s="1"/>
  <c r="L116" i="55" s="1"/>
  <c r="L117" i="55" s="1"/>
  <c r="L118" i="55" s="1"/>
  <c r="L119" i="55" s="1"/>
  <c r="L120" i="55" s="1"/>
  <c r="L121" i="55" s="1"/>
  <c r="L122" i="55" s="1"/>
  <c r="L123" i="55" s="1"/>
  <c r="L124" i="55" s="1"/>
  <c r="L125" i="55" s="1"/>
  <c r="L126" i="55" s="1"/>
  <c r="L127" i="55" s="1"/>
  <c r="L128" i="55" s="1"/>
  <c r="L129" i="55" s="1"/>
  <c r="L130" i="55" s="1"/>
  <c r="L131" i="55" s="1"/>
  <c r="L132" i="55" s="1"/>
  <c r="L133" i="55" s="1"/>
  <c r="L134" i="55" s="1"/>
  <c r="L135" i="55" s="1"/>
  <c r="L136" i="55" s="1"/>
  <c r="L137" i="55" s="1"/>
  <c r="L138" i="55" s="1"/>
  <c r="L139" i="55" s="1"/>
  <c r="L140" i="55" s="1"/>
  <c r="L141" i="55" s="1"/>
  <c r="L142" i="55" s="1"/>
  <c r="L143" i="55" s="1"/>
  <c r="L144" i="55" s="1"/>
  <c r="L145" i="55" s="1"/>
  <c r="L146" i="55" s="1"/>
  <c r="L147" i="55" s="1"/>
  <c r="L148" i="55" s="1"/>
  <c r="L149" i="55" s="1"/>
  <c r="L150" i="55" s="1"/>
  <c r="L151" i="55" s="1"/>
  <c r="L152" i="55" s="1"/>
  <c r="L153" i="55" s="1"/>
  <c r="L154" i="55" s="1"/>
  <c r="L155" i="55" s="1"/>
  <c r="H20" i="48"/>
  <c r="I20" i="48" s="1"/>
  <c r="H35" i="48"/>
  <c r="I35" i="48" s="1"/>
  <c r="H30" i="48"/>
  <c r="I30" i="48" s="1"/>
  <c r="H17" i="48" l="1"/>
  <c r="I17" i="48" s="1"/>
  <c r="H15" i="48"/>
  <c r="I15" i="48" s="1"/>
  <c r="A14" i="4" l="1"/>
  <c r="A16" i="4"/>
  <c r="F50" i="1" l="1"/>
  <c r="F11" i="1"/>
  <c r="A37" i="4"/>
  <c r="G18" i="48"/>
  <c r="D66" i="50" l="1"/>
  <c r="D65" i="50"/>
  <c r="D64" i="50"/>
  <c r="D63" i="50"/>
  <c r="D62" i="50"/>
  <c r="D61" i="50"/>
  <c r="D60" i="50"/>
  <c r="D59" i="50"/>
  <c r="D58" i="50"/>
  <c r="D57" i="50"/>
  <c r="D56" i="50"/>
  <c r="D55" i="50"/>
  <c r="D54" i="50"/>
  <c r="D53" i="50"/>
  <c r="D52" i="50"/>
  <c r="D51" i="50"/>
  <c r="D50" i="50"/>
  <c r="D49" i="50"/>
  <c r="D48" i="50"/>
  <c r="D47" i="50"/>
  <c r="D46" i="50"/>
  <c r="D45" i="50"/>
  <c r="D44" i="50"/>
  <c r="D43" i="50"/>
  <c r="D42" i="50"/>
  <c r="D41" i="50"/>
  <c r="D40" i="50"/>
  <c r="D39" i="50"/>
  <c r="D38" i="50"/>
  <c r="D37" i="50"/>
  <c r="D36" i="50"/>
  <c r="D35" i="50"/>
  <c r="D34" i="50"/>
  <c r="D33" i="50"/>
  <c r="D32" i="50"/>
  <c r="D31" i="50"/>
  <c r="D30" i="50"/>
  <c r="D29" i="50"/>
  <c r="D28" i="50"/>
  <c r="D27" i="50"/>
  <c r="D26" i="50"/>
  <c r="D25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L4" i="49"/>
  <c r="L5" i="49" s="1"/>
  <c r="L6" i="49" s="1"/>
  <c r="L7" i="49" s="1"/>
  <c r="L8" i="49" s="1"/>
  <c r="L9" i="49" s="1"/>
  <c r="L10" i="49" s="1"/>
  <c r="L11" i="49" s="1"/>
  <c r="L12" i="49" s="1"/>
  <c r="L13" i="49" s="1"/>
  <c r="L14" i="49" s="1"/>
  <c r="L15" i="49" s="1"/>
  <c r="L16" i="49" s="1"/>
  <c r="L17" i="49" s="1"/>
  <c r="L18" i="49" s="1"/>
  <c r="L19" i="49" s="1"/>
  <c r="L20" i="49" s="1"/>
  <c r="L21" i="49" s="1"/>
  <c r="L22" i="49" s="1"/>
  <c r="L23" i="49" s="1"/>
  <c r="L24" i="49" s="1"/>
  <c r="L25" i="49" s="1"/>
  <c r="L26" i="49" s="1"/>
  <c r="L27" i="49" s="1"/>
  <c r="L28" i="49" s="1"/>
  <c r="L29" i="49" s="1"/>
  <c r="L30" i="49" s="1"/>
  <c r="L31" i="49" s="1"/>
  <c r="L32" i="49" s="1"/>
  <c r="L33" i="49" s="1"/>
  <c r="L34" i="49" s="1"/>
  <c r="L35" i="49" s="1"/>
  <c r="L36" i="49" s="1"/>
  <c r="L37" i="49" s="1"/>
  <c r="L38" i="49" s="1"/>
  <c r="L39" i="49" s="1"/>
  <c r="L40" i="49" s="1"/>
  <c r="L41" i="49" s="1"/>
  <c r="L42" i="49" s="1"/>
  <c r="L43" i="49" s="1"/>
  <c r="L44" i="49" s="1"/>
  <c r="L45" i="49" s="1"/>
  <c r="L46" i="49" s="1"/>
  <c r="L47" i="49" s="1"/>
  <c r="L48" i="49" s="1"/>
  <c r="L49" i="49" s="1"/>
  <c r="L50" i="49" s="1"/>
  <c r="L51" i="49" s="1"/>
  <c r="L52" i="49" s="1"/>
  <c r="L53" i="49" s="1"/>
  <c r="L54" i="49" s="1"/>
  <c r="L55" i="49" s="1"/>
  <c r="L56" i="49" s="1"/>
  <c r="L57" i="49" s="1"/>
  <c r="L58" i="49" s="1"/>
  <c r="L59" i="49" s="1"/>
  <c r="L60" i="49" s="1"/>
  <c r="L61" i="49" s="1"/>
  <c r="L62" i="49" s="1"/>
  <c r="L63" i="49" s="1"/>
  <c r="L64" i="49" s="1"/>
  <c r="L65" i="49" s="1"/>
  <c r="L66" i="49" s="1"/>
  <c r="L67" i="49" s="1"/>
  <c r="L68" i="49" s="1"/>
  <c r="L69" i="49" s="1"/>
  <c r="L70" i="49" s="1"/>
  <c r="L71" i="49" s="1"/>
  <c r="L72" i="49" s="1"/>
  <c r="L73" i="49" s="1"/>
  <c r="L74" i="49" s="1"/>
  <c r="L75" i="49" s="1"/>
  <c r="L76" i="49" s="1"/>
  <c r="L77" i="49" s="1"/>
  <c r="L78" i="49" s="1"/>
  <c r="L79" i="49" s="1"/>
  <c r="L80" i="49" s="1"/>
  <c r="L81" i="49" s="1"/>
  <c r="L82" i="49" s="1"/>
  <c r="L83" i="49" s="1"/>
  <c r="L84" i="49" s="1"/>
  <c r="L85" i="49" s="1"/>
  <c r="L86" i="49" s="1"/>
  <c r="L87" i="49" s="1"/>
  <c r="L88" i="49" s="1"/>
  <c r="L89" i="49" s="1"/>
  <c r="L90" i="49" s="1"/>
  <c r="L91" i="49" s="1"/>
  <c r="L92" i="49" s="1"/>
  <c r="L93" i="49" s="1"/>
  <c r="L94" i="49" s="1"/>
  <c r="L95" i="49" s="1"/>
  <c r="L96" i="49" s="1"/>
  <c r="L97" i="49" s="1"/>
  <c r="L98" i="49" s="1"/>
  <c r="L99" i="49" s="1"/>
  <c r="L100" i="49" s="1"/>
  <c r="L101" i="49" s="1"/>
  <c r="L102" i="49" s="1"/>
  <c r="L103" i="49" s="1"/>
  <c r="L104" i="49" s="1"/>
  <c r="L105" i="49" s="1"/>
  <c r="L106" i="49" s="1"/>
  <c r="L107" i="49" s="1"/>
  <c r="L108" i="49" s="1"/>
  <c r="L109" i="49" s="1"/>
  <c r="L110" i="49" s="1"/>
  <c r="L111" i="49" s="1"/>
  <c r="L112" i="49" s="1"/>
  <c r="L113" i="49" s="1"/>
  <c r="L114" i="49" s="1"/>
  <c r="L115" i="49" s="1"/>
  <c r="L116" i="49" s="1"/>
  <c r="L117" i="49" s="1"/>
  <c r="L118" i="49" s="1"/>
  <c r="L119" i="49" s="1"/>
  <c r="L120" i="49" s="1"/>
  <c r="L121" i="49" s="1"/>
  <c r="L122" i="49" s="1"/>
  <c r="L123" i="49" s="1"/>
  <c r="L124" i="49" s="1"/>
  <c r="L125" i="49" s="1"/>
  <c r="L126" i="49" s="1"/>
  <c r="L127" i="49" s="1"/>
  <c r="L128" i="49" s="1"/>
  <c r="L129" i="49" s="1"/>
  <c r="L130" i="49" s="1"/>
  <c r="L131" i="49" s="1"/>
  <c r="L132" i="49" s="1"/>
  <c r="L133" i="49" s="1"/>
  <c r="L134" i="49" s="1"/>
  <c r="L135" i="49" s="1"/>
  <c r="L136" i="49" s="1"/>
  <c r="L137" i="49" s="1"/>
  <c r="L138" i="49" s="1"/>
  <c r="L139" i="49" s="1"/>
  <c r="L140" i="49" s="1"/>
  <c r="L141" i="49" s="1"/>
  <c r="L142" i="49" s="1"/>
  <c r="L143" i="49" s="1"/>
  <c r="L144" i="49" s="1"/>
  <c r="L145" i="49" s="1"/>
  <c r="L146" i="49" s="1"/>
  <c r="L147" i="49" s="1"/>
  <c r="L148" i="49" s="1"/>
  <c r="L149" i="49" s="1"/>
  <c r="L150" i="49" s="1"/>
  <c r="L151" i="49" s="1"/>
  <c r="L152" i="49" s="1"/>
  <c r="L153" i="49" s="1"/>
  <c r="L154" i="49" s="1"/>
  <c r="L155" i="49" s="1"/>
  <c r="L156" i="49" s="1"/>
  <c r="L157" i="49" s="1"/>
  <c r="L158" i="49" s="1"/>
  <c r="L159" i="49" s="1"/>
  <c r="L160" i="49" s="1"/>
  <c r="O1" i="49"/>
  <c r="K1" i="49"/>
  <c r="J1" i="49"/>
  <c r="I1" i="49"/>
  <c r="H1" i="49"/>
  <c r="G1" i="49"/>
  <c r="H1" i="6"/>
  <c r="H1" i="46"/>
  <c r="H1" i="44"/>
  <c r="L4" i="39"/>
  <c r="L5" i="39" s="1"/>
  <c r="L6" i="39" s="1"/>
  <c r="L7" i="39" s="1"/>
  <c r="L8" i="39" s="1"/>
  <c r="L9" i="39" s="1"/>
  <c r="L10" i="39" s="1"/>
  <c r="L11" i="39" s="1"/>
  <c r="L12" i="39" s="1"/>
  <c r="L13" i="39" s="1"/>
  <c r="L14" i="39" s="1"/>
  <c r="L15" i="39" s="1"/>
  <c r="L16" i="39" s="1"/>
  <c r="L17" i="39" s="1"/>
  <c r="L18" i="39" s="1"/>
  <c r="L19" i="39" s="1"/>
  <c r="L20" i="39" s="1"/>
  <c r="L21" i="39" s="1"/>
  <c r="L22" i="39" s="1"/>
  <c r="L23" i="39" s="1"/>
  <c r="L24" i="39" s="1"/>
  <c r="L25" i="39" s="1"/>
  <c r="L26" i="39" s="1"/>
  <c r="G1" i="39"/>
  <c r="A106" i="4"/>
  <c r="D24" i="50" l="1"/>
  <c r="G1" i="48"/>
  <c r="H1" i="48"/>
  <c r="G2" i="48"/>
  <c r="G3" i="48"/>
  <c r="G4" i="48"/>
  <c r="G6" i="48"/>
  <c r="H6" i="48"/>
  <c r="I6" i="48" s="1"/>
  <c r="G7" i="48"/>
  <c r="G8" i="48"/>
  <c r="G14" i="48"/>
  <c r="G15" i="48"/>
  <c r="G16" i="48"/>
  <c r="G17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E24" i="47" l="1"/>
  <c r="E30" i="47"/>
  <c r="F30" i="47" s="1"/>
  <c r="A41" i="4"/>
  <c r="A96" i="4"/>
  <c r="A50" i="4" l="1"/>
  <c r="A42" i="4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I36" i="47"/>
  <c r="E36" i="47"/>
  <c r="E35" i="47"/>
  <c r="E34" i="47"/>
  <c r="E33" i="47"/>
  <c r="E32" i="47"/>
  <c r="E31" i="47"/>
  <c r="F31" i="47" s="1"/>
  <c r="E29" i="47"/>
  <c r="E28" i="47"/>
  <c r="E27" i="47"/>
  <c r="E26" i="47"/>
  <c r="E25" i="47"/>
  <c r="E23" i="47"/>
  <c r="E22" i="47"/>
  <c r="E21" i="47"/>
  <c r="E20" i="47"/>
  <c r="E19" i="47"/>
  <c r="E18" i="47"/>
  <c r="E17" i="47"/>
  <c r="E16" i="47"/>
  <c r="F16" i="47" s="1"/>
  <c r="E15" i="47"/>
  <c r="F15" i="47" s="1"/>
  <c r="E14" i="47"/>
  <c r="E13" i="47"/>
  <c r="E12" i="47"/>
  <c r="E11" i="47"/>
  <c r="E10" i="47"/>
  <c r="E9" i="47"/>
  <c r="E8" i="47"/>
  <c r="E7" i="47"/>
  <c r="E6" i="47"/>
  <c r="E5" i="47"/>
  <c r="E4" i="47"/>
  <c r="E3" i="47"/>
  <c r="E2" i="47"/>
  <c r="F2" i="47" s="1"/>
  <c r="L4" i="46"/>
  <c r="L5" i="46" s="1"/>
  <c r="L6" i="46" s="1"/>
  <c r="L7" i="46" s="1"/>
  <c r="L8" i="46" s="1"/>
  <c r="L9" i="46" s="1"/>
  <c r="L10" i="46" s="1"/>
  <c r="L11" i="46" s="1"/>
  <c r="L12" i="46" s="1"/>
  <c r="L13" i="46" s="1"/>
  <c r="L14" i="46" s="1"/>
  <c r="L15" i="46" s="1"/>
  <c r="L16" i="46" s="1"/>
  <c r="L17" i="46" s="1"/>
  <c r="L18" i="46" s="1"/>
  <c r="L19" i="46" s="1"/>
  <c r="L20" i="46" s="1"/>
  <c r="L21" i="46" s="1"/>
  <c r="L22" i="46" s="1"/>
  <c r="L23" i="46" s="1"/>
  <c r="L24" i="46" s="1"/>
  <c r="L25" i="46" s="1"/>
  <c r="L26" i="46" s="1"/>
  <c r="L27" i="46" s="1"/>
  <c r="L28" i="46" s="1"/>
  <c r="L29" i="46" s="1"/>
  <c r="L30" i="46" s="1"/>
  <c r="L31" i="46" s="1"/>
  <c r="L32" i="46" s="1"/>
  <c r="L33" i="46" s="1"/>
  <c r="L34" i="46" s="1"/>
  <c r="L35" i="46" s="1"/>
  <c r="L36" i="46" s="1"/>
  <c r="L37" i="46" s="1"/>
  <c r="L38" i="46" s="1"/>
  <c r="L39" i="46" s="1"/>
  <c r="L40" i="46" s="1"/>
  <c r="L41" i="46" s="1"/>
  <c r="L42" i="46" s="1"/>
  <c r="L43" i="46" s="1"/>
  <c r="L44" i="46" s="1"/>
  <c r="L45" i="46" s="1"/>
  <c r="L46" i="46" s="1"/>
  <c r="L47" i="46" s="1"/>
  <c r="L48" i="46" s="1"/>
  <c r="L49" i="46" s="1"/>
  <c r="L50" i="46" s="1"/>
  <c r="L51" i="46" s="1"/>
  <c r="L52" i="46" s="1"/>
  <c r="L53" i="46" s="1"/>
  <c r="L54" i="46" s="1"/>
  <c r="L55" i="46" s="1"/>
  <c r="L56" i="46" s="1"/>
  <c r="L57" i="46" s="1"/>
  <c r="L58" i="46" s="1"/>
  <c r="L59" i="46" s="1"/>
  <c r="L60" i="46" s="1"/>
  <c r="L61" i="46" s="1"/>
  <c r="L62" i="46" s="1"/>
  <c r="L63" i="46" s="1"/>
  <c r="L64" i="46" s="1"/>
  <c r="L65" i="46" s="1"/>
  <c r="L66" i="46" s="1"/>
  <c r="L67" i="46" s="1"/>
  <c r="L68" i="46" s="1"/>
  <c r="L69" i="46" s="1"/>
  <c r="L70" i="46" s="1"/>
  <c r="L71" i="46" s="1"/>
  <c r="L72" i="46" s="1"/>
  <c r="L73" i="46" s="1"/>
  <c r="L74" i="46" s="1"/>
  <c r="L75" i="46" s="1"/>
  <c r="L76" i="46" s="1"/>
  <c r="L77" i="46" s="1"/>
  <c r="L78" i="46" s="1"/>
  <c r="L79" i="46" s="1"/>
  <c r="L80" i="46" s="1"/>
  <c r="L81" i="46" s="1"/>
  <c r="L82" i="46" s="1"/>
  <c r="L83" i="46" s="1"/>
  <c r="L84" i="46" s="1"/>
  <c r="L85" i="46" s="1"/>
  <c r="L86" i="46" s="1"/>
  <c r="L87" i="46" s="1"/>
  <c r="L88" i="46" s="1"/>
  <c r="L89" i="46" s="1"/>
  <c r="L90" i="46" s="1"/>
  <c r="L91" i="46" s="1"/>
  <c r="L92" i="46" s="1"/>
  <c r="L93" i="46" s="1"/>
  <c r="L94" i="46" s="1"/>
  <c r="L95" i="46" s="1"/>
  <c r="L96" i="46" s="1"/>
  <c r="L97" i="46" s="1"/>
  <c r="L98" i="46" s="1"/>
  <c r="L99" i="46" s="1"/>
  <c r="L100" i="46" s="1"/>
  <c r="L101" i="46" s="1"/>
  <c r="L102" i="46" s="1"/>
  <c r="L103" i="46" s="1"/>
  <c r="L104" i="46" s="1"/>
  <c r="L105" i="46" s="1"/>
  <c r="L106" i="46" s="1"/>
  <c r="L107" i="46" s="1"/>
  <c r="L108" i="46" s="1"/>
  <c r="L109" i="46" s="1"/>
  <c r="L110" i="46" s="1"/>
  <c r="L111" i="46" s="1"/>
  <c r="L112" i="46" s="1"/>
  <c r="L113" i="46" s="1"/>
  <c r="L114" i="46" s="1"/>
  <c r="L115" i="46" s="1"/>
  <c r="L116" i="46" s="1"/>
  <c r="L117" i="46" s="1"/>
  <c r="L118" i="46" s="1"/>
  <c r="L119" i="46" s="1"/>
  <c r="L120" i="46" s="1"/>
  <c r="L121" i="46" s="1"/>
  <c r="L122" i="46" s="1"/>
  <c r="L123" i="46" s="1"/>
  <c r="L124" i="46" s="1"/>
  <c r="L125" i="46" s="1"/>
  <c r="L126" i="46" s="1"/>
  <c r="L127" i="46" s="1"/>
  <c r="L128" i="46" s="1"/>
  <c r="L129" i="46" s="1"/>
  <c r="L130" i="46" s="1"/>
  <c r="L131" i="46" s="1"/>
  <c r="L132" i="46" s="1"/>
  <c r="L133" i="46" s="1"/>
  <c r="L134" i="46" s="1"/>
  <c r="L135" i="46" s="1"/>
  <c r="L136" i="46" s="1"/>
  <c r="L137" i="46" s="1"/>
  <c r="L138" i="46" s="1"/>
  <c r="L139" i="46" s="1"/>
  <c r="L140" i="46" s="1"/>
  <c r="L141" i="46" s="1"/>
  <c r="L142" i="46" s="1"/>
  <c r="L143" i="46" s="1"/>
  <c r="L144" i="46" s="1"/>
  <c r="L145" i="46" s="1"/>
  <c r="L146" i="46" s="1"/>
  <c r="L147" i="46" s="1"/>
  <c r="L148" i="46" s="1"/>
  <c r="L149" i="46" s="1"/>
  <c r="L150" i="46" s="1"/>
  <c r="L151" i="46" s="1"/>
  <c r="L152" i="46" s="1"/>
  <c r="L153" i="46" s="1"/>
  <c r="L154" i="46" s="1"/>
  <c r="L155" i="46" s="1"/>
  <c r="L156" i="46" s="1"/>
  <c r="L157" i="46" s="1"/>
  <c r="L158" i="46" s="1"/>
  <c r="O1" i="46"/>
  <c r="K1" i="46"/>
  <c r="J1" i="46"/>
  <c r="I1" i="46"/>
  <c r="G1" i="46"/>
  <c r="F3" i="47" l="1"/>
  <c r="F4" i="47" s="1"/>
  <c r="F5" i="47" s="1"/>
  <c r="F6" i="47" s="1"/>
  <c r="F7" i="47" s="1"/>
  <c r="F8" i="47" s="1"/>
  <c r="F9" i="47" s="1"/>
  <c r="F10" i="47" s="1"/>
  <c r="F11" i="47" s="1"/>
  <c r="F12" i="47" s="1"/>
  <c r="F13" i="47" s="1"/>
  <c r="F14" i="47" s="1"/>
  <c r="F17" i="47"/>
  <c r="F18" i="47" s="1"/>
  <c r="F19" i="47" s="1"/>
  <c r="F20" i="47" s="1"/>
  <c r="F21" i="47" s="1"/>
  <c r="F22" i="47" s="1"/>
  <c r="F23" i="47" s="1"/>
  <c r="F32" i="47"/>
  <c r="F33" i="47" s="1"/>
  <c r="F34" i="47" s="1"/>
  <c r="F35" i="47" s="1"/>
  <c r="F36" i="47" s="1"/>
  <c r="F37" i="47" s="1"/>
  <c r="F38" i="47" s="1"/>
  <c r="F39" i="47" s="1"/>
  <c r="F40" i="47" s="1"/>
  <c r="F41" i="47" s="1"/>
  <c r="F42" i="47" s="1"/>
  <c r="F43" i="47" s="1"/>
  <c r="F44" i="47" s="1"/>
  <c r="F45" i="47" s="1"/>
  <c r="F46" i="47" s="1"/>
  <c r="F47" i="47" s="1"/>
  <c r="F48" i="47" s="1"/>
  <c r="F49" i="47" s="1"/>
  <c r="F50" i="47" s="1"/>
  <c r="F51" i="47" s="1"/>
  <c r="F52" i="47" s="1"/>
  <c r="F53" i="47" s="1"/>
  <c r="F54" i="47" s="1"/>
  <c r="F55" i="47" s="1"/>
  <c r="F56" i="47" s="1"/>
  <c r="F57" i="47" s="1"/>
  <c r="F58" i="47" s="1"/>
  <c r="F59" i="47" s="1"/>
  <c r="F60" i="47" s="1"/>
  <c r="F61" i="47" s="1"/>
  <c r="F62" i="47" s="1"/>
  <c r="F63" i="47" s="1"/>
  <c r="F64" i="47" s="1"/>
  <c r="F65" i="47" s="1"/>
  <c r="F66" i="47" s="1"/>
  <c r="F40" i="1"/>
  <c r="A40" i="4"/>
  <c r="F24" i="47" l="1"/>
  <c r="F25" i="47" s="1"/>
  <c r="F26" i="47" s="1"/>
  <c r="F27" i="47" s="1"/>
  <c r="F28" i="47" s="1"/>
  <c r="F29" i="47" s="1"/>
  <c r="A53" i="4"/>
  <c r="A99" i="4" l="1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L4" i="44"/>
  <c r="L5" i="44" s="1"/>
  <c r="L6" i="44" s="1"/>
  <c r="L7" i="44" s="1"/>
  <c r="L8" i="44" s="1"/>
  <c r="L9" i="44" s="1"/>
  <c r="L10" i="44" s="1"/>
  <c r="L11" i="44" s="1"/>
  <c r="L12" i="44" s="1"/>
  <c r="L13" i="44" s="1"/>
  <c r="L14" i="44" s="1"/>
  <c r="L15" i="44" s="1"/>
  <c r="L16" i="44" s="1"/>
  <c r="L17" i="44" s="1"/>
  <c r="L18" i="44" s="1"/>
  <c r="L19" i="44" s="1"/>
  <c r="L20" i="44" s="1"/>
  <c r="L21" i="44" s="1"/>
  <c r="L22" i="44" s="1"/>
  <c r="L23" i="44" s="1"/>
  <c r="L24" i="44" s="1"/>
  <c r="L25" i="44" s="1"/>
  <c r="L26" i="44" s="1"/>
  <c r="L27" i="44" s="1"/>
  <c r="L28" i="44" s="1"/>
  <c r="L29" i="44" s="1"/>
  <c r="L30" i="44" s="1"/>
  <c r="L31" i="44" s="1"/>
  <c r="L32" i="44" s="1"/>
  <c r="L33" i="44" s="1"/>
  <c r="L34" i="44" s="1"/>
  <c r="L35" i="44" s="1"/>
  <c r="L36" i="44" s="1"/>
  <c r="L37" i="44" s="1"/>
  <c r="L38" i="44" s="1"/>
  <c r="L39" i="44" s="1"/>
  <c r="L40" i="44" s="1"/>
  <c r="L41" i="44" s="1"/>
  <c r="L42" i="44" s="1"/>
  <c r="L43" i="44" s="1"/>
  <c r="L44" i="44" s="1"/>
  <c r="L45" i="44" s="1"/>
  <c r="L46" i="44" s="1"/>
  <c r="L47" i="44" s="1"/>
  <c r="L48" i="44" s="1"/>
  <c r="L49" i="44" s="1"/>
  <c r="L50" i="44" s="1"/>
  <c r="L51" i="44" s="1"/>
  <c r="L52" i="44" s="1"/>
  <c r="L53" i="44" s="1"/>
  <c r="L54" i="44" s="1"/>
  <c r="L55" i="44" s="1"/>
  <c r="L56" i="44" s="1"/>
  <c r="L57" i="44" s="1"/>
  <c r="L58" i="44" s="1"/>
  <c r="L59" i="44" s="1"/>
  <c r="L60" i="44" s="1"/>
  <c r="L61" i="44" s="1"/>
  <c r="L62" i="44" s="1"/>
  <c r="L63" i="44" s="1"/>
  <c r="L64" i="44" s="1"/>
  <c r="L65" i="44" s="1"/>
  <c r="L66" i="44" s="1"/>
  <c r="L67" i="44" s="1"/>
  <c r="L68" i="44" s="1"/>
  <c r="L69" i="44" s="1"/>
  <c r="L70" i="44" s="1"/>
  <c r="L71" i="44" s="1"/>
  <c r="L72" i="44" s="1"/>
  <c r="L73" i="44" s="1"/>
  <c r="L74" i="44" s="1"/>
  <c r="L75" i="44" s="1"/>
  <c r="L76" i="44" s="1"/>
  <c r="L77" i="44" s="1"/>
  <c r="L78" i="44" s="1"/>
  <c r="L79" i="44" s="1"/>
  <c r="L80" i="44" s="1"/>
  <c r="L81" i="44" s="1"/>
  <c r="L82" i="44" s="1"/>
  <c r="L83" i="44" s="1"/>
  <c r="L84" i="44" s="1"/>
  <c r="L85" i="44" s="1"/>
  <c r="L86" i="44" s="1"/>
  <c r="L87" i="44" s="1"/>
  <c r="L88" i="44" s="1"/>
  <c r="L89" i="44" s="1"/>
  <c r="L90" i="44" s="1"/>
  <c r="L91" i="44" s="1"/>
  <c r="L92" i="44" s="1"/>
  <c r="L93" i="44" s="1"/>
  <c r="L94" i="44" s="1"/>
  <c r="L95" i="44" s="1"/>
  <c r="L96" i="44" s="1"/>
  <c r="L97" i="44" s="1"/>
  <c r="L98" i="44" s="1"/>
  <c r="L99" i="44" s="1"/>
  <c r="L100" i="44" s="1"/>
  <c r="L101" i="44" s="1"/>
  <c r="L102" i="44" s="1"/>
  <c r="L103" i="44" s="1"/>
  <c r="L104" i="44" s="1"/>
  <c r="L105" i="44" s="1"/>
  <c r="L106" i="44" s="1"/>
  <c r="L107" i="44" s="1"/>
  <c r="L108" i="44" s="1"/>
  <c r="L109" i="44" s="1"/>
  <c r="L110" i="44" s="1"/>
  <c r="L111" i="44" s="1"/>
  <c r="L112" i="44" s="1"/>
  <c r="L113" i="44" s="1"/>
  <c r="L114" i="44" s="1"/>
  <c r="L115" i="44" s="1"/>
  <c r="L116" i="44" s="1"/>
  <c r="L117" i="44" s="1"/>
  <c r="L118" i="44" s="1"/>
  <c r="L119" i="44" s="1"/>
  <c r="L120" i="44" s="1"/>
  <c r="L121" i="44" s="1"/>
  <c r="L122" i="44" s="1"/>
  <c r="L123" i="44" s="1"/>
  <c r="L124" i="44" s="1"/>
  <c r="L125" i="44" s="1"/>
  <c r="L126" i="44" s="1"/>
  <c r="L127" i="44" s="1"/>
  <c r="L128" i="44" s="1"/>
  <c r="L129" i="44" s="1"/>
  <c r="L130" i="44" s="1"/>
  <c r="L131" i="44" s="1"/>
  <c r="L132" i="44" s="1"/>
  <c r="L133" i="44" s="1"/>
  <c r="L134" i="44" s="1"/>
  <c r="L135" i="44" s="1"/>
  <c r="L136" i="44" s="1"/>
  <c r="L137" i="44" s="1"/>
  <c r="L138" i="44" s="1"/>
  <c r="L139" i="44" s="1"/>
  <c r="L140" i="44" s="1"/>
  <c r="L141" i="44" s="1"/>
  <c r="L142" i="44" s="1"/>
  <c r="L143" i="44" s="1"/>
  <c r="L144" i="44" s="1"/>
  <c r="L145" i="44" s="1"/>
  <c r="L146" i="44" s="1"/>
  <c r="L147" i="44" s="1"/>
  <c r="L148" i="44" s="1"/>
  <c r="L149" i="44" s="1"/>
  <c r="L150" i="44" s="1"/>
  <c r="L151" i="44" s="1"/>
  <c r="L152" i="44" s="1"/>
  <c r="L153" i="44" s="1"/>
  <c r="L154" i="44" s="1"/>
  <c r="L155" i="44" s="1"/>
  <c r="O1" i="44"/>
  <c r="K1" i="44"/>
  <c r="J1" i="44"/>
  <c r="I1" i="44"/>
  <c r="G1" i="44"/>
  <c r="D24" i="45" l="1"/>
  <c r="F35" i="1"/>
  <c r="A9" i="4" l="1"/>
  <c r="A29" i="4"/>
  <c r="A73" i="4" l="1"/>
  <c r="A75" i="4" l="1"/>
  <c r="A86" i="4" l="1"/>
  <c r="A51" i="4"/>
  <c r="A33" i="4" l="1"/>
  <c r="A39" i="4"/>
  <c r="O1" i="39" l="1"/>
  <c r="K1" i="39"/>
  <c r="J1" i="39"/>
  <c r="I1" i="39"/>
  <c r="H1" i="39"/>
  <c r="A50" i="5" l="1"/>
  <c r="A3" i="4" l="1"/>
  <c r="A10" i="4"/>
  <c r="A61" i="4"/>
  <c r="F38" i="1" l="1"/>
  <c r="F56" i="1"/>
  <c r="F37" i="1"/>
  <c r="F55" i="1" l="1"/>
  <c r="A111" i="4" l="1"/>
  <c r="F39" i="1"/>
  <c r="F68" i="1" l="1"/>
  <c r="F34" i="1"/>
  <c r="A104" i="4"/>
  <c r="A116" i="4"/>
  <c r="F27" i="1" l="1"/>
  <c r="F28" i="1"/>
  <c r="A78" i="4" l="1"/>
  <c r="A61" i="32" l="1"/>
  <c r="A29" i="5"/>
  <c r="A114" i="4"/>
  <c r="A98" i="4"/>
  <c r="A59" i="5" l="1"/>
  <c r="A42" i="5" l="1"/>
  <c r="A14" i="32"/>
  <c r="A11" i="32"/>
  <c r="A35" i="5"/>
  <c r="A6" i="5" l="1"/>
  <c r="A36" i="5"/>
  <c r="A24" i="5"/>
  <c r="A37" i="5"/>
  <c r="A40" i="5"/>
  <c r="A41" i="5"/>
  <c r="A51" i="5" l="1"/>
  <c r="A24" i="32"/>
  <c r="A21" i="32"/>
  <c r="A22" i="32"/>
  <c r="A23" i="32"/>
  <c r="A20" i="32"/>
  <c r="A3" i="32" l="1"/>
  <c r="A4" i="32"/>
  <c r="A5" i="32"/>
  <c r="A6" i="32"/>
  <c r="A7" i="32"/>
  <c r="A8" i="32"/>
  <c r="A9" i="32"/>
  <c r="A10" i="32"/>
  <c r="F62" i="32"/>
  <c r="G62" i="32"/>
  <c r="F63" i="32"/>
  <c r="G63" i="32"/>
  <c r="F64" i="32"/>
  <c r="G64" i="32"/>
  <c r="F65" i="32"/>
  <c r="G65" i="32"/>
  <c r="F66" i="32"/>
  <c r="G66" i="32"/>
  <c r="F67" i="32"/>
  <c r="G67" i="32"/>
  <c r="F68" i="32"/>
  <c r="G68" i="32"/>
  <c r="F69" i="32"/>
  <c r="G69" i="32"/>
  <c r="F70" i="32"/>
  <c r="G70" i="32"/>
  <c r="F71" i="32"/>
  <c r="G71" i="32"/>
  <c r="F72" i="32"/>
  <c r="G72" i="32"/>
  <c r="F73" i="32"/>
  <c r="G73" i="32"/>
  <c r="F74" i="32"/>
  <c r="G74" i="32"/>
  <c r="F75" i="32"/>
  <c r="G75" i="32"/>
  <c r="F76" i="32"/>
  <c r="G76" i="32"/>
  <c r="F77" i="32"/>
  <c r="G77" i="32"/>
  <c r="F78" i="32"/>
  <c r="G78" i="32"/>
  <c r="F79" i="32"/>
  <c r="G79" i="32"/>
  <c r="F80" i="32"/>
  <c r="G80" i="32"/>
  <c r="F81" i="32"/>
  <c r="G81" i="32"/>
  <c r="F82" i="32"/>
  <c r="G82" i="32"/>
  <c r="F83" i="32"/>
  <c r="G83" i="32"/>
  <c r="F84" i="32"/>
  <c r="G84" i="32"/>
  <c r="F85" i="32"/>
  <c r="G85" i="32"/>
  <c r="F86" i="32"/>
  <c r="G86" i="32"/>
  <c r="F87" i="32"/>
  <c r="G87" i="32"/>
  <c r="F88" i="32"/>
  <c r="G88" i="32"/>
  <c r="F89" i="32"/>
  <c r="G89" i="32"/>
  <c r="F90" i="32"/>
  <c r="G90" i="32"/>
  <c r="F91" i="32"/>
  <c r="G91" i="32"/>
  <c r="F92" i="32"/>
  <c r="G92" i="32"/>
  <c r="F93" i="32"/>
  <c r="G93" i="32"/>
  <c r="F94" i="32"/>
  <c r="G94" i="32"/>
  <c r="F95" i="32"/>
  <c r="G95" i="32"/>
  <c r="F96" i="32"/>
  <c r="G96" i="32"/>
  <c r="F97" i="32"/>
  <c r="G97" i="32"/>
  <c r="F98" i="32"/>
  <c r="G98" i="32"/>
  <c r="F99" i="32"/>
  <c r="G99" i="32"/>
  <c r="F100" i="32"/>
  <c r="G100" i="32"/>
  <c r="F101" i="32"/>
  <c r="G101" i="32"/>
  <c r="F102" i="32"/>
  <c r="G102" i="32"/>
  <c r="F103" i="32"/>
  <c r="G103" i="32"/>
  <c r="F104" i="32"/>
  <c r="G104" i="32"/>
  <c r="F105" i="32"/>
  <c r="G105" i="32"/>
  <c r="F106" i="32"/>
  <c r="G106" i="32"/>
  <c r="F107" i="32"/>
  <c r="G107" i="32"/>
  <c r="F108" i="32"/>
  <c r="G108" i="32"/>
  <c r="F109" i="32"/>
  <c r="G109" i="32"/>
  <c r="F110" i="32"/>
  <c r="G110" i="32"/>
  <c r="F111" i="32"/>
  <c r="G111" i="32"/>
  <c r="F112" i="32"/>
  <c r="G112" i="32"/>
  <c r="F113" i="32"/>
  <c r="G113" i="32"/>
  <c r="F114" i="32"/>
  <c r="G114" i="32"/>
  <c r="F115" i="32"/>
  <c r="G115" i="32"/>
  <c r="F116" i="32"/>
  <c r="G116" i="32"/>
  <c r="F117" i="32"/>
  <c r="G117" i="32"/>
  <c r="F118" i="32"/>
  <c r="G118" i="32"/>
  <c r="F119" i="32"/>
  <c r="G119" i="32"/>
  <c r="F120" i="32"/>
  <c r="G120" i="32"/>
  <c r="F121" i="32"/>
  <c r="G121" i="32"/>
  <c r="F122" i="32"/>
  <c r="G122" i="32"/>
  <c r="F123" i="32"/>
  <c r="G123" i="32"/>
  <c r="F124" i="32"/>
  <c r="G124" i="32"/>
  <c r="F125" i="32"/>
  <c r="G125" i="32"/>
  <c r="F126" i="32"/>
  <c r="G126" i="32"/>
  <c r="F127" i="32"/>
  <c r="G127" i="32"/>
  <c r="F128" i="32"/>
  <c r="G128" i="32"/>
  <c r="F129" i="32"/>
  <c r="G129" i="32"/>
  <c r="F130" i="32"/>
  <c r="G130" i="32"/>
  <c r="F131" i="32"/>
  <c r="G131" i="32"/>
  <c r="F132" i="32"/>
  <c r="G132" i="32"/>
  <c r="F133" i="32"/>
  <c r="G133" i="32"/>
  <c r="F134" i="32"/>
  <c r="G134" i="32"/>
  <c r="F135" i="32"/>
  <c r="G135" i="32"/>
  <c r="F136" i="32"/>
  <c r="G136" i="32"/>
  <c r="F137" i="32"/>
  <c r="G137" i="32"/>
  <c r="F138" i="32"/>
  <c r="G138" i="32"/>
  <c r="F139" i="32"/>
  <c r="G139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A2" i="32"/>
  <c r="F75" i="1" l="1"/>
  <c r="F53" i="1" l="1"/>
  <c r="F48" i="1"/>
  <c r="F41" i="1"/>
  <c r="A31" i="4" l="1"/>
  <c r="A20" i="4" l="1"/>
  <c r="A102" i="4" l="1"/>
  <c r="A82" i="4" l="1"/>
  <c r="A72" i="4"/>
  <c r="A69" i="4"/>
  <c r="F88" i="1"/>
  <c r="F89" i="1"/>
  <c r="A71" i="4" l="1"/>
  <c r="A15" i="4" l="1"/>
  <c r="A92" i="4"/>
  <c r="A81" i="4" l="1"/>
  <c r="A60" i="4"/>
  <c r="A94" i="4" l="1"/>
  <c r="F21" i="1"/>
  <c r="A112" i="4"/>
  <c r="A28" i="4"/>
  <c r="A21" i="4"/>
  <c r="A38" i="4"/>
  <c r="A5" i="4"/>
  <c r="F19" i="1" l="1"/>
  <c r="A48" i="4"/>
  <c r="A64" i="4"/>
  <c r="A18" i="4"/>
  <c r="F70" i="1" l="1"/>
  <c r="F71" i="1"/>
  <c r="A68" i="5" l="1"/>
  <c r="A65" i="5"/>
  <c r="A78" i="5"/>
  <c r="A35" i="4"/>
  <c r="A13" i="4" l="1"/>
  <c r="A56" i="4" l="1"/>
  <c r="A72" i="5"/>
  <c r="A19" i="5"/>
  <c r="A67" i="5"/>
  <c r="A75" i="5"/>
  <c r="A30" i="5"/>
  <c r="A46" i="5"/>
  <c r="A77" i="5"/>
  <c r="A63" i="5"/>
  <c r="A79" i="5"/>
  <c r="A85" i="5"/>
  <c r="A80" i="5"/>
  <c r="A82" i="5"/>
  <c r="A86" i="5"/>
  <c r="A61" i="5"/>
  <c r="A60" i="5"/>
  <c r="A45" i="5"/>
  <c r="A62" i="5"/>
  <c r="A39" i="5"/>
  <c r="A71" i="5"/>
  <c r="A76" i="5"/>
  <c r="A64" i="5"/>
  <c r="A81" i="5"/>
  <c r="A57" i="5"/>
  <c r="A74" i="5"/>
  <c r="A69" i="5"/>
  <c r="A58" i="5"/>
  <c r="A53" i="5"/>
  <c r="A5" i="5"/>
  <c r="A90" i="5"/>
  <c r="A87" i="5"/>
  <c r="A89" i="5"/>
  <c r="A54" i="5"/>
  <c r="A16" i="5"/>
  <c r="A7" i="5"/>
  <c r="A49" i="5"/>
  <c r="A18" i="5"/>
  <c r="A38" i="5"/>
  <c r="A73" i="5"/>
  <c r="A25" i="5"/>
  <c r="A52" i="5"/>
  <c r="A8" i="5"/>
  <c r="A9" i="5"/>
  <c r="A70" i="5"/>
  <c r="A84" i="5"/>
  <c r="A83" i="5"/>
  <c r="A48" i="5"/>
  <c r="A88" i="5"/>
  <c r="A91" i="5"/>
  <c r="A44" i="5"/>
  <c r="A56" i="5"/>
  <c r="A47" i="5"/>
  <c r="A92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66" i="5"/>
  <c r="F26" i="56" l="1"/>
  <c r="H26" i="56"/>
  <c r="G26" i="56"/>
  <c r="F27" i="56"/>
  <c r="G27" i="56" s="1"/>
  <c r="H27" i="56" s="1"/>
  <c r="F37" i="56"/>
  <c r="F35" i="56"/>
  <c r="F33" i="56"/>
  <c r="F31" i="56"/>
  <c r="F25" i="56"/>
  <c r="H31" i="56"/>
  <c r="H25" i="56"/>
  <c r="G13" i="56"/>
  <c r="G5" i="56"/>
  <c r="H20" i="56"/>
  <c r="H18" i="56"/>
  <c r="H16" i="56"/>
  <c r="H14" i="56"/>
  <c r="H12" i="56"/>
  <c r="H10" i="56"/>
  <c r="H8" i="56"/>
  <c r="H6" i="56"/>
  <c r="H4" i="56"/>
  <c r="H2" i="56"/>
  <c r="F38" i="56"/>
  <c r="G17" i="56"/>
  <c r="G7" i="56"/>
  <c r="H36" i="56"/>
  <c r="H34" i="56"/>
  <c r="H32" i="56"/>
  <c r="H30" i="56"/>
  <c r="H28" i="56"/>
  <c r="H24" i="56"/>
  <c r="G20" i="56"/>
  <c r="G18" i="56"/>
  <c r="G16" i="56"/>
  <c r="G14" i="56"/>
  <c r="G12" i="56"/>
  <c r="G10" i="56"/>
  <c r="G8" i="56"/>
  <c r="G6" i="56"/>
  <c r="G4" i="56"/>
  <c r="G2" i="56"/>
  <c r="G15" i="56"/>
  <c r="G36" i="56"/>
  <c r="G34" i="56"/>
  <c r="G32" i="56"/>
  <c r="G30" i="56"/>
  <c r="G28" i="56"/>
  <c r="F20" i="56"/>
  <c r="F18" i="56"/>
  <c r="F16" i="56"/>
  <c r="F14" i="56"/>
  <c r="F12" i="56"/>
  <c r="F10" i="56"/>
  <c r="F8" i="56"/>
  <c r="F6" i="56"/>
  <c r="F4" i="56"/>
  <c r="F2" i="56"/>
  <c r="G21" i="56"/>
  <c r="F36" i="56"/>
  <c r="F34" i="56"/>
  <c r="F32" i="56"/>
  <c r="F28" i="56"/>
  <c r="H23" i="56"/>
  <c r="H21" i="56"/>
  <c r="H19" i="56"/>
  <c r="H17" i="56"/>
  <c r="H15" i="56"/>
  <c r="H13" i="56"/>
  <c r="H11" i="56"/>
  <c r="H9" i="56"/>
  <c r="H7" i="56"/>
  <c r="H5" i="56"/>
  <c r="H3" i="56"/>
  <c r="H35" i="56"/>
  <c r="G19" i="56"/>
  <c r="G9" i="56"/>
  <c r="G35" i="56"/>
  <c r="G33" i="56"/>
  <c r="G31" i="56"/>
  <c r="G25" i="56"/>
  <c r="F21" i="56"/>
  <c r="F19" i="56"/>
  <c r="F17" i="56"/>
  <c r="F15" i="56"/>
  <c r="F13" i="56"/>
  <c r="F11" i="56"/>
  <c r="F9" i="56"/>
  <c r="F7" i="56"/>
  <c r="F5" i="56"/>
  <c r="F3" i="56"/>
  <c r="H33" i="56"/>
  <c r="G11" i="56"/>
  <c r="G3" i="56"/>
  <c r="F37" i="54"/>
  <c r="F35" i="54"/>
  <c r="F33" i="54"/>
  <c r="F31" i="54"/>
  <c r="F29" i="54"/>
  <c r="F27" i="54"/>
  <c r="F25" i="54"/>
  <c r="H9" i="54"/>
  <c r="H7" i="54"/>
  <c r="H3" i="54"/>
  <c r="H22" i="54"/>
  <c r="H20" i="54"/>
  <c r="H18" i="54"/>
  <c r="H16" i="54"/>
  <c r="H11" i="54"/>
  <c r="H5" i="54"/>
  <c r="G8" i="54"/>
  <c r="H36" i="54"/>
  <c r="H34" i="54"/>
  <c r="H32" i="54"/>
  <c r="H30" i="54"/>
  <c r="H28" i="54"/>
  <c r="H26" i="54"/>
  <c r="H24" i="54"/>
  <c r="G22" i="54"/>
  <c r="G20" i="54"/>
  <c r="G18" i="54"/>
  <c r="G16" i="54"/>
  <c r="G11" i="54"/>
  <c r="G9" i="54"/>
  <c r="G7" i="54"/>
  <c r="G5" i="54"/>
  <c r="G3" i="54"/>
  <c r="G2" i="54"/>
  <c r="G36" i="54"/>
  <c r="G34" i="54"/>
  <c r="G32" i="54"/>
  <c r="G30" i="54"/>
  <c r="G28" i="54"/>
  <c r="G26" i="54"/>
  <c r="G24" i="54"/>
  <c r="F22" i="54"/>
  <c r="F20" i="54"/>
  <c r="F18" i="54"/>
  <c r="F16" i="54"/>
  <c r="F11" i="54"/>
  <c r="F9" i="54"/>
  <c r="F7" i="54"/>
  <c r="F5" i="54"/>
  <c r="F3" i="54"/>
  <c r="G4" i="54"/>
  <c r="F36" i="54"/>
  <c r="F34" i="54"/>
  <c r="F32" i="54"/>
  <c r="F30" i="54"/>
  <c r="F28" i="54"/>
  <c r="F26" i="54"/>
  <c r="F24" i="54"/>
  <c r="H35" i="54"/>
  <c r="H33" i="54"/>
  <c r="H29" i="54"/>
  <c r="H25" i="54"/>
  <c r="G21" i="54"/>
  <c r="G17" i="54"/>
  <c r="G6" i="54"/>
  <c r="H23" i="54"/>
  <c r="H21" i="54"/>
  <c r="H19" i="54"/>
  <c r="H17" i="54"/>
  <c r="H15" i="54"/>
  <c r="H10" i="54"/>
  <c r="H8" i="54"/>
  <c r="H6" i="54"/>
  <c r="H4" i="54"/>
  <c r="H2" i="54"/>
  <c r="F38" i="54"/>
  <c r="H31" i="54"/>
  <c r="H27" i="54"/>
  <c r="G23" i="54"/>
  <c r="G19" i="54"/>
  <c r="G15" i="54"/>
  <c r="G10" i="54"/>
  <c r="G35" i="54"/>
  <c r="G33" i="54"/>
  <c r="G31" i="54"/>
  <c r="G29" i="54"/>
  <c r="G27" i="54"/>
  <c r="G25" i="54"/>
  <c r="F23" i="54"/>
  <c r="F21" i="54"/>
  <c r="F19" i="54"/>
  <c r="F17" i="54"/>
  <c r="F15" i="54"/>
  <c r="F10" i="54"/>
  <c r="F8" i="54"/>
  <c r="F6" i="54"/>
  <c r="F4" i="54"/>
  <c r="F2" i="54"/>
  <c r="H36" i="52"/>
  <c r="H34" i="52"/>
  <c r="H32" i="52"/>
  <c r="H30" i="52"/>
  <c r="H28" i="52"/>
  <c r="H26" i="52"/>
  <c r="H24" i="52"/>
  <c r="G22" i="52"/>
  <c r="G20" i="52"/>
  <c r="G18" i="52"/>
  <c r="G16" i="52"/>
  <c r="G14" i="52"/>
  <c r="G12" i="52"/>
  <c r="G10" i="52"/>
  <c r="G8" i="52"/>
  <c r="G6" i="52"/>
  <c r="G4" i="52"/>
  <c r="G2" i="52"/>
  <c r="H17" i="52"/>
  <c r="H9" i="52"/>
  <c r="H5" i="52"/>
  <c r="G33" i="52"/>
  <c r="F23" i="52"/>
  <c r="F13" i="52"/>
  <c r="F7" i="52"/>
  <c r="G36" i="52"/>
  <c r="G34" i="52"/>
  <c r="G32" i="52"/>
  <c r="G30" i="52"/>
  <c r="G28" i="52"/>
  <c r="G26" i="52"/>
  <c r="G24" i="52"/>
  <c r="F22" i="52"/>
  <c r="F20" i="52"/>
  <c r="F18" i="52"/>
  <c r="F16" i="52"/>
  <c r="F14" i="52"/>
  <c r="F12" i="52"/>
  <c r="F10" i="52"/>
  <c r="F8" i="52"/>
  <c r="F6" i="52"/>
  <c r="F4" i="52"/>
  <c r="F2" i="52"/>
  <c r="H19" i="52"/>
  <c r="H15" i="52"/>
  <c r="H13" i="52"/>
  <c r="H11" i="52"/>
  <c r="H7" i="52"/>
  <c r="H3" i="52"/>
  <c r="G29" i="52"/>
  <c r="F21" i="52"/>
  <c r="F11" i="52"/>
  <c r="F3" i="52"/>
  <c r="F36" i="52"/>
  <c r="F34" i="52"/>
  <c r="F32" i="52"/>
  <c r="F30" i="52"/>
  <c r="F28" i="52"/>
  <c r="F26" i="52"/>
  <c r="F24" i="52"/>
  <c r="G35" i="52"/>
  <c r="F19" i="52"/>
  <c r="F9" i="52"/>
  <c r="H23" i="52"/>
  <c r="H21" i="52"/>
  <c r="F38" i="52"/>
  <c r="H35" i="52"/>
  <c r="H33" i="52"/>
  <c r="H31" i="52"/>
  <c r="H29" i="52"/>
  <c r="H27" i="52"/>
  <c r="H25" i="52"/>
  <c r="G23" i="52"/>
  <c r="G21" i="52"/>
  <c r="G19" i="52"/>
  <c r="G17" i="52"/>
  <c r="G15" i="52"/>
  <c r="G13" i="52"/>
  <c r="G11" i="52"/>
  <c r="G9" i="52"/>
  <c r="G7" i="52"/>
  <c r="G5" i="52"/>
  <c r="G3" i="52"/>
  <c r="G27" i="52"/>
  <c r="F17" i="52"/>
  <c r="F37" i="52"/>
  <c r="F35" i="52"/>
  <c r="F33" i="52"/>
  <c r="F31" i="52"/>
  <c r="F29" i="52"/>
  <c r="F27" i="52"/>
  <c r="F25" i="52"/>
  <c r="H22" i="52"/>
  <c r="H20" i="52"/>
  <c r="H18" i="52"/>
  <c r="H16" i="52"/>
  <c r="H14" i="52"/>
  <c r="H12" i="52"/>
  <c r="H10" i="52"/>
  <c r="H8" i="52"/>
  <c r="H6" i="52"/>
  <c r="H4" i="52"/>
  <c r="H2" i="52"/>
  <c r="G31" i="52"/>
  <c r="G25" i="52"/>
  <c r="F15" i="52"/>
  <c r="F5" i="52"/>
  <c r="H19" i="50"/>
  <c r="H17" i="50"/>
  <c r="H15" i="50"/>
  <c r="G19" i="50"/>
  <c r="G17" i="50"/>
  <c r="G15" i="50"/>
  <c r="F19" i="50"/>
  <c r="F17" i="50"/>
  <c r="F15" i="50"/>
  <c r="H16" i="50"/>
  <c r="H18" i="50"/>
  <c r="F18" i="50"/>
  <c r="F16" i="50"/>
  <c r="G18" i="50"/>
  <c r="G16" i="50"/>
  <c r="I24" i="47"/>
  <c r="H22" i="47"/>
  <c r="H25" i="47"/>
  <c r="H32" i="47"/>
  <c r="G30" i="47"/>
  <c r="I35" i="47"/>
  <c r="I33" i="47"/>
  <c r="I31" i="47"/>
  <c r="H24" i="47"/>
  <c r="G22" i="47"/>
  <c r="I15" i="47"/>
  <c r="I30" i="47"/>
  <c r="H30" i="47"/>
  <c r="G34" i="47"/>
  <c r="H35" i="47"/>
  <c r="H33" i="47"/>
  <c r="H31" i="47"/>
  <c r="G24" i="47"/>
  <c r="H15" i="47"/>
  <c r="G23" i="47"/>
  <c r="I22" i="47"/>
  <c r="G35" i="47"/>
  <c r="G33" i="47"/>
  <c r="G31" i="47"/>
  <c r="I23" i="47"/>
  <c r="G15" i="47"/>
  <c r="I32" i="47"/>
  <c r="H34" i="47"/>
  <c r="G32" i="47"/>
  <c r="I25" i="47"/>
  <c r="H23" i="47"/>
  <c r="I34" i="47"/>
  <c r="G25" i="47"/>
  <c r="F37" i="50"/>
  <c r="F35" i="50"/>
  <c r="F33" i="50"/>
  <c r="F31" i="50"/>
  <c r="F29" i="50"/>
  <c r="F27" i="50"/>
  <c r="F25" i="50"/>
  <c r="H20" i="50"/>
  <c r="H14" i="50"/>
  <c r="H12" i="50"/>
  <c r="H10" i="50"/>
  <c r="H8" i="50"/>
  <c r="H6" i="50"/>
  <c r="H4" i="50"/>
  <c r="H22" i="50"/>
  <c r="H36" i="50"/>
  <c r="H34" i="50"/>
  <c r="H32" i="50"/>
  <c r="H30" i="50"/>
  <c r="H28" i="50"/>
  <c r="H26" i="50"/>
  <c r="H24" i="50"/>
  <c r="G22" i="50"/>
  <c r="G20" i="50"/>
  <c r="G14" i="50"/>
  <c r="G12" i="50"/>
  <c r="G10" i="50"/>
  <c r="G8" i="50"/>
  <c r="G6" i="50"/>
  <c r="G4" i="50"/>
  <c r="G2" i="50"/>
  <c r="G32" i="50"/>
  <c r="G26" i="50"/>
  <c r="F22" i="50"/>
  <c r="F14" i="50"/>
  <c r="F12" i="50"/>
  <c r="F10" i="50"/>
  <c r="F6" i="50"/>
  <c r="F2" i="50"/>
  <c r="G11" i="50"/>
  <c r="G3" i="50"/>
  <c r="H2" i="50"/>
  <c r="G36" i="50"/>
  <c r="G34" i="50"/>
  <c r="G30" i="50"/>
  <c r="G28" i="50"/>
  <c r="G24" i="50"/>
  <c r="F20" i="50"/>
  <c r="F8" i="50"/>
  <c r="F4" i="50"/>
  <c r="G13" i="50"/>
  <c r="G5" i="50"/>
  <c r="F36" i="50"/>
  <c r="F34" i="50"/>
  <c r="F32" i="50"/>
  <c r="F30" i="50"/>
  <c r="F28" i="50"/>
  <c r="F26" i="50"/>
  <c r="F24" i="50"/>
  <c r="F21" i="50"/>
  <c r="F13" i="50"/>
  <c r="F7" i="50"/>
  <c r="H23" i="50"/>
  <c r="H21" i="50"/>
  <c r="H13" i="50"/>
  <c r="H11" i="50"/>
  <c r="H9" i="50"/>
  <c r="H7" i="50"/>
  <c r="H5" i="50"/>
  <c r="H3" i="50"/>
  <c r="H35" i="50"/>
  <c r="H33" i="50"/>
  <c r="H31" i="50"/>
  <c r="H29" i="50"/>
  <c r="H27" i="50"/>
  <c r="H25" i="50"/>
  <c r="G21" i="50"/>
  <c r="G9" i="50"/>
  <c r="G25" i="50"/>
  <c r="F3" i="50"/>
  <c r="F38" i="50"/>
  <c r="G23" i="50"/>
  <c r="G7" i="50"/>
  <c r="F23" i="50"/>
  <c r="F11" i="50"/>
  <c r="F5" i="50"/>
  <c r="G35" i="50"/>
  <c r="G33" i="50"/>
  <c r="G31" i="50"/>
  <c r="G29" i="50"/>
  <c r="G27" i="50"/>
  <c r="F9" i="50"/>
  <c r="G37" i="47"/>
  <c r="H28" i="47"/>
  <c r="H26" i="47"/>
  <c r="G20" i="47"/>
  <c r="G18" i="47"/>
  <c r="G16" i="47"/>
  <c r="G14" i="47"/>
  <c r="G12" i="47"/>
  <c r="G10" i="47"/>
  <c r="G8" i="47"/>
  <c r="G6" i="47"/>
  <c r="G28" i="47"/>
  <c r="G26" i="47"/>
  <c r="I11" i="47"/>
  <c r="I7" i="47"/>
  <c r="I3" i="47"/>
  <c r="H5" i="47"/>
  <c r="G21" i="47"/>
  <c r="G3" i="47"/>
  <c r="H4" i="47"/>
  <c r="I21" i="47"/>
  <c r="I19" i="47"/>
  <c r="I17" i="47"/>
  <c r="I13" i="47"/>
  <c r="I9" i="47"/>
  <c r="I5" i="47"/>
  <c r="H7" i="47"/>
  <c r="G17" i="47"/>
  <c r="G11" i="47"/>
  <c r="G5" i="47"/>
  <c r="H6" i="47"/>
  <c r="I29" i="47"/>
  <c r="I27" i="47"/>
  <c r="H21" i="47"/>
  <c r="H19" i="47"/>
  <c r="H17" i="47"/>
  <c r="H13" i="47"/>
  <c r="H11" i="47"/>
  <c r="H9" i="47"/>
  <c r="H3" i="47"/>
  <c r="G19" i="47"/>
  <c r="G13" i="47"/>
  <c r="G7" i="47"/>
  <c r="H12" i="47"/>
  <c r="H2" i="47"/>
  <c r="H29" i="47"/>
  <c r="H27" i="47"/>
  <c r="G9" i="47"/>
  <c r="G29" i="47"/>
  <c r="G27" i="47"/>
  <c r="I10" i="47"/>
  <c r="I6" i="47"/>
  <c r="I2" i="47"/>
  <c r="I26" i="47"/>
  <c r="H20" i="47"/>
  <c r="H16" i="47"/>
  <c r="H10" i="47"/>
  <c r="G4" i="47"/>
  <c r="G38" i="47"/>
  <c r="I20" i="47"/>
  <c r="I18" i="47"/>
  <c r="I16" i="47"/>
  <c r="I14" i="47"/>
  <c r="I12" i="47"/>
  <c r="I8" i="47"/>
  <c r="I4" i="47"/>
  <c r="I28" i="47"/>
  <c r="H18" i="47"/>
  <c r="H14" i="47"/>
  <c r="H8" i="47"/>
  <c r="G2" i="47"/>
  <c r="H22" i="45"/>
  <c r="H20" i="45"/>
  <c r="H18" i="45"/>
  <c r="H16" i="45"/>
  <c r="H14" i="45"/>
  <c r="H12" i="45"/>
  <c r="H10" i="45"/>
  <c r="H6" i="45"/>
  <c r="H2" i="45"/>
  <c r="G14" i="45"/>
  <c r="G6" i="45"/>
  <c r="F12" i="45"/>
  <c r="F4" i="45"/>
  <c r="H36" i="45"/>
  <c r="H34" i="45"/>
  <c r="H32" i="45"/>
  <c r="H30" i="45"/>
  <c r="H28" i="45"/>
  <c r="H26" i="45"/>
  <c r="H24" i="45"/>
  <c r="G22" i="45"/>
  <c r="G20" i="45"/>
  <c r="G16" i="45"/>
  <c r="G10" i="45"/>
  <c r="G4" i="45"/>
  <c r="F10" i="45"/>
  <c r="F2" i="45"/>
  <c r="G36" i="45"/>
  <c r="G34" i="45"/>
  <c r="G32" i="45"/>
  <c r="G30" i="45"/>
  <c r="G28" i="45"/>
  <c r="G26" i="45"/>
  <c r="G24" i="45"/>
  <c r="F22" i="45"/>
  <c r="F20" i="45"/>
  <c r="F18" i="45"/>
  <c r="F16" i="45"/>
  <c r="F14" i="45"/>
  <c r="F8" i="45"/>
  <c r="F3" i="45"/>
  <c r="F36" i="45"/>
  <c r="F34" i="45"/>
  <c r="F32" i="45"/>
  <c r="F30" i="45"/>
  <c r="F28" i="45"/>
  <c r="F26" i="45"/>
  <c r="F24" i="45"/>
  <c r="H9" i="45"/>
  <c r="H5" i="45"/>
  <c r="G5" i="45"/>
  <c r="F5" i="45"/>
  <c r="H23" i="45"/>
  <c r="H21" i="45"/>
  <c r="H19" i="45"/>
  <c r="H17" i="45"/>
  <c r="H15" i="45"/>
  <c r="H13" i="45"/>
  <c r="H11" i="45"/>
  <c r="H7" i="45"/>
  <c r="H3" i="45"/>
  <c r="G15" i="45"/>
  <c r="G11" i="45"/>
  <c r="G7" i="45"/>
  <c r="F7" i="45"/>
  <c r="F38" i="45"/>
  <c r="H35" i="45"/>
  <c r="H33" i="45"/>
  <c r="H31" i="45"/>
  <c r="H29" i="45"/>
  <c r="H27" i="45"/>
  <c r="H25" i="45"/>
  <c r="G23" i="45"/>
  <c r="G21" i="45"/>
  <c r="G19" i="45"/>
  <c r="G17" i="45"/>
  <c r="G13" i="45"/>
  <c r="G9" i="45"/>
  <c r="G3" i="45"/>
  <c r="G35" i="45"/>
  <c r="G33" i="45"/>
  <c r="G31" i="45"/>
  <c r="G29" i="45"/>
  <c r="G27" i="45"/>
  <c r="G25" i="45"/>
  <c r="F23" i="45"/>
  <c r="F21" i="45"/>
  <c r="F19" i="45"/>
  <c r="F17" i="45"/>
  <c r="F15" i="45"/>
  <c r="F13" i="45"/>
  <c r="F11" i="45"/>
  <c r="F9" i="45"/>
  <c r="F37" i="45"/>
  <c r="F35" i="45"/>
  <c r="F33" i="45"/>
  <c r="F31" i="45"/>
  <c r="F29" i="45"/>
  <c r="F27" i="45"/>
  <c r="F25" i="45"/>
  <c r="H8" i="45"/>
  <c r="H4" i="45"/>
  <c r="G18" i="45"/>
  <c r="G12" i="45"/>
  <c r="G8" i="45"/>
  <c r="G2" i="45"/>
  <c r="F6" i="45"/>
  <c r="G59" i="32"/>
  <c r="G61" i="32"/>
  <c r="F59" i="32"/>
  <c r="F61" i="32"/>
  <c r="E59" i="32"/>
  <c r="E61" i="32"/>
  <c r="E60" i="32"/>
  <c r="G60" i="32"/>
  <c r="F19" i="32"/>
  <c r="F60" i="32"/>
  <c r="G19" i="32"/>
  <c r="E19" i="32"/>
  <c r="F14" i="32"/>
  <c r="E14" i="32"/>
  <c r="G12" i="32"/>
  <c r="G16" i="32"/>
  <c r="F12" i="32"/>
  <c r="F16" i="32"/>
  <c r="E12" i="32"/>
  <c r="G14" i="32"/>
  <c r="E16" i="32"/>
  <c r="E11" i="32"/>
  <c r="G11" i="32"/>
  <c r="F11" i="32"/>
  <c r="F8" i="32"/>
  <c r="F37" i="32"/>
  <c r="F40" i="32"/>
  <c r="F44" i="32"/>
  <c r="F48" i="32"/>
  <c r="F52" i="32"/>
  <c r="F55" i="32"/>
  <c r="E25" i="32"/>
  <c r="E41" i="32"/>
  <c r="E49" i="32"/>
  <c r="E56" i="32"/>
  <c r="G2" i="32"/>
  <c r="G8" i="32"/>
  <c r="G37" i="32"/>
  <c r="G40" i="32"/>
  <c r="G44" i="32"/>
  <c r="G48" i="32"/>
  <c r="G52" i="32"/>
  <c r="G55" i="32"/>
  <c r="E28" i="32"/>
  <c r="E42" i="32"/>
  <c r="E50" i="32"/>
  <c r="E57" i="32"/>
  <c r="E36" i="32"/>
  <c r="E51" i="32"/>
  <c r="E45" i="32"/>
  <c r="G46" i="32"/>
  <c r="G54" i="32"/>
  <c r="E54" i="32"/>
  <c r="F25" i="32"/>
  <c r="F15" i="32"/>
  <c r="F41" i="32"/>
  <c r="F45" i="32"/>
  <c r="F49" i="32"/>
  <c r="F53" i="32"/>
  <c r="F56" i="32"/>
  <c r="G25" i="32"/>
  <c r="G15" i="32"/>
  <c r="G41" i="32"/>
  <c r="G45" i="32"/>
  <c r="G49" i="32"/>
  <c r="G53" i="32"/>
  <c r="G56" i="32"/>
  <c r="E37" i="32"/>
  <c r="E44" i="32"/>
  <c r="E52" i="32"/>
  <c r="F28" i="32"/>
  <c r="F38" i="32"/>
  <c r="F42" i="32"/>
  <c r="F46" i="32"/>
  <c r="F50" i="32"/>
  <c r="F54" i="32"/>
  <c r="F57" i="32"/>
  <c r="E15" i="32"/>
  <c r="G38" i="32"/>
  <c r="G57" i="32"/>
  <c r="E38" i="32"/>
  <c r="F36" i="32"/>
  <c r="F39" i="32"/>
  <c r="F43" i="32"/>
  <c r="F47" i="32"/>
  <c r="F51" i="32"/>
  <c r="F18" i="32"/>
  <c r="F58" i="32"/>
  <c r="E2" i="32"/>
  <c r="E39" i="32"/>
  <c r="E47" i="32"/>
  <c r="E18" i="32"/>
  <c r="G42" i="32"/>
  <c r="E46" i="32"/>
  <c r="G36" i="32"/>
  <c r="G39" i="32"/>
  <c r="G43" i="32"/>
  <c r="G47" i="32"/>
  <c r="G51" i="32"/>
  <c r="G18" i="32"/>
  <c r="G58" i="32"/>
  <c r="E8" i="32"/>
  <c r="E40" i="32"/>
  <c r="E48" i="32"/>
  <c r="E55" i="32"/>
  <c r="E43" i="32"/>
  <c r="E58" i="32"/>
  <c r="E53" i="32"/>
  <c r="G28" i="32"/>
  <c r="G50" i="32"/>
  <c r="F2" i="32"/>
  <c r="E13" i="32"/>
  <c r="F17" i="32"/>
  <c r="G17" i="32"/>
  <c r="F13" i="32"/>
  <c r="G13" i="32"/>
  <c r="E17" i="32"/>
  <c r="F35" i="32"/>
  <c r="E35" i="32"/>
  <c r="G35" i="32"/>
  <c r="F34" i="32"/>
  <c r="G34" i="32"/>
  <c r="E34" i="32"/>
  <c r="G33" i="32"/>
  <c r="E33" i="32"/>
  <c r="F33" i="32"/>
  <c r="F31" i="32"/>
  <c r="G31" i="32"/>
  <c r="E31" i="32"/>
  <c r="F23" i="32"/>
  <c r="F32" i="32"/>
  <c r="E32" i="32"/>
  <c r="G23" i="32"/>
  <c r="G32" i="32"/>
  <c r="E23" i="32"/>
  <c r="F24" i="32"/>
  <c r="G24" i="32"/>
  <c r="E26" i="32"/>
  <c r="E30" i="32"/>
  <c r="E24" i="32"/>
  <c r="F21" i="32"/>
  <c r="F29" i="32"/>
  <c r="E27" i="32"/>
  <c r="F27" i="32"/>
  <c r="G27" i="32"/>
  <c r="G21" i="32"/>
  <c r="G29" i="32"/>
  <c r="F22" i="32"/>
  <c r="F26" i="32"/>
  <c r="F30" i="32"/>
  <c r="E21" i="32"/>
  <c r="E29" i="32"/>
  <c r="G22" i="32"/>
  <c r="G26" i="32"/>
  <c r="G30" i="32"/>
  <c r="E22" i="32"/>
  <c r="F3" i="32"/>
  <c r="F7" i="32"/>
  <c r="E9" i="32"/>
  <c r="E3" i="32"/>
  <c r="G3" i="32"/>
  <c r="G7" i="32"/>
  <c r="E10" i="32"/>
  <c r="G4" i="32"/>
  <c r="E4" i="32"/>
  <c r="F5" i="32"/>
  <c r="E5" i="32"/>
  <c r="G5" i="32"/>
  <c r="G9" i="32"/>
  <c r="E6" i="32"/>
  <c r="F6" i="32"/>
  <c r="F10" i="32"/>
  <c r="E7" i="32"/>
  <c r="G6" i="32"/>
  <c r="G10" i="32"/>
  <c r="F4" i="32"/>
  <c r="F9" i="32"/>
  <c r="F93" i="1"/>
  <c r="F92" i="1"/>
  <c r="F94" i="1"/>
  <c r="F95" i="1"/>
  <c r="F18" i="1" l="1"/>
  <c r="F20" i="1"/>
  <c r="A52" i="4"/>
  <c r="D66" i="11" l="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7" i="11"/>
  <c r="D6" i="11"/>
  <c r="D5" i="11"/>
  <c r="D4" i="11"/>
  <c r="D8" i="11" s="1"/>
  <c r="D3" i="11"/>
  <c r="D2" i="11"/>
  <c r="D24" i="11" l="1"/>
  <c r="A77" i="4" l="1"/>
  <c r="F7" i="1"/>
  <c r="F10" i="1"/>
  <c r="A109" i="4"/>
  <c r="A12" i="4"/>
  <c r="A6" i="4"/>
  <c r="A88" i="4"/>
  <c r="A27" i="4"/>
  <c r="A79" i="4"/>
  <c r="A19" i="4" l="1"/>
  <c r="F74" i="1" l="1"/>
  <c r="A36" i="4"/>
  <c r="A58" i="4" l="1"/>
  <c r="A59" i="4" l="1"/>
  <c r="F29" i="1"/>
  <c r="F90" i="1" l="1"/>
  <c r="F80" i="1"/>
  <c r="F79" i="1"/>
  <c r="F81" i="1"/>
  <c r="F82" i="1"/>
  <c r="A83" i="4"/>
  <c r="A84" i="4"/>
  <c r="F86" i="1"/>
  <c r="F87" i="1"/>
  <c r="F91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3" i="1" l="1"/>
  <c r="F14" i="1"/>
  <c r="F9" i="11" l="1"/>
  <c r="F17" i="11"/>
  <c r="F25" i="11"/>
  <c r="F33" i="11"/>
  <c r="G35" i="11"/>
  <c r="H32" i="11"/>
  <c r="G27" i="11"/>
  <c r="H24" i="11"/>
  <c r="H21" i="11"/>
  <c r="G16" i="11"/>
  <c r="H13" i="11"/>
  <c r="G8" i="11"/>
  <c r="G5" i="11"/>
  <c r="F10" i="11"/>
  <c r="F18" i="11"/>
  <c r="F26" i="11"/>
  <c r="F34" i="11"/>
  <c r="G32" i="11"/>
  <c r="H29" i="11"/>
  <c r="G24" i="11"/>
  <c r="G21" i="11"/>
  <c r="H18" i="11"/>
  <c r="G13" i="11"/>
  <c r="H10" i="11"/>
  <c r="H7" i="11"/>
  <c r="H2" i="11"/>
  <c r="F5" i="11"/>
  <c r="F13" i="11"/>
  <c r="F21" i="11"/>
  <c r="F29" i="11"/>
  <c r="F37" i="11"/>
  <c r="H36" i="11"/>
  <c r="G31" i="11"/>
  <c r="H28" i="11"/>
  <c r="G20" i="11"/>
  <c r="H17" i="11"/>
  <c r="G12" i="11"/>
  <c r="H9" i="11"/>
  <c r="H6" i="11"/>
  <c r="F6" i="11"/>
  <c r="F14" i="11"/>
  <c r="F22" i="11"/>
  <c r="F30" i="11"/>
  <c r="F38" i="11"/>
  <c r="G36" i="11"/>
  <c r="H33" i="11"/>
  <c r="G28" i="11"/>
  <c r="H25" i="11"/>
  <c r="H22" i="11"/>
  <c r="G17" i="11"/>
  <c r="H14" i="11"/>
  <c r="G9" i="11"/>
  <c r="G6" i="11"/>
  <c r="H3" i="11"/>
  <c r="F7" i="11"/>
  <c r="F15" i="11"/>
  <c r="F23" i="11"/>
  <c r="F31" i="11"/>
  <c r="G33" i="11"/>
  <c r="H30" i="11"/>
  <c r="G25" i="11"/>
  <c r="G22" i="11"/>
  <c r="H19" i="11"/>
  <c r="G14" i="11"/>
  <c r="H11" i="11"/>
  <c r="G3" i="11"/>
  <c r="F11" i="11"/>
  <c r="F32" i="11"/>
  <c r="H27" i="11"/>
  <c r="H8" i="11"/>
  <c r="H35" i="11"/>
  <c r="F19" i="11"/>
  <c r="G30" i="11"/>
  <c r="G11" i="11"/>
  <c r="G2" i="11"/>
  <c r="H34" i="11"/>
  <c r="H5" i="11"/>
  <c r="F2" i="11"/>
  <c r="F24" i="11"/>
  <c r="G29" i="11"/>
  <c r="G10" i="11"/>
  <c r="F27" i="11"/>
  <c r="H23" i="11"/>
  <c r="F8" i="11"/>
  <c r="G23" i="11"/>
  <c r="G4" i="11"/>
  <c r="F12" i="11"/>
  <c r="F35" i="11"/>
  <c r="H31" i="11"/>
  <c r="H12" i="11"/>
  <c r="G7" i="11"/>
  <c r="F3" i="11"/>
  <c r="F16" i="11"/>
  <c r="F36" i="11"/>
  <c r="H26" i="11"/>
  <c r="H16" i="11"/>
  <c r="G26" i="11"/>
  <c r="H20" i="11"/>
  <c r="F20" i="11"/>
  <c r="H15" i="11"/>
  <c r="G34" i="11"/>
  <c r="G19" i="11"/>
  <c r="G15" i="11"/>
  <c r="F4" i="11"/>
  <c r="H4" i="11"/>
  <c r="F28" i="11"/>
  <c r="G18" i="11"/>
  <c r="A49" i="4"/>
  <c r="F30" i="1"/>
  <c r="F61" i="1"/>
  <c r="A25" i="4" l="1"/>
  <c r="A89" i="4"/>
  <c r="F2" i="1"/>
  <c r="A30" i="4" l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O1" i="6"/>
  <c r="K1" i="6"/>
  <c r="J1" i="6"/>
  <c r="I1" i="6"/>
  <c r="G1" i="6"/>
  <c r="A47" i="4" l="1"/>
  <c r="A46" i="4"/>
  <c r="A44" i="4"/>
  <c r="A4" i="4"/>
  <c r="A11" i="4"/>
  <c r="A17" i="4"/>
  <c r="A22" i="4"/>
  <c r="A23" i="4"/>
  <c r="A24" i="4"/>
  <c r="A26" i="4"/>
  <c r="A34" i="4"/>
  <c r="A43" i="4"/>
  <c r="A45" i="4"/>
  <c r="A55" i="4"/>
  <c r="A54" i="4"/>
  <c r="A57" i="4"/>
  <c r="A62" i="4"/>
  <c r="A63" i="4"/>
  <c r="A67" i="4"/>
  <c r="A66" i="4"/>
  <c r="A68" i="4"/>
  <c r="A74" i="4"/>
  <c r="A76" i="4"/>
  <c r="A90" i="4"/>
  <c r="A91" i="4"/>
  <c r="A93" i="4"/>
  <c r="A95" i="4"/>
  <c r="A101" i="4"/>
  <c r="A107" i="4"/>
  <c r="A105" i="4"/>
  <c r="A103" i="4"/>
  <c r="A108" i="4"/>
  <c r="A110" i="4"/>
  <c r="A113" i="4"/>
  <c r="A115" i="4"/>
  <c r="A117" i="4"/>
  <c r="A118" i="4"/>
  <c r="A85" i="4"/>
  <c r="A87" i="4"/>
  <c r="A119" i="4"/>
  <c r="A100" i="4"/>
  <c r="A65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" i="4"/>
  <c r="E15" i="55" l="1"/>
  <c r="F15" i="55"/>
  <c r="E16" i="55"/>
  <c r="F16" i="55"/>
  <c r="E17" i="55"/>
  <c r="F17" i="55"/>
  <c r="F152" i="55"/>
  <c r="F148" i="55"/>
  <c r="F144" i="55"/>
  <c r="F140" i="55"/>
  <c r="F136" i="55"/>
  <c r="F132" i="55"/>
  <c r="F128" i="55"/>
  <c r="F124" i="55"/>
  <c r="F120" i="55"/>
  <c r="F116" i="55"/>
  <c r="F112" i="55"/>
  <c r="F108" i="55"/>
  <c r="F104" i="55"/>
  <c r="F100" i="55"/>
  <c r="F96" i="55"/>
  <c r="F92" i="55"/>
  <c r="F88" i="55"/>
  <c r="F84" i="55"/>
  <c r="F80" i="55"/>
  <c r="F76" i="55"/>
  <c r="F72" i="55"/>
  <c r="F68" i="55"/>
  <c r="F64" i="55"/>
  <c r="F60" i="55"/>
  <c r="F56" i="55"/>
  <c r="F52" i="55"/>
  <c r="F48" i="55"/>
  <c r="F44" i="55"/>
  <c r="F40" i="55"/>
  <c r="F36" i="55"/>
  <c r="F32" i="55"/>
  <c r="F12" i="55"/>
  <c r="F11" i="55"/>
  <c r="E121" i="55"/>
  <c r="E93" i="55"/>
  <c r="E57" i="55"/>
  <c r="E152" i="55"/>
  <c r="E148" i="55"/>
  <c r="E144" i="55"/>
  <c r="E140" i="55"/>
  <c r="E136" i="55"/>
  <c r="E132" i="55"/>
  <c r="E128" i="55"/>
  <c r="E124" i="55"/>
  <c r="E120" i="55"/>
  <c r="E116" i="55"/>
  <c r="E112" i="55"/>
  <c r="E108" i="55"/>
  <c r="E104" i="55"/>
  <c r="E100" i="55"/>
  <c r="E96" i="55"/>
  <c r="E92" i="55"/>
  <c r="E88" i="55"/>
  <c r="E84" i="55"/>
  <c r="E80" i="55"/>
  <c r="E76" i="55"/>
  <c r="E72" i="55"/>
  <c r="E68" i="55"/>
  <c r="E64" i="55"/>
  <c r="E60" i="55"/>
  <c r="E56" i="55"/>
  <c r="E52" i="55"/>
  <c r="E48" i="55"/>
  <c r="E44" i="55"/>
  <c r="E40" i="55"/>
  <c r="E36" i="55"/>
  <c r="E32" i="55"/>
  <c r="E12" i="55"/>
  <c r="E11" i="55"/>
  <c r="E129" i="55"/>
  <c r="E69" i="55"/>
  <c r="E37" i="55"/>
  <c r="F151" i="55"/>
  <c r="F147" i="55"/>
  <c r="F143" i="55"/>
  <c r="F139" i="55"/>
  <c r="F135" i="55"/>
  <c r="F131" i="55"/>
  <c r="F127" i="55"/>
  <c r="F123" i="55"/>
  <c r="F119" i="55"/>
  <c r="F115" i="55"/>
  <c r="F111" i="55"/>
  <c r="F107" i="55"/>
  <c r="F103" i="55"/>
  <c r="F99" i="55"/>
  <c r="F95" i="55"/>
  <c r="F91" i="55"/>
  <c r="F87" i="55"/>
  <c r="F83" i="55"/>
  <c r="F79" i="55"/>
  <c r="F75" i="55"/>
  <c r="F71" i="55"/>
  <c r="F67" i="55"/>
  <c r="F63" i="55"/>
  <c r="F59" i="55"/>
  <c r="F55" i="55"/>
  <c r="F51" i="55"/>
  <c r="F47" i="55"/>
  <c r="F43" i="55"/>
  <c r="F39" i="55"/>
  <c r="F35" i="55"/>
  <c r="F31" i="55"/>
  <c r="F6" i="55"/>
  <c r="E145" i="55"/>
  <c r="E125" i="55"/>
  <c r="E109" i="55"/>
  <c r="E97" i="55"/>
  <c r="E77" i="55"/>
  <c r="E61" i="55"/>
  <c r="E41" i="55"/>
  <c r="E13" i="55"/>
  <c r="E151" i="55"/>
  <c r="E147" i="55"/>
  <c r="E143" i="55"/>
  <c r="E139" i="55"/>
  <c r="E135" i="55"/>
  <c r="E131" i="55"/>
  <c r="E127" i="55"/>
  <c r="E123" i="55"/>
  <c r="E119" i="55"/>
  <c r="E115" i="55"/>
  <c r="E111" i="55"/>
  <c r="E107" i="55"/>
  <c r="E103" i="55"/>
  <c r="E99" i="55"/>
  <c r="E95" i="55"/>
  <c r="E91" i="55"/>
  <c r="E87" i="55"/>
  <c r="E83" i="55"/>
  <c r="E79" i="55"/>
  <c r="E75" i="55"/>
  <c r="E71" i="55"/>
  <c r="E67" i="55"/>
  <c r="E63" i="55"/>
  <c r="E59" i="55"/>
  <c r="E55" i="55"/>
  <c r="E51" i="55"/>
  <c r="E47" i="55"/>
  <c r="E43" i="55"/>
  <c r="E39" i="55"/>
  <c r="E35" i="55"/>
  <c r="E31" i="55"/>
  <c r="E6" i="55"/>
  <c r="F5" i="55"/>
  <c r="E141" i="55"/>
  <c r="E105" i="55"/>
  <c r="E85" i="55"/>
  <c r="E53" i="55"/>
  <c r="F150" i="55"/>
  <c r="F146" i="55"/>
  <c r="F142" i="55"/>
  <c r="F138" i="55"/>
  <c r="F134" i="55"/>
  <c r="F130" i="55"/>
  <c r="F126" i="55"/>
  <c r="F122" i="55"/>
  <c r="F118" i="55"/>
  <c r="F114" i="55"/>
  <c r="F110" i="55"/>
  <c r="F106" i="55"/>
  <c r="F102" i="55"/>
  <c r="F98" i="55"/>
  <c r="F94" i="55"/>
  <c r="F90" i="55"/>
  <c r="F86" i="55"/>
  <c r="F82" i="55"/>
  <c r="F78" i="55"/>
  <c r="F74" i="55"/>
  <c r="F70" i="55"/>
  <c r="F66" i="55"/>
  <c r="F62" i="55"/>
  <c r="F58" i="55"/>
  <c r="F54" i="55"/>
  <c r="F50" i="55"/>
  <c r="F46" i="55"/>
  <c r="F42" i="55"/>
  <c r="F38" i="55"/>
  <c r="F34" i="55"/>
  <c r="F30" i="55"/>
  <c r="F14" i="55"/>
  <c r="F9" i="55"/>
  <c r="E5" i="55"/>
  <c r="E137" i="55"/>
  <c r="E81" i="55"/>
  <c r="E49" i="55"/>
  <c r="E29" i="55"/>
  <c r="E10" i="55"/>
  <c r="E150" i="55"/>
  <c r="E146" i="55"/>
  <c r="E142" i="55"/>
  <c r="E138" i="55"/>
  <c r="E134" i="55"/>
  <c r="E130" i="55"/>
  <c r="E126" i="55"/>
  <c r="E122" i="55"/>
  <c r="E118" i="55"/>
  <c r="E114" i="55"/>
  <c r="E110" i="55"/>
  <c r="E106" i="55"/>
  <c r="E102" i="55"/>
  <c r="E98" i="55"/>
  <c r="E94" i="55"/>
  <c r="E90" i="55"/>
  <c r="E86" i="55"/>
  <c r="E82" i="55"/>
  <c r="E78" i="55"/>
  <c r="E74" i="55"/>
  <c r="E70" i="55"/>
  <c r="E66" i="55"/>
  <c r="E62" i="55"/>
  <c r="E58" i="55"/>
  <c r="E54" i="55"/>
  <c r="E50" i="55"/>
  <c r="E46" i="55"/>
  <c r="E42" i="55"/>
  <c r="E38" i="55"/>
  <c r="E34" i="55"/>
  <c r="E30" i="55"/>
  <c r="E14" i="55"/>
  <c r="E9" i="55"/>
  <c r="E117" i="55"/>
  <c r="E73" i="55"/>
  <c r="E33" i="55"/>
  <c r="F149" i="55"/>
  <c r="F145" i="55"/>
  <c r="F141" i="55"/>
  <c r="F137" i="55"/>
  <c r="F133" i="55"/>
  <c r="F129" i="55"/>
  <c r="F125" i="55"/>
  <c r="F121" i="55"/>
  <c r="F117" i="55"/>
  <c r="F113" i="55"/>
  <c r="F109" i="55"/>
  <c r="F105" i="55"/>
  <c r="F101" i="55"/>
  <c r="F97" i="55"/>
  <c r="F93" i="55"/>
  <c r="F89" i="55"/>
  <c r="F85" i="55"/>
  <c r="F81" i="55"/>
  <c r="F77" i="55"/>
  <c r="F73" i="55"/>
  <c r="F69" i="55"/>
  <c r="F65" i="55"/>
  <c r="F61" i="55"/>
  <c r="F57" i="55"/>
  <c r="F53" i="55"/>
  <c r="F49" i="55"/>
  <c r="F45" i="55"/>
  <c r="F41" i="55"/>
  <c r="F37" i="55"/>
  <c r="F33" i="55"/>
  <c r="F29" i="55"/>
  <c r="F13" i="55"/>
  <c r="F10" i="55"/>
  <c r="E149" i="55"/>
  <c r="E133" i="55"/>
  <c r="E113" i="55"/>
  <c r="E101" i="55"/>
  <c r="E89" i="55"/>
  <c r="E65" i="55"/>
  <c r="E45" i="55"/>
  <c r="F150" i="53"/>
  <c r="F146" i="53"/>
  <c r="F142" i="53"/>
  <c r="F138" i="53"/>
  <c r="F134" i="53"/>
  <c r="F130" i="53"/>
  <c r="F126" i="53"/>
  <c r="F122" i="53"/>
  <c r="F118" i="53"/>
  <c r="F114" i="53"/>
  <c r="F110" i="53"/>
  <c r="F106" i="53"/>
  <c r="F102" i="53"/>
  <c r="F98" i="53"/>
  <c r="F94" i="53"/>
  <c r="F90" i="53"/>
  <c r="F86" i="53"/>
  <c r="F82" i="53"/>
  <c r="F78" i="53"/>
  <c r="F74" i="53"/>
  <c r="F70" i="53"/>
  <c r="F66" i="53"/>
  <c r="F62" i="53"/>
  <c r="F58" i="53"/>
  <c r="F54" i="53"/>
  <c r="F50" i="53"/>
  <c r="F46" i="53"/>
  <c r="F42" i="53"/>
  <c r="F38" i="53"/>
  <c r="F34" i="53"/>
  <c r="F30" i="53"/>
  <c r="F26" i="53"/>
  <c r="F22" i="53"/>
  <c r="E18" i="53"/>
  <c r="E14" i="53"/>
  <c r="E10" i="53"/>
  <c r="E6" i="53"/>
  <c r="E86" i="53"/>
  <c r="E82" i="53"/>
  <c r="E78" i="53"/>
  <c r="E74" i="53"/>
  <c r="E70" i="53"/>
  <c r="E66" i="53"/>
  <c r="E62" i="53"/>
  <c r="E58" i="53"/>
  <c r="E54" i="53"/>
  <c r="E50" i="53"/>
  <c r="E46" i="53"/>
  <c r="E42" i="53"/>
  <c r="E38" i="53"/>
  <c r="E34" i="53"/>
  <c r="E30" i="53"/>
  <c r="F17" i="53"/>
  <c r="E150" i="53"/>
  <c r="E146" i="53"/>
  <c r="E142" i="53"/>
  <c r="E138" i="53"/>
  <c r="E134" i="53"/>
  <c r="E130" i="53"/>
  <c r="E126" i="53"/>
  <c r="E122" i="53"/>
  <c r="E118" i="53"/>
  <c r="E114" i="53"/>
  <c r="E110" i="53"/>
  <c r="E106" i="53"/>
  <c r="E102" i="53"/>
  <c r="E98" i="53"/>
  <c r="E94" i="53"/>
  <c r="E90" i="53"/>
  <c r="F149" i="53"/>
  <c r="F145" i="53"/>
  <c r="F141" i="53"/>
  <c r="F137" i="53"/>
  <c r="F133" i="53"/>
  <c r="F129" i="53"/>
  <c r="F125" i="53"/>
  <c r="F121" i="53"/>
  <c r="F117" i="53"/>
  <c r="F113" i="53"/>
  <c r="F109" i="53"/>
  <c r="F105" i="53"/>
  <c r="F101" i="53"/>
  <c r="F97" i="53"/>
  <c r="F93" i="53"/>
  <c r="F89" i="53"/>
  <c r="F85" i="53"/>
  <c r="F81" i="53"/>
  <c r="F77" i="53"/>
  <c r="F73" i="53"/>
  <c r="F69" i="53"/>
  <c r="F65" i="53"/>
  <c r="F61" i="53"/>
  <c r="F57" i="53"/>
  <c r="F53" i="53"/>
  <c r="F49" i="53"/>
  <c r="F45" i="53"/>
  <c r="F41" i="53"/>
  <c r="F37" i="53"/>
  <c r="F33" i="53"/>
  <c r="F29" i="53"/>
  <c r="F25" i="53"/>
  <c r="E21" i="53"/>
  <c r="E17" i="53"/>
  <c r="E13" i="53"/>
  <c r="E9" i="53"/>
  <c r="E5" i="53"/>
  <c r="F88" i="53"/>
  <c r="F76" i="53"/>
  <c r="F68" i="53"/>
  <c r="F60" i="53"/>
  <c r="F52" i="53"/>
  <c r="F40" i="53"/>
  <c r="F28" i="53"/>
  <c r="E12" i="53"/>
  <c r="E91" i="53"/>
  <c r="E75" i="53"/>
  <c r="E59" i="53"/>
  <c r="E43" i="53"/>
  <c r="E23" i="53"/>
  <c r="F10" i="53"/>
  <c r="F13" i="53"/>
  <c r="E149" i="53"/>
  <c r="E145" i="53"/>
  <c r="E141" i="53"/>
  <c r="E137" i="53"/>
  <c r="E133" i="53"/>
  <c r="E129" i="53"/>
  <c r="E125" i="53"/>
  <c r="E121" i="53"/>
  <c r="E117" i="53"/>
  <c r="E113" i="53"/>
  <c r="E109" i="53"/>
  <c r="E105" i="53"/>
  <c r="E101" i="53"/>
  <c r="E97" i="53"/>
  <c r="E93" i="53"/>
  <c r="E89" i="53"/>
  <c r="E85" i="53"/>
  <c r="E81" i="53"/>
  <c r="E77" i="53"/>
  <c r="E73" i="53"/>
  <c r="E69" i="53"/>
  <c r="E65" i="53"/>
  <c r="E61" i="53"/>
  <c r="E57" i="53"/>
  <c r="E53" i="53"/>
  <c r="E49" i="53"/>
  <c r="E45" i="53"/>
  <c r="E41" i="53"/>
  <c r="E37" i="53"/>
  <c r="E33" i="53"/>
  <c r="E29" i="53"/>
  <c r="E25" i="53"/>
  <c r="F16" i="53"/>
  <c r="F12" i="53"/>
  <c r="F8" i="53"/>
  <c r="F80" i="53"/>
  <c r="F56" i="53"/>
  <c r="F44" i="53"/>
  <c r="F32" i="53"/>
  <c r="F24" i="53"/>
  <c r="E8" i="53"/>
  <c r="E95" i="53"/>
  <c r="E71" i="53"/>
  <c r="E51" i="53"/>
  <c r="E27" i="53"/>
  <c r="F6" i="53"/>
  <c r="F148" i="53"/>
  <c r="F144" i="53"/>
  <c r="F140" i="53"/>
  <c r="F136" i="53"/>
  <c r="F132" i="53"/>
  <c r="F128" i="53"/>
  <c r="F124" i="53"/>
  <c r="F120" i="53"/>
  <c r="F116" i="53"/>
  <c r="F112" i="53"/>
  <c r="F108" i="53"/>
  <c r="F104" i="53"/>
  <c r="F100" i="53"/>
  <c r="F96" i="53"/>
  <c r="F92" i="53"/>
  <c r="F84" i="53"/>
  <c r="F72" i="53"/>
  <c r="F64" i="53"/>
  <c r="F48" i="53"/>
  <c r="F36" i="53"/>
  <c r="E16" i="53"/>
  <c r="E99" i="53"/>
  <c r="E67" i="53"/>
  <c r="E47" i="53"/>
  <c r="E31" i="53"/>
  <c r="F14" i="53"/>
  <c r="F9" i="53"/>
  <c r="E148" i="53"/>
  <c r="E144" i="53"/>
  <c r="E140" i="53"/>
  <c r="E136" i="53"/>
  <c r="E132" i="53"/>
  <c r="E128" i="53"/>
  <c r="E124" i="53"/>
  <c r="E120" i="53"/>
  <c r="E116" i="53"/>
  <c r="E112" i="53"/>
  <c r="E108" i="53"/>
  <c r="E104" i="53"/>
  <c r="E100" i="53"/>
  <c r="E96" i="53"/>
  <c r="E92" i="53"/>
  <c r="E88" i="53"/>
  <c r="E84" i="53"/>
  <c r="E80" i="53"/>
  <c r="E76" i="53"/>
  <c r="E72" i="53"/>
  <c r="E68" i="53"/>
  <c r="E64" i="53"/>
  <c r="E60" i="53"/>
  <c r="E56" i="53"/>
  <c r="E52" i="53"/>
  <c r="E48" i="53"/>
  <c r="E44" i="53"/>
  <c r="E40" i="53"/>
  <c r="E36" i="53"/>
  <c r="E32" i="53"/>
  <c r="E28" i="53"/>
  <c r="E24" i="53"/>
  <c r="F19" i="53"/>
  <c r="F15" i="53"/>
  <c r="F11" i="53"/>
  <c r="F7" i="53"/>
  <c r="E87" i="53"/>
  <c r="E39" i="53"/>
  <c r="F21" i="53"/>
  <c r="F147" i="53"/>
  <c r="F143" i="53"/>
  <c r="F139" i="53"/>
  <c r="F135" i="53"/>
  <c r="F131" i="53"/>
  <c r="F127" i="53"/>
  <c r="F123" i="53"/>
  <c r="F119" i="53"/>
  <c r="F115" i="53"/>
  <c r="F111" i="53"/>
  <c r="F107" i="53"/>
  <c r="F103" i="53"/>
  <c r="F99" i="53"/>
  <c r="F95" i="53"/>
  <c r="F91" i="53"/>
  <c r="F87" i="53"/>
  <c r="F83" i="53"/>
  <c r="F79" i="53"/>
  <c r="F75" i="53"/>
  <c r="F71" i="53"/>
  <c r="F67" i="53"/>
  <c r="F63" i="53"/>
  <c r="F59" i="53"/>
  <c r="F55" i="53"/>
  <c r="F51" i="53"/>
  <c r="F47" i="53"/>
  <c r="F43" i="53"/>
  <c r="F39" i="53"/>
  <c r="F35" i="53"/>
  <c r="F31" i="53"/>
  <c r="F27" i="53"/>
  <c r="F23" i="53"/>
  <c r="E19" i="53"/>
  <c r="E15" i="53"/>
  <c r="E11" i="53"/>
  <c r="E7" i="53"/>
  <c r="E147" i="53"/>
  <c r="E143" i="53"/>
  <c r="E139" i="53"/>
  <c r="E135" i="53"/>
  <c r="E131" i="53"/>
  <c r="E127" i="53"/>
  <c r="E123" i="53"/>
  <c r="E119" i="53"/>
  <c r="E115" i="53"/>
  <c r="E111" i="53"/>
  <c r="E107" i="53"/>
  <c r="E103" i="53"/>
  <c r="E83" i="53"/>
  <c r="E79" i="53"/>
  <c r="E63" i="53"/>
  <c r="E55" i="53"/>
  <c r="E35" i="53"/>
  <c r="F18" i="53"/>
  <c r="E26" i="53"/>
  <c r="F5" i="53"/>
  <c r="E148" i="51"/>
  <c r="E144" i="51"/>
  <c r="E140" i="51"/>
  <c r="E136" i="51"/>
  <c r="E132" i="51"/>
  <c r="E128" i="51"/>
  <c r="E124" i="51"/>
  <c r="E120" i="51"/>
  <c r="E116" i="51"/>
  <c r="E112" i="51"/>
  <c r="E108" i="51"/>
  <c r="E104" i="51"/>
  <c r="E100" i="51"/>
  <c r="E96" i="51"/>
  <c r="E92" i="51"/>
  <c r="E88" i="51"/>
  <c r="E84" i="51"/>
  <c r="E80" i="51"/>
  <c r="E76" i="51"/>
  <c r="E72" i="51"/>
  <c r="E68" i="51"/>
  <c r="E64" i="51"/>
  <c r="E60" i="51"/>
  <c r="E56" i="51"/>
  <c r="E52" i="51"/>
  <c r="E48" i="51"/>
  <c r="E44" i="51"/>
  <c r="E40" i="51"/>
  <c r="E36" i="51"/>
  <c r="E32" i="51"/>
  <c r="E28" i="51"/>
  <c r="E24" i="51"/>
  <c r="E20" i="51"/>
  <c r="E16" i="51"/>
  <c r="E12" i="51"/>
  <c r="E8" i="51"/>
  <c r="F150" i="51"/>
  <c r="F142" i="51"/>
  <c r="F138" i="51"/>
  <c r="F130" i="51"/>
  <c r="F122" i="51"/>
  <c r="F114" i="51"/>
  <c r="F106" i="51"/>
  <c r="F94" i="51"/>
  <c r="F86" i="51"/>
  <c r="F78" i="51"/>
  <c r="F70" i="51"/>
  <c r="F58" i="51"/>
  <c r="F46" i="51"/>
  <c r="F30" i="51"/>
  <c r="F22" i="51"/>
  <c r="E6" i="51"/>
  <c r="F141" i="51"/>
  <c r="F117" i="51"/>
  <c r="F97" i="51"/>
  <c r="F85" i="51"/>
  <c r="F61" i="51"/>
  <c r="F45" i="51"/>
  <c r="F25" i="51"/>
  <c r="F147" i="51"/>
  <c r="F143" i="51"/>
  <c r="F139" i="51"/>
  <c r="F135" i="51"/>
  <c r="F131" i="51"/>
  <c r="F127" i="51"/>
  <c r="F123" i="51"/>
  <c r="F119" i="51"/>
  <c r="F115" i="51"/>
  <c r="F111" i="51"/>
  <c r="F107" i="51"/>
  <c r="F103" i="51"/>
  <c r="F99" i="51"/>
  <c r="F95" i="51"/>
  <c r="F91" i="51"/>
  <c r="F87" i="51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146" i="51"/>
  <c r="F134" i="51"/>
  <c r="F126" i="51"/>
  <c r="F118" i="51"/>
  <c r="F110" i="51"/>
  <c r="F102" i="51"/>
  <c r="F90" i="51"/>
  <c r="F82" i="51"/>
  <c r="F66" i="51"/>
  <c r="F54" i="51"/>
  <c r="F34" i="51"/>
  <c r="F18" i="51"/>
  <c r="F6" i="51"/>
  <c r="E26" i="51"/>
  <c r="E10" i="51"/>
  <c r="F133" i="51"/>
  <c r="F109" i="51"/>
  <c r="F93" i="51"/>
  <c r="F73" i="51"/>
  <c r="F53" i="51"/>
  <c r="F33" i="51"/>
  <c r="E147" i="51"/>
  <c r="E143" i="51"/>
  <c r="E139" i="51"/>
  <c r="E135" i="51"/>
  <c r="E131" i="51"/>
  <c r="E127" i="51"/>
  <c r="E123" i="51"/>
  <c r="E119" i="51"/>
  <c r="E115" i="51"/>
  <c r="E111" i="51"/>
  <c r="E107" i="51"/>
  <c r="E103" i="51"/>
  <c r="E99" i="51"/>
  <c r="E95" i="51"/>
  <c r="E91" i="51"/>
  <c r="E87" i="51"/>
  <c r="E83" i="51"/>
  <c r="E79" i="51"/>
  <c r="E75" i="51"/>
  <c r="E71" i="51"/>
  <c r="E67" i="51"/>
  <c r="E63" i="51"/>
  <c r="E59" i="51"/>
  <c r="E55" i="51"/>
  <c r="E51" i="51"/>
  <c r="E47" i="51"/>
  <c r="E43" i="51"/>
  <c r="E39" i="51"/>
  <c r="E35" i="51"/>
  <c r="E31" i="51"/>
  <c r="E27" i="51"/>
  <c r="E23" i="51"/>
  <c r="E19" i="51"/>
  <c r="E15" i="51"/>
  <c r="E11" i="51"/>
  <c r="E7" i="51"/>
  <c r="F42" i="51"/>
  <c r="F14" i="51"/>
  <c r="E18" i="51"/>
  <c r="F145" i="51"/>
  <c r="F129" i="51"/>
  <c r="F113" i="51"/>
  <c r="F89" i="51"/>
  <c r="F77" i="51"/>
  <c r="F57" i="51"/>
  <c r="F37" i="51"/>
  <c r="F17" i="51"/>
  <c r="E150" i="51"/>
  <c r="E146" i="51"/>
  <c r="E142" i="51"/>
  <c r="E138" i="51"/>
  <c r="E134" i="51"/>
  <c r="E130" i="51"/>
  <c r="E126" i="51"/>
  <c r="E122" i="51"/>
  <c r="E118" i="51"/>
  <c r="E114" i="51"/>
  <c r="E110" i="51"/>
  <c r="E106" i="51"/>
  <c r="E102" i="51"/>
  <c r="E98" i="51"/>
  <c r="E94" i="51"/>
  <c r="E90" i="51"/>
  <c r="E86" i="51"/>
  <c r="E82" i="51"/>
  <c r="E78" i="51"/>
  <c r="E74" i="51"/>
  <c r="E70" i="51"/>
  <c r="E66" i="51"/>
  <c r="E62" i="51"/>
  <c r="E58" i="51"/>
  <c r="E54" i="51"/>
  <c r="E50" i="51"/>
  <c r="E46" i="51"/>
  <c r="E42" i="51"/>
  <c r="E38" i="51"/>
  <c r="E34" i="51"/>
  <c r="E22" i="51"/>
  <c r="F149" i="51"/>
  <c r="F125" i="51"/>
  <c r="F105" i="51"/>
  <c r="F69" i="51"/>
  <c r="F49" i="51"/>
  <c r="F29" i="51"/>
  <c r="E149" i="51"/>
  <c r="E145" i="51"/>
  <c r="E141" i="51"/>
  <c r="E137" i="51"/>
  <c r="E133" i="51"/>
  <c r="E129" i="51"/>
  <c r="E125" i="51"/>
  <c r="E121" i="51"/>
  <c r="E117" i="51"/>
  <c r="E113" i="51"/>
  <c r="E109" i="51"/>
  <c r="E105" i="51"/>
  <c r="E101" i="51"/>
  <c r="E97" i="51"/>
  <c r="E93" i="51"/>
  <c r="E89" i="51"/>
  <c r="E85" i="51"/>
  <c r="E81" i="51"/>
  <c r="E77" i="51"/>
  <c r="E73" i="51"/>
  <c r="E69" i="51"/>
  <c r="E65" i="51"/>
  <c r="E61" i="51"/>
  <c r="E57" i="51"/>
  <c r="E53" i="51"/>
  <c r="E49" i="51"/>
  <c r="E45" i="51"/>
  <c r="E41" i="51"/>
  <c r="E37" i="51"/>
  <c r="E33" i="51"/>
  <c r="E29" i="51"/>
  <c r="E25" i="51"/>
  <c r="E21" i="51"/>
  <c r="E17" i="51"/>
  <c r="E13" i="51"/>
  <c r="E9" i="51"/>
  <c r="F5" i="51"/>
  <c r="F16" i="51"/>
  <c r="F12" i="51"/>
  <c r="F8" i="51"/>
  <c r="E5" i="51"/>
  <c r="F148" i="51"/>
  <c r="F144" i="51"/>
  <c r="F140" i="51"/>
  <c r="F136" i="51"/>
  <c r="F132" i="51"/>
  <c r="F128" i="51"/>
  <c r="F124" i="51"/>
  <c r="F120" i="51"/>
  <c r="F116" i="51"/>
  <c r="F112" i="51"/>
  <c r="F108" i="51"/>
  <c r="F104" i="51"/>
  <c r="F100" i="51"/>
  <c r="F96" i="51"/>
  <c r="F92" i="51"/>
  <c r="F88" i="51"/>
  <c r="F84" i="51"/>
  <c r="F80" i="51"/>
  <c r="F76" i="51"/>
  <c r="F72" i="51"/>
  <c r="F68" i="51"/>
  <c r="F64" i="51"/>
  <c r="F60" i="51"/>
  <c r="F56" i="51"/>
  <c r="F52" i="51"/>
  <c r="F48" i="51"/>
  <c r="F44" i="51"/>
  <c r="F40" i="51"/>
  <c r="F36" i="51"/>
  <c r="F32" i="51"/>
  <c r="F28" i="51"/>
  <c r="F24" i="51"/>
  <c r="F20" i="51"/>
  <c r="F98" i="51"/>
  <c r="F74" i="51"/>
  <c r="F62" i="51"/>
  <c r="F50" i="51"/>
  <c r="F38" i="51"/>
  <c r="F26" i="51"/>
  <c r="F10" i="51"/>
  <c r="E30" i="51"/>
  <c r="E14" i="51"/>
  <c r="F137" i="51"/>
  <c r="F121" i="51"/>
  <c r="F101" i="51"/>
  <c r="F81" i="51"/>
  <c r="F65" i="51"/>
  <c r="F41" i="51"/>
  <c r="F21" i="51"/>
  <c r="F13" i="51"/>
  <c r="F9" i="51"/>
  <c r="F9" i="46"/>
  <c r="E9" i="46"/>
  <c r="E15" i="49"/>
  <c r="F12" i="46"/>
  <c r="F45" i="44"/>
  <c r="E16" i="49"/>
  <c r="F13" i="49"/>
  <c r="E12" i="46"/>
  <c r="F10" i="46"/>
  <c r="E13" i="49"/>
  <c r="F17" i="49"/>
  <c r="F11" i="46"/>
  <c r="F10" i="49"/>
  <c r="E17" i="49"/>
  <c r="E11" i="46"/>
  <c r="F16" i="49"/>
  <c r="E10" i="46"/>
  <c r="E10" i="49"/>
  <c r="F7" i="49"/>
  <c r="E45" i="44"/>
  <c r="E7" i="49"/>
  <c r="F15" i="49"/>
  <c r="F21" i="39"/>
  <c r="E21" i="39"/>
  <c r="E18" i="39"/>
  <c r="F20" i="39"/>
  <c r="E16" i="39"/>
  <c r="F17" i="39"/>
  <c r="E15" i="39"/>
  <c r="F18" i="39"/>
  <c r="E17" i="39"/>
  <c r="E20" i="39"/>
  <c r="E19" i="39"/>
  <c r="F15" i="39"/>
  <c r="F16" i="39"/>
  <c r="F19" i="39"/>
  <c r="F11" i="49"/>
  <c r="E134" i="49"/>
  <c r="E102" i="49"/>
  <c r="E70" i="49"/>
  <c r="E38" i="49"/>
  <c r="E36" i="44"/>
  <c r="F157" i="49"/>
  <c r="F125" i="49"/>
  <c r="F93" i="49"/>
  <c r="F61" i="49"/>
  <c r="F29" i="49"/>
  <c r="E20" i="49"/>
  <c r="E157" i="49"/>
  <c r="E125" i="49"/>
  <c r="E93" i="49"/>
  <c r="E61" i="49"/>
  <c r="E29" i="49"/>
  <c r="F138" i="49"/>
  <c r="F152" i="49"/>
  <c r="F120" i="49"/>
  <c r="F88" i="49"/>
  <c r="F56" i="49"/>
  <c r="F24" i="49"/>
  <c r="F106" i="49"/>
  <c r="E144" i="49"/>
  <c r="E112" i="49"/>
  <c r="E80" i="49"/>
  <c r="F143" i="49"/>
  <c r="F111" i="49"/>
  <c r="F79" i="49"/>
  <c r="F47" i="49"/>
  <c r="F14" i="46"/>
  <c r="F34" i="49"/>
  <c r="E131" i="49"/>
  <c r="E99" i="49"/>
  <c r="E67" i="49"/>
  <c r="E35" i="49"/>
  <c r="F90" i="49"/>
  <c r="F135" i="49"/>
  <c r="F39" i="49"/>
  <c r="E123" i="49"/>
  <c r="F38" i="49"/>
  <c r="F41" i="49"/>
  <c r="F18" i="49"/>
  <c r="E92" i="49"/>
  <c r="E111" i="49"/>
  <c r="E11" i="49"/>
  <c r="E130" i="49"/>
  <c r="E98" i="49"/>
  <c r="E66" i="49"/>
  <c r="E34" i="49"/>
  <c r="E64" i="49"/>
  <c r="F153" i="49"/>
  <c r="F121" i="49"/>
  <c r="F89" i="49"/>
  <c r="F57" i="49"/>
  <c r="F25" i="49"/>
  <c r="F146" i="49"/>
  <c r="E153" i="49"/>
  <c r="E121" i="49"/>
  <c r="E89" i="49"/>
  <c r="E57" i="49"/>
  <c r="E25" i="49"/>
  <c r="F118" i="49"/>
  <c r="F148" i="49"/>
  <c r="F116" i="49"/>
  <c r="F84" i="49"/>
  <c r="F52" i="49"/>
  <c r="F20" i="49"/>
  <c r="F78" i="49"/>
  <c r="E140" i="49"/>
  <c r="E108" i="49"/>
  <c r="E48" i="49"/>
  <c r="F139" i="49"/>
  <c r="F107" i="49"/>
  <c r="F75" i="49"/>
  <c r="F43" i="49"/>
  <c r="F154" i="49"/>
  <c r="F13" i="46"/>
  <c r="E127" i="49"/>
  <c r="E95" i="49"/>
  <c r="E63" i="49"/>
  <c r="E31" i="49"/>
  <c r="F66" i="49"/>
  <c r="F48" i="49"/>
  <c r="E136" i="49"/>
  <c r="F110" i="49"/>
  <c r="F71" i="49"/>
  <c r="F150" i="49"/>
  <c r="E91" i="49"/>
  <c r="F105" i="49"/>
  <c r="F132" i="49"/>
  <c r="F155" i="49"/>
  <c r="E79" i="49"/>
  <c r="F9" i="49"/>
  <c r="E126" i="49"/>
  <c r="E94" i="49"/>
  <c r="E62" i="49"/>
  <c r="E30" i="49"/>
  <c r="E44" i="49"/>
  <c r="F149" i="49"/>
  <c r="F117" i="49"/>
  <c r="F85" i="49"/>
  <c r="F53" i="49"/>
  <c r="F21" i="49"/>
  <c r="F126" i="49"/>
  <c r="E149" i="49"/>
  <c r="E117" i="49"/>
  <c r="E85" i="49"/>
  <c r="E53" i="49"/>
  <c r="E21" i="49"/>
  <c r="F94" i="49"/>
  <c r="F144" i="49"/>
  <c r="F112" i="49"/>
  <c r="F80" i="49"/>
  <c r="F5" i="49"/>
  <c r="F58" i="49"/>
  <c r="E104" i="49"/>
  <c r="F103" i="49"/>
  <c r="E155" i="49"/>
  <c r="E27" i="49"/>
  <c r="E76" i="49"/>
  <c r="E124" i="49"/>
  <c r="E143" i="49"/>
  <c r="E154" i="49"/>
  <c r="E122" i="49"/>
  <c r="E90" i="49"/>
  <c r="E58" i="49"/>
  <c r="E26" i="49"/>
  <c r="E28" i="49"/>
  <c r="F145" i="49"/>
  <c r="F113" i="49"/>
  <c r="F81" i="49"/>
  <c r="F49" i="49"/>
  <c r="F6" i="49"/>
  <c r="F98" i="49"/>
  <c r="E145" i="49"/>
  <c r="E113" i="49"/>
  <c r="E81" i="49"/>
  <c r="E49" i="49"/>
  <c r="E6" i="49"/>
  <c r="F70" i="49"/>
  <c r="F140" i="49"/>
  <c r="F108" i="49"/>
  <c r="F76" i="49"/>
  <c r="F44" i="49"/>
  <c r="E72" i="49"/>
  <c r="F30" i="49"/>
  <c r="E132" i="49"/>
  <c r="E100" i="49"/>
  <c r="F42" i="49"/>
  <c r="F131" i="49"/>
  <c r="F99" i="49"/>
  <c r="F67" i="49"/>
  <c r="F35" i="49"/>
  <c r="F130" i="49"/>
  <c r="E151" i="49"/>
  <c r="E119" i="49"/>
  <c r="E87" i="49"/>
  <c r="E55" i="49"/>
  <c r="E23" i="49"/>
  <c r="F14" i="49"/>
  <c r="E51" i="49"/>
  <c r="E146" i="49"/>
  <c r="E82" i="49"/>
  <c r="F137" i="49"/>
  <c r="E137" i="49"/>
  <c r="E52" i="49"/>
  <c r="F36" i="49"/>
  <c r="F123" i="49"/>
  <c r="E47" i="49"/>
  <c r="E150" i="49"/>
  <c r="E118" i="49"/>
  <c r="E86" i="49"/>
  <c r="E54" i="49"/>
  <c r="E22" i="49"/>
  <c r="F86" i="49"/>
  <c r="F141" i="49"/>
  <c r="F109" i="49"/>
  <c r="F77" i="49"/>
  <c r="F45" i="49"/>
  <c r="F36" i="44"/>
  <c r="F74" i="49"/>
  <c r="E141" i="49"/>
  <c r="E109" i="49"/>
  <c r="E77" i="49"/>
  <c r="E45" i="49"/>
  <c r="E68" i="49"/>
  <c r="F46" i="49"/>
  <c r="F136" i="49"/>
  <c r="F104" i="49"/>
  <c r="F72" i="49"/>
  <c r="F40" i="49"/>
  <c r="E60" i="49"/>
  <c r="F12" i="49"/>
  <c r="E128" i="49"/>
  <c r="E96" i="49"/>
  <c r="E12" i="49"/>
  <c r="F127" i="49"/>
  <c r="F95" i="49"/>
  <c r="F63" i="49"/>
  <c r="F31" i="49"/>
  <c r="F122" i="49"/>
  <c r="E147" i="49"/>
  <c r="E115" i="49"/>
  <c r="E83" i="49"/>
  <c r="E19" i="49"/>
  <c r="E114" i="49"/>
  <c r="E50" i="49"/>
  <c r="F73" i="49"/>
  <c r="E105" i="49"/>
  <c r="E41" i="49"/>
  <c r="E40" i="49"/>
  <c r="F59" i="49"/>
  <c r="E18" i="49"/>
  <c r="F100" i="49"/>
  <c r="F102" i="49"/>
  <c r="E142" i="49"/>
  <c r="E110" i="49"/>
  <c r="E78" i="49"/>
  <c r="E46" i="49"/>
  <c r="E14" i="49"/>
  <c r="F22" i="49"/>
  <c r="F133" i="49"/>
  <c r="F101" i="49"/>
  <c r="F69" i="49"/>
  <c r="F37" i="49"/>
  <c r="E56" i="49"/>
  <c r="F26" i="49"/>
  <c r="E133" i="49"/>
  <c r="E101" i="49"/>
  <c r="E69" i="49"/>
  <c r="E37" i="49"/>
  <c r="E32" i="49"/>
  <c r="E8" i="49"/>
  <c r="F128" i="49"/>
  <c r="F96" i="49"/>
  <c r="F64" i="49"/>
  <c r="F32" i="49"/>
  <c r="E24" i="49"/>
  <c r="E152" i="49"/>
  <c r="E120" i="49"/>
  <c r="E88" i="49"/>
  <c r="F151" i="49"/>
  <c r="F119" i="49"/>
  <c r="F87" i="49"/>
  <c r="F55" i="49"/>
  <c r="F23" i="49"/>
  <c r="F82" i="49"/>
  <c r="E139" i="49"/>
  <c r="E107" i="49"/>
  <c r="E75" i="49"/>
  <c r="E43" i="49"/>
  <c r="F134" i="49"/>
  <c r="F54" i="49"/>
  <c r="F68" i="49"/>
  <c r="F91" i="49"/>
  <c r="E14" i="46"/>
  <c r="E138" i="49"/>
  <c r="E106" i="49"/>
  <c r="E74" i="49"/>
  <c r="E42" i="49"/>
  <c r="E13" i="46"/>
  <c r="E9" i="49"/>
  <c r="F129" i="49"/>
  <c r="F97" i="49"/>
  <c r="F65" i="49"/>
  <c r="F33" i="49"/>
  <c r="E36" i="49"/>
  <c r="F8" i="49"/>
  <c r="E129" i="49"/>
  <c r="E97" i="49"/>
  <c r="E65" i="49"/>
  <c r="E33" i="49"/>
  <c r="E5" i="49"/>
  <c r="F156" i="49"/>
  <c r="F124" i="49"/>
  <c r="F92" i="49"/>
  <c r="F60" i="49"/>
  <c r="F28" i="49"/>
  <c r="F142" i="49"/>
  <c r="E148" i="49"/>
  <c r="E116" i="49"/>
  <c r="E84" i="49"/>
  <c r="F147" i="49"/>
  <c r="F115" i="49"/>
  <c r="F83" i="49"/>
  <c r="F51" i="49"/>
  <c r="F19" i="49"/>
  <c r="F62" i="49"/>
  <c r="E135" i="49"/>
  <c r="E103" i="49"/>
  <c r="E71" i="49"/>
  <c r="E39" i="49"/>
  <c r="F114" i="49"/>
  <c r="E59" i="49"/>
  <c r="F50" i="49"/>
  <c r="E73" i="49"/>
  <c r="E156" i="49"/>
  <c r="F27" i="49"/>
  <c r="E153" i="46"/>
  <c r="E120" i="46"/>
  <c r="F145" i="46"/>
  <c r="E50" i="46"/>
  <c r="E82" i="46"/>
  <c r="E114" i="46"/>
  <c r="E146" i="46"/>
  <c r="E48" i="46"/>
  <c r="F37" i="46"/>
  <c r="F121" i="46"/>
  <c r="F30" i="46"/>
  <c r="F62" i="46"/>
  <c r="F94" i="46"/>
  <c r="F126" i="46"/>
  <c r="F23" i="46"/>
  <c r="E124" i="46"/>
  <c r="F77" i="46"/>
  <c r="F153" i="46"/>
  <c r="E27" i="46"/>
  <c r="E59" i="46"/>
  <c r="E91" i="46"/>
  <c r="E123" i="46"/>
  <c r="E155" i="46"/>
  <c r="F127" i="46"/>
  <c r="F15" i="46"/>
  <c r="E88" i="46"/>
  <c r="F44" i="46"/>
  <c r="F112" i="46"/>
  <c r="F148" i="46"/>
  <c r="E116" i="46"/>
  <c r="F56" i="46"/>
  <c r="F132" i="46"/>
  <c r="E41" i="46"/>
  <c r="E73" i="46"/>
  <c r="E105" i="46"/>
  <c r="E137" i="46"/>
  <c r="E127" i="46"/>
  <c r="F99" i="46"/>
  <c r="F131" i="46"/>
  <c r="E104" i="46"/>
  <c r="F52" i="46"/>
  <c r="F116" i="46"/>
  <c r="E136" i="46"/>
  <c r="E8" i="46"/>
  <c r="E77" i="46"/>
  <c r="E109" i="46"/>
  <c r="E79" i="46"/>
  <c r="F20" i="46"/>
  <c r="F32" i="46"/>
  <c r="E29" i="46"/>
  <c r="E112" i="46"/>
  <c r="E119" i="46"/>
  <c r="F155" i="46"/>
  <c r="E100" i="46"/>
  <c r="E101" i="46"/>
  <c r="F27" i="46"/>
  <c r="E5" i="46"/>
  <c r="E54" i="46"/>
  <c r="E86" i="46"/>
  <c r="E118" i="46"/>
  <c r="E150" i="46"/>
  <c r="E60" i="46"/>
  <c r="F49" i="46"/>
  <c r="F129" i="46"/>
  <c r="F34" i="46"/>
  <c r="F66" i="46"/>
  <c r="F98" i="46"/>
  <c r="F130" i="46"/>
  <c r="F43" i="46"/>
  <c r="E140" i="46"/>
  <c r="F85" i="46"/>
  <c r="F5" i="46"/>
  <c r="E31" i="46"/>
  <c r="E63" i="46"/>
  <c r="F67" i="46"/>
  <c r="F35" i="46"/>
  <c r="F152" i="46"/>
  <c r="F68" i="46"/>
  <c r="E45" i="46"/>
  <c r="E141" i="46"/>
  <c r="F84" i="46"/>
  <c r="E93" i="46"/>
  <c r="E55" i="46"/>
  <c r="F36" i="46"/>
  <c r="F108" i="46"/>
  <c r="F51" i="46"/>
  <c r="F29" i="46"/>
  <c r="E26" i="46"/>
  <c r="E58" i="46"/>
  <c r="E90" i="46"/>
  <c r="E122" i="46"/>
  <c r="E154" i="46"/>
  <c r="E84" i="46"/>
  <c r="F61" i="46"/>
  <c r="F137" i="46"/>
  <c r="F38" i="46"/>
  <c r="F70" i="46"/>
  <c r="F102" i="46"/>
  <c r="F134" i="46"/>
  <c r="F59" i="46"/>
  <c r="F8" i="46"/>
  <c r="F97" i="46"/>
  <c r="E18" i="46"/>
  <c r="E35" i="46"/>
  <c r="E67" i="46"/>
  <c r="E99" i="46"/>
  <c r="E131" i="46"/>
  <c r="F71" i="46"/>
  <c r="F135" i="46"/>
  <c r="F55" i="46"/>
  <c r="E128" i="46"/>
  <c r="F60" i="46"/>
  <c r="F120" i="46"/>
  <c r="F19" i="46"/>
  <c r="E152" i="46"/>
  <c r="F72" i="46"/>
  <c r="E17" i="46"/>
  <c r="E49" i="46"/>
  <c r="E81" i="46"/>
  <c r="E113" i="46"/>
  <c r="E145" i="46"/>
  <c r="E117" i="46"/>
  <c r="E121" i="46"/>
  <c r="E38" i="46"/>
  <c r="E70" i="46"/>
  <c r="F47" i="46"/>
  <c r="F18" i="46"/>
  <c r="F82" i="46"/>
  <c r="E64" i="46"/>
  <c r="E15" i="46"/>
  <c r="F83" i="46"/>
  <c r="E56" i="46"/>
  <c r="E36" i="46"/>
  <c r="E61" i="46"/>
  <c r="F69" i="46"/>
  <c r="E151" i="46"/>
  <c r="E76" i="46"/>
  <c r="F48" i="46"/>
  <c r="E133" i="46"/>
  <c r="E7" i="46"/>
  <c r="F41" i="46"/>
  <c r="E30" i="46"/>
  <c r="E62" i="46"/>
  <c r="E94" i="46"/>
  <c r="E126" i="46"/>
  <c r="F6" i="46"/>
  <c r="E108" i="46"/>
  <c r="F73" i="46"/>
  <c r="F149" i="46"/>
  <c r="F42" i="46"/>
  <c r="F74" i="46"/>
  <c r="F106" i="46"/>
  <c r="F138" i="46"/>
  <c r="E20" i="46"/>
  <c r="F21" i="46"/>
  <c r="F105" i="46"/>
  <c r="E22" i="46"/>
  <c r="E39" i="46"/>
  <c r="E71" i="46"/>
  <c r="E135" i="46"/>
  <c r="F75" i="46"/>
  <c r="F107" i="46"/>
  <c r="F139" i="46"/>
  <c r="E24" i="46"/>
  <c r="E148" i="46"/>
  <c r="F64" i="46"/>
  <c r="F124" i="46"/>
  <c r="F39" i="46"/>
  <c r="F16" i="46"/>
  <c r="F80" i="46"/>
  <c r="E21" i="46"/>
  <c r="E53" i="46"/>
  <c r="E85" i="46"/>
  <c r="E149" i="46"/>
  <c r="F65" i="46"/>
  <c r="E102" i="46"/>
  <c r="E144" i="46"/>
  <c r="F50" i="46"/>
  <c r="F114" i="46"/>
  <c r="F45" i="46"/>
  <c r="E47" i="46"/>
  <c r="E143" i="46"/>
  <c r="F115" i="46"/>
  <c r="F136" i="46"/>
  <c r="E125" i="46"/>
  <c r="E23" i="46"/>
  <c r="F91" i="46"/>
  <c r="F100" i="46"/>
  <c r="E37" i="46"/>
  <c r="E28" i="46"/>
  <c r="F53" i="46"/>
  <c r="E34" i="46"/>
  <c r="E66" i="46"/>
  <c r="E98" i="46"/>
  <c r="E130" i="46"/>
  <c r="F31" i="46"/>
  <c r="E132" i="46"/>
  <c r="F81" i="46"/>
  <c r="F46" i="46"/>
  <c r="F78" i="46"/>
  <c r="F110" i="46"/>
  <c r="F142" i="46"/>
  <c r="E44" i="46"/>
  <c r="F33" i="46"/>
  <c r="F117" i="46"/>
  <c r="E6" i="46"/>
  <c r="E43" i="46"/>
  <c r="E75" i="46"/>
  <c r="E107" i="46"/>
  <c r="E139" i="46"/>
  <c r="F79" i="46"/>
  <c r="F111" i="46"/>
  <c r="F143" i="46"/>
  <c r="E40" i="46"/>
  <c r="F7" i="46"/>
  <c r="F76" i="46"/>
  <c r="F128" i="46"/>
  <c r="F63" i="46"/>
  <c r="F24" i="46"/>
  <c r="F88" i="46"/>
  <c r="E25" i="46"/>
  <c r="E57" i="46"/>
  <c r="E89" i="46"/>
  <c r="E52" i="46"/>
  <c r="E134" i="46"/>
  <c r="F89" i="46"/>
  <c r="F146" i="46"/>
  <c r="F125" i="46"/>
  <c r="E111" i="46"/>
  <c r="F147" i="46"/>
  <c r="E80" i="46"/>
  <c r="F93" i="46"/>
  <c r="E42" i="46"/>
  <c r="E74" i="46"/>
  <c r="E106" i="46"/>
  <c r="E138" i="46"/>
  <c r="E16" i="46"/>
  <c r="F17" i="46"/>
  <c r="F101" i="46"/>
  <c r="F22" i="46"/>
  <c r="F54" i="46"/>
  <c r="F86" i="46"/>
  <c r="F118" i="46"/>
  <c r="F150" i="46"/>
  <c r="E92" i="46"/>
  <c r="F57" i="46"/>
  <c r="F133" i="46"/>
  <c r="E19" i="46"/>
  <c r="E51" i="46"/>
  <c r="E83" i="46"/>
  <c r="E115" i="46"/>
  <c r="E147" i="46"/>
  <c r="F87" i="46"/>
  <c r="F119" i="46"/>
  <c r="F151" i="46"/>
  <c r="E72" i="46"/>
  <c r="F28" i="46"/>
  <c r="F92" i="46"/>
  <c r="F140" i="46"/>
  <c r="E68" i="46"/>
  <c r="F40" i="46"/>
  <c r="F104" i="46"/>
  <c r="E33" i="46"/>
  <c r="E65" i="46"/>
  <c r="E97" i="46"/>
  <c r="E129" i="46"/>
  <c r="F113" i="46"/>
  <c r="E46" i="46"/>
  <c r="E78" i="46"/>
  <c r="E110" i="46"/>
  <c r="E142" i="46"/>
  <c r="E32" i="46"/>
  <c r="F25" i="46"/>
  <c r="F109" i="46"/>
  <c r="F26" i="46"/>
  <c r="F58" i="46"/>
  <c r="F90" i="46"/>
  <c r="F122" i="46"/>
  <c r="F154" i="46"/>
  <c r="F141" i="46"/>
  <c r="E87" i="46"/>
  <c r="F123" i="46"/>
  <c r="F144" i="46"/>
  <c r="E69" i="46"/>
  <c r="E38" i="44"/>
  <c r="F38" i="44"/>
  <c r="E150" i="44"/>
  <c r="F130" i="44"/>
  <c r="E20" i="44"/>
  <c r="F8" i="44"/>
  <c r="F150" i="44"/>
  <c r="E51" i="44"/>
  <c r="E83" i="44"/>
  <c r="E115" i="44"/>
  <c r="E147" i="44"/>
  <c r="F25" i="44"/>
  <c r="F83" i="44"/>
  <c r="F115" i="44"/>
  <c r="F147" i="44"/>
  <c r="F126" i="44"/>
  <c r="F21" i="44"/>
  <c r="E14" i="44"/>
  <c r="E52" i="44"/>
  <c r="E84" i="44"/>
  <c r="E116" i="44"/>
  <c r="E148" i="44"/>
  <c r="F14" i="44"/>
  <c r="E16" i="44"/>
  <c r="F30" i="44"/>
  <c r="F132" i="44"/>
  <c r="E27" i="44"/>
  <c r="E61" i="44"/>
  <c r="E93" i="44"/>
  <c r="E125" i="44"/>
  <c r="E32" i="44"/>
  <c r="F34" i="44"/>
  <c r="F120" i="44"/>
  <c r="F19" i="44"/>
  <c r="F53" i="44"/>
  <c r="F85" i="44"/>
  <c r="F117" i="44"/>
  <c r="F149" i="44"/>
  <c r="E62" i="44"/>
  <c r="E94" i="44"/>
  <c r="E126" i="44"/>
  <c r="F89" i="44"/>
  <c r="E12" i="44"/>
  <c r="E66" i="44"/>
  <c r="E130" i="44"/>
  <c r="E22" i="44"/>
  <c r="E92" i="44"/>
  <c r="E28" i="44"/>
  <c r="F37" i="44"/>
  <c r="F68" i="44"/>
  <c r="E35" i="44"/>
  <c r="E69" i="44"/>
  <c r="E133" i="44"/>
  <c r="F46" i="44"/>
  <c r="F136" i="44"/>
  <c r="F61" i="44"/>
  <c r="F93" i="44"/>
  <c r="E37" i="44"/>
  <c r="E70" i="44"/>
  <c r="E134" i="44"/>
  <c r="E25" i="44"/>
  <c r="E95" i="44"/>
  <c r="F74" i="44"/>
  <c r="F55" i="44"/>
  <c r="F127" i="44"/>
  <c r="E5" i="44"/>
  <c r="F51" i="44"/>
  <c r="E64" i="44"/>
  <c r="E96" i="44"/>
  <c r="F16" i="44"/>
  <c r="F58" i="44"/>
  <c r="F84" i="44"/>
  <c r="E40" i="44"/>
  <c r="E73" i="44"/>
  <c r="E137" i="44"/>
  <c r="F72" i="44"/>
  <c r="F144" i="44"/>
  <c r="F65" i="44"/>
  <c r="F97" i="44"/>
  <c r="E41" i="44"/>
  <c r="E106" i="44"/>
  <c r="E138" i="44"/>
  <c r="F92" i="44"/>
  <c r="F40" i="44"/>
  <c r="F137" i="44"/>
  <c r="E50" i="44"/>
  <c r="E146" i="44"/>
  <c r="E139" i="44"/>
  <c r="E13" i="44"/>
  <c r="F139" i="44"/>
  <c r="F32" i="44"/>
  <c r="E9" i="44"/>
  <c r="E55" i="44"/>
  <c r="E87" i="44"/>
  <c r="E119" i="44"/>
  <c r="E151" i="44"/>
  <c r="F33" i="44"/>
  <c r="F87" i="44"/>
  <c r="F119" i="44"/>
  <c r="F151" i="44"/>
  <c r="F134" i="44"/>
  <c r="F29" i="44"/>
  <c r="E18" i="44"/>
  <c r="E56" i="44"/>
  <c r="E88" i="44"/>
  <c r="E120" i="44"/>
  <c r="E152" i="44"/>
  <c r="F26" i="44"/>
  <c r="F12" i="44"/>
  <c r="F56" i="44"/>
  <c r="F140" i="44"/>
  <c r="E31" i="44"/>
  <c r="E65" i="44"/>
  <c r="E97" i="44"/>
  <c r="E129" i="44"/>
  <c r="F20" i="44"/>
  <c r="F48" i="44"/>
  <c r="F128" i="44"/>
  <c r="F23" i="44"/>
  <c r="F57" i="44"/>
  <c r="F121" i="44"/>
  <c r="E98" i="44"/>
  <c r="E60" i="44"/>
  <c r="E124" i="44"/>
  <c r="F39" i="44"/>
  <c r="F148" i="44"/>
  <c r="E101" i="44"/>
  <c r="F60" i="44"/>
  <c r="F27" i="44"/>
  <c r="F125" i="44"/>
  <c r="E102" i="44"/>
  <c r="E63" i="44"/>
  <c r="E127" i="44"/>
  <c r="F95" i="44"/>
  <c r="F28" i="44"/>
  <c r="E26" i="44"/>
  <c r="E128" i="44"/>
  <c r="F52" i="44"/>
  <c r="E7" i="44"/>
  <c r="E105" i="44"/>
  <c r="F62" i="44"/>
  <c r="F31" i="44"/>
  <c r="F129" i="44"/>
  <c r="E74" i="44"/>
  <c r="F110" i="44"/>
  <c r="F73" i="44"/>
  <c r="E114" i="44"/>
  <c r="E107" i="44"/>
  <c r="F75" i="44"/>
  <c r="F54" i="44"/>
  <c r="E21" i="44"/>
  <c r="E59" i="44"/>
  <c r="E91" i="44"/>
  <c r="E123" i="44"/>
  <c r="F24" i="44"/>
  <c r="F47" i="44"/>
  <c r="F91" i="44"/>
  <c r="F123" i="44"/>
  <c r="E24" i="44"/>
  <c r="F146" i="44"/>
  <c r="F78" i="44"/>
  <c r="F98" i="44"/>
  <c r="E29" i="44"/>
  <c r="E67" i="44"/>
  <c r="E99" i="44"/>
  <c r="E131" i="44"/>
  <c r="F118" i="44"/>
  <c r="F63" i="44"/>
  <c r="F99" i="44"/>
  <c r="F131" i="44"/>
  <c r="F50" i="44"/>
  <c r="E17" i="44"/>
  <c r="F59" i="44"/>
  <c r="E30" i="44"/>
  <c r="E68" i="44"/>
  <c r="E100" i="44"/>
  <c r="E132" i="44"/>
  <c r="F41" i="44"/>
  <c r="F64" i="44"/>
  <c r="F82" i="44"/>
  <c r="F96" i="44"/>
  <c r="E11" i="44"/>
  <c r="E44" i="44"/>
  <c r="E77" i="44"/>
  <c r="E109" i="44"/>
  <c r="E141" i="44"/>
  <c r="F86" i="44"/>
  <c r="F80" i="44"/>
  <c r="F152" i="44"/>
  <c r="F35" i="44"/>
  <c r="F69" i="44"/>
  <c r="F101" i="44"/>
  <c r="F133" i="44"/>
  <c r="E46" i="44"/>
  <c r="E78" i="44"/>
  <c r="E110" i="44"/>
  <c r="E142" i="44"/>
  <c r="E33" i="44"/>
  <c r="E71" i="44"/>
  <c r="E103" i="44"/>
  <c r="E135" i="44"/>
  <c r="F142" i="44"/>
  <c r="F71" i="44"/>
  <c r="F103" i="44"/>
  <c r="F135" i="44"/>
  <c r="F70" i="44"/>
  <c r="F5" i="44"/>
  <c r="F67" i="44"/>
  <c r="E34" i="44"/>
  <c r="E72" i="44"/>
  <c r="E104" i="44"/>
  <c r="E136" i="44"/>
  <c r="F66" i="44"/>
  <c r="F76" i="44"/>
  <c r="F102" i="44"/>
  <c r="F104" i="44"/>
  <c r="E15" i="44"/>
  <c r="E49" i="44"/>
  <c r="E81" i="44"/>
  <c r="E113" i="44"/>
  <c r="E145" i="44"/>
  <c r="F7" i="44"/>
  <c r="F105" i="44"/>
  <c r="E82" i="44"/>
  <c r="E75" i="44"/>
  <c r="F107" i="44"/>
  <c r="F122" i="44"/>
  <c r="F138" i="44"/>
  <c r="F111" i="44"/>
  <c r="E10" i="44"/>
  <c r="E144" i="44"/>
  <c r="F124" i="44"/>
  <c r="E121" i="44"/>
  <c r="F15" i="44"/>
  <c r="F145" i="44"/>
  <c r="F109" i="44"/>
  <c r="F141" i="44"/>
  <c r="F143" i="44"/>
  <c r="E39" i="44"/>
  <c r="F90" i="44"/>
  <c r="E19" i="44"/>
  <c r="E149" i="44"/>
  <c r="F44" i="44"/>
  <c r="E54" i="44"/>
  <c r="E143" i="44"/>
  <c r="F100" i="44"/>
  <c r="E47" i="44"/>
  <c r="F94" i="44"/>
  <c r="E48" i="44"/>
  <c r="F114" i="44"/>
  <c r="E23" i="44"/>
  <c r="E8" i="44"/>
  <c r="F49" i="44"/>
  <c r="E58" i="44"/>
  <c r="E57" i="44"/>
  <c r="E90" i="44"/>
  <c r="E108" i="44"/>
  <c r="E140" i="44"/>
  <c r="E117" i="44"/>
  <c r="E79" i="44"/>
  <c r="F106" i="44"/>
  <c r="E76" i="44"/>
  <c r="F88" i="44"/>
  <c r="E53" i="44"/>
  <c r="F10" i="44"/>
  <c r="F77" i="44"/>
  <c r="E86" i="44"/>
  <c r="F81" i="44"/>
  <c r="F6" i="44"/>
  <c r="E118" i="44"/>
  <c r="E111" i="44"/>
  <c r="F9" i="44"/>
  <c r="E80" i="44"/>
  <c r="F116" i="44"/>
  <c r="F22" i="44"/>
  <c r="F17" i="44"/>
  <c r="E85" i="44"/>
  <c r="F11" i="44"/>
  <c r="F13" i="44"/>
  <c r="E112" i="44"/>
  <c r="F18" i="44"/>
  <c r="E89" i="44"/>
  <c r="F108" i="44"/>
  <c r="F113" i="44"/>
  <c r="E122" i="44"/>
  <c r="F79" i="44"/>
  <c r="E6" i="44"/>
  <c r="F112" i="44"/>
  <c r="F123" i="39"/>
  <c r="F91" i="39"/>
  <c r="F59" i="39"/>
  <c r="E68" i="39"/>
  <c r="E127" i="39"/>
  <c r="E95" i="39"/>
  <c r="E63" i="39"/>
  <c r="F22" i="39"/>
  <c r="F138" i="39"/>
  <c r="F106" i="39"/>
  <c r="F74" i="39"/>
  <c r="E146" i="39"/>
  <c r="E114" i="39"/>
  <c r="E82" i="39"/>
  <c r="E50" i="39"/>
  <c r="E14" i="39"/>
  <c r="E72" i="39"/>
  <c r="F129" i="39"/>
  <c r="F97" i="39"/>
  <c r="F65" i="39"/>
  <c r="F42" i="39"/>
  <c r="E96" i="39"/>
  <c r="E133" i="39"/>
  <c r="E101" i="39"/>
  <c r="E69" i="39"/>
  <c r="E120" i="39"/>
  <c r="F140" i="39"/>
  <c r="F108" i="39"/>
  <c r="F76" i="39"/>
  <c r="E148" i="39"/>
  <c r="E55" i="39"/>
  <c r="F130" i="39"/>
  <c r="E138" i="39"/>
  <c r="E74" i="39"/>
  <c r="E24" i="39"/>
  <c r="F89" i="39"/>
  <c r="E64" i="39"/>
  <c r="E93" i="39"/>
  <c r="E88" i="39"/>
  <c r="F100" i="39"/>
  <c r="F111" i="39"/>
  <c r="E147" i="39"/>
  <c r="E51" i="39"/>
  <c r="F126" i="39"/>
  <c r="F119" i="39"/>
  <c r="F87" i="39"/>
  <c r="F55" i="39"/>
  <c r="F23" i="39"/>
  <c r="E123" i="39"/>
  <c r="E91" i="39"/>
  <c r="E59" i="39"/>
  <c r="F14" i="39"/>
  <c r="F134" i="39"/>
  <c r="F102" i="39"/>
  <c r="F70" i="39"/>
  <c r="E142" i="39"/>
  <c r="E110" i="39"/>
  <c r="E78" i="39"/>
  <c r="E46" i="39"/>
  <c r="E10" i="39"/>
  <c r="E48" i="39"/>
  <c r="F125" i="39"/>
  <c r="F93" i="39"/>
  <c r="F61" i="39"/>
  <c r="E80" i="39"/>
  <c r="E129" i="39"/>
  <c r="E97" i="39"/>
  <c r="E65" i="39"/>
  <c r="E42" i="39"/>
  <c r="E104" i="39"/>
  <c r="F136" i="39"/>
  <c r="F104" i="39"/>
  <c r="F72" i="39"/>
  <c r="E132" i="39"/>
  <c r="E87" i="39"/>
  <c r="F6" i="39"/>
  <c r="F98" i="39"/>
  <c r="E106" i="39"/>
  <c r="E44" i="39"/>
  <c r="F121" i="39"/>
  <c r="F57" i="39"/>
  <c r="E125" i="39"/>
  <c r="E61" i="39"/>
  <c r="F132" i="39"/>
  <c r="F68" i="39"/>
  <c r="E116" i="39"/>
  <c r="F47" i="39"/>
  <c r="E83" i="39"/>
  <c r="E56" i="39"/>
  <c r="F147" i="39"/>
  <c r="F115" i="39"/>
  <c r="F83" i="39"/>
  <c r="F51" i="39"/>
  <c r="F11" i="39"/>
  <c r="E8" i="39"/>
  <c r="E119" i="39"/>
  <c r="E23" i="39"/>
  <c r="F66" i="39"/>
  <c r="E6" i="39"/>
  <c r="F25" i="39"/>
  <c r="F7" i="39"/>
  <c r="F143" i="39"/>
  <c r="F79" i="39"/>
  <c r="E115" i="39"/>
  <c r="E11" i="39"/>
  <c r="F94" i="39"/>
  <c r="F135" i="39"/>
  <c r="F103" i="39"/>
  <c r="F71" i="39"/>
  <c r="F46" i="39"/>
  <c r="E139" i="39"/>
  <c r="E107" i="39"/>
  <c r="E75" i="39"/>
  <c r="E45" i="39"/>
  <c r="F58" i="39"/>
  <c r="F150" i="39"/>
  <c r="F118" i="39"/>
  <c r="F86" i="39"/>
  <c r="E126" i="39"/>
  <c r="E94" i="39"/>
  <c r="E62" i="39"/>
  <c r="E124" i="39"/>
  <c r="F141" i="39"/>
  <c r="F109" i="39"/>
  <c r="F77" i="39"/>
  <c r="F27" i="39"/>
  <c r="E144" i="39"/>
  <c r="E145" i="39"/>
  <c r="E113" i="39"/>
  <c r="E81" i="39"/>
  <c r="E49" i="39"/>
  <c r="E9" i="39"/>
  <c r="F120" i="39"/>
  <c r="F88" i="39"/>
  <c r="F56" i="39"/>
  <c r="F24" i="39"/>
  <c r="E60" i="39"/>
  <c r="F127" i="39"/>
  <c r="E111" i="39"/>
  <c r="F114" i="39"/>
  <c r="E150" i="39"/>
  <c r="E86" i="39"/>
  <c r="E22" i="39"/>
  <c r="F133" i="39"/>
  <c r="F69" i="39"/>
  <c r="E112" i="39"/>
  <c r="E105" i="39"/>
  <c r="F144" i="39"/>
  <c r="F80" i="39"/>
  <c r="F8" i="39"/>
  <c r="E71" i="39"/>
  <c r="E54" i="39"/>
  <c r="E137" i="39"/>
  <c r="F48" i="39"/>
  <c r="F139" i="39"/>
  <c r="F142" i="39"/>
  <c r="F81" i="39"/>
  <c r="F92" i="39"/>
  <c r="F122" i="39"/>
  <c r="E26" i="39"/>
  <c r="E27" i="39"/>
  <c r="F107" i="39"/>
  <c r="E103" i="39"/>
  <c r="E7" i="39"/>
  <c r="F110" i="39"/>
  <c r="E134" i="39"/>
  <c r="E70" i="39"/>
  <c r="F5" i="39"/>
  <c r="F117" i="39"/>
  <c r="F53" i="39"/>
  <c r="E89" i="39"/>
  <c r="E25" i="39"/>
  <c r="F128" i="39"/>
  <c r="F64" i="39"/>
  <c r="E100" i="39"/>
  <c r="F124" i="39"/>
  <c r="E84" i="39"/>
  <c r="E92" i="39"/>
  <c r="E73" i="39"/>
  <c r="E12" i="39"/>
  <c r="E135" i="39"/>
  <c r="E98" i="39"/>
  <c r="E117" i="39"/>
  <c r="F131" i="39"/>
  <c r="E90" i="39"/>
  <c r="E128" i="39"/>
  <c r="F12" i="39"/>
  <c r="F99" i="39"/>
  <c r="F54" i="39"/>
  <c r="E99" i="39"/>
  <c r="F44" i="39"/>
  <c r="F90" i="39"/>
  <c r="E130" i="39"/>
  <c r="E66" i="39"/>
  <c r="E140" i="39"/>
  <c r="F113" i="39"/>
  <c r="F49" i="39"/>
  <c r="E149" i="39"/>
  <c r="E85" i="39"/>
  <c r="E13" i="39"/>
  <c r="F60" i="39"/>
  <c r="F75" i="39"/>
  <c r="F78" i="39"/>
  <c r="F101" i="39"/>
  <c r="E136" i="39"/>
  <c r="F63" i="39"/>
  <c r="E53" i="39"/>
  <c r="E131" i="39"/>
  <c r="E109" i="39"/>
  <c r="F95" i="39"/>
  <c r="F43" i="39"/>
  <c r="E79" i="39"/>
  <c r="F82" i="39"/>
  <c r="E122" i="39"/>
  <c r="E58" i="39"/>
  <c r="E108" i="39"/>
  <c r="F105" i="39"/>
  <c r="E141" i="39"/>
  <c r="E77" i="39"/>
  <c r="E5" i="39"/>
  <c r="F116" i="39"/>
  <c r="F52" i="39"/>
  <c r="F26" i="39"/>
  <c r="E118" i="39"/>
  <c r="F112" i="39"/>
  <c r="F50" i="39"/>
  <c r="F9" i="39"/>
  <c r="F137" i="39"/>
  <c r="F148" i="39"/>
  <c r="F67" i="39"/>
  <c r="E143" i="39"/>
  <c r="E67" i="39"/>
  <c r="F146" i="39"/>
  <c r="F62" i="39"/>
  <c r="E102" i="39"/>
  <c r="E43" i="39"/>
  <c r="F149" i="39"/>
  <c r="F85" i="39"/>
  <c r="F13" i="39"/>
  <c r="E121" i="39"/>
  <c r="E57" i="39"/>
  <c r="E76" i="39"/>
  <c r="F96" i="39"/>
  <c r="E47" i="39"/>
  <c r="F145" i="39"/>
  <c r="E52" i="39"/>
  <c r="F45" i="39"/>
  <c r="F10" i="39"/>
  <c r="F73" i="39"/>
  <c r="F84" i="39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0" i="6"/>
  <c r="E15" i="6"/>
  <c r="E20" i="6"/>
  <c r="E26" i="6"/>
  <c r="E31" i="6"/>
  <c r="E36" i="6"/>
  <c r="E42" i="6"/>
  <c r="E47" i="6"/>
  <c r="E52" i="6"/>
  <c r="E58" i="6"/>
  <c r="E63" i="6"/>
  <c r="E68" i="6"/>
  <c r="E74" i="6"/>
  <c r="E79" i="6"/>
  <c r="E84" i="6"/>
  <c r="E90" i="6"/>
  <c r="E95" i="6"/>
  <c r="E100" i="6"/>
  <c r="E106" i="6"/>
  <c r="E111" i="6"/>
  <c r="E116" i="6"/>
  <c r="E122" i="6"/>
  <c r="E127" i="6"/>
  <c r="E132" i="6"/>
  <c r="E138" i="6"/>
  <c r="E143" i="6"/>
  <c r="F10" i="6"/>
  <c r="F15" i="6"/>
  <c r="F21" i="6"/>
  <c r="F26" i="6"/>
  <c r="F31" i="6"/>
  <c r="F37" i="6"/>
  <c r="F42" i="6"/>
  <c r="F47" i="6"/>
  <c r="F53" i="6"/>
  <c r="F58" i="6"/>
  <c r="F63" i="6"/>
  <c r="F69" i="6"/>
  <c r="F74" i="6"/>
  <c r="F79" i="6"/>
  <c r="F85" i="6"/>
  <c r="F90" i="6"/>
  <c r="F95" i="6"/>
  <c r="F101" i="6"/>
  <c r="F106" i="6"/>
  <c r="F111" i="6"/>
  <c r="F117" i="6"/>
  <c r="F122" i="6"/>
  <c r="F127" i="6"/>
  <c r="F133" i="6"/>
  <c r="F138" i="6"/>
  <c r="F143" i="6"/>
  <c r="F149" i="6"/>
  <c r="E6" i="6"/>
  <c r="E11" i="6"/>
  <c r="E16" i="6"/>
  <c r="E22" i="6"/>
  <c r="E27" i="6"/>
  <c r="E32" i="6"/>
  <c r="E38" i="6"/>
  <c r="E43" i="6"/>
  <c r="E48" i="6"/>
  <c r="E54" i="6"/>
  <c r="E12" i="6"/>
  <c r="F19" i="6"/>
  <c r="F29" i="6"/>
  <c r="F38" i="6"/>
  <c r="E46" i="6"/>
  <c r="E55" i="6"/>
  <c r="E62" i="6"/>
  <c r="E70" i="6"/>
  <c r="E76" i="6"/>
  <c r="E83" i="6"/>
  <c r="E91" i="6"/>
  <c r="E98" i="6"/>
  <c r="E104" i="6"/>
  <c r="E112" i="6"/>
  <c r="E119" i="6"/>
  <c r="E126" i="6"/>
  <c r="E134" i="6"/>
  <c r="E140" i="6"/>
  <c r="E147" i="6"/>
  <c r="E7" i="6"/>
  <c r="F33" i="6"/>
  <c r="E50" i="6"/>
  <c r="F65" i="6"/>
  <c r="F78" i="6"/>
  <c r="F93" i="6"/>
  <c r="F107" i="6"/>
  <c r="F114" i="6"/>
  <c r="F129" i="6"/>
  <c r="F142" i="6"/>
  <c r="F7" i="6"/>
  <c r="F17" i="6"/>
  <c r="E34" i="6"/>
  <c r="F50" i="6"/>
  <c r="E66" i="6"/>
  <c r="E87" i="6"/>
  <c r="E102" i="6"/>
  <c r="E115" i="6"/>
  <c r="E130" i="6"/>
  <c r="F150" i="6"/>
  <c r="E18" i="6"/>
  <c r="F34" i="6"/>
  <c r="E51" i="6"/>
  <c r="F66" i="6"/>
  <c r="F81" i="6"/>
  <c r="F94" i="6"/>
  <c r="F109" i="6"/>
  <c r="F123" i="6"/>
  <c r="F137" i="6"/>
  <c r="F18" i="6"/>
  <c r="E35" i="6"/>
  <c r="E60" i="6"/>
  <c r="E75" i="6"/>
  <c r="E88" i="6"/>
  <c r="E110" i="6"/>
  <c r="E124" i="6"/>
  <c r="E139" i="6"/>
  <c r="E19" i="6"/>
  <c r="F35" i="6"/>
  <c r="F54" i="6"/>
  <c r="F67" i="6"/>
  <c r="F75" i="6"/>
  <c r="F89" i="6"/>
  <c r="F110" i="6"/>
  <c r="F125" i="6"/>
  <c r="F139" i="6"/>
  <c r="F13" i="6"/>
  <c r="F22" i="6"/>
  <c r="E30" i="6"/>
  <c r="E39" i="6"/>
  <c r="F46" i="6"/>
  <c r="F55" i="6"/>
  <c r="F62" i="6"/>
  <c r="F70" i="6"/>
  <c r="F77" i="6"/>
  <c r="F83" i="6"/>
  <c r="F91" i="6"/>
  <c r="F98" i="6"/>
  <c r="F105" i="6"/>
  <c r="F113" i="6"/>
  <c r="F119" i="6"/>
  <c r="F126" i="6"/>
  <c r="F134" i="6"/>
  <c r="F141" i="6"/>
  <c r="F147" i="6"/>
  <c r="F6" i="6"/>
  <c r="E14" i="6"/>
  <c r="E23" i="6"/>
  <c r="F30" i="6"/>
  <c r="F39" i="6"/>
  <c r="F49" i="6"/>
  <c r="E56" i="6"/>
  <c r="E64" i="6"/>
  <c r="E71" i="6"/>
  <c r="E78" i="6"/>
  <c r="E86" i="6"/>
  <c r="E92" i="6"/>
  <c r="E99" i="6"/>
  <c r="E107" i="6"/>
  <c r="E114" i="6"/>
  <c r="E120" i="6"/>
  <c r="E128" i="6"/>
  <c r="E135" i="6"/>
  <c r="E142" i="6"/>
  <c r="E148" i="6"/>
  <c r="F14" i="6"/>
  <c r="F23" i="6"/>
  <c r="E40" i="6"/>
  <c r="F57" i="6"/>
  <c r="F71" i="6"/>
  <c r="F86" i="6"/>
  <c r="F99" i="6"/>
  <c r="F121" i="6"/>
  <c r="F135" i="6"/>
  <c r="E150" i="6"/>
  <c r="E24" i="6"/>
  <c r="F41" i="6"/>
  <c r="E59" i="6"/>
  <c r="E72" i="6"/>
  <c r="E80" i="6"/>
  <c r="E94" i="6"/>
  <c r="E108" i="6"/>
  <c r="E123" i="6"/>
  <c r="E136" i="6"/>
  <c r="E144" i="6"/>
  <c r="E8" i="6"/>
  <c r="F25" i="6"/>
  <c r="F43" i="6"/>
  <c r="F59" i="6"/>
  <c r="F73" i="6"/>
  <c r="F87" i="6"/>
  <c r="F102" i="6"/>
  <c r="F115" i="6"/>
  <c r="F130" i="6"/>
  <c r="F145" i="6"/>
  <c r="F9" i="6"/>
  <c r="F27" i="6"/>
  <c r="E44" i="6"/>
  <c r="F51" i="6"/>
  <c r="E67" i="6"/>
  <c r="E82" i="6"/>
  <c r="E96" i="6"/>
  <c r="E103" i="6"/>
  <c r="E118" i="6"/>
  <c r="E131" i="6"/>
  <c r="E146" i="6"/>
  <c r="F11" i="6"/>
  <c r="E28" i="6"/>
  <c r="F45" i="6"/>
  <c r="F61" i="6"/>
  <c r="F82" i="6"/>
  <c r="F97" i="6"/>
  <c r="F103" i="6"/>
  <c r="F118" i="6"/>
  <c r="F131" i="6"/>
  <c r="F146" i="6"/>
  <c r="E5" i="6"/>
  <c r="F5" i="6"/>
  <c r="F83" i="1"/>
  <c r="F3" i="1"/>
  <c r="F66" i="1"/>
  <c r="F62" i="1" l="1"/>
  <c r="F78" i="1"/>
  <c r="F77" i="1"/>
  <c r="F76" i="1"/>
  <c r="F73" i="1"/>
  <c r="F72" i="1"/>
  <c r="F84" i="1"/>
  <c r="F85" i="1"/>
  <c r="F16" i="1"/>
  <c r="F15" i="1"/>
  <c r="F43" i="1"/>
  <c r="F45" i="1"/>
  <c r="F44" i="1"/>
  <c r="F54" i="1"/>
  <c r="F47" i="1"/>
  <c r="F49" i="1"/>
  <c r="F65" i="1"/>
  <c r="F8" i="1"/>
  <c r="F9" i="1"/>
  <c r="F4" i="1"/>
  <c r="F6" i="1"/>
  <c r="F5" i="1"/>
  <c r="F60" i="1"/>
  <c r="F64" i="1"/>
  <c r="F52" i="1"/>
  <c r="F51" i="1"/>
  <c r="F57" i="1"/>
  <c r="F63" i="1"/>
  <c r="F17" i="1"/>
  <c r="F59" i="1"/>
  <c r="F42" i="1"/>
  <c r="F69" i="1"/>
  <c r="F12" i="1"/>
  <c r="F58" i="1"/>
  <c r="F67" i="1"/>
  <c r="F25" i="1"/>
  <c r="F22" i="1"/>
  <c r="F24" i="1"/>
  <c r="F23" i="1"/>
  <c r="F26" i="1"/>
  <c r="F33" i="1"/>
  <c r="F32" i="1"/>
  <c r="F31" i="1"/>
  <c r="F46" i="1"/>
  <c r="G20" i="32"/>
  <c r="E20" i="32"/>
  <c r="F20" i="32"/>
  <c r="F103" i="46" l="1"/>
  <c r="E103" i="46"/>
  <c r="L27" i="39" l="1"/>
  <c r="L42" i="39" s="1"/>
  <c r="L43" i="39" s="1"/>
  <c r="L44" i="39" s="1"/>
  <c r="L45" i="39" s="1"/>
  <c r="L46" i="39" s="1"/>
  <c r="L47" i="39" s="1"/>
  <c r="L48" i="39" s="1"/>
  <c r="L49" i="39" s="1"/>
  <c r="L50" i="39" s="1"/>
  <c r="L51" i="39" s="1"/>
  <c r="L52" i="39" s="1"/>
  <c r="L53" i="39" s="1"/>
  <c r="L54" i="39" s="1"/>
  <c r="L55" i="39" s="1"/>
  <c r="L56" i="39" s="1"/>
  <c r="L57" i="39" s="1"/>
  <c r="L58" i="39" s="1"/>
  <c r="L59" i="39" s="1"/>
  <c r="L60" i="39" s="1"/>
  <c r="L61" i="39" s="1"/>
  <c r="L62" i="39" s="1"/>
  <c r="L63" i="39" s="1"/>
  <c r="L64" i="39" s="1"/>
  <c r="L65" i="39" s="1"/>
  <c r="L66" i="39" s="1"/>
  <c r="L67" i="39" s="1"/>
  <c r="L68" i="39" s="1"/>
  <c r="L69" i="39" s="1"/>
  <c r="L70" i="39" s="1"/>
  <c r="L71" i="39" s="1"/>
  <c r="L72" i="39" s="1"/>
  <c r="L73" i="39" s="1"/>
  <c r="L74" i="39" s="1"/>
  <c r="L75" i="39" s="1"/>
  <c r="L76" i="39" s="1"/>
  <c r="L77" i="39" s="1"/>
  <c r="L78" i="39" s="1"/>
  <c r="L79" i="39" s="1"/>
  <c r="L80" i="39" s="1"/>
  <c r="L81" i="39" s="1"/>
  <c r="L82" i="39" s="1"/>
  <c r="L83" i="39" s="1"/>
  <c r="L84" i="39" s="1"/>
  <c r="L85" i="39" s="1"/>
  <c r="L86" i="39" s="1"/>
  <c r="L87" i="39" s="1"/>
  <c r="L88" i="39" s="1"/>
  <c r="L89" i="39" s="1"/>
  <c r="L90" i="39" s="1"/>
  <c r="L91" i="39" s="1"/>
  <c r="L92" i="39" s="1"/>
  <c r="L93" i="39" s="1"/>
  <c r="L94" i="39" s="1"/>
  <c r="L95" i="39" s="1"/>
  <c r="L96" i="39" s="1"/>
  <c r="L97" i="39" s="1"/>
  <c r="L98" i="39" s="1"/>
  <c r="L99" i="39" s="1"/>
  <c r="L100" i="39" s="1"/>
  <c r="L101" i="39" s="1"/>
  <c r="L102" i="39" s="1"/>
  <c r="L103" i="39" s="1"/>
  <c r="L104" i="39" s="1"/>
  <c r="L105" i="39" s="1"/>
  <c r="L106" i="39" s="1"/>
  <c r="L107" i="39" s="1"/>
  <c r="L108" i="39" s="1"/>
  <c r="L109" i="39" s="1"/>
  <c r="L110" i="39" s="1"/>
  <c r="L111" i="39" s="1"/>
  <c r="L112" i="39" s="1"/>
  <c r="L113" i="39" s="1"/>
  <c r="L114" i="39" s="1"/>
  <c r="L115" i="39" s="1"/>
  <c r="L116" i="39" s="1"/>
  <c r="L117" i="39" s="1"/>
  <c r="L118" i="39" s="1"/>
  <c r="L119" i="39" s="1"/>
  <c r="L120" i="39" s="1"/>
  <c r="L121" i="39" s="1"/>
  <c r="L122" i="39" s="1"/>
  <c r="L123" i="39" s="1"/>
  <c r="L124" i="39" s="1"/>
  <c r="L125" i="39" s="1"/>
  <c r="L126" i="39" s="1"/>
  <c r="L127" i="39" s="1"/>
  <c r="L128" i="39" s="1"/>
  <c r="L129" i="39" s="1"/>
  <c r="L130" i="39" s="1"/>
  <c r="L131" i="39" s="1"/>
  <c r="L132" i="39" s="1"/>
  <c r="L133" i="39" s="1"/>
  <c r="L134" i="39" s="1"/>
  <c r="L135" i="39" s="1"/>
  <c r="L136" i="39" s="1"/>
  <c r="L137" i="39" s="1"/>
  <c r="L138" i="39" s="1"/>
  <c r="L139" i="39" s="1"/>
  <c r="L140" i="39" s="1"/>
  <c r="L141" i="39" s="1"/>
  <c r="L142" i="39" s="1"/>
  <c r="L143" i="39" s="1"/>
  <c r="L144" i="39" s="1"/>
  <c r="L145" i="39" s="1"/>
  <c r="L146" i="39" s="1"/>
  <c r="L147" i="39" s="1"/>
  <c r="L148" i="39" s="1"/>
  <c r="L149" i="39" s="1"/>
  <c r="L150" i="39" s="1"/>
  <c r="L151" i="39" s="1"/>
  <c r="L152" i="39" s="1"/>
  <c r="L153" i="39" s="1"/>
</calcChain>
</file>

<file path=xl/sharedStrings.xml><?xml version="1.0" encoding="utf-8"?>
<sst xmlns="http://schemas.openxmlformats.org/spreadsheetml/2006/main" count="1575" uniqueCount="693">
  <si>
    <t>Grocery</t>
  </si>
  <si>
    <t>Meal</t>
  </si>
  <si>
    <t>2nd Floor</t>
  </si>
  <si>
    <t>Household</t>
  </si>
  <si>
    <t>3rd Floor</t>
  </si>
  <si>
    <t>Oldhouse</t>
  </si>
  <si>
    <t>Carens</t>
  </si>
  <si>
    <t>Fuel</t>
  </si>
  <si>
    <t>Maintenance</t>
  </si>
  <si>
    <t>Avanza</t>
  </si>
  <si>
    <t>Laundry</t>
  </si>
  <si>
    <t>Zach</t>
  </si>
  <si>
    <t>Medicine</t>
  </si>
  <si>
    <t>Leisure</t>
  </si>
  <si>
    <t>Bedian</t>
  </si>
  <si>
    <t>Kaleb</t>
  </si>
  <si>
    <t>Clothing</t>
  </si>
  <si>
    <t>Gift</t>
  </si>
  <si>
    <t>School</t>
  </si>
  <si>
    <t>Brayton</t>
  </si>
  <si>
    <t>Donation</t>
  </si>
  <si>
    <t>Charmaine</t>
  </si>
  <si>
    <t>Shirley</t>
  </si>
  <si>
    <t>Roxan</t>
  </si>
  <si>
    <t>Phyllis</t>
  </si>
  <si>
    <t>Car</t>
  </si>
  <si>
    <t>Expense</t>
  </si>
  <si>
    <t>Account</t>
  </si>
  <si>
    <t>Type</t>
  </si>
  <si>
    <t>Date</t>
  </si>
  <si>
    <t>Establishment</t>
  </si>
  <si>
    <t>Branch</t>
  </si>
  <si>
    <t>Cash</t>
  </si>
  <si>
    <t>MetroBank</t>
  </si>
  <si>
    <t>HSBC</t>
  </si>
  <si>
    <t>BPI Debit</t>
  </si>
  <si>
    <t>Unbalance</t>
  </si>
  <si>
    <t>Bulacao</t>
  </si>
  <si>
    <t>Citi Hardware</t>
  </si>
  <si>
    <t>Snacks</t>
  </si>
  <si>
    <t>Waffle Time</t>
  </si>
  <si>
    <t>Ace Hardware</t>
  </si>
  <si>
    <t>Julies Bakeshope</t>
  </si>
  <si>
    <t>F. Llamas</t>
  </si>
  <si>
    <t>Mercury Drug</t>
  </si>
  <si>
    <t>Rachel Luang</t>
  </si>
  <si>
    <t>Tisa</t>
  </si>
  <si>
    <t>Crown Hardware</t>
  </si>
  <si>
    <t>Happy Valley</t>
  </si>
  <si>
    <t>Metro Drug</t>
  </si>
  <si>
    <t>Super Metro (Basak)</t>
  </si>
  <si>
    <t>Health</t>
  </si>
  <si>
    <t>Hi Precision</t>
  </si>
  <si>
    <t>Fuente</t>
  </si>
  <si>
    <t>SM Grocery</t>
  </si>
  <si>
    <t>00000</t>
  </si>
  <si>
    <t>Computer</t>
  </si>
  <si>
    <t>Twins</t>
  </si>
  <si>
    <t>Work</t>
  </si>
  <si>
    <t>Amount</t>
  </si>
  <si>
    <t>Mama</t>
  </si>
  <si>
    <t>Unitop</t>
  </si>
  <si>
    <t>Hi Grain</t>
  </si>
  <si>
    <t>Kakeng</t>
  </si>
  <si>
    <t>Religious</t>
  </si>
  <si>
    <t>Delux Bakery</t>
  </si>
  <si>
    <t>Familia House</t>
  </si>
  <si>
    <t>Tools</t>
  </si>
  <si>
    <t>Ton's Water</t>
  </si>
  <si>
    <t>Leona</t>
  </si>
  <si>
    <t>Pizza Hut</t>
  </si>
  <si>
    <t>Thirsty</t>
  </si>
  <si>
    <t>ID</t>
  </si>
  <si>
    <t>One Time</t>
  </si>
  <si>
    <t>SM City, Cebu</t>
  </si>
  <si>
    <t>SM Seaside, Cebu</t>
  </si>
  <si>
    <t>Banana Stall</t>
  </si>
  <si>
    <t>Juan Luna</t>
  </si>
  <si>
    <t>Osmena Blvd. (Downtown)</t>
  </si>
  <si>
    <t>Plaridel</t>
  </si>
  <si>
    <t>Parkmall</t>
  </si>
  <si>
    <t>Visayan Educational Supply</t>
  </si>
  <si>
    <t>Magallanes</t>
  </si>
  <si>
    <t xml:space="preserve">P. Lopez </t>
  </si>
  <si>
    <t>P. Gullas</t>
  </si>
  <si>
    <t>Omacor</t>
  </si>
  <si>
    <t>Brand</t>
  </si>
  <si>
    <t>Details</t>
  </si>
  <si>
    <t>Elcosapentaenoic Acid, Docosahexaenoic Acid</t>
  </si>
  <si>
    <t>Sacubitril, Valsartan</t>
  </si>
  <si>
    <t>Entresto</t>
  </si>
  <si>
    <t>Carvedilol</t>
  </si>
  <si>
    <t>Carvid</t>
  </si>
  <si>
    <t>460mg/380mg</t>
  </si>
  <si>
    <t>100mg</t>
  </si>
  <si>
    <t>25mg</t>
  </si>
  <si>
    <t>Super Metro</t>
  </si>
  <si>
    <t>Basak</t>
  </si>
  <si>
    <t>Integrated Cardiovascular Wellness and Lifestyle Center Inc. (HeartHub)</t>
  </si>
  <si>
    <t>City Time Square, Mandaue</t>
  </si>
  <si>
    <t>Diagnostic</t>
  </si>
  <si>
    <t>Doctor</t>
  </si>
  <si>
    <t>Rago Lumber</t>
  </si>
  <si>
    <t>Ong King Kin</t>
  </si>
  <si>
    <t>Plaridel Street</t>
  </si>
  <si>
    <t>Baking</t>
  </si>
  <si>
    <t>Chowking</t>
  </si>
  <si>
    <t>Handyman</t>
  </si>
  <si>
    <t>Tay Bee</t>
  </si>
  <si>
    <t>Manalili</t>
  </si>
  <si>
    <t>Accessories</t>
  </si>
  <si>
    <t>Lumpia House</t>
  </si>
  <si>
    <t>ShopWise</t>
  </si>
  <si>
    <t>Diatoms</t>
  </si>
  <si>
    <t>Katipunan</t>
  </si>
  <si>
    <t>Fooda</t>
  </si>
  <si>
    <t>Domings</t>
  </si>
  <si>
    <t>Guadalupe</t>
  </si>
  <si>
    <t>Mango Ave.</t>
  </si>
  <si>
    <t>Cellphone</t>
  </si>
  <si>
    <t>Invoice Number</t>
  </si>
  <si>
    <t>Quantity</t>
  </si>
  <si>
    <t>Item ID</t>
  </si>
  <si>
    <t>Aldactone</t>
  </si>
  <si>
    <t>50mg</t>
  </si>
  <si>
    <t>Diamicron</t>
  </si>
  <si>
    <t>Methformin</t>
  </si>
  <si>
    <t>Rhea</t>
  </si>
  <si>
    <t>60mg</t>
  </si>
  <si>
    <t>500mg</t>
  </si>
  <si>
    <t>175mg</t>
  </si>
  <si>
    <t>T10/5mg</t>
  </si>
  <si>
    <t>Spironolactone</t>
  </si>
  <si>
    <t>Glumet</t>
  </si>
  <si>
    <t>Clopidogrel</t>
  </si>
  <si>
    <t>PLAZ</t>
  </si>
  <si>
    <t>Glyxambi</t>
  </si>
  <si>
    <t>Empagliflozin Linagliptin</t>
  </si>
  <si>
    <t xml:space="preserve">Gliclazide </t>
  </si>
  <si>
    <t>Omacor(Elcosapentaenoic Acid, Docosahexaenoic Acid) 460mg/380mg</t>
  </si>
  <si>
    <t>Entresto(Sacubitril, Valsartan) 100mg</t>
  </si>
  <si>
    <t>Carvid(Carvedilol) 25mg</t>
  </si>
  <si>
    <t>Aldactone(Spironolactone) 50mg</t>
  </si>
  <si>
    <t>Diamicron(Gliclazide ) 60mg</t>
  </si>
  <si>
    <t>Methformin(Glumet) 500mg</t>
  </si>
  <si>
    <t>Methformin(Rhea) 500mg</t>
  </si>
  <si>
    <t>Clopidogrel(PLAZ) 175mg</t>
  </si>
  <si>
    <t>Clopidogrel(Rhea) 175mg</t>
  </si>
  <si>
    <t>Glyxambi(Empagliflozin Linagliptin) T10/5mg</t>
  </si>
  <si>
    <t>Unit Price</t>
  </si>
  <si>
    <t>People's Educational Supply</t>
  </si>
  <si>
    <t>Colon</t>
  </si>
  <si>
    <t>Supplies</t>
  </si>
  <si>
    <t>Office</t>
  </si>
  <si>
    <t>Electrical</t>
  </si>
  <si>
    <t>Plumbing</t>
  </si>
  <si>
    <t>Tips</t>
  </si>
  <si>
    <t>KFC</t>
  </si>
  <si>
    <t>La Fortuna Bakery</t>
  </si>
  <si>
    <t>Borromeo</t>
  </si>
  <si>
    <t>Gil's Barbershop</t>
  </si>
  <si>
    <t>Personal</t>
  </si>
  <si>
    <t>Cebu Atlantic Hardware</t>
  </si>
  <si>
    <t>Basak San Nicolas</t>
  </si>
  <si>
    <t>Francisco L. Chio, Jr.</t>
  </si>
  <si>
    <t>Chong Hua Medical Arts</t>
  </si>
  <si>
    <t>Metro Grocery</t>
  </si>
  <si>
    <t>1L</t>
  </si>
  <si>
    <t>Nescafe Blen and Brew  3in1</t>
  </si>
  <si>
    <t>Original</t>
  </si>
  <si>
    <t>Dozen</t>
  </si>
  <si>
    <t>Energen</t>
  </si>
  <si>
    <t>Chocolate</t>
  </si>
  <si>
    <t>8x30x40g</t>
  </si>
  <si>
    <t>1Lx2</t>
  </si>
  <si>
    <t>10kg</t>
  </si>
  <si>
    <t>Dimsum Break</t>
  </si>
  <si>
    <t>PCQuickbuys</t>
  </si>
  <si>
    <t>Achi Ichiban</t>
  </si>
  <si>
    <t>Cebu Bolt and Screw Sales</t>
  </si>
  <si>
    <t>Leon Kilat</t>
  </si>
  <si>
    <t>Metro Department</t>
  </si>
  <si>
    <t xml:space="preserve"> </t>
  </si>
  <si>
    <t>Neoform</t>
  </si>
  <si>
    <t>Metformin</t>
  </si>
  <si>
    <t>Valda</t>
  </si>
  <si>
    <t>Pastilles</t>
  </si>
  <si>
    <t>Menthol</t>
  </si>
  <si>
    <t>Family Choice</t>
  </si>
  <si>
    <t>Sweetened Cocoa</t>
  </si>
  <si>
    <t>3in1 Mixes</t>
  </si>
  <si>
    <t>250g</t>
  </si>
  <si>
    <t>Metro Select</t>
  </si>
  <si>
    <t>White Pepper Powder</t>
  </si>
  <si>
    <t>30g</t>
  </si>
  <si>
    <t xml:space="preserve">Magnum </t>
  </si>
  <si>
    <t>Macademia</t>
  </si>
  <si>
    <t>Almond Single</t>
  </si>
  <si>
    <t>Classic</t>
  </si>
  <si>
    <t>White Almond</t>
  </si>
  <si>
    <t>24/80ml</t>
  </si>
  <si>
    <t>Each</t>
  </si>
  <si>
    <t>JOYOJoyo Marketing</t>
  </si>
  <si>
    <t>Forte</t>
  </si>
  <si>
    <t>Decolgen</t>
  </si>
  <si>
    <t>Efficascent Oil</t>
  </si>
  <si>
    <t>6ml</t>
  </si>
  <si>
    <t>Scotts</t>
  </si>
  <si>
    <t>30Mg30</t>
  </si>
  <si>
    <t>Yakult</t>
  </si>
  <si>
    <t>80ml</t>
  </si>
  <si>
    <t>Vitamins</t>
  </si>
  <si>
    <t>Enervon</t>
  </si>
  <si>
    <t>Multivitamins</t>
  </si>
  <si>
    <t>Gallo</t>
  </si>
  <si>
    <t>Misua</t>
  </si>
  <si>
    <t>1kg</t>
  </si>
  <si>
    <t>Sibot with Tongkoy</t>
  </si>
  <si>
    <t>Rice</t>
  </si>
  <si>
    <t>Ganador</t>
  </si>
  <si>
    <t>Century Egg</t>
  </si>
  <si>
    <t>6 pcs pack</t>
  </si>
  <si>
    <t>Junquera Ext</t>
  </si>
  <si>
    <t>Bread Sticks</t>
  </si>
  <si>
    <t>Nissin</t>
  </si>
  <si>
    <t>130g</t>
  </si>
  <si>
    <t>Cebu Polar Marketing</t>
  </si>
  <si>
    <t>Mabini</t>
  </si>
  <si>
    <t>Omega</t>
  </si>
  <si>
    <t>60ml</t>
  </si>
  <si>
    <t>Alaska</t>
  </si>
  <si>
    <t>1700g</t>
  </si>
  <si>
    <t>Boy Bawang</t>
  </si>
  <si>
    <t>Garlic</t>
  </si>
  <si>
    <t>500g</t>
  </si>
  <si>
    <t>Powder Milk</t>
  </si>
  <si>
    <t>Fresh Milk</t>
  </si>
  <si>
    <t xml:space="preserve">Alaska </t>
  </si>
  <si>
    <t>Magnolia</t>
  </si>
  <si>
    <t>Fresh Milk - Full Cream</t>
  </si>
  <si>
    <t>Nestle</t>
  </si>
  <si>
    <t>200mg</t>
  </si>
  <si>
    <t>Entresto(Sacubitril, Valsartan) 200mg</t>
  </si>
  <si>
    <t>NeoForm</t>
  </si>
  <si>
    <t>100g</t>
  </si>
  <si>
    <t>Methformin(NeoForm) 100g</t>
  </si>
  <si>
    <t>Rite-Med</t>
  </si>
  <si>
    <t>Mefenamic</t>
  </si>
  <si>
    <t>Mefenamic(Rite-Med) 500mg</t>
  </si>
  <si>
    <t>5mg</t>
  </si>
  <si>
    <t>Rosuvastatin</t>
  </si>
  <si>
    <t>(Rosuvastatin) 5mg</t>
  </si>
  <si>
    <t xml:space="preserve">Seretide </t>
  </si>
  <si>
    <t>25/50 mg</t>
  </si>
  <si>
    <t>Salmeterol + Fluticasone propionate</t>
  </si>
  <si>
    <t>ForXiga</t>
  </si>
  <si>
    <t>dapagliflozin</t>
  </si>
  <si>
    <t>10mg</t>
  </si>
  <si>
    <t>dapagliflozin(ForXiga) 10mg</t>
  </si>
  <si>
    <t>1g</t>
  </si>
  <si>
    <t>Methformin(Glumet) 1g</t>
  </si>
  <si>
    <t>Neosartan</t>
  </si>
  <si>
    <t>Losartan</t>
  </si>
  <si>
    <t>Losartan(Neosartan) 100mg</t>
  </si>
  <si>
    <t>Amlodipine</t>
  </si>
  <si>
    <t>Amlodipine(Rite-Med) 5mg</t>
  </si>
  <si>
    <t>Chinese Way Marketing</t>
  </si>
  <si>
    <t>GQS Plaza, Banilad</t>
  </si>
  <si>
    <t>Lazada</t>
  </si>
  <si>
    <t>Online</t>
  </si>
  <si>
    <t>One Time-</t>
  </si>
  <si>
    <t>HPDS</t>
  </si>
  <si>
    <t>Junquera Street</t>
  </si>
  <si>
    <t>Maalox</t>
  </si>
  <si>
    <t>Antasid</t>
  </si>
  <si>
    <t>Parking</t>
  </si>
  <si>
    <t>Ayala Center Cebu</t>
  </si>
  <si>
    <t>Fuitas</t>
  </si>
  <si>
    <t>Detail</t>
  </si>
  <si>
    <t>Dunkin Donuts</t>
  </si>
  <si>
    <t>Leisure-Zach-00000</t>
  </si>
  <si>
    <t>Colon Street</t>
  </si>
  <si>
    <t>Tommy's Electronics</t>
  </si>
  <si>
    <t>RePhil</t>
  </si>
  <si>
    <t>Bulacao Pardo</t>
  </si>
  <si>
    <t>Car-Avanza-Fuel</t>
  </si>
  <si>
    <t>Kapitan AutoParts</t>
  </si>
  <si>
    <t>Boromeo st.</t>
  </si>
  <si>
    <t>NoeCar</t>
  </si>
  <si>
    <t>B. Zubiri st, Labangon</t>
  </si>
  <si>
    <t>Service</t>
  </si>
  <si>
    <t>Change Oil</t>
  </si>
  <si>
    <t>Tips-Zach-00000</t>
  </si>
  <si>
    <t>Cebu Massive Auto Parts, Incorporated</t>
  </si>
  <si>
    <t>Mambaling Highway</t>
  </si>
  <si>
    <t>Car-Carens-Maintenance</t>
  </si>
  <si>
    <t>Manila Foodshoppe</t>
  </si>
  <si>
    <t>Capitol Square</t>
  </si>
  <si>
    <t>Transportation</t>
  </si>
  <si>
    <t>McDonald</t>
  </si>
  <si>
    <t>Cebu Escario</t>
  </si>
  <si>
    <t>Cebu Basak San Nicolas</t>
  </si>
  <si>
    <t>Orange Brutus</t>
  </si>
  <si>
    <t>Fuente Osmena</t>
  </si>
  <si>
    <t>Sit and Rest</t>
  </si>
  <si>
    <t>Gaisano Capital Colon</t>
  </si>
  <si>
    <t>Diesel</t>
  </si>
  <si>
    <t>Diatoms-Katipunan</t>
  </si>
  <si>
    <t>Car-Carens-Fuel</t>
  </si>
  <si>
    <t>Notes</t>
  </si>
  <si>
    <t>Castrol</t>
  </si>
  <si>
    <t>Oil</t>
  </si>
  <si>
    <t>CRB Turbo</t>
  </si>
  <si>
    <t>All</t>
  </si>
  <si>
    <t>Protection</t>
  </si>
  <si>
    <t>Receivable</t>
  </si>
  <si>
    <t>Vendor</t>
  </si>
  <si>
    <t>Item Code</t>
  </si>
  <si>
    <t>RM-AMLODIPINE 5MG TAB</t>
  </si>
  <si>
    <t>CARVID 25MG TAB30'S</t>
  </si>
  <si>
    <t>FORXIGA 10MG</t>
  </si>
  <si>
    <t>ENTRESTO 200MG 56'S</t>
  </si>
  <si>
    <t>NEOFORM TABLET 100'S</t>
  </si>
  <si>
    <t>ROVISTA 5MG</t>
  </si>
  <si>
    <t>GLYXAMBI 25MG/5MG TABLET</t>
  </si>
  <si>
    <t>NEOSARTANT TABLET 100MG</t>
  </si>
  <si>
    <t>ALDACTONE 50MG TABLET</t>
  </si>
  <si>
    <t>Glyxambi(Empagliflozin Linagliptin) 25mg/5mg</t>
  </si>
  <si>
    <t>25mg/5mg</t>
  </si>
  <si>
    <t>GLY</t>
  </si>
  <si>
    <t>Velmetia</t>
  </si>
  <si>
    <t>Sitagliptin Metformin</t>
  </si>
  <si>
    <t>50mg/1g Film Coated</t>
  </si>
  <si>
    <t>xigduo</t>
  </si>
  <si>
    <t>dapagliflozin/Metformin HCl</t>
  </si>
  <si>
    <t>10mg/1000mg Tablet</t>
  </si>
  <si>
    <t>dapagliflozin/Metformin HCl(xigduo) 10mg/1000mg Tablet</t>
  </si>
  <si>
    <t>Sitagliptin Metformin(Velmetia) 50mg/1g Film Coated</t>
  </si>
  <si>
    <t>VelmetiaT150mg/1g</t>
  </si>
  <si>
    <t>XiaduoT10/1000mg</t>
  </si>
  <si>
    <t>Rhea Ascorb500mg</t>
  </si>
  <si>
    <t>Diam MR Tab 50mg</t>
  </si>
  <si>
    <t>Neosartan T100mg</t>
  </si>
  <si>
    <t>RM Amlodipine 10mg</t>
  </si>
  <si>
    <t>Carvid Tab 25mg</t>
  </si>
  <si>
    <t>Glyxambi T25/5mg</t>
  </si>
  <si>
    <t>Unilab Inc. - Roswin</t>
  </si>
  <si>
    <t>Rosuvastatin(Unilab Inc. - Roswin) 5mg</t>
  </si>
  <si>
    <t>Roswin Tab 5mg</t>
  </si>
  <si>
    <t xml:space="preserve">ENTRESTO T-200MG </t>
  </si>
  <si>
    <t xml:space="preserve">Rhea </t>
  </si>
  <si>
    <t>Ascorbic Acid</t>
  </si>
  <si>
    <t>Ascorbic Acid(Rhea ) 500mg</t>
  </si>
  <si>
    <t>Pharmaton Essential</t>
  </si>
  <si>
    <t>Multivitamins with B Complex</t>
  </si>
  <si>
    <t>9 + 1</t>
  </si>
  <si>
    <t>Multivitamins with B Complex(Pharmaton Essential) 9 + 1</t>
  </si>
  <si>
    <t>Pharmaton E9+1</t>
  </si>
  <si>
    <t>Enervon Tab Foil</t>
  </si>
  <si>
    <t>Efficas R Oil6ml</t>
  </si>
  <si>
    <t>Methol Camphor Eucalyptus Oil</t>
  </si>
  <si>
    <t>Efficascent Relaxscent Oil</t>
  </si>
  <si>
    <t>Methol Camphor Eucalyptus Oil(Efficascent Relaxscent Oil) 500mg</t>
  </si>
  <si>
    <t>Vicks Inhlr KeyC</t>
  </si>
  <si>
    <t>Inhaler</t>
  </si>
  <si>
    <t>Keychain</t>
  </si>
  <si>
    <t>Vicks</t>
  </si>
  <si>
    <t>Inhaler(Vicks) Keychain</t>
  </si>
  <si>
    <t>Glumet-XR</t>
  </si>
  <si>
    <t>Glumet-XR T500mg</t>
  </si>
  <si>
    <t>Aspilets Tab80mg</t>
  </si>
  <si>
    <t>Aspirin</t>
  </si>
  <si>
    <t>Aspilets</t>
  </si>
  <si>
    <t>80mg</t>
  </si>
  <si>
    <t>Aspirin(Aspilets) 80mg</t>
  </si>
  <si>
    <t>Omacor Sgel Cap</t>
  </si>
  <si>
    <t xml:space="preserve">Multivitamins(Enervon) </t>
  </si>
  <si>
    <t>Fornidd XR</t>
  </si>
  <si>
    <t>Methformin Hydrochloride</t>
  </si>
  <si>
    <t>Methformin Hydrochloride(Glumet-XR) 500mg</t>
  </si>
  <si>
    <t>Fornidd XR 1G 100's</t>
  </si>
  <si>
    <t>Glumet-XR 500mg TAB 100's</t>
  </si>
  <si>
    <t>Methformin Hydrochloride(Fornidd XR) 1g</t>
  </si>
  <si>
    <t>Multivitamins(Enervon) 30</t>
  </si>
  <si>
    <t>Enervon Surag Coated 30s</t>
  </si>
  <si>
    <t>Diamicron MR60mg Tablet 60's Each</t>
  </si>
  <si>
    <t>Pharmaton Essentials 10s</t>
  </si>
  <si>
    <t>Sanjo Nebulizer Kit Mask Pedia</t>
  </si>
  <si>
    <t xml:space="preserve">Sanjo </t>
  </si>
  <si>
    <t xml:space="preserve">Nebulizer Kit Mask </t>
  </si>
  <si>
    <t>Pedia</t>
  </si>
  <si>
    <t>Nebulizer Kit Mask (Sanjo ) Pedia</t>
  </si>
  <si>
    <t>Vaporin</t>
  </si>
  <si>
    <t>Refreshing Oil</t>
  </si>
  <si>
    <t>10ml</t>
  </si>
  <si>
    <t>Refreshing Oil(Vaporin) 10ml</t>
  </si>
  <si>
    <t>Vaporin Refreshing Oil 10ml</t>
  </si>
  <si>
    <t>Entresto FC Tab 100M</t>
  </si>
  <si>
    <t>Glumet XR TAB DIGITA</t>
  </si>
  <si>
    <t>Aspilets CHEWABLE TAB</t>
  </si>
  <si>
    <t>Roswin Tab Digital 5mg</t>
  </si>
  <si>
    <t>Glyxambi TAB 25MG 5M</t>
  </si>
  <si>
    <t>Carvid TAB DIGITAL 2</t>
  </si>
  <si>
    <t>120ml</t>
  </si>
  <si>
    <t>Fornidd XR TAB 1G X1</t>
  </si>
  <si>
    <t xml:space="preserve">Watson </t>
  </si>
  <si>
    <t>OMACOR 1GRAM CAPSULE</t>
  </si>
  <si>
    <t>Aspilets TABLET 500'S</t>
  </si>
  <si>
    <t>Rose Pharmacy</t>
  </si>
  <si>
    <t>Salvador Ext. Labangon</t>
  </si>
  <si>
    <t>Rose Pharmacy-Salvador Ext. Labangon</t>
  </si>
  <si>
    <t>ROSWIN 5MG FC TAB 30S</t>
  </si>
  <si>
    <t>ThreeSixty Pharmacy</t>
  </si>
  <si>
    <t>La Paloma Branch</t>
  </si>
  <si>
    <t>ThreeSixty Pharmacy-La Paloma Branch</t>
  </si>
  <si>
    <t>Melandy MR</t>
  </si>
  <si>
    <t>Melandy MR(Gliclazide ) 60mg</t>
  </si>
  <si>
    <t>Melandy MR Tab 60mg</t>
  </si>
  <si>
    <t>Glyxambi FC TAB 25/5mg VE</t>
  </si>
  <si>
    <t>ENTRESTO TAB 100MG VE</t>
  </si>
  <si>
    <t>Watson</t>
  </si>
  <si>
    <t>ALDACTONE TAB 50MG</t>
  </si>
  <si>
    <t>Metro (Colon)</t>
  </si>
  <si>
    <t>Educational</t>
  </si>
  <si>
    <t>Victory Educational Supply</t>
  </si>
  <si>
    <t>SM - The Store</t>
  </si>
  <si>
    <t>Mama's Offering</t>
  </si>
  <si>
    <t>Expense-Mama's Offering</t>
  </si>
  <si>
    <t>0000</t>
  </si>
  <si>
    <t>Tri-J Marketting Inc.</t>
  </si>
  <si>
    <t>Cebu South Road</t>
  </si>
  <si>
    <t>Car-Carens-Expense</t>
  </si>
  <si>
    <t>Hardware</t>
  </si>
  <si>
    <t>Shopee</t>
  </si>
  <si>
    <t>General</t>
  </si>
  <si>
    <t>Shipping and Delivery</t>
  </si>
  <si>
    <t>Panagdait</t>
  </si>
  <si>
    <t>Burger King</t>
  </si>
  <si>
    <t>1st AutoGas</t>
  </si>
  <si>
    <t>Rovista</t>
  </si>
  <si>
    <t>31.94L P45.78/L</t>
  </si>
  <si>
    <t>9.665L P51.73/L</t>
  </si>
  <si>
    <t>17.57L P56.91/L</t>
  </si>
  <si>
    <t>23.615L P46.58/L</t>
  </si>
  <si>
    <t>1.87L P45.98/L</t>
  </si>
  <si>
    <t>9.95L P50.23/L</t>
  </si>
  <si>
    <t>114.4km 121571km</t>
  </si>
  <si>
    <t>10.957L P45.63/L</t>
  </si>
  <si>
    <t>70.1km 121641km</t>
  </si>
  <si>
    <t>111.3Km 121844km</t>
  </si>
  <si>
    <t>33km 121932km</t>
  </si>
  <si>
    <t>Gigi Massage Chair</t>
  </si>
  <si>
    <t>Egg Seller</t>
  </si>
  <si>
    <t>C. Padilla (Mambaling)</t>
  </si>
  <si>
    <t>Jollibee</t>
  </si>
  <si>
    <t>Boulevard Capitol</t>
  </si>
  <si>
    <t xml:space="preserve">Palawan Express </t>
  </si>
  <si>
    <t>F. Llamas Street</t>
  </si>
  <si>
    <t>Capitol Site</t>
  </si>
  <si>
    <t>Ansimar</t>
  </si>
  <si>
    <t>Doxofylline</t>
  </si>
  <si>
    <t>100mg/5ml</t>
  </si>
  <si>
    <t>Co-Altria Ped</t>
  </si>
  <si>
    <t>MONTELUKAST Sodium/LEVOCETIRIZINE Dihydrochloride</t>
  </si>
  <si>
    <t>5mg/5mg Chewable</t>
  </si>
  <si>
    <t>Diabetasol</t>
  </si>
  <si>
    <t>Nutritional Powder for Diabetic</t>
  </si>
  <si>
    <t>600g</t>
  </si>
  <si>
    <t>Pulmodual</t>
  </si>
  <si>
    <t>IPRATROPIUM Bromide SABUTAMOL</t>
  </si>
  <si>
    <t>500mcg / 2.5mg per 2.5mL</t>
  </si>
  <si>
    <t>Sabutamol</t>
  </si>
  <si>
    <t>Ventolin</t>
  </si>
  <si>
    <t>Nebules 2.5ml</t>
  </si>
  <si>
    <t>Zithromax</t>
  </si>
  <si>
    <t>AZITHROMYCIN Dihydrate</t>
  </si>
  <si>
    <t>15ml</t>
  </si>
  <si>
    <t>22.5ml</t>
  </si>
  <si>
    <t>Swiss Miss</t>
  </si>
  <si>
    <t>Hot Cocoa Mix (Marshmallow)</t>
  </si>
  <si>
    <t>20g</t>
  </si>
  <si>
    <t>Gingerbon</t>
  </si>
  <si>
    <t>Ginger Chewy Candy (Regular)</t>
  </si>
  <si>
    <t>Ginger Chewy Candy (Extra Strong)</t>
  </si>
  <si>
    <t>125g</t>
  </si>
  <si>
    <t>Pred 20</t>
  </si>
  <si>
    <t>Prednisolone</t>
  </si>
  <si>
    <t>20mg/5mL Syrup</t>
  </si>
  <si>
    <t>Dr. Edward Chua</t>
  </si>
  <si>
    <t>Perpetuaql Hospital</t>
  </si>
  <si>
    <t>Alberto's Pizza</t>
  </si>
  <si>
    <t>Basak, Pardo</t>
  </si>
  <si>
    <t>Keng Offering</t>
  </si>
  <si>
    <t>Segura Marketing Inc.</t>
  </si>
  <si>
    <t>J. Climaco Street</t>
  </si>
  <si>
    <t>Segura Marketing Inc.-J. Climaco Street</t>
  </si>
  <si>
    <t xml:space="preserve">Motolite </t>
  </si>
  <si>
    <t xml:space="preserve">Gold </t>
  </si>
  <si>
    <t>20220122a</t>
  </si>
  <si>
    <t>Car-Avanza-Expense</t>
  </si>
  <si>
    <t>Motolite Gold Battery</t>
  </si>
  <si>
    <t>Emmision Test</t>
  </si>
  <si>
    <t>Tip</t>
  </si>
  <si>
    <t>20220122b</t>
  </si>
  <si>
    <t>20220122c</t>
  </si>
  <si>
    <t>20220122d</t>
  </si>
  <si>
    <t>20220122e</t>
  </si>
  <si>
    <t>Massage</t>
  </si>
  <si>
    <t xml:space="preserve"> E Sabellano Street</t>
  </si>
  <si>
    <t>20220122f</t>
  </si>
  <si>
    <t>Bomday Massage</t>
  </si>
  <si>
    <t>N70ZL</t>
  </si>
  <si>
    <t xml:space="preserve">N70ZL(Motolite ) Gold </t>
  </si>
  <si>
    <t>Discount</t>
  </si>
  <si>
    <t xml:space="preserve">Discount </t>
  </si>
  <si>
    <t>JPV</t>
  </si>
  <si>
    <t>V. Rama Ave.</t>
  </si>
  <si>
    <t>at the back of Phoenix Gasoline Station</t>
  </si>
  <si>
    <t>Banawa-Guadalupe</t>
  </si>
  <si>
    <t>Watson -Banawa-Guadalupe</t>
  </si>
  <si>
    <t>20220126a</t>
  </si>
  <si>
    <t>Medicine-Zach-00000</t>
  </si>
  <si>
    <t>Medicine-Kaleb-00000</t>
  </si>
  <si>
    <t>Lesofat</t>
  </si>
  <si>
    <t>Orlistat</t>
  </si>
  <si>
    <t>120mg</t>
  </si>
  <si>
    <t>Orlistat(Lesofat) 120mg</t>
  </si>
  <si>
    <t>Tempra</t>
  </si>
  <si>
    <t>Syrup</t>
  </si>
  <si>
    <t>120mg/5ml 60ml</t>
  </si>
  <si>
    <t>Syrup(Tempra) 120mg/5ml 60ml</t>
  </si>
  <si>
    <t>Super Metro-Basak</t>
  </si>
  <si>
    <t>Grocery-3rd Floor-00000</t>
  </si>
  <si>
    <t>20220124a</t>
  </si>
  <si>
    <t>Gift-Twins-00000</t>
  </si>
  <si>
    <t>Goldilocks Bakeshop</t>
  </si>
  <si>
    <t>Goldilocks Bakeshop-F. Llamas</t>
  </si>
  <si>
    <t>GV Botica</t>
  </si>
  <si>
    <t>GV Botica-Katipunan</t>
  </si>
  <si>
    <t>20220222a</t>
  </si>
  <si>
    <t>Jim Lechon</t>
  </si>
  <si>
    <t>Jim Lechon-F. Llamas Street</t>
  </si>
  <si>
    <t>Celebration</t>
  </si>
  <si>
    <t>20220222b</t>
  </si>
  <si>
    <t>Meal-Oldhouse-00000</t>
  </si>
  <si>
    <t>Meal-3rd Floor-00000</t>
  </si>
  <si>
    <t>Wired Systems Corporation</t>
  </si>
  <si>
    <t>St. Patricks Square</t>
  </si>
  <si>
    <t>Wired Systems Corporation-St. Patricks Square</t>
  </si>
  <si>
    <t>20220225C</t>
  </si>
  <si>
    <t>Meal Chowking</t>
  </si>
  <si>
    <t>2 PCs CSB 12V9Ah Battery</t>
  </si>
  <si>
    <t>Sandisk 64GB Ultra Flair USB3.-0 Flash Drive</t>
  </si>
  <si>
    <t>Cansi</t>
  </si>
  <si>
    <t>Mepz2</t>
  </si>
  <si>
    <t>Jolibee</t>
  </si>
  <si>
    <t>Tri-J Marketting Inc.-Cebu South Road</t>
  </si>
  <si>
    <t>Torque 205/65R15</t>
  </si>
  <si>
    <t>Metro Drug-Super Metro (Basak)</t>
  </si>
  <si>
    <t>Rose Pharmacy-ShopWise</t>
  </si>
  <si>
    <t>20220226a</t>
  </si>
  <si>
    <t>20220226b</t>
  </si>
  <si>
    <t>20220226c</t>
  </si>
  <si>
    <t>Goldilocks Bakeshop-ShopWise</t>
  </si>
  <si>
    <t>20220226d</t>
  </si>
  <si>
    <t>Rosuvastatin(Rovista) 5mg</t>
  </si>
  <si>
    <t>BetaCard</t>
  </si>
  <si>
    <t>Carvedilol(BetaCard) 25mg</t>
  </si>
  <si>
    <t>Salmeterol + Fluticasone propionate(Seretide ) 25/50 mg</t>
  </si>
  <si>
    <t>Boya</t>
  </si>
  <si>
    <t>Dark Almonds</t>
  </si>
  <si>
    <t>Grocery-2nd Floor-00000</t>
  </si>
  <si>
    <t>Wheat Slice Bread</t>
  </si>
  <si>
    <t>Meds 30 days</t>
  </si>
  <si>
    <t>SM Grocery-SM Seaside, Cebu</t>
  </si>
  <si>
    <t>SM Store</t>
  </si>
  <si>
    <t>SM Store-SM Seaside, Cebu</t>
  </si>
  <si>
    <t>GC</t>
  </si>
  <si>
    <t xml:space="preserve">GC </t>
  </si>
  <si>
    <t>Chong Hua Hospital</t>
  </si>
  <si>
    <t>Mandaue</t>
  </si>
  <si>
    <t>Chong Hua Hospital-Mandaue</t>
  </si>
  <si>
    <t>Car-Parking-</t>
  </si>
  <si>
    <t>Health-Kaleb-Doctor</t>
  </si>
  <si>
    <t>Grocery-Oldhouse-00000</t>
  </si>
  <si>
    <t>SM Bonus 3ply 9s</t>
  </si>
  <si>
    <t>Cebu Bolt and Screw Sales-Leon Kilat</t>
  </si>
  <si>
    <t>Unitop-Osmena Blvd. (Downtown)</t>
  </si>
  <si>
    <t>Hi Grain-P. Gullas</t>
  </si>
  <si>
    <t xml:space="preserve">People's Educational Supply-P. Lopez </t>
  </si>
  <si>
    <t>Cebu Paper Sales, Inc.</t>
  </si>
  <si>
    <t>F. Gonzales Street</t>
  </si>
  <si>
    <t>Cebu Paper Sales, Inc.-F. Gonzales Street</t>
  </si>
  <si>
    <t>Cebu Chinese Drug</t>
  </si>
  <si>
    <t>Cebu Chinese Drug-Plaridel Street</t>
  </si>
  <si>
    <t>Pork Leg with Mushrooms</t>
  </si>
  <si>
    <t>200 BlankCapsules
20 Purifying Capsule
 Almond Flavor Gelatin</t>
  </si>
  <si>
    <t>Medicine-Brayton-00000</t>
  </si>
  <si>
    <t>Educational-Kaleb-00000</t>
  </si>
  <si>
    <t>Cheap Board</t>
  </si>
  <si>
    <t>Cardipres</t>
  </si>
  <si>
    <t>Carvedilol(Cardipres) 25mg</t>
  </si>
  <si>
    <t>GDN</t>
  </si>
  <si>
    <t>Plaster</t>
  </si>
  <si>
    <t>Plastic</t>
  </si>
  <si>
    <t>Plaster(GDN) Plastic</t>
  </si>
  <si>
    <t>Category</t>
  </si>
  <si>
    <t>1. Medicine</t>
  </si>
  <si>
    <t>4. Snacks</t>
  </si>
  <si>
    <t>2. Food and Drinks</t>
  </si>
  <si>
    <t>5. Automotive</t>
  </si>
  <si>
    <t>9. Discount and Tips</t>
  </si>
  <si>
    <t>0. One Time only</t>
  </si>
  <si>
    <t>Shopee-Online</t>
  </si>
  <si>
    <t>6 pcs Apple</t>
  </si>
  <si>
    <t>3 Pcs Orange</t>
  </si>
  <si>
    <t>20220523a</t>
  </si>
  <si>
    <t>Water Melon 50/kg</t>
  </si>
  <si>
    <t>Ramos Market Fruit Stand</t>
  </si>
  <si>
    <t>Religious-Zach-00000</t>
  </si>
  <si>
    <t>Tse Kong Wha Poot Feast</t>
  </si>
  <si>
    <t>Nedz Lechon</t>
  </si>
  <si>
    <t>Jai-Alai C. Padilla</t>
  </si>
  <si>
    <t>Nedz Lechon-Jai-Alai C. Padilla</t>
  </si>
  <si>
    <t>20220523b</t>
  </si>
  <si>
    <t>Lechon</t>
  </si>
  <si>
    <t>Per Kilo</t>
  </si>
  <si>
    <t>Lechon Per Kilo</t>
  </si>
  <si>
    <t>Arcenas, Banawa</t>
  </si>
  <si>
    <t>McDonald-Arcenas, Banawa</t>
  </si>
  <si>
    <t>Donut</t>
  </si>
  <si>
    <t>7Tsi's Tenant Guadalupe</t>
  </si>
  <si>
    <t>Metro Grocery-Super Metro (Basak)</t>
  </si>
  <si>
    <t>20220528a</t>
  </si>
  <si>
    <t>Wheat Bread</t>
  </si>
  <si>
    <t>Tita Gwapa F. Llamas</t>
  </si>
  <si>
    <t>Rose Pharmacy-Tita Gwapa F. Llamas</t>
  </si>
  <si>
    <t>20220528b</t>
  </si>
  <si>
    <t>20220528c</t>
  </si>
  <si>
    <t>Metformin(Neoform) 500mg</t>
  </si>
  <si>
    <t>20220528d</t>
  </si>
  <si>
    <t>Water Refilling Station</t>
  </si>
  <si>
    <t>Jail-Alai C. Padilla</t>
  </si>
  <si>
    <t>Grocery-00000-00000</t>
  </si>
  <si>
    <t>20220528e</t>
  </si>
  <si>
    <t>Spire</t>
  </si>
  <si>
    <t>Spironolactone(Spire) 50mg</t>
  </si>
  <si>
    <t>Zeltine-MR</t>
  </si>
  <si>
    <t>Zeltine-MR(Gliclazide ) 60mg</t>
  </si>
  <si>
    <t>A.N.G Cellshoppe</t>
  </si>
  <si>
    <t>A.N.G Cellshoppe-Colon Street</t>
  </si>
  <si>
    <t>Sanciangko</t>
  </si>
  <si>
    <t>Azian Thai Massage and SPA</t>
  </si>
  <si>
    <t>Sancianko Street</t>
  </si>
  <si>
    <t>Azian Thai Massage and SPA-Sancianko Street</t>
  </si>
  <si>
    <t>Ice Cream Stall</t>
  </si>
  <si>
    <t>Japanese Food Stall</t>
  </si>
  <si>
    <t>Ally-Mango</t>
  </si>
  <si>
    <t>El-Corso</t>
  </si>
  <si>
    <t>Eggcelsior</t>
  </si>
  <si>
    <t>7Tsi - Guadalupe</t>
  </si>
  <si>
    <t>Eggcelsior-7Tsi - Guadalupe</t>
  </si>
  <si>
    <t>20220604</t>
  </si>
  <si>
    <t>20220604a</t>
  </si>
  <si>
    <t>20220604b</t>
  </si>
  <si>
    <t>Load</t>
  </si>
  <si>
    <t>egg</t>
  </si>
  <si>
    <t>Expense-Shirley-00000</t>
  </si>
  <si>
    <t>Expense-Roxan-00000</t>
  </si>
  <si>
    <t>Computer-Brayton-00000</t>
  </si>
  <si>
    <t>Computer-Kaleb-00000</t>
  </si>
  <si>
    <t>Expense-Charmaine-00000</t>
  </si>
  <si>
    <t>Load Globe</t>
  </si>
  <si>
    <t>Gcash</t>
  </si>
  <si>
    <t>Accounts Payable</t>
  </si>
  <si>
    <t>7Tsi</t>
  </si>
  <si>
    <t>20220610c</t>
  </si>
  <si>
    <t>Chifon Cake</t>
  </si>
  <si>
    <t>Swiss Cottage</t>
  </si>
  <si>
    <t>Tuna De Leche</t>
  </si>
  <si>
    <t>Peanut Cream Roll</t>
  </si>
  <si>
    <t>NoeCar-B. Zubiri st, Labangon</t>
  </si>
  <si>
    <t>Expand Rim Center Hole</t>
  </si>
  <si>
    <t>KIA</t>
  </si>
  <si>
    <t>Machine Shop</t>
  </si>
  <si>
    <t>Labor</t>
  </si>
  <si>
    <t>Service Fee</t>
  </si>
  <si>
    <t>Offerring Paper</t>
  </si>
  <si>
    <t>Kim</t>
  </si>
  <si>
    <t>Silver</t>
  </si>
  <si>
    <t>Offerring Paper Kim</t>
  </si>
  <si>
    <t>20220611a</t>
  </si>
  <si>
    <t>20220611b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</si>
</sst>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164" fontId="0" fillId="0" borderId="0" xfId="0" applyNumberFormat="1"/>
    <xf numFmtId="40" fontId="0" fillId="0" borderId="0" xfId="1" applyNumberFormat="1" applyFont="1"/>
    <xf numFmtId="16" fontId="0" fillId="0" borderId="0" xfId="0" applyNumberFormat="1"/>
    <xf numFmtId="49" fontId="0" fillId="0" borderId="0" xfId="0" applyNumberFormat="1"/>
    <xf numFmtId="49" fontId="0" fillId="0" borderId="0" xfId="1" applyNumberFormat="1" applyFont="1"/>
    <xf numFmtId="49" fontId="0" fillId="0" borderId="0" xfId="1" applyNumberFormat="1" applyFont="1" applyAlignmen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43" fontId="0" fillId="0" borderId="0" xfId="0" applyNumberFormat="1"/>
    <xf numFmtId="43" fontId="0" fillId="0" borderId="0" xfId="1" applyFont="1" applyFill="1"/>
    <xf numFmtId="0" fontId="0" fillId="0" borderId="0" xfId="0" applyAlignment="1">
      <alignment horizontal="center" vertical="top"/>
    </xf>
    <xf numFmtId="4" fontId="0" fillId="0" borderId="0" xfId="0" applyNumberFormat="1"/>
    <xf numFmtId="43" fontId="0" fillId="0" borderId="0" xfId="1" applyFont="1" applyAlignment="1">
      <alignment wrapText="1"/>
    </xf>
    <xf numFmtId="164" fontId="2" fillId="0" borderId="0" xfId="0" applyNumberFormat="1" applyFont="1"/>
    <xf numFmtId="0" fontId="2" fillId="0" borderId="0" xfId="0" applyFont="1" applyFill="1"/>
    <xf numFmtId="0" fontId="2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3" fillId="0" borderId="0" xfId="0" applyFont="1"/>
    <xf numFmtId="164" fontId="4" fillId="0" borderId="0" xfId="0" applyNumberFormat="1" applyFont="1"/>
    <xf numFmtId="0" fontId="4" fillId="0" borderId="0" xfId="0" applyFon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2100-54EB-416D-A1FD-FD02753A5858}">
  <dimension ref="A1:T311"/>
  <sheetViews>
    <sheetView workbookViewId="0">
      <pane xSplit="5" ySplit="2" topLeftCell="F25" activePane="bottomRight" state="frozen"/>
      <selection activeCell="J15" sqref="J15"/>
      <selection pane="topRight" activeCell="J15" sqref="J15"/>
      <selection pane="bottomLeft" activeCell="J15" sqref="J15"/>
      <selection pane="bottomRight" activeCell="I36" sqref="I36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8" width="9.57031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5703125" style="1" bestFit="1" customWidth="1"/>
    <col min="16" max="16" width="9.140625" bestFit="1" customWidth="1"/>
  </cols>
  <sheetData>
    <row r="1" spans="2:20" x14ac:dyDescent="0.25">
      <c r="C1" s="2"/>
      <c r="G1" s="1">
        <f>SUM(G20:G460)</f>
        <v>0</v>
      </c>
      <c r="H1" s="1">
        <f>SUM(H20:H460)</f>
        <v>9000</v>
      </c>
      <c r="I1" s="1">
        <f>SUM(I20:I460)</f>
        <v>3639.05</v>
      </c>
      <c r="J1" s="1">
        <f>SUM(J20:J460)</f>
        <v>0</v>
      </c>
      <c r="K1" s="1">
        <f>SUM(K20:K460)</f>
        <v>0</v>
      </c>
      <c r="L1" s="3"/>
      <c r="M1" s="3"/>
      <c r="N1" s="3" t="s">
        <v>27</v>
      </c>
      <c r="O1" s="1">
        <f>SUM(O20:O460)</f>
        <v>19624.05</v>
      </c>
      <c r="Q1" t="s">
        <v>309</v>
      </c>
    </row>
    <row r="2" spans="2:20" x14ac:dyDescent="0.25">
      <c r="B2" t="s">
        <v>28</v>
      </c>
      <c r="C2" s="2" t="s">
        <v>29</v>
      </c>
      <c r="D2" t="s">
        <v>30</v>
      </c>
      <c r="G2" s="1" t="s">
        <v>577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2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2:20" x14ac:dyDescent="0.25">
      <c r="C4" s="2"/>
      <c r="G4" s="1"/>
      <c r="H4" s="1"/>
      <c r="I4" s="1"/>
      <c r="J4" s="1"/>
      <c r="K4" s="1"/>
      <c r="L4" s="3">
        <f t="shared" ref="L4:L69" si="0">L3-SUM(G4:K4)+O4</f>
        <v>0</v>
      </c>
      <c r="M4" s="3"/>
      <c r="N4" s="3"/>
      <c r="Q4" s="1"/>
    </row>
    <row r="5" spans="2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 t="shared" si="0"/>
        <v>0</v>
      </c>
      <c r="M5" s="3"/>
      <c r="N5" s="3"/>
      <c r="Q5" s="1"/>
    </row>
    <row r="6" spans="2:20" x14ac:dyDescent="0.25">
      <c r="C6" s="2"/>
      <c r="E6" t="e">
        <f>INDEX(Establishment!$B$2:$B$169,MATCH(D6,Establishment!$A$2:$A$169,0))</f>
        <v>#N/A</v>
      </c>
      <c r="F6" t="e">
        <f>INDEX(Establishment!$C$2:$C$169,MATCH(D6,Establishment!$A$2:$A$169,0))</f>
        <v>#N/A</v>
      </c>
      <c r="G6" s="1"/>
      <c r="H6" s="1"/>
      <c r="I6" s="1"/>
      <c r="J6" s="1"/>
      <c r="K6" s="1"/>
      <c r="L6" s="3">
        <f t="shared" si="0"/>
        <v>0</v>
      </c>
      <c r="M6" s="3"/>
      <c r="N6" s="3"/>
      <c r="Q6" s="1"/>
    </row>
    <row r="7" spans="2:20" x14ac:dyDescent="0.25">
      <c r="C7" s="2"/>
      <c r="E7" t="e">
        <f>INDEX(Establishment!$B$2:$B$169,MATCH(D7,Establishment!$A$2:$A$169,0))</f>
        <v>#N/A</v>
      </c>
      <c r="F7" t="e">
        <f>INDEX(Establishment!$C$2:$C$169,MATCH(D7,Establishment!$A$2:$A$169,0))</f>
        <v>#N/A</v>
      </c>
      <c r="G7" s="1"/>
      <c r="H7" s="1"/>
      <c r="I7" s="1"/>
      <c r="J7" s="1"/>
      <c r="K7" s="1"/>
      <c r="L7" s="3">
        <f t="shared" si="0"/>
        <v>0</v>
      </c>
      <c r="M7" s="3"/>
      <c r="N7" s="3"/>
      <c r="Q7" s="1"/>
    </row>
    <row r="8" spans="2:20" x14ac:dyDescent="0.25">
      <c r="C8" s="2"/>
      <c r="E8" t="e">
        <f>INDEX(Establishment!$B$2:$B$169,MATCH(D8,Establishment!$A$2:$A$169,0))</f>
        <v>#N/A</v>
      </c>
      <c r="F8" t="e">
        <f>INDEX(Establishment!$C$2:$C$169,MATCH(D8,Establishment!$A$2:$A$169,0))</f>
        <v>#N/A</v>
      </c>
      <c r="G8" s="1"/>
      <c r="H8" s="1"/>
      <c r="I8" s="1"/>
      <c r="J8" s="1"/>
      <c r="K8" s="1"/>
      <c r="L8" s="3">
        <f t="shared" si="0"/>
        <v>0</v>
      </c>
      <c r="M8" s="3"/>
      <c r="N8" s="3"/>
      <c r="P8" s="1"/>
      <c r="Q8" s="1"/>
      <c r="R8" s="1"/>
      <c r="S8" s="1"/>
      <c r="T8" s="1"/>
    </row>
    <row r="9" spans="2:20" x14ac:dyDescent="0.25">
      <c r="C9" s="2"/>
      <c r="E9" t="e">
        <f>INDEX(Establishment!$B$2:$B$169,MATCH(D9,Establishment!$A$2:$A$169,0))</f>
        <v>#N/A</v>
      </c>
      <c r="F9" t="e">
        <f>INDEX(Establishment!$C$2:$C$169,MATCH(D9,Establishment!$A$2:$A$169,0))</f>
        <v>#N/A</v>
      </c>
      <c r="G9" s="1"/>
      <c r="H9" s="1"/>
      <c r="I9" s="1"/>
      <c r="J9" s="1"/>
      <c r="K9" s="1"/>
      <c r="L9" s="3">
        <f t="shared" si="0"/>
        <v>0</v>
      </c>
      <c r="M9" s="3"/>
      <c r="N9" s="3"/>
      <c r="P9" s="1"/>
      <c r="Q9" s="1"/>
      <c r="R9" s="1"/>
      <c r="S9" s="1"/>
      <c r="T9" s="1"/>
    </row>
    <row r="10" spans="2:20" x14ac:dyDescent="0.25">
      <c r="C10" s="2"/>
      <c r="E10" t="e">
        <f>INDEX(Establishment!$B$2:$B$169,MATCH(D10,Establishment!$A$2:$A$169,0))</f>
        <v>#N/A</v>
      </c>
      <c r="F10" t="e">
        <f>INDEX(Establishment!$C$2:$C$169,MATCH(D10,Establishment!$A$2:$A$169,0))</f>
        <v>#N/A</v>
      </c>
      <c r="G10" s="1"/>
      <c r="H10" s="1"/>
      <c r="I10" s="1"/>
      <c r="J10" s="1"/>
      <c r="K10" s="1"/>
      <c r="L10" s="3">
        <f t="shared" si="0"/>
        <v>0</v>
      </c>
      <c r="M10" s="3"/>
      <c r="N10" s="3"/>
      <c r="P10" s="1"/>
      <c r="Q10" s="1"/>
      <c r="R10" s="1"/>
      <c r="S10" s="1"/>
      <c r="T10" s="1"/>
    </row>
    <row r="11" spans="2:20" x14ac:dyDescent="0.25">
      <c r="C11" s="2"/>
      <c r="E11" t="e">
        <f>INDEX(Establishment!$B$2:$B$169,MATCH(D11,Establishment!$A$2:$A$169,0))</f>
        <v>#N/A</v>
      </c>
      <c r="F11" t="e">
        <f>INDEX(Establishment!$C$2:$C$169,MATCH(D11,Establishment!$A$2:$A$169,0))</f>
        <v>#N/A</v>
      </c>
      <c r="G11" s="1"/>
      <c r="H11" s="1"/>
      <c r="I11" s="1"/>
      <c r="J11" s="1"/>
      <c r="K11" s="1"/>
      <c r="L11" s="3">
        <f t="shared" si="0"/>
        <v>0</v>
      </c>
      <c r="M11" s="3"/>
      <c r="N11" s="3"/>
      <c r="P11" s="1"/>
      <c r="Q11" s="1"/>
      <c r="R11" s="1"/>
      <c r="S11" s="1"/>
      <c r="T11" s="1"/>
    </row>
    <row r="12" spans="2:20" x14ac:dyDescent="0.25">
      <c r="C12" s="2"/>
      <c r="E12" t="e">
        <f>INDEX(Establishment!$B$2:$B$169,MATCH(D12,Establishment!$A$2:$A$169,0))</f>
        <v>#N/A</v>
      </c>
      <c r="F12" t="e">
        <f>INDEX(Establishment!$C$2:$C$169,MATCH(D12,Establishment!$A$2:$A$169,0))</f>
        <v>#N/A</v>
      </c>
      <c r="G12" s="1"/>
      <c r="H12" s="1"/>
      <c r="I12" s="1"/>
      <c r="J12" s="1"/>
      <c r="K12" s="1"/>
      <c r="L12" s="3">
        <f t="shared" si="0"/>
        <v>0</v>
      </c>
      <c r="M12" s="3"/>
      <c r="N12" s="3"/>
      <c r="P12" s="1"/>
      <c r="Q12" s="1"/>
      <c r="R12" s="1"/>
      <c r="S12" s="1"/>
      <c r="T12" s="1"/>
    </row>
    <row r="13" spans="2:20" x14ac:dyDescent="0.25">
      <c r="C13" s="2"/>
      <c r="E13" t="e">
        <f>INDEX(Establishment!$B$2:$B$169,MATCH(D13,Establishment!$A$2:$A$169,0))</f>
        <v>#N/A</v>
      </c>
      <c r="F13" t="e">
        <f>INDEX(Establishment!$C$2:$C$169,MATCH(D13,Establishment!$A$2:$A$169,0))</f>
        <v>#N/A</v>
      </c>
      <c r="G13" s="1"/>
      <c r="H13" s="1"/>
      <c r="I13" s="1"/>
      <c r="J13" s="1"/>
      <c r="K13" s="1"/>
      <c r="L13" s="3">
        <f t="shared" si="0"/>
        <v>0</v>
      </c>
      <c r="M13" s="3"/>
      <c r="N13" s="3"/>
      <c r="P13" s="1"/>
      <c r="Q13" s="1"/>
      <c r="R13" s="1"/>
      <c r="S13" s="1"/>
      <c r="T13" s="1"/>
    </row>
    <row r="14" spans="2:20" x14ac:dyDescent="0.25">
      <c r="C14" s="2"/>
      <c r="E14" t="e">
        <f>INDEX(Establishment!$B$2:$B$169,MATCH(D14,Establishment!$A$2:$A$169,0))</f>
        <v>#N/A</v>
      </c>
      <c r="F14" t="e">
        <f>INDEX(Establishment!$C$2:$C$169,MATCH(D14,Establishment!$A$2:$A$169,0))</f>
        <v>#N/A</v>
      </c>
      <c r="G14" s="1"/>
      <c r="H14" s="1"/>
      <c r="I14" s="1"/>
      <c r="J14" s="1"/>
      <c r="K14" s="1"/>
      <c r="L14" s="3">
        <f t="shared" si="0"/>
        <v>0</v>
      </c>
      <c r="M14" s="3"/>
      <c r="N14" s="3"/>
      <c r="P14" s="1"/>
      <c r="Q14" s="1"/>
      <c r="R14" s="1"/>
      <c r="S14" s="1"/>
      <c r="T14" s="1"/>
    </row>
    <row r="15" spans="2:20" x14ac:dyDescent="0.25">
      <c r="C15" s="2"/>
      <c r="E15" t="e">
        <f>INDEX(Establishment!$B$2:$B$169,MATCH(D15,Establishment!$A$2:$A$169,0))</f>
        <v>#N/A</v>
      </c>
      <c r="F15" t="e">
        <f>INDEX(Establishment!$C$2:$C$169,MATCH(D15,Establishment!$A$2:$A$169,0))</f>
        <v>#N/A</v>
      </c>
      <c r="G15" s="1"/>
      <c r="H15" s="1"/>
      <c r="I15" s="1"/>
      <c r="J15" s="1"/>
      <c r="K15" s="1"/>
      <c r="L15" s="3">
        <f t="shared" si="0"/>
        <v>0</v>
      </c>
      <c r="M15" s="3"/>
      <c r="N15" s="3"/>
      <c r="P15" s="1"/>
      <c r="Q15" s="1"/>
      <c r="R15" s="1"/>
      <c r="S15" s="1"/>
      <c r="T15" s="1"/>
    </row>
    <row r="16" spans="2:20" x14ac:dyDescent="0.25">
      <c r="C16" s="2"/>
      <c r="E16" t="e">
        <f>INDEX(Establishment!$B$2:$B$169,MATCH(D16,Establishment!$A$2:$A$169,0))</f>
        <v>#N/A</v>
      </c>
      <c r="F16" t="e">
        <f>INDEX(Establishment!$C$2:$C$169,MATCH(D16,Establishment!$A$2:$A$169,0))</f>
        <v>#N/A</v>
      </c>
      <c r="G16" s="1"/>
      <c r="H16" s="1"/>
      <c r="I16" s="1"/>
      <c r="J16" s="1"/>
      <c r="K16" s="1"/>
      <c r="L16" s="3">
        <f t="shared" si="0"/>
        <v>0</v>
      </c>
      <c r="M16" s="3"/>
      <c r="N16" s="3"/>
      <c r="P16" s="1"/>
      <c r="Q16" s="1"/>
      <c r="R16" s="1"/>
      <c r="S16" s="1"/>
      <c r="T16" s="1"/>
    </row>
    <row r="17" spans="2:20" x14ac:dyDescent="0.25">
      <c r="C17" s="2"/>
      <c r="E17" t="e">
        <f>INDEX(Establishment!$B$2:$B$169,MATCH(D17,Establishment!$A$2:$A$169,0))</f>
        <v>#N/A</v>
      </c>
      <c r="F17" t="e">
        <f>INDEX(Establishment!$C$2:$C$169,MATCH(D17,Establishment!$A$2:$A$169,0))</f>
        <v>#N/A</v>
      </c>
      <c r="G17" s="1"/>
      <c r="H17" s="1"/>
      <c r="I17" s="1"/>
      <c r="J17" s="1"/>
      <c r="K17" s="1"/>
      <c r="L17" s="3">
        <f t="shared" si="0"/>
        <v>0</v>
      </c>
      <c r="M17" s="3"/>
      <c r="N17" s="3"/>
      <c r="P17" s="1"/>
      <c r="Q17" s="1"/>
      <c r="R17" s="1"/>
      <c r="S17" s="1"/>
      <c r="T17" s="1"/>
    </row>
    <row r="18" spans="2:20" x14ac:dyDescent="0.25">
      <c r="B18" s="8"/>
      <c r="C18" s="9"/>
      <c r="E18" t="e">
        <f>INDEX(Establishment!$B$2:$B$169,MATCH(D18,Establishment!$A$2:$A$169,0))</f>
        <v>#N/A</v>
      </c>
      <c r="F18" t="e">
        <f>INDEX(Establishment!$C$2:$C$169,MATCH(D18,Establishment!$A$2:$A$169,0))</f>
        <v>#N/A</v>
      </c>
      <c r="G18" s="1"/>
      <c r="H18" s="1"/>
      <c r="I18" s="1"/>
      <c r="J18" s="1"/>
      <c r="K18" s="1"/>
      <c r="L18" s="3">
        <f t="shared" si="0"/>
        <v>0</v>
      </c>
      <c r="M18" s="3"/>
      <c r="N18" s="3"/>
      <c r="P18" s="1"/>
      <c r="Q18" s="1"/>
      <c r="R18" s="1"/>
      <c r="S18" s="1"/>
      <c r="T18" s="1"/>
    </row>
    <row r="19" spans="2:20" x14ac:dyDescent="0.25">
      <c r="B19" s="8"/>
      <c r="C19" s="9"/>
      <c r="E19" t="e">
        <f>INDEX(Establishment!$B$2:$B$169,MATCH(D19,Establishment!$A$2:$A$169,0))</f>
        <v>#N/A</v>
      </c>
      <c r="F19" t="e">
        <f>INDEX(Establishment!$C$2:$C$169,MATCH(D19,Establishment!$A$2:$A$169,0))</f>
        <v>#N/A</v>
      </c>
      <c r="G19" s="1"/>
      <c r="H19" s="1"/>
      <c r="I19" s="1"/>
      <c r="J19" s="1"/>
      <c r="K19" s="1"/>
      <c r="L19" s="3">
        <f t="shared" si="0"/>
        <v>0</v>
      </c>
      <c r="M19" s="3"/>
      <c r="N19" s="3"/>
      <c r="P19" s="1"/>
      <c r="Q19" s="1"/>
      <c r="R19" s="1"/>
      <c r="S19" s="1"/>
      <c r="T19" s="1"/>
    </row>
    <row r="20" spans="2:20" x14ac:dyDescent="0.25">
      <c r="C20" s="2"/>
      <c r="E20" t="e">
        <f>INDEX(Establishment!$B$2:$B$169,MATCH(D20,Establishment!$A$2:$A$169,0))</f>
        <v>#N/A</v>
      </c>
      <c r="F20" t="e">
        <f>INDEX(Establishment!$C$2:$C$169,MATCH(D20,Establishment!$A$2:$A$169,0))</f>
        <v>#N/A</v>
      </c>
      <c r="G20" s="1"/>
      <c r="H20" s="1"/>
      <c r="I20" s="1"/>
      <c r="J20" s="1"/>
      <c r="K20" s="1"/>
      <c r="L20" s="3">
        <f t="shared" si="0"/>
        <v>0</v>
      </c>
      <c r="M20" s="3"/>
      <c r="N20" s="3"/>
      <c r="Q20" s="1"/>
    </row>
    <row r="21" spans="2:20" x14ac:dyDescent="0.25">
      <c r="C21" s="2"/>
      <c r="E21" t="e">
        <f>INDEX(Establishment!$B$2:$B$169,MATCH(D21,Establishment!$A$2:$A$169,0))</f>
        <v>#N/A</v>
      </c>
      <c r="F21" t="e">
        <f>INDEX(Establishment!$C$2:$C$169,MATCH(D21,Establishment!$A$2:$A$169,0))</f>
        <v>#N/A</v>
      </c>
      <c r="G21" s="10"/>
      <c r="H21" s="10"/>
      <c r="I21" s="1"/>
      <c r="J21" s="1"/>
      <c r="K21" s="1"/>
      <c r="L21" s="3">
        <f t="shared" si="0"/>
        <v>0</v>
      </c>
      <c r="M21" s="3"/>
      <c r="N21" s="3"/>
      <c r="Q21" s="1"/>
    </row>
    <row r="22" spans="2:20" x14ac:dyDescent="0.25">
      <c r="C22" s="2"/>
      <c r="E22" t="e">
        <f>INDEX(Establishment!$B$2:$B$169,MATCH(D22,Establishment!$A$2:$A$169,0))</f>
        <v>#N/A</v>
      </c>
      <c r="F22" t="e">
        <f>INDEX(Establishment!$C$2:$C$169,MATCH(D22,Establishment!$A$2:$A$169,0))</f>
        <v>#N/A</v>
      </c>
      <c r="G22" s="10"/>
      <c r="H22" s="10"/>
      <c r="I22" s="1"/>
      <c r="J22" s="1"/>
      <c r="K22" s="1"/>
      <c r="L22" s="3">
        <f t="shared" si="0"/>
        <v>0</v>
      </c>
      <c r="M22" s="3"/>
      <c r="N22" s="3"/>
      <c r="Q22" s="1"/>
    </row>
    <row r="23" spans="2:20" x14ac:dyDescent="0.25">
      <c r="C23" s="2"/>
      <c r="E23" t="e">
        <f>INDEX(Establishment!$B$2:$B$169,MATCH(D23,Establishment!$A$2:$A$169,0))</f>
        <v>#N/A</v>
      </c>
      <c r="F23" t="e">
        <f>INDEX(Establishment!$C$2:$C$169,MATCH(D23,Establishment!$A$2:$A$169,0))</f>
        <v>#N/A</v>
      </c>
      <c r="G23" s="1"/>
      <c r="H23" s="1"/>
      <c r="I23" s="1"/>
      <c r="J23" s="1"/>
      <c r="K23" s="1"/>
      <c r="L23" s="3">
        <f t="shared" si="0"/>
        <v>0</v>
      </c>
      <c r="M23" s="3"/>
      <c r="N23" s="3"/>
      <c r="Q23" s="1"/>
    </row>
    <row r="24" spans="2:20" x14ac:dyDescent="0.25">
      <c r="C24" s="2"/>
      <c r="E24" t="e">
        <f>INDEX(Establishment!$B$2:$B$169,MATCH(D24,Establishment!$A$2:$A$169,0))</f>
        <v>#N/A</v>
      </c>
      <c r="F24" t="e">
        <f>INDEX(Establishment!$C$2:$C$169,MATCH(D24,Establishment!$A$2:$A$169,0))</f>
        <v>#N/A</v>
      </c>
      <c r="G24" s="1"/>
      <c r="H24" s="1"/>
      <c r="I24" s="1"/>
      <c r="J24" s="1"/>
      <c r="K24" s="1"/>
      <c r="L24" s="3">
        <f t="shared" si="0"/>
        <v>0</v>
      </c>
      <c r="M24" s="3"/>
      <c r="N24" s="3"/>
      <c r="P24" s="1"/>
      <c r="Q24" s="1"/>
      <c r="R24" s="1"/>
      <c r="S24" s="1"/>
      <c r="T24" s="1"/>
    </row>
    <row r="25" spans="2:20" x14ac:dyDescent="0.25">
      <c r="B25" s="8"/>
      <c r="C25" s="9"/>
      <c r="E25" t="e">
        <f>INDEX(Establishment!$B$2:$B$169,MATCH(D25,Establishment!$A$2:$A$169,0))</f>
        <v>#N/A</v>
      </c>
      <c r="F25" t="e">
        <f>INDEX(Establishment!$C$2:$C$169,MATCH(D25,Establishment!$A$2:$A$169,0))</f>
        <v>#N/A</v>
      </c>
      <c r="G25" s="10"/>
      <c r="H25" s="10"/>
      <c r="I25" s="1"/>
      <c r="J25" s="1"/>
      <c r="K25" s="1"/>
      <c r="L25" s="3">
        <f t="shared" si="0"/>
        <v>0</v>
      </c>
      <c r="M25" s="3"/>
      <c r="N25" s="3"/>
      <c r="P25" s="1"/>
      <c r="Q25" s="1"/>
      <c r="R25" s="1"/>
      <c r="S25" s="1"/>
      <c r="T25" s="1"/>
    </row>
    <row r="26" spans="2:20" x14ac:dyDescent="0.25">
      <c r="B26" s="8"/>
      <c r="C26" s="9"/>
      <c r="E26" t="e">
        <f>INDEX(Establishment!$B$2:$B$169,MATCH(D26,Establishment!$A$2:$A$169,0))</f>
        <v>#N/A</v>
      </c>
      <c r="F26" t="e">
        <f>INDEX(Establishment!$C$2:$C$169,MATCH(D26,Establishment!$A$2:$A$169,0))</f>
        <v>#N/A</v>
      </c>
      <c r="G26" s="10"/>
      <c r="H26" s="10"/>
      <c r="I26" s="1"/>
      <c r="J26" s="1"/>
      <c r="K26" s="1"/>
      <c r="L26" s="3">
        <f t="shared" si="0"/>
        <v>0</v>
      </c>
      <c r="M26" s="3"/>
      <c r="N26" s="3"/>
      <c r="P26" s="1"/>
      <c r="Q26" s="1"/>
      <c r="R26" s="1"/>
      <c r="S26" s="1"/>
      <c r="T26" s="1"/>
    </row>
    <row r="27" spans="2:20" x14ac:dyDescent="0.25">
      <c r="C27" s="2"/>
      <c r="E27" t="e">
        <f>INDEX(Establishment!$B$2:$B$169,MATCH(D27,Establishment!$A$2:$A$169,0))</f>
        <v>#N/A</v>
      </c>
      <c r="F27" t="e">
        <f>INDEX(Establishment!$C$2:$C$169,MATCH(D27,Establishment!$A$2:$A$169,0))</f>
        <v>#N/A</v>
      </c>
      <c r="G27" s="1"/>
      <c r="H27" s="1"/>
      <c r="I27" s="1"/>
      <c r="J27" s="1"/>
      <c r="K27" s="1"/>
      <c r="L27" s="3">
        <f t="shared" si="0"/>
        <v>0</v>
      </c>
      <c r="M27" s="3"/>
      <c r="N27" s="3"/>
      <c r="P27" s="1"/>
      <c r="Q27" s="1"/>
      <c r="R27" s="1"/>
      <c r="S27" s="1"/>
      <c r="T27" s="1"/>
    </row>
    <row r="28" spans="2:20" x14ac:dyDescent="0.25">
      <c r="B28" s="8"/>
      <c r="C28" s="9"/>
      <c r="E28" t="e">
        <f>INDEX(Establishment!$B$2:$B$169,MATCH(D28,Establishment!$A$2:$A$169,0))</f>
        <v>#N/A</v>
      </c>
      <c r="F28" t="e">
        <f>INDEX(Establishment!$C$2:$C$169,MATCH(D28,Establishment!$A$2:$A$169,0))</f>
        <v>#N/A</v>
      </c>
      <c r="G28" s="10"/>
      <c r="H28" s="10"/>
      <c r="I28" s="1"/>
      <c r="J28" s="1"/>
      <c r="K28" s="1"/>
      <c r="L28" s="3">
        <f t="shared" si="0"/>
        <v>0</v>
      </c>
      <c r="M28" s="3"/>
      <c r="N28" s="3"/>
      <c r="P28" s="1"/>
      <c r="Q28" s="1"/>
      <c r="R28" s="1"/>
      <c r="S28" s="1"/>
      <c r="T28" s="1"/>
    </row>
    <row r="29" spans="2:20" x14ac:dyDescent="0.25">
      <c r="C29" s="2"/>
      <c r="E29" t="e">
        <f>INDEX(Establishment!$B$2:$B$169,MATCH(D29,Establishment!$A$2:$A$169,0))</f>
        <v>#N/A</v>
      </c>
      <c r="F29" t="e">
        <f>INDEX(Establishment!$C$2:$C$169,MATCH(D29,Establishment!$A$2:$A$169,0))</f>
        <v>#N/A</v>
      </c>
      <c r="G29" s="1"/>
      <c r="H29" s="1"/>
      <c r="I29" s="1"/>
      <c r="J29" s="1"/>
      <c r="K29" s="1"/>
      <c r="L29" s="3">
        <f t="shared" si="0"/>
        <v>0</v>
      </c>
      <c r="M29" s="3"/>
      <c r="N29" s="3"/>
      <c r="P29" s="1"/>
      <c r="Q29" s="1"/>
      <c r="R29" s="1"/>
      <c r="S29" s="1"/>
      <c r="T29" s="1"/>
    </row>
    <row r="30" spans="2:20" x14ac:dyDescent="0.25">
      <c r="C30" s="2"/>
      <c r="E30" t="e">
        <f>INDEX(Establishment!$B$2:$B$169,MATCH(D30,Establishment!$A$2:$A$169,0))</f>
        <v>#N/A</v>
      </c>
      <c r="F30" t="e">
        <f>INDEX(Establishment!$C$2:$C$169,MATCH(D30,Establishment!$A$2:$A$169,0))</f>
        <v>#N/A</v>
      </c>
      <c r="G30" s="1"/>
      <c r="H30" s="1"/>
      <c r="I30" s="1"/>
      <c r="J30" s="1"/>
      <c r="K30" s="1"/>
      <c r="L30" s="3">
        <f t="shared" si="0"/>
        <v>0</v>
      </c>
      <c r="M30" s="3"/>
      <c r="N30" s="3"/>
      <c r="P30" s="1"/>
      <c r="Q30" s="1"/>
      <c r="R30" s="1"/>
      <c r="S30" s="1"/>
      <c r="T30" s="1"/>
    </row>
    <row r="31" spans="2:20" x14ac:dyDescent="0.25">
      <c r="B31" s="8"/>
      <c r="C31" s="9"/>
      <c r="E31" t="e">
        <f>INDEX(Establishment!$B$2:$B$169,MATCH(D31,Establishment!$A$2:$A$169,0))</f>
        <v>#N/A</v>
      </c>
      <c r="F31" t="e">
        <f>INDEX(Establishment!$C$2:$C$169,MATCH(D31,Establishment!$A$2:$A$169,0))</f>
        <v>#N/A</v>
      </c>
      <c r="G31" s="10"/>
      <c r="H31" s="10"/>
      <c r="I31" s="10"/>
      <c r="J31" s="1"/>
      <c r="K31" s="1"/>
      <c r="L31" s="3">
        <f t="shared" si="0"/>
        <v>0</v>
      </c>
      <c r="M31" s="3"/>
      <c r="N31" s="3"/>
      <c r="O31" s="10"/>
      <c r="P31" s="1"/>
      <c r="Q31" s="1"/>
      <c r="R31" s="1"/>
      <c r="S31" s="1"/>
      <c r="T31" s="1"/>
    </row>
    <row r="32" spans="2:20" x14ac:dyDescent="0.25">
      <c r="C32" s="2"/>
      <c r="E32" t="e">
        <f>INDEX(Establishment!$B$2:$B$169,MATCH(D32,Establishment!$A$2:$A$169,0))</f>
        <v>#N/A</v>
      </c>
      <c r="F32" t="e">
        <f>INDEX(Establishment!$C$2:$C$169,MATCH(D32,Establishment!$A$2:$A$169,0))</f>
        <v>#N/A</v>
      </c>
      <c r="G32" s="1"/>
      <c r="H32" s="1"/>
      <c r="I32" s="1"/>
      <c r="J32" s="1"/>
      <c r="K32" s="1"/>
      <c r="L32" s="3">
        <f t="shared" si="0"/>
        <v>0</v>
      </c>
      <c r="M32" s="3"/>
      <c r="N32" s="3"/>
      <c r="Q32" s="1"/>
    </row>
    <row r="33" spans="1:20" x14ac:dyDescent="0.25">
      <c r="C33" s="2"/>
      <c r="E33" t="e">
        <f>INDEX(Establishment!$B$2:$B$169,MATCH(D33,Establishment!$A$2:$A$169,0))</f>
        <v>#N/A</v>
      </c>
      <c r="F33" t="e">
        <f>INDEX(Establishment!$C$2:$C$169,MATCH(D33,Establishment!$A$2:$A$169,0))</f>
        <v>#N/A</v>
      </c>
      <c r="G33" s="1"/>
      <c r="H33" s="1"/>
      <c r="I33" s="1"/>
      <c r="J33" s="1"/>
      <c r="K33" s="1"/>
      <c r="L33" s="3">
        <f t="shared" si="0"/>
        <v>0</v>
      </c>
      <c r="M33" s="3"/>
      <c r="N33" s="3"/>
      <c r="P33" s="1"/>
      <c r="Q33" s="1"/>
      <c r="R33" s="1"/>
      <c r="S33" s="1"/>
      <c r="T33" s="1"/>
    </row>
    <row r="34" spans="1:20" x14ac:dyDescent="0.25">
      <c r="B34" s="4"/>
      <c r="C34" s="2"/>
      <c r="E34" t="e">
        <f>INDEX(Establishment!$B$2:$B$169,MATCH(D34,Establishment!$A$2:$A$169,0))</f>
        <v>#N/A</v>
      </c>
      <c r="F34" t="e">
        <f>INDEX(Establishment!$C$2:$C$169,MATCH(D34,Establishment!$A$2:$A$169,0))</f>
        <v>#N/A</v>
      </c>
      <c r="G34" s="1"/>
      <c r="H34" s="1"/>
      <c r="I34" s="1"/>
      <c r="J34" s="1"/>
      <c r="K34" s="1"/>
      <c r="L34" s="3">
        <f t="shared" si="0"/>
        <v>0</v>
      </c>
      <c r="M34" s="3"/>
      <c r="N34" s="3"/>
      <c r="P34" s="1"/>
      <c r="Q34" s="1"/>
      <c r="R34" s="1"/>
      <c r="S34" s="1"/>
      <c r="T34" s="1"/>
    </row>
    <row r="35" spans="1:20" x14ac:dyDescent="0.25">
      <c r="C35" s="2"/>
      <c r="E35" t="e">
        <f>INDEX(Establishment!$B$2:$B$169,MATCH(D35,Establishment!$A$2:$A$169,0))</f>
        <v>#N/A</v>
      </c>
      <c r="F35" t="e">
        <f>INDEX(Establishment!$C$2:$C$169,MATCH(D35,Establishment!$A$2:$A$169,0))</f>
        <v>#N/A</v>
      </c>
      <c r="G35" s="1"/>
      <c r="H35" s="1"/>
      <c r="I35" s="1"/>
      <c r="J35" s="1"/>
      <c r="K35" s="1"/>
      <c r="L35" s="3">
        <f t="shared" si="0"/>
        <v>0</v>
      </c>
      <c r="M35" s="3"/>
      <c r="N35" s="3"/>
      <c r="P35" s="1"/>
      <c r="Q35" s="1"/>
      <c r="R35" s="1"/>
      <c r="S35" s="1"/>
      <c r="T35" s="1"/>
    </row>
    <row r="36" spans="1:20" x14ac:dyDescent="0.25">
      <c r="C36" s="2"/>
      <c r="E36" t="e">
        <f>INDEX(Establishment!$B$2:$B$169,MATCH(D36,Establishment!$A$2:$A$169,0))</f>
        <v>#N/A</v>
      </c>
      <c r="F36" t="e">
        <f>INDEX(Establishment!$C$2:$C$169,MATCH(D36,Establishment!$A$2:$A$169,0))</f>
        <v>#N/A</v>
      </c>
      <c r="G36" s="1"/>
      <c r="H36" s="1"/>
      <c r="I36" s="1"/>
      <c r="J36" s="1"/>
      <c r="K36" s="1"/>
      <c r="L36" s="3">
        <f t="shared" si="0"/>
        <v>0</v>
      </c>
      <c r="M36" s="3"/>
      <c r="N36" s="3"/>
      <c r="P36" s="1"/>
      <c r="Q36" s="1"/>
      <c r="R36" s="1"/>
      <c r="S36" s="1"/>
      <c r="T36" s="1"/>
    </row>
    <row r="37" spans="1:20" x14ac:dyDescent="0.25">
      <c r="C37" s="2"/>
      <c r="E37" t="e">
        <f>INDEX(Establishment!$B$2:$B$169,MATCH(D37,Establishment!$A$2:$A$169,0))</f>
        <v>#N/A</v>
      </c>
      <c r="F37" t="e">
        <f>INDEX(Establishment!$C$2:$C$169,MATCH(D37,Establishment!$A$2:$A$169,0))</f>
        <v>#N/A</v>
      </c>
      <c r="G37" s="1"/>
      <c r="H37" s="1"/>
      <c r="I37" s="1"/>
      <c r="J37" s="1"/>
      <c r="K37" s="1"/>
      <c r="L37" s="3">
        <f t="shared" si="0"/>
        <v>0</v>
      </c>
      <c r="M37" s="3"/>
      <c r="N37" s="3"/>
      <c r="P37" s="1"/>
      <c r="Q37" s="1"/>
      <c r="R37" s="1"/>
      <c r="S37" s="1"/>
      <c r="T37" s="1"/>
    </row>
    <row r="38" spans="1:20" x14ac:dyDescent="0.25">
      <c r="A38" t="s">
        <v>498</v>
      </c>
      <c r="C38" s="2">
        <v>44583</v>
      </c>
      <c r="D38" t="s">
        <v>495</v>
      </c>
      <c r="E38" t="str">
        <f>INDEX(Establishment!$B$2:$B$169,MATCH(D38,Establishment!$A$2:$A$169,0))</f>
        <v>Segura Marketing Inc.</v>
      </c>
      <c r="F38" t="str">
        <f>INDEX(Establishment!$C$2:$C$169,MATCH(D38,Establishment!$A$2:$A$169,0))</f>
        <v>J. Climaco Street</v>
      </c>
      <c r="G38" s="1"/>
      <c r="H38" s="1">
        <v>6900</v>
      </c>
      <c r="I38" s="1"/>
      <c r="J38" s="1"/>
      <c r="K38" s="1"/>
      <c r="L38" s="3">
        <f t="shared" si="0"/>
        <v>0</v>
      </c>
      <c r="M38" s="3"/>
      <c r="N38" s="3" t="s">
        <v>295</v>
      </c>
      <c r="O38" s="1">
        <v>6900</v>
      </c>
      <c r="P38" s="1"/>
      <c r="Q38" s="1" t="s">
        <v>500</v>
      </c>
      <c r="R38" s="1"/>
      <c r="S38" s="1"/>
      <c r="T38" s="1"/>
    </row>
    <row r="39" spans="1:20" x14ac:dyDescent="0.25">
      <c r="A39" t="s">
        <v>503</v>
      </c>
      <c r="C39" s="2">
        <v>44583</v>
      </c>
      <c r="E39" t="e">
        <f>INDEX(Establishment!$B$2:$B$169,MATCH(D39,Establishment!$A$2:$A$169,0))</f>
        <v>#N/A</v>
      </c>
      <c r="F39" t="e">
        <f>INDEX(Establishment!$C$2:$C$169,MATCH(D39,Establishment!$A$2:$A$169,0))</f>
        <v>#N/A</v>
      </c>
      <c r="G39" s="1"/>
      <c r="H39" s="1">
        <v>500</v>
      </c>
      <c r="I39" s="1"/>
      <c r="J39" s="1"/>
      <c r="K39" s="1"/>
      <c r="L39" s="3">
        <f t="shared" si="0"/>
        <v>0</v>
      </c>
      <c r="M39" s="3"/>
      <c r="N39" s="3" t="s">
        <v>499</v>
      </c>
      <c r="O39" s="1">
        <v>500</v>
      </c>
      <c r="P39" s="1"/>
      <c r="Q39" s="1" t="s">
        <v>501</v>
      </c>
      <c r="R39" s="1"/>
      <c r="S39" s="1"/>
      <c r="T39" s="1"/>
    </row>
    <row r="40" spans="1:20" x14ac:dyDescent="0.25">
      <c r="A40" t="s">
        <v>504</v>
      </c>
      <c r="C40" s="2">
        <v>44583</v>
      </c>
      <c r="E40" t="e">
        <f>INDEX(Establishment!$B$2:$B$169,MATCH(D40,Establishment!$A$2:$A$169,0))</f>
        <v>#N/A</v>
      </c>
      <c r="F40" t="e">
        <f>INDEX(Establishment!$C$2:$C$169,MATCH(D40,Establishment!$A$2:$A$169,0))</f>
        <v>#N/A</v>
      </c>
      <c r="G40" s="1"/>
      <c r="H40" s="1">
        <v>500</v>
      </c>
      <c r="I40" s="1"/>
      <c r="J40" s="1"/>
      <c r="K40" s="1"/>
      <c r="L40" s="3">
        <f t="shared" si="0"/>
        <v>0</v>
      </c>
      <c r="M40" s="3"/>
      <c r="N40" s="3" t="s">
        <v>431</v>
      </c>
      <c r="O40" s="1">
        <v>500</v>
      </c>
      <c r="P40" s="1"/>
      <c r="Q40" s="1" t="s">
        <v>501</v>
      </c>
      <c r="R40" s="1"/>
      <c r="S40" s="1"/>
      <c r="T40" s="1"/>
    </row>
    <row r="41" spans="1:20" x14ac:dyDescent="0.25">
      <c r="A41" t="s">
        <v>505</v>
      </c>
      <c r="C41" s="2">
        <v>44583</v>
      </c>
      <c r="E41" t="e">
        <f>INDEX(Establishment!$B$2:$B$169,MATCH(D41,Establishment!$A$2:$A$169,0))</f>
        <v>#N/A</v>
      </c>
      <c r="F41" t="e">
        <f>INDEX(Establishment!$C$2:$C$169,MATCH(D41,Establishment!$A$2:$A$169,0))</f>
        <v>#N/A</v>
      </c>
      <c r="G41" s="1"/>
      <c r="H41" s="1">
        <v>50</v>
      </c>
      <c r="I41" s="1"/>
      <c r="J41" s="1"/>
      <c r="K41" s="1"/>
      <c r="L41" s="3">
        <f t="shared" si="0"/>
        <v>0</v>
      </c>
      <c r="M41" s="3"/>
      <c r="N41" s="3" t="s">
        <v>292</v>
      </c>
      <c r="O41" s="1">
        <v>50</v>
      </c>
      <c r="P41" s="1"/>
      <c r="Q41" s="1" t="s">
        <v>502</v>
      </c>
      <c r="R41" s="1"/>
      <c r="S41" s="1"/>
      <c r="T41" s="1"/>
    </row>
    <row r="42" spans="1:20" x14ac:dyDescent="0.25">
      <c r="A42" t="s">
        <v>506</v>
      </c>
      <c r="C42" s="2">
        <v>44583</v>
      </c>
      <c r="D42" t="s">
        <v>270</v>
      </c>
      <c r="E42" t="s">
        <v>510</v>
      </c>
      <c r="F42" t="s">
        <v>508</v>
      </c>
      <c r="G42" s="1"/>
      <c r="H42" s="1">
        <v>350</v>
      </c>
      <c r="I42" s="1"/>
      <c r="J42" s="1"/>
      <c r="K42" s="1"/>
      <c r="L42" s="3">
        <f t="shared" si="0"/>
        <v>0</v>
      </c>
      <c r="M42" s="3"/>
      <c r="N42" s="3" t="s">
        <v>280</v>
      </c>
      <c r="O42" s="1">
        <v>350</v>
      </c>
      <c r="P42" s="1"/>
      <c r="Q42" s="1" t="s">
        <v>507</v>
      </c>
      <c r="R42" s="1"/>
      <c r="S42" s="1"/>
      <c r="T42" s="1"/>
    </row>
    <row r="43" spans="1:20" x14ac:dyDescent="0.25">
      <c r="A43" t="s">
        <v>509</v>
      </c>
      <c r="C43" s="2">
        <v>44583</v>
      </c>
      <c r="D43" t="s">
        <v>270</v>
      </c>
      <c r="E43" t="s">
        <v>510</v>
      </c>
      <c r="F43" t="s">
        <v>508</v>
      </c>
      <c r="G43" s="1"/>
      <c r="H43" s="1">
        <v>100</v>
      </c>
      <c r="I43" s="1"/>
      <c r="J43" s="1"/>
      <c r="K43" s="1"/>
      <c r="L43" s="3">
        <f t="shared" si="0"/>
        <v>0</v>
      </c>
      <c r="M43" s="3"/>
      <c r="N43" s="3" t="s">
        <v>292</v>
      </c>
      <c r="O43" s="1">
        <v>100</v>
      </c>
      <c r="P43" s="1"/>
      <c r="Q43" s="1" t="s">
        <v>502</v>
      </c>
      <c r="R43" s="1"/>
      <c r="S43" s="1"/>
      <c r="T43" s="1"/>
    </row>
    <row r="44" spans="1:20" x14ac:dyDescent="0.25">
      <c r="A44" t="s">
        <v>533</v>
      </c>
      <c r="C44" s="2">
        <v>44585</v>
      </c>
      <c r="D44" t="s">
        <v>531</v>
      </c>
      <c r="E44" t="str">
        <f>INDEX(Establishment!$B$2:$B$169,MATCH(D44,Establishment!$A$2:$A$169,0))</f>
        <v>Super Metro</v>
      </c>
      <c r="F44" t="str">
        <f>INDEX(Establishment!$C$2:$C$169,MATCH(D44,Establishment!$A$2:$A$169,0))</f>
        <v>Basak</v>
      </c>
      <c r="G44" s="1"/>
      <c r="H44" s="1"/>
      <c r="I44" s="1">
        <v>1914.55</v>
      </c>
      <c r="J44" s="1"/>
      <c r="K44" s="1"/>
      <c r="L44" s="3">
        <f t="shared" si="0"/>
        <v>0</v>
      </c>
      <c r="M44" s="3"/>
      <c r="N44" s="3" t="s">
        <v>532</v>
      </c>
      <c r="O44" s="1">
        <v>1914.55</v>
      </c>
      <c r="P44" s="1"/>
      <c r="Q44" s="1"/>
      <c r="R44" s="1"/>
      <c r="S44" s="1"/>
      <c r="T44" s="1"/>
    </row>
    <row r="45" spans="1:20" x14ac:dyDescent="0.25">
      <c r="C45" s="2">
        <v>44585</v>
      </c>
      <c r="D45" t="s">
        <v>307</v>
      </c>
      <c r="E45" t="str">
        <f>INDEX(Establishment!$B$2:$B$169,MATCH(D45,Establishment!$A$2:$A$169,0))</f>
        <v>Diatoms</v>
      </c>
      <c r="F45" t="str">
        <f>INDEX(Establishment!$C$2:$C$169,MATCH(D45,Establishment!$A$2:$A$169,0))</f>
        <v>Katipunan</v>
      </c>
      <c r="G45" s="1"/>
      <c r="H45" s="1"/>
      <c r="I45" s="1">
        <v>815</v>
      </c>
      <c r="J45" s="1"/>
      <c r="K45" s="1"/>
      <c r="L45" s="3">
        <f t="shared" si="0"/>
        <v>-815</v>
      </c>
      <c r="M45" s="3"/>
      <c r="N45" s="3"/>
      <c r="P45" s="1"/>
      <c r="Q45" s="1"/>
      <c r="R45" s="1"/>
      <c r="S45" s="1"/>
      <c r="T45" s="1"/>
    </row>
    <row r="46" spans="1:20" x14ac:dyDescent="0.25">
      <c r="C46" s="2"/>
      <c r="E46" t="e">
        <f>INDEX(Establishment!$B$2:$B$169,MATCH(D46,Establishment!$A$2:$A$169,0))</f>
        <v>#N/A</v>
      </c>
      <c r="F46" t="e">
        <f>INDEX(Establishment!$C$2:$C$169,MATCH(D46,Establishment!$A$2:$A$169,0))</f>
        <v>#N/A</v>
      </c>
      <c r="G46" s="1"/>
      <c r="H46" s="1"/>
      <c r="I46" s="1"/>
      <c r="J46" s="1"/>
      <c r="K46" s="1"/>
      <c r="L46" s="3">
        <f t="shared" si="0"/>
        <v>-815</v>
      </c>
      <c r="M46" s="3"/>
      <c r="N46" s="3"/>
      <c r="O46" s="12"/>
      <c r="P46" s="1"/>
      <c r="Q46" s="1"/>
      <c r="R46" s="1"/>
      <c r="S46" s="1"/>
      <c r="T46" s="1"/>
    </row>
    <row r="47" spans="1:20" x14ac:dyDescent="0.25">
      <c r="A47" t="s">
        <v>520</v>
      </c>
      <c r="C47" s="2">
        <v>44587</v>
      </c>
      <c r="D47" t="s">
        <v>519</v>
      </c>
      <c r="E47" t="str">
        <f>INDEX(Establishment!$B$2:$B$169,MATCH(D47,Establishment!$A$2:$A$169,0))</f>
        <v xml:space="preserve">Watson </v>
      </c>
      <c r="F47" t="str">
        <f>INDEX(Establishment!$C$2:$C$169,MATCH(D47,Establishment!$A$2:$A$169,0))</f>
        <v>Banawa-Guadalupe</v>
      </c>
      <c r="G47" s="1"/>
      <c r="H47" s="1"/>
      <c r="I47" s="1">
        <v>909.5</v>
      </c>
      <c r="J47" s="1"/>
      <c r="K47" s="1"/>
      <c r="L47" s="3">
        <f t="shared" si="0"/>
        <v>7488</v>
      </c>
      <c r="M47" s="3"/>
      <c r="N47" s="3" t="s">
        <v>521</v>
      </c>
      <c r="O47" s="12">
        <v>9212.5</v>
      </c>
      <c r="P47" s="1"/>
      <c r="Q47" s="1"/>
      <c r="R47" s="1"/>
      <c r="S47" s="1"/>
      <c r="T47" s="1"/>
    </row>
    <row r="48" spans="1:20" x14ac:dyDescent="0.25">
      <c r="A48" t="s">
        <v>520</v>
      </c>
      <c r="C48" s="2">
        <v>44587</v>
      </c>
      <c r="D48" t="s">
        <v>519</v>
      </c>
      <c r="E48" t="str">
        <f>INDEX(Establishment!$B$2:$B$169,MATCH(D48,Establishment!$A$2:$A$169,0))</f>
        <v xml:space="preserve">Watson </v>
      </c>
      <c r="F48" t="str">
        <f>INDEX(Establishment!$C$2:$C$169,MATCH(D48,Establishment!$A$2:$A$169,0))</f>
        <v>Banawa-Guadalupe</v>
      </c>
      <c r="G48" s="1"/>
      <c r="H48" s="1"/>
      <c r="I48" s="1"/>
      <c r="J48" s="1"/>
      <c r="K48" s="1"/>
      <c r="L48" s="3">
        <f t="shared" si="0"/>
        <v>7585</v>
      </c>
      <c r="M48" s="3"/>
      <c r="N48" s="3" t="s">
        <v>522</v>
      </c>
      <c r="O48" s="12">
        <v>97</v>
      </c>
      <c r="P48" s="1"/>
      <c r="Q48" s="1"/>
      <c r="R48" s="1"/>
      <c r="S48" s="1"/>
      <c r="T48" s="1"/>
    </row>
    <row r="49" spans="3:20" x14ac:dyDescent="0.25"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0"/>
        <v>7585</v>
      </c>
      <c r="M49" s="3"/>
      <c r="N49" s="3"/>
      <c r="O49" s="12"/>
      <c r="P49" s="1"/>
      <c r="Q49" s="1"/>
      <c r="R49" s="1"/>
      <c r="S49" s="1"/>
      <c r="T49" s="1"/>
    </row>
    <row r="50" spans="3:20" x14ac:dyDescent="0.25"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0"/>
        <v>7585</v>
      </c>
      <c r="M50" s="3"/>
      <c r="N50" s="3"/>
      <c r="O50" s="12"/>
      <c r="P50" s="1"/>
      <c r="Q50" s="1"/>
      <c r="R50" s="1"/>
      <c r="S50" s="1"/>
      <c r="T50" s="1"/>
    </row>
    <row r="51" spans="3:20" x14ac:dyDescent="0.25"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0"/>
        <v>7585</v>
      </c>
      <c r="M51" s="3"/>
      <c r="N51" s="3"/>
    </row>
    <row r="52" spans="3:20" x14ac:dyDescent="0.25"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0"/>
        <v>7585</v>
      </c>
      <c r="M52" s="3"/>
      <c r="N52" s="3"/>
    </row>
    <row r="53" spans="3:20" x14ac:dyDescent="0.25"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0"/>
        <v>7585</v>
      </c>
      <c r="M53" s="3"/>
      <c r="N53" s="3"/>
    </row>
    <row r="54" spans="3:20" x14ac:dyDescent="0.25">
      <c r="C54" s="2">
        <v>44591</v>
      </c>
      <c r="D54" t="s">
        <v>536</v>
      </c>
      <c r="E54" t="str">
        <f>INDEX(Establishment!$B$2:$B$169,MATCH(D54,Establishment!$A$2:$A$169,0))</f>
        <v>Goldilocks Bakeshop</v>
      </c>
      <c r="F54" t="str">
        <f>INDEX(Establishment!$C$2:$C$169,MATCH(D54,Establishment!$A$2:$A$169,0))</f>
        <v>F. Llamas</v>
      </c>
      <c r="G54" s="1"/>
      <c r="H54" s="1">
        <v>600</v>
      </c>
      <c r="I54" s="1"/>
      <c r="J54" s="1"/>
      <c r="K54" s="1"/>
      <c r="L54" s="3">
        <f t="shared" si="0"/>
        <v>6985</v>
      </c>
      <c r="M54" s="3"/>
      <c r="N54" s="3" t="s">
        <v>534</v>
      </c>
    </row>
    <row r="55" spans="3:20" x14ac:dyDescent="0.25">
      <c r="C55" s="2">
        <v>44591</v>
      </c>
      <c r="D55" t="s">
        <v>531</v>
      </c>
      <c r="E55" t="str">
        <f>INDEX(Establishment!$B$2:$B$169,MATCH(D55,Establishment!$A$2:$A$169,0))</f>
        <v>Super Metro</v>
      </c>
      <c r="F55" t="str">
        <f>INDEX(Establishment!$C$2:$C$169,MATCH(D55,Establishment!$A$2:$A$169,0))</f>
        <v>Basak</v>
      </c>
      <c r="G55" s="1"/>
      <c r="H55" s="1"/>
      <c r="I55" s="1"/>
      <c r="J55" s="1"/>
      <c r="K55" s="1"/>
      <c r="L55" s="3">
        <f t="shared" si="0"/>
        <v>6985</v>
      </c>
      <c r="M55" s="3"/>
      <c r="N55" s="3" t="s">
        <v>534</v>
      </c>
    </row>
    <row r="56" spans="3:20" x14ac:dyDescent="0.25"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0"/>
        <v>6985</v>
      </c>
      <c r="M56" s="3"/>
      <c r="N56" s="3" t="s">
        <v>532</v>
      </c>
    </row>
    <row r="57" spans="3:20" x14ac:dyDescent="0.25"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0"/>
        <v>6985</v>
      </c>
      <c r="M57" s="3"/>
      <c r="N57" s="3"/>
    </row>
    <row r="58" spans="3:20" x14ac:dyDescent="0.25"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0"/>
        <v>6985</v>
      </c>
      <c r="M58" s="3"/>
      <c r="N58" s="3"/>
    </row>
    <row r="59" spans="3:20" x14ac:dyDescent="0.25"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0"/>
        <v>6985</v>
      </c>
      <c r="M59" s="3"/>
      <c r="N59" s="3"/>
    </row>
    <row r="60" spans="3:20" x14ac:dyDescent="0.25"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0"/>
        <v>6985</v>
      </c>
      <c r="M60" s="3"/>
      <c r="N60" s="3"/>
      <c r="P60" s="11"/>
    </row>
    <row r="61" spans="3:20" x14ac:dyDescent="0.25"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0"/>
        <v>6985</v>
      </c>
      <c r="M61" s="3"/>
      <c r="N61" s="3"/>
      <c r="P61" s="11"/>
    </row>
    <row r="62" spans="3:20" x14ac:dyDescent="0.25"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0"/>
        <v>6985</v>
      </c>
      <c r="M62" s="3"/>
      <c r="N62" s="3"/>
    </row>
    <row r="63" spans="3:20" x14ac:dyDescent="0.25"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0"/>
        <v>6985</v>
      </c>
      <c r="M63" s="3"/>
      <c r="N63" s="3"/>
    </row>
    <row r="64" spans="3:20" x14ac:dyDescent="0.25"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0"/>
        <v>6985</v>
      </c>
      <c r="M64" s="3"/>
      <c r="N64" s="3"/>
      <c r="O64" s="3"/>
    </row>
    <row r="65" spans="3:15" x14ac:dyDescent="0.25"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0"/>
        <v>6985</v>
      </c>
      <c r="M65" s="3"/>
      <c r="N65" s="3"/>
      <c r="O65" s="3"/>
    </row>
    <row r="66" spans="3:15" x14ac:dyDescent="0.25"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0"/>
        <v>6985</v>
      </c>
      <c r="M66" s="3"/>
      <c r="N66" s="3"/>
    </row>
    <row r="67" spans="3:15" x14ac:dyDescent="0.25">
      <c r="C67" s="2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G67" s="1"/>
      <c r="H67" s="1"/>
      <c r="I67" s="1"/>
      <c r="J67" s="1"/>
      <c r="K67" s="1"/>
      <c r="L67" s="3">
        <f t="shared" si="0"/>
        <v>6985</v>
      </c>
      <c r="M67" s="3"/>
      <c r="N67" s="3"/>
    </row>
    <row r="68" spans="3:15" x14ac:dyDescent="0.25">
      <c r="C68" s="2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G68" s="1"/>
      <c r="H68" s="1"/>
      <c r="I68" s="1"/>
      <c r="J68" s="1"/>
      <c r="K68" s="1"/>
      <c r="L68" s="3">
        <f t="shared" si="0"/>
        <v>6985</v>
      </c>
      <c r="M68" s="3"/>
      <c r="N68" s="3"/>
    </row>
    <row r="69" spans="3:15" x14ac:dyDescent="0.25">
      <c r="C69" s="2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G69" s="1"/>
      <c r="H69" s="1"/>
      <c r="I69" s="1"/>
      <c r="J69" s="1"/>
      <c r="K69" s="1"/>
      <c r="L69" s="3">
        <f t="shared" si="0"/>
        <v>6985</v>
      </c>
      <c r="M69" s="3"/>
      <c r="N69" s="3"/>
    </row>
    <row r="70" spans="3:15" x14ac:dyDescent="0.25">
      <c r="C70" s="2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G70" s="1"/>
      <c r="H70" s="1"/>
      <c r="I70" s="1"/>
      <c r="J70" s="1"/>
      <c r="K70" s="1"/>
      <c r="L70" s="3">
        <f t="shared" ref="L70:L133" si="1">L69-SUM(G70:K70)+O70</f>
        <v>6985</v>
      </c>
      <c r="M70" s="3"/>
      <c r="N70" s="3"/>
    </row>
    <row r="71" spans="3:15" x14ac:dyDescent="0.25">
      <c r="C71" s="2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G71" s="1"/>
      <c r="H71" s="1"/>
      <c r="I71" s="1"/>
      <c r="J71" s="1"/>
      <c r="K71" s="1"/>
      <c r="L71" s="3">
        <f t="shared" si="1"/>
        <v>6985</v>
      </c>
      <c r="M71" s="3"/>
      <c r="N71" s="3"/>
    </row>
    <row r="72" spans="3:15" x14ac:dyDescent="0.25">
      <c r="C72" s="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G72" s="1"/>
      <c r="H72" s="1"/>
      <c r="I72" s="1"/>
      <c r="J72" s="1"/>
      <c r="K72" s="1"/>
      <c r="L72" s="3">
        <f t="shared" si="1"/>
        <v>6985</v>
      </c>
      <c r="M72" s="3"/>
      <c r="N72" s="3"/>
    </row>
    <row r="73" spans="3:15" x14ac:dyDescent="0.25">
      <c r="C73" s="2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G73" s="1"/>
      <c r="H73" s="1"/>
      <c r="I73" s="1"/>
      <c r="J73" s="1"/>
      <c r="K73" s="1"/>
      <c r="L73" s="3">
        <f t="shared" si="1"/>
        <v>6985</v>
      </c>
      <c r="M73" s="3"/>
      <c r="N73" s="3"/>
    </row>
    <row r="74" spans="3:15" x14ac:dyDescent="0.25">
      <c r="C74" s="2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G74" s="1"/>
      <c r="H74" s="1"/>
      <c r="I74" s="1"/>
      <c r="J74" s="1"/>
      <c r="K74" s="1"/>
      <c r="L74" s="3">
        <f t="shared" si="1"/>
        <v>6985</v>
      </c>
      <c r="M74" s="3"/>
      <c r="N74" s="3"/>
    </row>
    <row r="75" spans="3:15" x14ac:dyDescent="0.25">
      <c r="C75" s="2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G75" s="1"/>
      <c r="H75" s="1"/>
      <c r="I75" s="1"/>
      <c r="J75" s="1"/>
      <c r="K75" s="1"/>
      <c r="L75" s="3">
        <f t="shared" si="1"/>
        <v>6985</v>
      </c>
      <c r="M75" s="3"/>
      <c r="N75" s="3"/>
    </row>
    <row r="76" spans="3:15" x14ac:dyDescent="0.25">
      <c r="C76" s="2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G76" s="1"/>
      <c r="H76" s="1"/>
      <c r="I76" s="1"/>
      <c r="J76" s="1"/>
      <c r="K76" s="1"/>
      <c r="L76" s="3">
        <f t="shared" si="1"/>
        <v>6985</v>
      </c>
      <c r="M76" s="3"/>
      <c r="N76" s="3"/>
    </row>
    <row r="77" spans="3:15" x14ac:dyDescent="0.25">
      <c r="C77" s="2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G77" s="1"/>
      <c r="H77" s="1"/>
      <c r="I77" s="1"/>
      <c r="J77" s="1"/>
      <c r="K77" s="1"/>
      <c r="L77" s="3">
        <f t="shared" si="1"/>
        <v>6985</v>
      </c>
      <c r="M77" s="3"/>
      <c r="N77" s="3"/>
    </row>
    <row r="78" spans="3:15" x14ac:dyDescent="0.25">
      <c r="C78" s="2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G78" s="1"/>
      <c r="H78" s="1"/>
      <c r="I78" s="1"/>
      <c r="J78" s="1"/>
      <c r="K78" s="1"/>
      <c r="L78" s="3">
        <f t="shared" si="1"/>
        <v>6985</v>
      </c>
      <c r="M78" s="3"/>
      <c r="N78" s="3"/>
    </row>
    <row r="79" spans="3:15" x14ac:dyDescent="0.25">
      <c r="C79" s="2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G79" s="1"/>
      <c r="H79" s="1"/>
      <c r="I79" s="1"/>
      <c r="J79" s="1"/>
      <c r="K79" s="1"/>
      <c r="L79" s="3">
        <f t="shared" si="1"/>
        <v>6985</v>
      </c>
      <c r="M79" s="3"/>
      <c r="N79" s="3"/>
    </row>
    <row r="80" spans="3:15" x14ac:dyDescent="0.25">
      <c r="C80" s="2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G80" s="1"/>
      <c r="H80" s="1"/>
      <c r="I80" s="1"/>
      <c r="J80" s="1"/>
      <c r="K80" s="1"/>
      <c r="L80" s="3">
        <f t="shared" si="1"/>
        <v>6985</v>
      </c>
      <c r="M80" s="3"/>
      <c r="N80" s="3"/>
    </row>
    <row r="81" spans="1:20" x14ac:dyDescent="0.25">
      <c r="C81" s="2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G81" s="1"/>
      <c r="H81" s="1"/>
      <c r="I81" s="1"/>
      <c r="J81" s="1"/>
      <c r="K81" s="1"/>
      <c r="L81" s="3">
        <f t="shared" si="1"/>
        <v>6985</v>
      </c>
      <c r="M81" s="3"/>
      <c r="N81" s="3"/>
    </row>
    <row r="82" spans="1:20" x14ac:dyDescent="0.25">
      <c r="C82" s="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G82" s="1"/>
      <c r="H82" s="1"/>
      <c r="I82" s="1"/>
      <c r="J82" s="1"/>
      <c r="K82" s="1"/>
      <c r="L82" s="3">
        <f t="shared" si="1"/>
        <v>6985</v>
      </c>
      <c r="M82" s="3"/>
      <c r="N82" s="3"/>
    </row>
    <row r="83" spans="1:20" x14ac:dyDescent="0.25">
      <c r="C83" s="2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G83" s="1"/>
      <c r="H83" s="1"/>
      <c r="I83" s="1"/>
      <c r="J83" s="1"/>
      <c r="K83" s="1"/>
      <c r="L83" s="3">
        <f t="shared" si="1"/>
        <v>6985</v>
      </c>
      <c r="M83" s="3"/>
      <c r="N83" s="3"/>
    </row>
    <row r="84" spans="1:20" s="1" customFormat="1" x14ac:dyDescent="0.25">
      <c r="A84"/>
      <c r="B84"/>
      <c r="C84" s="2"/>
      <c r="D84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L84" s="3">
        <f t="shared" si="1"/>
        <v>6985</v>
      </c>
      <c r="M84" s="3"/>
      <c r="N84" s="3"/>
      <c r="P84"/>
      <c r="Q84"/>
      <c r="R84"/>
      <c r="S84"/>
      <c r="T84"/>
    </row>
    <row r="85" spans="1:20" s="1" customFormat="1" x14ac:dyDescent="0.25">
      <c r="A85"/>
      <c r="B85"/>
      <c r="C85" s="2"/>
      <c r="D85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L85" s="3">
        <f t="shared" si="1"/>
        <v>6985</v>
      </c>
      <c r="M85" s="3"/>
      <c r="N85" s="3"/>
      <c r="P85"/>
      <c r="Q85"/>
      <c r="R85"/>
      <c r="S85"/>
      <c r="T85"/>
    </row>
    <row r="86" spans="1:20" s="1" customFormat="1" x14ac:dyDescent="0.25">
      <c r="A86"/>
      <c r="B86"/>
      <c r="C86" s="2"/>
      <c r="D86"/>
      <c r="E86" t="e">
        <f>INDEX(Establishment!$B$2:$B$169,MATCH(D86,Establishment!$A$2:$A$169,0))</f>
        <v>#N/A</v>
      </c>
      <c r="F86" t="e">
        <f>INDEX(Establishment!$C$2:$C$169,MATCH(D86,Establishment!$A$2:$A$169,0))</f>
        <v>#N/A</v>
      </c>
      <c r="L86" s="3">
        <f t="shared" si="1"/>
        <v>6985</v>
      </c>
      <c r="M86" s="3"/>
      <c r="N86" s="3"/>
      <c r="P86"/>
      <c r="Q86"/>
      <c r="R86"/>
      <c r="S86"/>
      <c r="T86"/>
    </row>
    <row r="87" spans="1:20" s="1" customFormat="1" x14ac:dyDescent="0.25">
      <c r="A87"/>
      <c r="B87"/>
      <c r="C87" s="2"/>
      <c r="D87"/>
      <c r="E87" t="e">
        <f>INDEX(Establishment!$B$2:$B$169,MATCH(D87,Establishment!$A$2:$A$169,0))</f>
        <v>#N/A</v>
      </c>
      <c r="F87" t="e">
        <f>INDEX(Establishment!$C$2:$C$169,MATCH(D87,Establishment!$A$2:$A$169,0))</f>
        <v>#N/A</v>
      </c>
      <c r="L87" s="3">
        <f t="shared" si="1"/>
        <v>6985</v>
      </c>
      <c r="M87" s="3"/>
      <c r="N87" s="3"/>
      <c r="P87"/>
      <c r="Q87"/>
      <c r="R87"/>
      <c r="S87"/>
      <c r="T87"/>
    </row>
    <row r="88" spans="1:20" s="1" customFormat="1" x14ac:dyDescent="0.25">
      <c r="A88"/>
      <c r="B88"/>
      <c r="C88" s="2"/>
      <c r="D88"/>
      <c r="E88" t="e">
        <f>INDEX(Establishment!$B$2:$B$169,MATCH(D88,Establishment!$A$2:$A$169,0))</f>
        <v>#N/A</v>
      </c>
      <c r="F88" t="e">
        <f>INDEX(Establishment!$C$2:$C$169,MATCH(D88,Establishment!$A$2:$A$169,0))</f>
        <v>#N/A</v>
      </c>
      <c r="L88" s="3">
        <f t="shared" si="1"/>
        <v>6985</v>
      </c>
      <c r="M88" s="3"/>
      <c r="N88" s="3"/>
      <c r="P88"/>
      <c r="Q88"/>
      <c r="R88"/>
      <c r="S88"/>
      <c r="T88"/>
    </row>
    <row r="89" spans="1:20" s="1" customFormat="1" x14ac:dyDescent="0.25">
      <c r="A89"/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1"/>
        <v>6985</v>
      </c>
      <c r="M89" s="3"/>
      <c r="N89" s="3"/>
      <c r="P89"/>
      <c r="Q89"/>
      <c r="R89"/>
      <c r="S89"/>
      <c r="T89"/>
    </row>
    <row r="90" spans="1:20" s="1" customFormat="1" x14ac:dyDescent="0.25">
      <c r="A90"/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1"/>
        <v>6985</v>
      </c>
      <c r="M90" s="3"/>
      <c r="N90" s="3"/>
      <c r="P90"/>
      <c r="Q90"/>
      <c r="R90"/>
      <c r="S90"/>
      <c r="T90"/>
    </row>
    <row r="91" spans="1:20" s="1" customFormat="1" x14ac:dyDescent="0.25">
      <c r="A91"/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1"/>
        <v>6985</v>
      </c>
      <c r="M91" s="3"/>
      <c r="N91" s="3"/>
      <c r="P91"/>
      <c r="Q91"/>
      <c r="R91"/>
      <c r="S91"/>
      <c r="T91"/>
    </row>
    <row r="92" spans="1:20" s="1" customFormat="1" x14ac:dyDescent="0.25">
      <c r="A92"/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1"/>
        <v>6985</v>
      </c>
      <c r="M92" s="3"/>
      <c r="N92" s="3"/>
      <c r="P92"/>
      <c r="Q92"/>
      <c r="R92"/>
      <c r="S92"/>
      <c r="T92"/>
    </row>
    <row r="93" spans="1:20" s="1" customFormat="1" x14ac:dyDescent="0.25">
      <c r="A93"/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1"/>
        <v>6985</v>
      </c>
      <c r="M93" s="3"/>
      <c r="N93" s="3"/>
      <c r="P93"/>
      <c r="Q93"/>
      <c r="R93"/>
      <c r="S93"/>
      <c r="T93"/>
    </row>
    <row r="94" spans="1:20" s="1" customFormat="1" x14ac:dyDescent="0.25">
      <c r="A94"/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1"/>
        <v>6985</v>
      </c>
      <c r="M94" s="3"/>
      <c r="N94" s="3"/>
      <c r="P94"/>
      <c r="Q94"/>
      <c r="R94"/>
      <c r="S94"/>
      <c r="T94"/>
    </row>
    <row r="95" spans="1:20" s="1" customFormat="1" x14ac:dyDescent="0.25">
      <c r="A95"/>
      <c r="B95"/>
      <c r="C95" s="2"/>
      <c r="D95"/>
      <c r="E95" t="e">
        <f>INDEX(Establishment!$B$2:$B$169,MATCH(D95,Establishment!$A$2:$A$169,0))</f>
        <v>#N/A</v>
      </c>
      <c r="F95" t="e">
        <f>INDEX(Establishment!$C$2:$C$169,MATCH(D95,Establishment!$A$2:$A$169,0))</f>
        <v>#N/A</v>
      </c>
      <c r="L95" s="3">
        <f t="shared" si="1"/>
        <v>6985</v>
      </c>
      <c r="M95" s="3"/>
      <c r="N95" s="3"/>
      <c r="P95"/>
      <c r="Q95"/>
      <c r="R95"/>
      <c r="S95"/>
      <c r="T95"/>
    </row>
    <row r="96" spans="1:20" s="1" customFormat="1" x14ac:dyDescent="0.25">
      <c r="A96"/>
      <c r="B96"/>
      <c r="C96" s="2"/>
      <c r="D96"/>
      <c r="E96" t="e">
        <f>INDEX(Establishment!$B$2:$B$169,MATCH(D96,Establishment!$A$2:$A$169,0))</f>
        <v>#N/A</v>
      </c>
      <c r="F96" t="e">
        <f>INDEX(Establishment!$C$2:$C$169,MATCH(D96,Establishment!$A$2:$A$169,0))</f>
        <v>#N/A</v>
      </c>
      <c r="L96" s="3">
        <f t="shared" si="1"/>
        <v>6985</v>
      </c>
      <c r="M96" s="3"/>
      <c r="N96" s="3"/>
      <c r="P96"/>
      <c r="Q96"/>
      <c r="R96"/>
      <c r="S96"/>
      <c r="T96"/>
    </row>
    <row r="97" spans="1:20" s="1" customFormat="1" x14ac:dyDescent="0.25">
      <c r="A97"/>
      <c r="B97"/>
      <c r="C97" s="2"/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1"/>
        <v>6985</v>
      </c>
      <c r="M97" s="3"/>
      <c r="N97" s="3"/>
      <c r="P97"/>
      <c r="Q97"/>
      <c r="R97"/>
      <c r="S97"/>
      <c r="T97"/>
    </row>
    <row r="98" spans="1:20" s="1" customFormat="1" x14ac:dyDescent="0.25">
      <c r="A98"/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1"/>
        <v>6985</v>
      </c>
      <c r="M98" s="3"/>
      <c r="N98" s="3"/>
      <c r="P98"/>
      <c r="Q98"/>
      <c r="R98"/>
      <c r="S98"/>
      <c r="T98"/>
    </row>
    <row r="99" spans="1:20" s="1" customFormat="1" x14ac:dyDescent="0.25">
      <c r="A99"/>
      <c r="B99"/>
      <c r="C99" s="2"/>
      <c r="D99"/>
      <c r="E99" t="e">
        <f>INDEX(Establishment!$B$2:$B$169,MATCH(D99,Establishment!$A$2:$A$169,0))</f>
        <v>#N/A</v>
      </c>
      <c r="F99" t="e">
        <f>INDEX(Establishment!$C$2:$C$169,MATCH(D99,Establishment!$A$2:$A$169,0))</f>
        <v>#N/A</v>
      </c>
      <c r="L99" s="3">
        <f t="shared" si="1"/>
        <v>6985</v>
      </c>
      <c r="M99" s="3"/>
      <c r="N99" s="3"/>
      <c r="P99"/>
      <c r="Q99"/>
      <c r="R99"/>
      <c r="S99"/>
      <c r="T99"/>
    </row>
    <row r="100" spans="1:20" s="1" customFormat="1" x14ac:dyDescent="0.25">
      <c r="A100"/>
      <c r="B100"/>
      <c r="C100" s="2"/>
      <c r="D100"/>
      <c r="E100" t="e">
        <f>INDEX(Establishment!$B$2:$B$169,MATCH(D100,Establishment!$A$2:$A$169,0))</f>
        <v>#N/A</v>
      </c>
      <c r="F100" t="e">
        <f>INDEX(Establishment!$C$2:$C$169,MATCH(D100,Establishment!$A$2:$A$169,0))</f>
        <v>#N/A</v>
      </c>
      <c r="L100" s="3">
        <f t="shared" si="1"/>
        <v>6985</v>
      </c>
      <c r="M100" s="3"/>
      <c r="N100" s="3"/>
      <c r="P100"/>
      <c r="Q100"/>
      <c r="R100"/>
      <c r="S100"/>
      <c r="T100"/>
    </row>
    <row r="101" spans="1:20" s="1" customFormat="1" x14ac:dyDescent="0.25">
      <c r="A101"/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1"/>
        <v>6985</v>
      </c>
      <c r="M101" s="3"/>
      <c r="N101" s="3"/>
      <c r="P101"/>
      <c r="Q101"/>
      <c r="R101"/>
      <c r="S101"/>
      <c r="T101"/>
    </row>
    <row r="102" spans="1:20" s="1" customFormat="1" x14ac:dyDescent="0.25">
      <c r="A102"/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1"/>
        <v>6985</v>
      </c>
      <c r="M102" s="3"/>
      <c r="N102" s="3"/>
      <c r="P102"/>
      <c r="Q102"/>
      <c r="R102"/>
      <c r="S102"/>
      <c r="T102"/>
    </row>
    <row r="103" spans="1:20" s="1" customFormat="1" x14ac:dyDescent="0.25">
      <c r="A103"/>
      <c r="B103"/>
      <c r="C103" s="2"/>
      <c r="D103"/>
      <c r="E103" t="e">
        <f>INDEX(Establishment!$B$2:$B$169,MATCH(D103,Establishment!$A$2:$A$169,0))</f>
        <v>#N/A</v>
      </c>
      <c r="F103" t="e">
        <f>INDEX(Establishment!$C$2:$C$169,MATCH(D103,Establishment!$A$2:$A$169,0))</f>
        <v>#N/A</v>
      </c>
      <c r="L103" s="3">
        <f t="shared" si="1"/>
        <v>6985</v>
      </c>
      <c r="M103" s="3"/>
      <c r="N103" s="3"/>
      <c r="P103"/>
      <c r="Q103"/>
      <c r="R103"/>
      <c r="S103"/>
      <c r="T103"/>
    </row>
    <row r="104" spans="1:20" s="1" customFormat="1" x14ac:dyDescent="0.25">
      <c r="A104"/>
      <c r="B104"/>
      <c r="C104" s="2"/>
      <c r="D104"/>
      <c r="E104" t="e">
        <f>INDEX(Establishment!$B$2:$B$169,MATCH(D104,Establishment!$A$2:$A$169,0))</f>
        <v>#N/A</v>
      </c>
      <c r="F104" t="e">
        <f>INDEX(Establishment!$C$2:$C$169,MATCH(D104,Establishment!$A$2:$A$169,0))</f>
        <v>#N/A</v>
      </c>
      <c r="L104" s="3">
        <f t="shared" si="1"/>
        <v>6985</v>
      </c>
      <c r="M104" s="3"/>
      <c r="N104" s="3"/>
      <c r="P104"/>
      <c r="Q104"/>
      <c r="R104"/>
      <c r="S104"/>
      <c r="T104"/>
    </row>
    <row r="105" spans="1:20" s="1" customFormat="1" x14ac:dyDescent="0.25">
      <c r="A105"/>
      <c r="B105"/>
      <c r="C105" s="2"/>
      <c r="D105"/>
      <c r="E105" t="e">
        <f>INDEX(Establishment!$B$2:$B$169,MATCH(D105,Establishment!$A$2:$A$169,0))</f>
        <v>#N/A</v>
      </c>
      <c r="F105" t="e">
        <f>INDEX(Establishment!$C$2:$C$169,MATCH(D105,Establishment!$A$2:$A$169,0))</f>
        <v>#N/A</v>
      </c>
      <c r="L105" s="3">
        <f t="shared" si="1"/>
        <v>6985</v>
      </c>
      <c r="M105" s="3"/>
      <c r="N105" s="3"/>
      <c r="P105"/>
      <c r="Q105"/>
      <c r="R105"/>
      <c r="S105"/>
      <c r="T105"/>
    </row>
    <row r="106" spans="1:20" s="1" customFormat="1" x14ac:dyDescent="0.25">
      <c r="A106"/>
      <c r="B106"/>
      <c r="C106" s="2"/>
      <c r="D106"/>
      <c r="E106" t="e">
        <f>INDEX(Establishment!$B$2:$B$169,MATCH(D106,Establishment!$A$2:$A$169,0))</f>
        <v>#N/A</v>
      </c>
      <c r="F106" t="e">
        <f>INDEX(Establishment!$C$2:$C$169,MATCH(D106,Establishment!$A$2:$A$169,0))</f>
        <v>#N/A</v>
      </c>
      <c r="L106" s="3">
        <f t="shared" si="1"/>
        <v>6985</v>
      </c>
      <c r="M106" s="3"/>
      <c r="N106" s="3"/>
      <c r="P106"/>
      <c r="Q106"/>
      <c r="R106"/>
      <c r="S106"/>
      <c r="T106"/>
    </row>
    <row r="107" spans="1:20" s="1" customFormat="1" x14ac:dyDescent="0.25">
      <c r="A107"/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1"/>
        <v>6985</v>
      </c>
      <c r="M107" s="3"/>
      <c r="N107" s="3"/>
      <c r="P107"/>
      <c r="Q107"/>
      <c r="R107"/>
      <c r="S107"/>
      <c r="T107"/>
    </row>
    <row r="108" spans="1:20" s="1" customFormat="1" x14ac:dyDescent="0.25">
      <c r="A108"/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1"/>
        <v>6985</v>
      </c>
      <c r="M108" s="3"/>
      <c r="N108" s="3"/>
      <c r="P108"/>
      <c r="Q108"/>
      <c r="R108"/>
      <c r="S108"/>
      <c r="T108"/>
    </row>
    <row r="109" spans="1:20" s="1" customFormat="1" x14ac:dyDescent="0.25">
      <c r="A109"/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1"/>
        <v>6985</v>
      </c>
      <c r="M109" s="3"/>
      <c r="N109" s="3"/>
      <c r="P109"/>
      <c r="Q109"/>
      <c r="R109"/>
      <c r="S109"/>
      <c r="T109"/>
    </row>
    <row r="110" spans="1:20" s="1" customFormat="1" x14ac:dyDescent="0.25">
      <c r="A110"/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1"/>
        <v>6985</v>
      </c>
      <c r="M110" s="3"/>
      <c r="N110" s="3"/>
      <c r="P110"/>
      <c r="Q110"/>
      <c r="R110"/>
      <c r="S110"/>
      <c r="T110"/>
    </row>
    <row r="111" spans="1:20" s="1" customFormat="1" x14ac:dyDescent="0.25">
      <c r="A111"/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1"/>
        <v>6985</v>
      </c>
      <c r="M111" s="3"/>
      <c r="N111" s="3"/>
      <c r="P111"/>
      <c r="Q111"/>
      <c r="R111"/>
      <c r="S111"/>
      <c r="T111"/>
    </row>
    <row r="112" spans="1:20" s="1" customFormat="1" x14ac:dyDescent="0.25">
      <c r="A112"/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1"/>
        <v>6985</v>
      </c>
      <c r="M112" s="3"/>
      <c r="N112" s="3"/>
      <c r="P112"/>
      <c r="Q112"/>
      <c r="R112"/>
      <c r="S112"/>
      <c r="T112"/>
    </row>
    <row r="113" spans="1:20" s="1" customFormat="1" x14ac:dyDescent="0.25">
      <c r="A113"/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1"/>
        <v>6985</v>
      </c>
      <c r="M113" s="3"/>
      <c r="N113" s="3"/>
      <c r="P113"/>
      <c r="Q113"/>
      <c r="R113"/>
      <c r="S113"/>
      <c r="T113"/>
    </row>
    <row r="114" spans="1:20" s="1" customFormat="1" x14ac:dyDescent="0.25">
      <c r="A114"/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1"/>
        <v>6985</v>
      </c>
      <c r="M114" s="3"/>
      <c r="N114" s="3"/>
      <c r="P114"/>
      <c r="Q114"/>
      <c r="R114"/>
      <c r="S114"/>
      <c r="T114"/>
    </row>
    <row r="115" spans="1:20" s="1" customFormat="1" x14ac:dyDescent="0.25">
      <c r="A115"/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1"/>
        <v>6985</v>
      </c>
      <c r="M115" s="3"/>
      <c r="N115" s="3"/>
      <c r="P115"/>
      <c r="Q115"/>
      <c r="R115"/>
      <c r="S115"/>
      <c r="T115"/>
    </row>
    <row r="116" spans="1:20" s="1" customFormat="1" x14ac:dyDescent="0.25">
      <c r="A116"/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1"/>
        <v>6985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1"/>
        <v>6985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1"/>
        <v>6985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1"/>
        <v>6985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1"/>
        <v>6985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1"/>
        <v>6985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1"/>
        <v>6985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1"/>
        <v>6985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1"/>
        <v>6985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1"/>
        <v>6985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1"/>
        <v>6985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1"/>
        <v>6985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1"/>
        <v>6985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1"/>
        <v>6985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1"/>
        <v>6985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1"/>
        <v>6985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si="1"/>
        <v>6985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si="1"/>
        <v>6985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ref="L134:L155" si="2">L133-SUM(G134:K134)+O134</f>
        <v>6985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2"/>
        <v>6985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si="2"/>
        <v>6985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2"/>
        <v>6985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2"/>
        <v>6985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si="2"/>
        <v>6985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2"/>
        <v>6985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2"/>
        <v>6985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2"/>
        <v>6985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2"/>
        <v>6985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2"/>
        <v>6985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2"/>
        <v>6985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2"/>
        <v>6985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2"/>
        <v>6985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2"/>
        <v>6985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2"/>
        <v>6985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2"/>
        <v>6985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 t="e">
        <f>INDEX(Establishment!$B$2:$B$169,MATCH(D151,Establishment!$A$2:$A$169,0))</f>
        <v>#N/A</v>
      </c>
      <c r="F151" t="e">
        <f>INDEX(Establishment!$C$2:$C$169,MATCH(D151,Establishment!$A$2:$A$169,0))</f>
        <v>#N/A</v>
      </c>
      <c r="L151" s="3">
        <f t="shared" si="2"/>
        <v>6985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 t="e">
        <f>INDEX(Establishment!$B$2:$B$169,MATCH(D152,Establishment!$A$2:$A$169,0))</f>
        <v>#N/A</v>
      </c>
      <c r="F152" t="e">
        <f>INDEX(Establishment!$C$2:$C$169,MATCH(D152,Establishment!$A$2:$A$169,0))</f>
        <v>#N/A</v>
      </c>
      <c r="L152" s="3">
        <f t="shared" si="2"/>
        <v>6985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/>
      <c r="F153"/>
      <c r="L153" s="3">
        <f t="shared" si="2"/>
        <v>6985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/>
      <c r="F154"/>
      <c r="L154" s="3">
        <f t="shared" si="2"/>
        <v>6985</v>
      </c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/>
      <c r="F155"/>
      <c r="L155" s="3">
        <f t="shared" si="2"/>
        <v>6985</v>
      </c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/>
      <c r="F156"/>
      <c r="L156" s="3"/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/>
      <c r="F157"/>
      <c r="L157" s="3"/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/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/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/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  <row r="310" spans="1:20" s="1" customFormat="1" x14ac:dyDescent="0.25">
      <c r="A310"/>
      <c r="B310"/>
      <c r="C310" s="2"/>
      <c r="D310"/>
      <c r="E310"/>
      <c r="F310"/>
      <c r="L310" s="3"/>
      <c r="M310" s="3"/>
      <c r="N310" s="3"/>
      <c r="P310"/>
      <c r="Q310"/>
      <c r="R310"/>
      <c r="S310"/>
      <c r="T310"/>
    </row>
    <row r="311" spans="1:20" s="1" customFormat="1" x14ac:dyDescent="0.25">
      <c r="A311"/>
      <c r="B311"/>
      <c r="C311" s="2"/>
      <c r="D311"/>
      <c r="E311"/>
      <c r="F311"/>
      <c r="L311" s="3"/>
      <c r="M311" s="3"/>
      <c r="N311" s="3"/>
      <c r="P311"/>
      <c r="Q311"/>
      <c r="R311"/>
      <c r="S311"/>
      <c r="T3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754CF1-958D-4D7A-82E5-8186710193E6}">
          <x14:formula1>
            <xm:f>Accounts!$F:$F</xm:f>
          </x14:formula1>
          <xm:sqref>N1:N1048576</xm:sqref>
        </x14:dataValidation>
        <x14:dataValidation type="list" allowBlank="1" showInputMessage="1" showErrorMessage="1" xr:uid="{A87EDA66-6321-462A-915B-2E387499205B}">
          <x14:formula1>
            <xm:f>Establishment!$A$2:$A$169</xm:f>
          </x14:formula1>
          <xm:sqref>D5:D104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6CFA-F097-42EB-AD13-9522B2871648}">
  <dimension ref="A1:J66"/>
  <sheetViews>
    <sheetView workbookViewId="0">
      <selection activeCell="A15" sqref="A15"/>
    </sheetView>
  </sheetViews>
  <sheetFormatPr defaultRowHeight="15" x14ac:dyDescent="0.25"/>
  <cols>
    <col min="1" max="1" width="14" bestFit="1" customWidth="1"/>
    <col min="3" max="3" width="9.140625" style="1" bestFit="1" customWidth="1"/>
    <col min="5" max="5" width="59.5703125" bestFit="1" customWidth="1"/>
    <col min="6" max="6" width="36.85546875" customWidth="1"/>
  </cols>
  <sheetData>
    <row r="1" spans="1:10" x14ac:dyDescent="0.25">
      <c r="A1" t="s">
        <v>120</v>
      </c>
      <c r="B1" t="s">
        <v>121</v>
      </c>
      <c r="C1" s="1" t="s">
        <v>149</v>
      </c>
      <c r="D1" t="s">
        <v>59</v>
      </c>
      <c r="E1" t="s">
        <v>122</v>
      </c>
      <c r="F1" s="13" t="s">
        <v>28</v>
      </c>
      <c r="G1" s="13" t="s">
        <v>86</v>
      </c>
      <c r="H1" s="13" t="s">
        <v>87</v>
      </c>
      <c r="J1" t="s">
        <v>309</v>
      </c>
    </row>
    <row r="2" spans="1:10" x14ac:dyDescent="0.25">
      <c r="A2" s="2"/>
      <c r="D2">
        <f>C2*B2</f>
        <v>0</v>
      </c>
      <c r="F2" t="e">
        <f>INDEX(Items!$C$2:$C$221,MATCH(E2,Items!$A$2:$A$221,))</f>
        <v>#N/A</v>
      </c>
      <c r="G2" t="e">
        <f>INDEX(Items!$B$2:B221,MATCH(E2,Items!$A$2:$A$221,))</f>
        <v>#N/A</v>
      </c>
      <c r="H2" t="e">
        <f>INDEX(Items!$D$2:D221,MATCH(E2,Items!$A$2:$A$221,))</f>
        <v>#N/A</v>
      </c>
    </row>
    <row r="3" spans="1:10" x14ac:dyDescent="0.25">
      <c r="D3">
        <f t="shared" ref="D3:D66" si="0">C3*B3</f>
        <v>0</v>
      </c>
      <c r="F3" t="e">
        <f>INDEX(Items!$C$2:$C$221,MATCH(E3,Items!$A$2:$A$221,))</f>
        <v>#N/A</v>
      </c>
      <c r="G3" t="e">
        <f>INDEX(Items!$B$2:B222,MATCH(E3,Items!$A$2:$A$221,))</f>
        <v>#N/A</v>
      </c>
      <c r="H3" t="e">
        <f>INDEX(Items!$D$2:D222,MATCH(E3,Items!$A$2:$A$221,))</f>
        <v>#N/A</v>
      </c>
    </row>
    <row r="4" spans="1:10" x14ac:dyDescent="0.25">
      <c r="D4">
        <f t="shared" si="0"/>
        <v>0</v>
      </c>
      <c r="F4" t="e">
        <f>INDEX(Items!$C$2:$C$221,MATCH(E4,Items!$A$2:$A$221,))</f>
        <v>#N/A</v>
      </c>
      <c r="G4" t="e">
        <f>INDEX(Items!$B$2:B223,MATCH(E4,Items!$A$2:$A$221,))</f>
        <v>#N/A</v>
      </c>
      <c r="H4" t="e">
        <f>INDEX(Items!$D$2:D223,MATCH(E4,Items!$A$2:$A$221,))</f>
        <v>#N/A</v>
      </c>
      <c r="J4" s="1"/>
    </row>
    <row r="5" spans="1:10" x14ac:dyDescent="0.25">
      <c r="D5">
        <f t="shared" si="0"/>
        <v>0</v>
      </c>
      <c r="F5" t="e">
        <f>INDEX(Items!$C$2:$C$221,MATCH(E5,Items!$A$2:$A$221,))</f>
        <v>#N/A</v>
      </c>
      <c r="G5" t="e">
        <f>INDEX(Items!$B$2:B224,MATCH(E5,Items!$A$2:$A$221,))</f>
        <v>#N/A</v>
      </c>
      <c r="H5" t="e">
        <f>INDEX(Items!$D$2:D224,MATCH(E5,Items!$A$2:$A$221,))</f>
        <v>#N/A</v>
      </c>
      <c r="J5" s="1"/>
    </row>
    <row r="6" spans="1:10" x14ac:dyDescent="0.25">
      <c r="D6">
        <f t="shared" si="0"/>
        <v>0</v>
      </c>
      <c r="F6" t="e">
        <f>INDEX(Items!$C$2:$C$221,MATCH(E6,Items!$A$2:$A$221,))</f>
        <v>#N/A</v>
      </c>
      <c r="G6" t="e">
        <f>INDEX(Items!$B$2:B225,MATCH(E6,Items!$A$2:$A$221,))</f>
        <v>#N/A</v>
      </c>
      <c r="H6" t="e">
        <f>INDEX(Items!$D$2:D225,MATCH(E6,Items!$A$2:$A$221,))</f>
        <v>#N/A</v>
      </c>
      <c r="J6" s="1"/>
    </row>
    <row r="7" spans="1:10" x14ac:dyDescent="0.25">
      <c r="D7">
        <f t="shared" si="0"/>
        <v>0</v>
      </c>
      <c r="F7" t="e">
        <f>INDEX(Items!$C$2:$C$221,MATCH(E7,Items!$A$2:$A$221,))</f>
        <v>#N/A</v>
      </c>
      <c r="G7" t="e">
        <f>INDEX(Items!$B$2:B226,MATCH(E7,Items!$A$2:$A$221,))</f>
        <v>#N/A</v>
      </c>
      <c r="H7" t="e">
        <f>INDEX(Items!$D$2:D226,MATCH(E7,Items!$A$2:$A$221,))</f>
        <v>#N/A</v>
      </c>
      <c r="J7" s="1"/>
    </row>
    <row r="8" spans="1:10" x14ac:dyDescent="0.25">
      <c r="A8" s="2"/>
      <c r="D8">
        <f t="shared" si="0"/>
        <v>0</v>
      </c>
      <c r="F8" t="e">
        <f>INDEX(Items!$C$2:$C$221,MATCH(E8,Items!$A$2:$A$221,))</f>
        <v>#N/A</v>
      </c>
      <c r="G8" t="e">
        <f>INDEX(Items!$B$2:B227,MATCH(E8,Items!$A$2:$A$221,))</f>
        <v>#N/A</v>
      </c>
      <c r="H8" t="e">
        <f>INDEX(Items!$D$2:D227,MATCH(E8,Items!$A$2:$A$221,))</f>
        <v>#N/A</v>
      </c>
      <c r="J8" s="1"/>
    </row>
    <row r="9" spans="1:10" x14ac:dyDescent="0.25">
      <c r="A9" s="5"/>
      <c r="D9">
        <f t="shared" si="0"/>
        <v>0</v>
      </c>
      <c r="F9" t="e">
        <f>INDEX(Items!$C$2:$C$221,MATCH(E9,Items!$A$2:$A$221,))</f>
        <v>#N/A</v>
      </c>
      <c r="G9" t="e">
        <f>INDEX(Items!$B$2:B228,MATCH(E9,Items!$A$2:$A$221,))</f>
        <v>#N/A</v>
      </c>
      <c r="H9" t="e">
        <f>INDEX(Items!$D$2:D228,MATCH(E9,Items!$A$2:$A$221,))</f>
        <v>#N/A</v>
      </c>
      <c r="J9" s="1"/>
    </row>
    <row r="10" spans="1:10" x14ac:dyDescent="0.25">
      <c r="A10" s="2"/>
      <c r="D10">
        <f t="shared" si="0"/>
        <v>0</v>
      </c>
      <c r="F10" t="e">
        <f>INDEX(Items!$C$2:$C$221,MATCH(E10,Items!$A$2:$A$221,))</f>
        <v>#N/A</v>
      </c>
      <c r="G10" t="e">
        <f>INDEX(Items!$B$2:B229,MATCH(E10,Items!$A$2:$A$221,))</f>
        <v>#N/A</v>
      </c>
      <c r="H10" t="e">
        <f>INDEX(Items!$D$2:D229,MATCH(E10,Items!$A$2:$A$221,))</f>
        <v>#N/A</v>
      </c>
      <c r="J10" s="1"/>
    </row>
    <row r="11" spans="1:10" x14ac:dyDescent="0.25">
      <c r="A11" s="2"/>
      <c r="D11">
        <f t="shared" si="0"/>
        <v>0</v>
      </c>
      <c r="F11" t="e">
        <f>INDEX(Items!$C$2:$C$221,MATCH(E11,Items!$A$2:$A$221,))</f>
        <v>#N/A</v>
      </c>
      <c r="G11" t="e">
        <f>INDEX(Items!$B$2:B230,MATCH(E11,Items!$A$2:$A$221,))</f>
        <v>#N/A</v>
      </c>
      <c r="H11" t="e">
        <f>INDEX(Items!$D$2:D230,MATCH(E11,Items!$A$2:$A$221,))</f>
        <v>#N/A</v>
      </c>
      <c r="J11" s="1"/>
    </row>
    <row r="12" spans="1:10" x14ac:dyDescent="0.25">
      <c r="A12" s="2" t="s">
        <v>616</v>
      </c>
      <c r="B12">
        <v>1</v>
      </c>
      <c r="C12" s="1">
        <v>100</v>
      </c>
      <c r="D12">
        <f t="shared" si="0"/>
        <v>100</v>
      </c>
      <c r="E12" t="s">
        <v>73</v>
      </c>
      <c r="F12" t="s">
        <v>614</v>
      </c>
      <c r="G12" t="str">
        <f>INDEX(Items!$B$2:B231,MATCH(E12,Items!$A$2:$A$221,))</f>
        <v xml:space="preserve"> </v>
      </c>
      <c r="H12" t="str">
        <f>INDEX(Items!$D$2:D231,MATCH(E12,Items!$A$2:$A$221,))</f>
        <v xml:space="preserve"> </v>
      </c>
      <c r="J12" s="1"/>
    </row>
    <row r="13" spans="1:10" x14ac:dyDescent="0.25">
      <c r="A13" s="2" t="s">
        <v>616</v>
      </c>
      <c r="B13">
        <v>2</v>
      </c>
      <c r="C13" s="1">
        <v>100</v>
      </c>
      <c r="D13">
        <f t="shared" si="0"/>
        <v>200</v>
      </c>
      <c r="E13" t="s">
        <v>73</v>
      </c>
      <c r="F13" t="s">
        <v>615</v>
      </c>
      <c r="G13" t="str">
        <f>INDEX(Items!$B$2:B232,MATCH(E13,Items!$A$2:$A$221,))</f>
        <v xml:space="preserve"> </v>
      </c>
      <c r="H13" t="str">
        <f>INDEX(Items!$D$2:D232,MATCH(E13,Items!$A$2:$A$221,))</f>
        <v xml:space="preserve"> </v>
      </c>
      <c r="J13" s="1"/>
    </row>
    <row r="14" spans="1:10" x14ac:dyDescent="0.25">
      <c r="A14" s="2" t="s">
        <v>616</v>
      </c>
      <c r="B14">
        <v>5</v>
      </c>
      <c r="C14" s="1">
        <v>50</v>
      </c>
      <c r="D14">
        <f t="shared" si="0"/>
        <v>250</v>
      </c>
      <c r="E14" t="s">
        <v>73</v>
      </c>
      <c r="F14" t="s">
        <v>617</v>
      </c>
      <c r="G14" t="str">
        <f>INDEX(Items!$B$2:B233,MATCH(E14,Items!$A$2:$A$221,))</f>
        <v xml:space="preserve"> </v>
      </c>
      <c r="H14" t="str">
        <f>INDEX(Items!$D$2:D233,MATCH(E14,Items!$A$2:$A$221,))</f>
        <v xml:space="preserve"> </v>
      </c>
      <c r="J14" s="1"/>
    </row>
    <row r="15" spans="1:10" x14ac:dyDescent="0.25">
      <c r="A15" t="s">
        <v>624</v>
      </c>
      <c r="B15">
        <v>1</v>
      </c>
      <c r="C15" s="1">
        <v>700</v>
      </c>
      <c r="D15">
        <f>SUM(D12:D14)</f>
        <v>550</v>
      </c>
      <c r="E15" t="s">
        <v>627</v>
      </c>
      <c r="F15" t="str">
        <f>INDEX(Items!$C$2:$C$221,MATCH(E15,Items!$A$2:$A$221,))</f>
        <v>Lechon</v>
      </c>
      <c r="G15">
        <f>INDEX(Items!$B$2:B234,MATCH(E15,Items!$A$2:$A$221,))</f>
        <v>0</v>
      </c>
      <c r="H15" t="str">
        <f>INDEX(Items!$D$2:D234,MATCH(E15,Items!$A$2:$A$221,))</f>
        <v>Per Kilo</v>
      </c>
      <c r="J15" s="1"/>
    </row>
    <row r="16" spans="1:10" x14ac:dyDescent="0.25">
      <c r="A16" s="2"/>
      <c r="D16">
        <f t="shared" si="0"/>
        <v>0</v>
      </c>
      <c r="F16" t="e">
        <f>INDEX(Items!$C$2:$C$221,MATCH(E16,Items!$A$2:$A$221,))</f>
        <v>#N/A</v>
      </c>
      <c r="G16" t="e">
        <f>INDEX(Items!$B$2:B235,MATCH(E16,Items!$A$2:$A$221,))</f>
        <v>#N/A</v>
      </c>
      <c r="H16" t="e">
        <f>INDEX(Items!$D$2:D235,MATCH(E16,Items!$A$2:$A$221,))</f>
        <v>#N/A</v>
      </c>
      <c r="J16" s="1"/>
    </row>
    <row r="17" spans="1:10" x14ac:dyDescent="0.25">
      <c r="A17" s="2"/>
      <c r="D17">
        <f t="shared" si="0"/>
        <v>0</v>
      </c>
      <c r="F17" t="e">
        <f>INDEX(Items!$C$2:$C$221,MATCH(E17,Items!$A$2:$A$221,))</f>
        <v>#N/A</v>
      </c>
      <c r="G17" t="e">
        <f>INDEX(Items!$B$2:B236,MATCH(E17,Items!$A$2:$A$221,))</f>
        <v>#N/A</v>
      </c>
      <c r="H17" t="e">
        <f>INDEX(Items!$D$2:D236,MATCH(E17,Items!$A$2:$A$221,))</f>
        <v>#N/A</v>
      </c>
      <c r="J17" s="1"/>
    </row>
    <row r="18" spans="1:10" x14ac:dyDescent="0.25">
      <c r="A18" s="2"/>
      <c r="D18">
        <f t="shared" si="0"/>
        <v>0</v>
      </c>
      <c r="F18" t="e">
        <f>INDEX(Items!$C$2:$C$221,MATCH(E18,Items!$A$2:$A$221,))</f>
        <v>#N/A</v>
      </c>
      <c r="G18" t="e">
        <f>INDEX(Items!$B$2:B237,MATCH(E18,Items!$A$2:$A$221,))</f>
        <v>#N/A</v>
      </c>
      <c r="H18" t="e">
        <f>INDEX(Items!$D$2:D237,MATCH(E18,Items!$A$2:$A$221,))</f>
        <v>#N/A</v>
      </c>
      <c r="J18" s="1"/>
    </row>
    <row r="19" spans="1:10" x14ac:dyDescent="0.25">
      <c r="A19" s="2"/>
      <c r="D19">
        <f t="shared" si="0"/>
        <v>0</v>
      </c>
      <c r="F19" t="e">
        <f>INDEX(Items!$C$2:$C$221,MATCH(E19,Items!$A$2:$A$221,))</f>
        <v>#N/A</v>
      </c>
      <c r="G19" t="e">
        <f>INDEX(Items!$B$2:B238,MATCH(E19,Items!$A$2:$A$221,))</f>
        <v>#N/A</v>
      </c>
      <c r="H19" t="e">
        <f>INDEX(Items!$D$2:D238,MATCH(E19,Items!$A$2:$A$221,))</f>
        <v>#N/A</v>
      </c>
      <c r="J19" s="1"/>
    </row>
    <row r="20" spans="1:10" x14ac:dyDescent="0.25">
      <c r="A20" s="2"/>
      <c r="D20">
        <f t="shared" si="0"/>
        <v>0</v>
      </c>
      <c r="F20" t="e">
        <f>INDEX(Items!$C$2:$C$221,MATCH(E20,Items!$A$2:$A$221,))</f>
        <v>#N/A</v>
      </c>
      <c r="G20" t="e">
        <f>INDEX(Items!$B$2:B239,MATCH(E20,Items!$A$2:$A$221,))</f>
        <v>#N/A</v>
      </c>
      <c r="H20" t="e">
        <f>INDEX(Items!$D$2:D239,MATCH(E20,Items!$A$2:$A$221,))</f>
        <v>#N/A</v>
      </c>
      <c r="J20" s="1"/>
    </row>
    <row r="21" spans="1:10" x14ac:dyDescent="0.25">
      <c r="A21" s="2"/>
      <c r="D21">
        <f t="shared" si="0"/>
        <v>0</v>
      </c>
      <c r="F21" t="e">
        <f>INDEX(Items!$C$2:$C$221,MATCH(E21,Items!$A$2:$A$221,))</f>
        <v>#N/A</v>
      </c>
      <c r="G21" t="e">
        <f>INDEX(Items!$B$2:B240,MATCH(E21,Items!$A$2:$A$221,))</f>
        <v>#N/A</v>
      </c>
      <c r="H21" t="e">
        <f>INDEX(Items!$D$2:D240,MATCH(E21,Items!$A$2:$A$221,))</f>
        <v>#N/A</v>
      </c>
      <c r="J21" s="1"/>
    </row>
    <row r="22" spans="1:10" x14ac:dyDescent="0.25">
      <c r="A22" s="2"/>
      <c r="D22">
        <f t="shared" si="0"/>
        <v>0</v>
      </c>
      <c r="F22" t="e">
        <f>INDEX(Items!$C$2:$C$221,MATCH(E22,Items!$A$2:$A$221,))</f>
        <v>#N/A</v>
      </c>
      <c r="G22" t="e">
        <f>INDEX(Items!$B$2:B241,MATCH(E22,Items!$A$2:$A$221,))</f>
        <v>#N/A</v>
      </c>
      <c r="H22" t="e">
        <f>INDEX(Items!$D$2:D241,MATCH(E22,Items!$A$2:$A$221,))</f>
        <v>#N/A</v>
      </c>
      <c r="J22" s="1"/>
    </row>
    <row r="23" spans="1:10" x14ac:dyDescent="0.25">
      <c r="A23" s="2"/>
      <c r="D23">
        <f t="shared" si="0"/>
        <v>0</v>
      </c>
      <c r="F23" t="e">
        <f>INDEX(Items!$C$2:$C$221,MATCH(E23,Items!$A$2:$A$221,))</f>
        <v>#N/A</v>
      </c>
      <c r="G23" t="e">
        <f>INDEX(Items!$B$2:B242,MATCH(E23,Items!$A$2:$A$221,))</f>
        <v>#N/A</v>
      </c>
      <c r="H23" t="e">
        <f>INDEX(Items!$D$2:D242,MATCH(E23,Items!$A$2:$A$221,))</f>
        <v>#N/A</v>
      </c>
      <c r="J23" s="1"/>
    </row>
    <row r="24" spans="1:10" x14ac:dyDescent="0.25">
      <c r="D24">
        <f>SUM(D16:D23)</f>
        <v>0</v>
      </c>
      <c r="F24" t="e">
        <f>INDEX(Items!$C$2:$C$221,MATCH(E24,Items!$A$2:$A$221,))</f>
        <v>#N/A</v>
      </c>
      <c r="G24" t="e">
        <f>INDEX(Items!$B$2:B243,MATCH(E24,Items!$A$2:$A$221,))</f>
        <v>#N/A</v>
      </c>
      <c r="H24" t="e">
        <f>INDEX(Items!$D$2:D243,MATCH(E24,Items!$A$2:$A$221,))</f>
        <v>#N/A</v>
      </c>
      <c r="J24" s="1"/>
    </row>
    <row r="25" spans="1:10" x14ac:dyDescent="0.25">
      <c r="D25">
        <f t="shared" si="0"/>
        <v>0</v>
      </c>
      <c r="F25" t="e">
        <f>INDEX(Items!$C$2:$C$221,MATCH(E25,Items!$A$2:$A$221,))</f>
        <v>#N/A</v>
      </c>
      <c r="G25" t="e">
        <f>INDEX(Items!$B$2:B244,MATCH(E25,Items!$A$2:$A$221,))</f>
        <v>#N/A</v>
      </c>
      <c r="H25" t="e">
        <f>INDEX(Items!$D$2:D244,MATCH(E25,Items!$A$2:$A$221,))</f>
        <v>#N/A</v>
      </c>
      <c r="J25" s="1"/>
    </row>
    <row r="26" spans="1:10" x14ac:dyDescent="0.25">
      <c r="D26">
        <f t="shared" si="0"/>
        <v>0</v>
      </c>
      <c r="F26" t="e">
        <f>INDEX(Items!$C$2:$C$221,MATCH(E26,Items!$A$2:$A$221,))</f>
        <v>#N/A</v>
      </c>
      <c r="G26" t="e">
        <f>INDEX(Items!$B$2:B245,MATCH(E26,Items!$A$2:$A$221,))</f>
        <v>#N/A</v>
      </c>
      <c r="H26" t="e">
        <f>INDEX(Items!$D$2:D245,MATCH(E26,Items!$A$2:$A$221,))</f>
        <v>#N/A</v>
      </c>
      <c r="J26" s="1"/>
    </row>
    <row r="27" spans="1:10" x14ac:dyDescent="0.25">
      <c r="D27">
        <f t="shared" si="0"/>
        <v>0</v>
      </c>
      <c r="F27" t="e">
        <f>INDEX(Items!$C$2:$C$221,MATCH(E27,Items!$A$2:$A$221,))</f>
        <v>#N/A</v>
      </c>
      <c r="G27" t="e">
        <f>INDEX(Items!$B$2:B246,MATCH(E27,Items!$A$2:$A$221,))</f>
        <v>#N/A</v>
      </c>
      <c r="H27" t="e">
        <f>INDEX(Items!$D$2:D246,MATCH(E27,Items!$A$2:$A$221,))</f>
        <v>#N/A</v>
      </c>
      <c r="J27" s="1"/>
    </row>
    <row r="28" spans="1:10" x14ac:dyDescent="0.25">
      <c r="D28">
        <f t="shared" si="0"/>
        <v>0</v>
      </c>
      <c r="F28" t="e">
        <f>INDEX(Items!$C$2:$C$221,MATCH(E28,Items!$A$2:$A$221,))</f>
        <v>#N/A</v>
      </c>
      <c r="G28" t="e">
        <f>INDEX(Items!$B$2:B247,MATCH(E28,Items!$A$2:$A$221,))</f>
        <v>#N/A</v>
      </c>
      <c r="H28" t="e">
        <f>INDEX(Items!$D$2:D247,MATCH(E28,Items!$A$2:$A$221,))</f>
        <v>#N/A</v>
      </c>
      <c r="J28" s="1"/>
    </row>
    <row r="29" spans="1:10" x14ac:dyDescent="0.25">
      <c r="D29">
        <f t="shared" si="0"/>
        <v>0</v>
      </c>
      <c r="F29" t="e">
        <f>INDEX(Items!$C$2:$C$221,MATCH(E29,Items!$A$2:$A$221,))</f>
        <v>#N/A</v>
      </c>
      <c r="G29" t="e">
        <f>INDEX(Items!$B$2:B248,MATCH(E29,Items!$A$2:$A$221,))</f>
        <v>#N/A</v>
      </c>
      <c r="H29" t="e">
        <f>INDEX(Items!$D$2:D248,MATCH(E29,Items!$A$2:$A$221,))</f>
        <v>#N/A</v>
      </c>
      <c r="J29" s="1"/>
    </row>
    <row r="30" spans="1:10" x14ac:dyDescent="0.25">
      <c r="D30">
        <f t="shared" si="0"/>
        <v>0</v>
      </c>
      <c r="F30" t="e">
        <f>INDEX(Items!$C$2:$C$221,MATCH(E30,Items!$A$2:$A$221,))</f>
        <v>#N/A</v>
      </c>
      <c r="G30" t="e">
        <f>INDEX(Items!$B$2:B249,MATCH(E30,Items!$A$2:$A$221,))</f>
        <v>#N/A</v>
      </c>
      <c r="H30" t="e">
        <f>INDEX(Items!$D$2:D249,MATCH(E30,Items!$A$2:$A$221,))</f>
        <v>#N/A</v>
      </c>
      <c r="J30" s="1"/>
    </row>
    <row r="31" spans="1:10" x14ac:dyDescent="0.25">
      <c r="D31">
        <f t="shared" si="0"/>
        <v>0</v>
      </c>
      <c r="F31" t="e">
        <f>INDEX(Items!$C$2:$C$221,MATCH(E31,Items!$A$2:$A$221,))</f>
        <v>#N/A</v>
      </c>
      <c r="G31" t="e">
        <f>INDEX(Items!$B$2:B250,MATCH(E31,Items!$A$2:$A$221,))</f>
        <v>#N/A</v>
      </c>
      <c r="H31" t="e">
        <f>INDEX(Items!$D$2:D250,MATCH(E31,Items!$A$2:$A$221,))</f>
        <v>#N/A</v>
      </c>
      <c r="J31" s="1"/>
    </row>
    <row r="32" spans="1:10" x14ac:dyDescent="0.25">
      <c r="D32">
        <f t="shared" si="0"/>
        <v>0</v>
      </c>
      <c r="F32" t="e">
        <f>INDEX(Items!$C$2:$C$221,MATCH(E32,Items!$A$2:$A$221,))</f>
        <v>#N/A</v>
      </c>
      <c r="G32" t="e">
        <f>INDEX(Items!$B$2:B251,MATCH(E32,Items!$A$2:$A$221,))</f>
        <v>#N/A</v>
      </c>
      <c r="H32" t="e">
        <f>INDEX(Items!$D$2:D251,MATCH(E32,Items!$A$2:$A$221,))</f>
        <v>#N/A</v>
      </c>
      <c r="J32" s="1"/>
    </row>
    <row r="33" spans="4:10" x14ac:dyDescent="0.25">
      <c r="D33">
        <f t="shared" si="0"/>
        <v>0</v>
      </c>
      <c r="F33" t="e">
        <f>INDEX(Items!$C$2:$C$221,MATCH(E33,Items!$A$2:$A$221,))</f>
        <v>#N/A</v>
      </c>
      <c r="G33" t="e">
        <f>INDEX(Items!$B$2:B252,MATCH(E33,Items!$A$2:$A$221,))</f>
        <v>#N/A</v>
      </c>
      <c r="H33" t="e">
        <f>INDEX(Items!$D$2:D252,MATCH(E33,Items!$A$2:$A$221,))</f>
        <v>#N/A</v>
      </c>
      <c r="J33" s="1"/>
    </row>
    <row r="34" spans="4:10" x14ac:dyDescent="0.25">
      <c r="D34">
        <f t="shared" si="0"/>
        <v>0</v>
      </c>
      <c r="F34" t="e">
        <f>INDEX(Items!$C$2:$C$221,MATCH(E34,Items!$A$2:$A$221,))</f>
        <v>#N/A</v>
      </c>
      <c r="G34" t="e">
        <f>INDEX(Items!$B$2:B253,MATCH(E34,Items!$A$2:$A$221,))</f>
        <v>#N/A</v>
      </c>
      <c r="H34" t="e">
        <f>INDEX(Items!$D$2:D253,MATCH(E34,Items!$A$2:$A$221,))</f>
        <v>#N/A</v>
      </c>
      <c r="J34" s="1"/>
    </row>
    <row r="35" spans="4:10" x14ac:dyDescent="0.25">
      <c r="D35">
        <f t="shared" si="0"/>
        <v>0</v>
      </c>
      <c r="F35" t="e">
        <f>INDEX(Items!$C$2:$C$221,MATCH(E35,Items!$A$2:$A$221,))</f>
        <v>#N/A</v>
      </c>
      <c r="G35" t="e">
        <f>INDEX(Items!$B$2:B254,MATCH(E35,Items!$A$2:$A$221,))</f>
        <v>#N/A</v>
      </c>
      <c r="H35" t="e">
        <f>INDEX(Items!$D$2:D254,MATCH(E35,Items!$A$2:$A$221,))</f>
        <v>#N/A</v>
      </c>
      <c r="J35" s="1"/>
    </row>
    <row r="36" spans="4:10" x14ac:dyDescent="0.25">
      <c r="D36">
        <f t="shared" si="0"/>
        <v>0</v>
      </c>
      <c r="F36" t="e">
        <f>INDEX(Items!$C$2:$C$221,MATCH(E36,Items!$A$2:$A$221,))</f>
        <v>#N/A</v>
      </c>
      <c r="G36" t="e">
        <f>INDEX(Items!$B$2:B255,MATCH(E36,Items!$A$2:$A$221,))</f>
        <v>#N/A</v>
      </c>
      <c r="H36" t="e">
        <f>INDEX(Items!$D$2:D255,MATCH(E36,Items!$A$2:$A$221,))</f>
        <v>#N/A</v>
      </c>
      <c r="J36" s="1"/>
    </row>
    <row r="37" spans="4:10" x14ac:dyDescent="0.25">
      <c r="D37">
        <f t="shared" si="0"/>
        <v>0</v>
      </c>
      <c r="F37" t="e">
        <f>INDEX(Items!$C$2:$C$221,MATCH(E37,Items!$A$2:$A$221,))</f>
        <v>#N/A</v>
      </c>
      <c r="J37" s="1"/>
    </row>
    <row r="38" spans="4:10" x14ac:dyDescent="0.25">
      <c r="D38">
        <f t="shared" si="0"/>
        <v>0</v>
      </c>
      <c r="F38" t="e">
        <f>INDEX(Items!$C$2:$C$221,MATCH(E38,Items!$A$2:$A$221,))</f>
        <v>#N/A</v>
      </c>
      <c r="J38" s="1"/>
    </row>
    <row r="39" spans="4:10" x14ac:dyDescent="0.25">
      <c r="D39">
        <f t="shared" si="0"/>
        <v>0</v>
      </c>
      <c r="J39" s="1"/>
    </row>
    <row r="40" spans="4:10" x14ac:dyDescent="0.25">
      <c r="D40">
        <f t="shared" si="0"/>
        <v>0</v>
      </c>
      <c r="J40" s="1"/>
    </row>
    <row r="41" spans="4:10" x14ac:dyDescent="0.25">
      <c r="D41">
        <f t="shared" si="0"/>
        <v>0</v>
      </c>
      <c r="J41" s="1"/>
    </row>
    <row r="42" spans="4:10" x14ac:dyDescent="0.25">
      <c r="D42">
        <f t="shared" si="0"/>
        <v>0</v>
      </c>
      <c r="J42" s="1"/>
    </row>
    <row r="43" spans="4:10" x14ac:dyDescent="0.25">
      <c r="D43">
        <f t="shared" si="0"/>
        <v>0</v>
      </c>
      <c r="J43" s="1"/>
    </row>
    <row r="44" spans="4:10" x14ac:dyDescent="0.25">
      <c r="D44">
        <f t="shared" si="0"/>
        <v>0</v>
      </c>
      <c r="J44" s="1"/>
    </row>
    <row r="45" spans="4:10" x14ac:dyDescent="0.25">
      <c r="D45">
        <f t="shared" si="0"/>
        <v>0</v>
      </c>
      <c r="J45" s="1"/>
    </row>
    <row r="46" spans="4:10" x14ac:dyDescent="0.25">
      <c r="D46">
        <f t="shared" si="0"/>
        <v>0</v>
      </c>
      <c r="J46" s="1"/>
    </row>
    <row r="47" spans="4:10" x14ac:dyDescent="0.25">
      <c r="D47">
        <f t="shared" si="0"/>
        <v>0</v>
      </c>
      <c r="J47" s="1"/>
    </row>
    <row r="48" spans="4:10" x14ac:dyDescent="0.25">
      <c r="D48">
        <f t="shared" si="0"/>
        <v>0</v>
      </c>
      <c r="J48" s="1"/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A516D1-D0E6-461D-95DC-7AA53D5F15D9}">
          <x14:formula1>
            <xm:f>Items!$A$2:$A$221</xm:f>
          </x14:formula1>
          <xm:sqref>E2:E500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7476-AD03-458C-924B-B490C6EDF343}">
  <dimension ref="A1:T311"/>
  <sheetViews>
    <sheetView workbookViewId="0">
      <pane xSplit="5" ySplit="2" topLeftCell="F4" activePane="bottomRight" state="frozen"/>
      <selection activeCell="B5" sqref="B5"/>
      <selection pane="topRight" activeCell="B5" sqref="B5"/>
      <selection pane="bottomLeft" activeCell="B5" sqref="B5"/>
      <selection pane="bottomRight" activeCell="A33" sqref="A33:A34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7" width="9.140625" bestFit="1" customWidth="1"/>
    <col min="8" max="8" width="9.57031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5703125" style="1" bestFit="1" customWidth="1"/>
    <col min="16" max="16" width="9.140625" bestFit="1" customWidth="1"/>
  </cols>
  <sheetData>
    <row r="1" spans="1:20" x14ac:dyDescent="0.25">
      <c r="C1" s="2"/>
      <c r="G1" s="1">
        <f>SUM(G22:G460)</f>
        <v>0</v>
      </c>
      <c r="H1" s="1">
        <f>SUM(H22:H460)</f>
        <v>2825</v>
      </c>
      <c r="I1" s="1">
        <f>SUM(I22:I460)</f>
        <v>0</v>
      </c>
      <c r="J1" s="1">
        <f>SUM(J22:J460)</f>
        <v>0</v>
      </c>
      <c r="K1" s="1">
        <f>SUM(K22:K460)</f>
        <v>0</v>
      </c>
      <c r="L1" s="3"/>
      <c r="M1" s="3"/>
      <c r="N1" s="3" t="s">
        <v>27</v>
      </c>
      <c r="O1" s="1">
        <f>SUM(O22:O460)</f>
        <v>785</v>
      </c>
      <c r="Q1" t="s">
        <v>309</v>
      </c>
    </row>
    <row r="2" spans="1:20" x14ac:dyDescent="0.25">
      <c r="B2" t="s">
        <v>28</v>
      </c>
      <c r="C2" s="2" t="s">
        <v>29</v>
      </c>
      <c r="D2" t="s">
        <v>30</v>
      </c>
      <c r="G2" s="1" t="s">
        <v>577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1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1:20" x14ac:dyDescent="0.25">
      <c r="C4" s="2"/>
      <c r="G4" s="1"/>
      <c r="H4" s="1"/>
      <c r="I4" s="1"/>
      <c r="J4" s="1"/>
      <c r="K4" s="1"/>
      <c r="L4" s="3">
        <f t="shared" ref="L4:L69" si="0">L3-SUM(G4:K4)+O4</f>
        <v>0</v>
      </c>
      <c r="M4" s="3"/>
      <c r="N4" s="3"/>
      <c r="Q4" s="1"/>
    </row>
    <row r="5" spans="1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 t="shared" si="0"/>
        <v>0</v>
      </c>
      <c r="M5" s="3"/>
      <c r="N5" s="3"/>
      <c r="Q5" s="1"/>
    </row>
    <row r="6" spans="1:20" x14ac:dyDescent="0.25">
      <c r="A6" s="2" t="s">
        <v>633</v>
      </c>
      <c r="C6" s="2">
        <v>44709</v>
      </c>
      <c r="D6" t="s">
        <v>559</v>
      </c>
      <c r="E6" t="str">
        <f>INDEX(Establishment!$B$2:$B$169,MATCH(D6,Establishment!$A$2:$A$169,0))</f>
        <v>Rose Pharmacy</v>
      </c>
      <c r="F6" t="str">
        <f>INDEX(Establishment!$C$2:$C$169,MATCH(D6,Establishment!$A$2:$A$169,0))</f>
        <v>ShopWise</v>
      </c>
      <c r="G6" s="1"/>
      <c r="H6" s="1"/>
      <c r="I6" s="1">
        <v>3125.25</v>
      </c>
      <c r="J6" s="1"/>
      <c r="K6" s="1"/>
      <c r="L6" s="3">
        <f t="shared" si="0"/>
        <v>0</v>
      </c>
      <c r="M6" s="3"/>
      <c r="N6" s="3" t="s">
        <v>521</v>
      </c>
      <c r="O6" s="1">
        <v>3125.25</v>
      </c>
      <c r="P6" s="1"/>
      <c r="Q6" s="1"/>
      <c r="R6" s="1"/>
      <c r="S6" s="1"/>
      <c r="T6" s="1"/>
    </row>
    <row r="7" spans="1:20" x14ac:dyDescent="0.25">
      <c r="A7" s="2" t="s">
        <v>637</v>
      </c>
      <c r="C7" s="2">
        <v>44709</v>
      </c>
      <c r="D7" t="s">
        <v>270</v>
      </c>
      <c r="E7" t="s">
        <v>641</v>
      </c>
      <c r="F7" t="s">
        <v>642</v>
      </c>
      <c r="G7" s="1"/>
      <c r="H7" s="1">
        <v>200</v>
      </c>
      <c r="I7" s="1"/>
      <c r="J7" s="1"/>
      <c r="K7" s="1"/>
      <c r="L7" s="3">
        <f t="shared" si="0"/>
        <v>-20</v>
      </c>
      <c r="M7" s="3"/>
      <c r="N7" s="3" t="s">
        <v>643</v>
      </c>
      <c r="O7" s="1">
        <v>180</v>
      </c>
      <c r="Q7" s="1"/>
    </row>
    <row r="8" spans="1:20" x14ac:dyDescent="0.25">
      <c r="A8" s="2"/>
      <c r="C8" s="2"/>
      <c r="G8" s="1"/>
      <c r="H8" s="1"/>
      <c r="I8" s="1"/>
      <c r="J8" s="1"/>
      <c r="K8" s="1"/>
      <c r="L8" s="3">
        <f t="shared" si="0"/>
        <v>0</v>
      </c>
      <c r="M8" s="3"/>
      <c r="N8" s="3" t="s">
        <v>292</v>
      </c>
      <c r="O8" s="1">
        <v>20</v>
      </c>
      <c r="Q8" s="1"/>
    </row>
    <row r="9" spans="1:20" x14ac:dyDescent="0.25">
      <c r="A9" s="2" t="s">
        <v>638</v>
      </c>
      <c r="C9" s="2">
        <v>44709</v>
      </c>
      <c r="D9" t="s">
        <v>636</v>
      </c>
      <c r="E9" t="str">
        <f>INDEX(Establishment!$B$2:$B$169,MATCH(D9,Establishment!$A$2:$A$169,0))</f>
        <v>Rose Pharmacy</v>
      </c>
      <c r="F9" t="str">
        <f>INDEX(Establishment!$C$2:$C$169,MATCH(D9,Establishment!$A$2:$A$169,0))</f>
        <v>Tita Gwapa F. Llamas</v>
      </c>
      <c r="G9" s="1"/>
      <c r="H9" s="1">
        <v>52.5</v>
      </c>
      <c r="I9" s="1"/>
      <c r="J9" s="1"/>
      <c r="K9" s="1"/>
      <c r="L9" s="3">
        <f t="shared" si="0"/>
        <v>0</v>
      </c>
      <c r="M9" s="3"/>
      <c r="N9" s="3" t="s">
        <v>521</v>
      </c>
      <c r="O9" s="1">
        <v>52.5</v>
      </c>
      <c r="P9" s="1"/>
      <c r="Q9" s="1"/>
      <c r="R9" s="1"/>
      <c r="S9" s="1"/>
      <c r="T9" s="1"/>
    </row>
    <row r="10" spans="1:20" x14ac:dyDescent="0.25">
      <c r="A10" s="2" t="s">
        <v>640</v>
      </c>
      <c r="C10" s="2">
        <v>44709</v>
      </c>
      <c r="D10" t="s">
        <v>632</v>
      </c>
      <c r="E10" t="str">
        <f>INDEX(Establishment!$B$2:$B$169,MATCH(D10,Establishment!$A$2:$A$169,0))</f>
        <v>Metro Grocery</v>
      </c>
      <c r="F10" t="str">
        <f>INDEX(Establishment!$C$2:$C$169,MATCH(D10,Establishment!$A$2:$A$169,0))</f>
        <v>Super Metro (Basak)</v>
      </c>
      <c r="G10" s="1"/>
      <c r="H10" s="1"/>
      <c r="I10" s="1">
        <v>2936</v>
      </c>
      <c r="J10" s="1"/>
      <c r="K10" s="1"/>
      <c r="L10" s="3">
        <f>L11-SUM(G10:K10)+O10</f>
        <v>0</v>
      </c>
      <c r="M10" s="3"/>
      <c r="N10" s="3" t="s">
        <v>532</v>
      </c>
      <c r="O10" s="1">
        <v>2936</v>
      </c>
      <c r="Q10" s="1"/>
    </row>
    <row r="11" spans="1:20" x14ac:dyDescent="0.25">
      <c r="A11" s="2" t="s">
        <v>644</v>
      </c>
      <c r="C11" s="2">
        <v>44709</v>
      </c>
      <c r="D11" t="s">
        <v>632</v>
      </c>
      <c r="E11" t="str">
        <f>INDEX(Establishment!$B$2:$B$169,MATCH(D11,Establishment!$A$2:$A$169,0))</f>
        <v>Metro Grocery</v>
      </c>
      <c r="F11" t="str">
        <f>INDEX(Establishment!$C$2:$C$169,MATCH(D11,Establishment!$A$2:$A$169,0))</f>
        <v>Super Metro (Basak)</v>
      </c>
      <c r="G11" s="1"/>
      <c r="H11" s="1">
        <v>65</v>
      </c>
      <c r="I11" s="1"/>
      <c r="J11" s="1"/>
      <c r="K11" s="1"/>
      <c r="L11" s="3">
        <f>L9-SUM(G11:K11)+O11</f>
        <v>0</v>
      </c>
      <c r="M11" s="3"/>
      <c r="N11" s="3" t="s">
        <v>532</v>
      </c>
      <c r="O11" s="1">
        <v>65</v>
      </c>
      <c r="Q11" s="1" t="s">
        <v>634</v>
      </c>
    </row>
    <row r="12" spans="1:20" x14ac:dyDescent="0.25">
      <c r="A12" s="2" t="str">
        <f t="shared" ref="A12:A72" si="1">YEAR(C12)&amp;TEXT(MONTH(C12),"00")&amp;TEXT(DAY(C12),"00")</f>
        <v>19000100</v>
      </c>
      <c r="C12" s="2"/>
      <c r="E12" t="e">
        <f>INDEX(Establishment!$B$2:$B$169,MATCH(D12,Establishment!$A$2:$A$169,0))</f>
        <v>#N/A</v>
      </c>
      <c r="F12" t="e">
        <f>INDEX(Establishment!$C$2:$C$169,MATCH(D12,Establishment!$A$2:$A$169,0))</f>
        <v>#N/A</v>
      </c>
      <c r="G12" s="1"/>
      <c r="H12" s="1"/>
      <c r="I12" s="1"/>
      <c r="J12" s="1"/>
      <c r="K12" s="1"/>
      <c r="L12" s="3">
        <f>L10-SUM(G12:K12)+O12</f>
        <v>0</v>
      </c>
      <c r="M12" s="3"/>
      <c r="N12" s="3"/>
      <c r="P12" s="1"/>
      <c r="Q12" s="1"/>
      <c r="R12" s="1"/>
      <c r="S12" s="1"/>
      <c r="T12" s="1"/>
    </row>
    <row r="13" spans="1:20" x14ac:dyDescent="0.25">
      <c r="A13" s="2" t="s">
        <v>663</v>
      </c>
      <c r="C13" s="2">
        <v>44716</v>
      </c>
      <c r="D13" t="s">
        <v>588</v>
      </c>
      <c r="E13" t="str">
        <f>INDEX(Establishment!$B$2:$B$169,MATCH(D13,Establishment!$A$2:$A$169,0))</f>
        <v>Hi Grain</v>
      </c>
      <c r="F13" t="str">
        <f>INDEX(Establishment!$C$2:$C$169,MATCH(D13,Establishment!$A$2:$A$169,0))</f>
        <v>P. Gullas</v>
      </c>
      <c r="G13" s="1"/>
      <c r="H13" s="1">
        <v>1090</v>
      </c>
      <c r="I13" s="1"/>
      <c r="J13" s="1"/>
      <c r="K13" s="1"/>
      <c r="L13" s="3">
        <f t="shared" si="0"/>
        <v>0</v>
      </c>
      <c r="M13" s="3"/>
      <c r="N13" s="3"/>
      <c r="O13" s="1">
        <v>1090</v>
      </c>
      <c r="P13" s="1"/>
      <c r="Q13" s="1"/>
      <c r="R13" s="1"/>
      <c r="S13" s="1"/>
      <c r="T13" s="1"/>
    </row>
    <row r="14" spans="1:20" x14ac:dyDescent="0.25">
      <c r="A14" s="2" t="s">
        <v>664</v>
      </c>
      <c r="C14" s="2">
        <v>44716</v>
      </c>
      <c r="D14" t="s">
        <v>589</v>
      </c>
      <c r="E14" t="str">
        <f>INDEX(Establishment!$B$2:$B$169,MATCH(D14,Establishment!$A$2:$A$169,0))</f>
        <v>People's Educational Supply</v>
      </c>
      <c r="F14" t="str">
        <f>INDEX(Establishment!$C$2:$C$169,MATCH(D14,Establishment!$A$2:$A$169,0))</f>
        <v xml:space="preserve">P. Lopez </v>
      </c>
      <c r="G14" s="1"/>
      <c r="H14" s="1">
        <v>168</v>
      </c>
      <c r="I14" s="1"/>
      <c r="J14" s="1"/>
      <c r="K14" s="1"/>
      <c r="L14" s="3">
        <f t="shared" si="0"/>
        <v>0</v>
      </c>
      <c r="M14" s="3"/>
      <c r="N14" s="3"/>
      <c r="O14" s="1">
        <v>168</v>
      </c>
      <c r="P14" s="1"/>
      <c r="Q14" s="1"/>
      <c r="R14" s="1"/>
      <c r="S14" s="1"/>
      <c r="T14" s="1"/>
    </row>
    <row r="15" spans="1:20" x14ac:dyDescent="0.25">
      <c r="A15" s="2" t="s">
        <v>662</v>
      </c>
      <c r="C15" s="2">
        <v>44716</v>
      </c>
      <c r="D15" t="s">
        <v>594</v>
      </c>
      <c r="E15" t="str">
        <f>INDEX(Establishment!$B$2:$B$169,MATCH(D15,Establishment!$A$2:$A$169,0))</f>
        <v>Cebu Chinese Drug</v>
      </c>
      <c r="F15" t="str">
        <f>INDEX(Establishment!$C$2:$C$169,MATCH(D15,Establishment!$A$2:$A$169,0))</f>
        <v>Plaridel Street</v>
      </c>
      <c r="G15" s="1"/>
      <c r="H15" s="1">
        <v>1056</v>
      </c>
      <c r="I15" s="1"/>
      <c r="J15" s="1"/>
      <c r="K15" s="1"/>
      <c r="L15" s="3">
        <f t="shared" si="0"/>
        <v>0</v>
      </c>
      <c r="M15" s="3"/>
      <c r="N15" s="3"/>
      <c r="O15" s="1">
        <v>1056</v>
      </c>
      <c r="P15" s="1"/>
      <c r="Q15" s="1"/>
      <c r="R15" s="1"/>
      <c r="S15" s="1"/>
      <c r="T15" s="1"/>
    </row>
    <row r="16" spans="1:20" x14ac:dyDescent="0.25">
      <c r="A16" s="2" t="s">
        <v>662</v>
      </c>
      <c r="C16" s="2">
        <v>44716</v>
      </c>
      <c r="D16" t="s">
        <v>587</v>
      </c>
      <c r="E16" t="str">
        <f>INDEX(Establishment!$B$2:$B$169,MATCH(D16,Establishment!$A$2:$A$169,0))</f>
        <v>Unitop</v>
      </c>
      <c r="F16" t="str">
        <f>INDEX(Establishment!$C$2:$C$169,MATCH(D16,Establishment!$A$2:$A$169,0))</f>
        <v>Osmena Blvd. (Downtown)</v>
      </c>
      <c r="G16" s="1"/>
      <c r="H16" s="1"/>
      <c r="I16" s="1"/>
      <c r="J16" s="1"/>
      <c r="K16" s="1"/>
      <c r="L16" s="3">
        <f t="shared" si="0"/>
        <v>0</v>
      </c>
      <c r="M16" s="3"/>
      <c r="N16" s="3"/>
      <c r="P16" s="1"/>
      <c r="Q16" s="1"/>
      <c r="R16" s="1"/>
      <c r="S16" s="1"/>
      <c r="T16" s="1"/>
    </row>
    <row r="17" spans="1:20" x14ac:dyDescent="0.25">
      <c r="A17" s="2" t="s">
        <v>662</v>
      </c>
      <c r="C17" s="2">
        <v>44716</v>
      </c>
      <c r="D17" t="s">
        <v>650</v>
      </c>
      <c r="E17" t="str">
        <f>INDEX(Establishment!$B$2:$B$169,MATCH(D17,Establishment!$A$2:$A$169,0))</f>
        <v>A.N.G Cellshoppe</v>
      </c>
      <c r="F17" t="str">
        <f>INDEX(Establishment!$C$2:$C$169,MATCH(D17,Establishment!$A$2:$A$169,0))</f>
        <v>Colon Street</v>
      </c>
      <c r="G17" s="1"/>
      <c r="H17" s="1">
        <v>100</v>
      </c>
      <c r="I17" s="1"/>
      <c r="J17" s="1"/>
      <c r="K17" s="1"/>
      <c r="L17" s="3">
        <f t="shared" si="0"/>
        <v>0</v>
      </c>
      <c r="M17" s="3"/>
      <c r="N17" s="3"/>
      <c r="O17" s="1">
        <v>100</v>
      </c>
      <c r="P17" s="1"/>
      <c r="Q17" s="1"/>
      <c r="R17" s="1"/>
      <c r="S17" s="1"/>
      <c r="T17" s="1"/>
    </row>
    <row r="18" spans="1:20" x14ac:dyDescent="0.25">
      <c r="A18" s="2" t="s">
        <v>662</v>
      </c>
      <c r="C18" s="2">
        <v>44716</v>
      </c>
      <c r="D18" t="s">
        <v>654</v>
      </c>
      <c r="E18" t="s">
        <v>507</v>
      </c>
      <c r="F18" t="s">
        <v>651</v>
      </c>
      <c r="G18" s="1"/>
      <c r="H18" s="1">
        <v>820</v>
      </c>
      <c r="I18" s="1"/>
      <c r="J18" s="1"/>
      <c r="K18" s="1"/>
      <c r="L18" s="3">
        <f t="shared" si="0"/>
        <v>0</v>
      </c>
      <c r="M18" s="3"/>
      <c r="N18" s="3"/>
      <c r="O18" s="1">
        <v>820</v>
      </c>
      <c r="P18" s="1"/>
      <c r="Q18" s="1"/>
      <c r="R18" s="1"/>
      <c r="S18" s="1"/>
      <c r="T18" s="1"/>
    </row>
    <row r="19" spans="1:20" x14ac:dyDescent="0.25">
      <c r="A19" s="2" t="s">
        <v>662</v>
      </c>
      <c r="C19" s="2">
        <v>44716</v>
      </c>
      <c r="D19" t="s">
        <v>270</v>
      </c>
      <c r="E19" t="s">
        <v>674</v>
      </c>
      <c r="F19" t="s">
        <v>675</v>
      </c>
      <c r="G19" s="1"/>
      <c r="H19" s="1">
        <v>498</v>
      </c>
      <c r="I19" s="1"/>
      <c r="J19" s="1"/>
      <c r="K19" s="1"/>
      <c r="L19" s="3">
        <f t="shared" si="0"/>
        <v>-299</v>
      </c>
      <c r="M19" s="3"/>
      <c r="N19" s="3" t="s">
        <v>669</v>
      </c>
      <c r="O19" s="1">
        <v>199</v>
      </c>
      <c r="P19" s="1"/>
      <c r="Q19" s="1" t="s">
        <v>672</v>
      </c>
      <c r="R19" s="1"/>
      <c r="S19" s="1"/>
      <c r="T19" s="1"/>
    </row>
    <row r="20" spans="1:20" x14ac:dyDescent="0.25">
      <c r="A20" s="2" t="s">
        <v>662</v>
      </c>
      <c r="B20" s="8"/>
      <c r="C20" s="2">
        <v>44716</v>
      </c>
      <c r="D20" t="s">
        <v>270</v>
      </c>
      <c r="E20" t="s">
        <v>674</v>
      </c>
      <c r="F20" t="s">
        <v>675</v>
      </c>
      <c r="G20" s="1"/>
      <c r="H20" s="1"/>
      <c r="I20" s="1"/>
      <c r="J20" s="1"/>
      <c r="K20" s="1"/>
      <c r="L20" s="3">
        <f t="shared" si="0"/>
        <v>-99</v>
      </c>
      <c r="M20" s="3"/>
      <c r="N20" s="3" t="s">
        <v>670</v>
      </c>
      <c r="O20" s="1">
        <v>200</v>
      </c>
      <c r="P20" s="1"/>
      <c r="Q20" s="1" t="s">
        <v>673</v>
      </c>
      <c r="R20" s="1"/>
      <c r="S20" s="1"/>
      <c r="T20" s="1"/>
    </row>
    <row r="21" spans="1:20" x14ac:dyDescent="0.25">
      <c r="A21" s="2" t="s">
        <v>662</v>
      </c>
      <c r="B21" s="8"/>
      <c r="C21" s="2">
        <v>44716</v>
      </c>
      <c r="D21" t="s">
        <v>270</v>
      </c>
      <c r="E21" t="s">
        <v>674</v>
      </c>
      <c r="F21" t="s">
        <v>675</v>
      </c>
      <c r="G21" s="1"/>
      <c r="H21" s="1"/>
      <c r="I21" s="1"/>
      <c r="J21" s="1"/>
      <c r="K21" s="1"/>
      <c r="L21" s="3">
        <f t="shared" si="0"/>
        <v>-49</v>
      </c>
      <c r="M21" s="3"/>
      <c r="N21" s="3" t="s">
        <v>671</v>
      </c>
      <c r="O21" s="1">
        <v>50</v>
      </c>
      <c r="P21" s="1">
        <f>498-SUM(O19:O21)</f>
        <v>49</v>
      </c>
      <c r="Q21" s="1" t="s">
        <v>665</v>
      </c>
      <c r="R21" s="1"/>
      <c r="S21" s="1"/>
      <c r="T21" s="1"/>
    </row>
    <row r="22" spans="1:20" x14ac:dyDescent="0.25">
      <c r="A22" s="2" t="s">
        <v>662</v>
      </c>
      <c r="C22" s="2">
        <v>44716</v>
      </c>
      <c r="D22" t="s">
        <v>661</v>
      </c>
      <c r="E22" t="str">
        <f>INDEX(Establishment!$B$2:$B$169,MATCH(D22,Establishment!$A$2:$A$169,0))</f>
        <v>Eggcelsior</v>
      </c>
      <c r="F22" t="str">
        <f>INDEX(Establishment!$C$2:$C$169,MATCH(D22,Establishment!$A$2:$A$169,0))</f>
        <v>7Tsi - Guadalupe</v>
      </c>
      <c r="G22" s="1"/>
      <c r="H22" s="1">
        <v>785</v>
      </c>
      <c r="I22" s="1"/>
      <c r="J22" s="1"/>
      <c r="K22" s="1"/>
      <c r="L22" s="3">
        <f t="shared" si="0"/>
        <v>-649</v>
      </c>
      <c r="M22" s="3"/>
      <c r="N22" s="3" t="s">
        <v>668</v>
      </c>
      <c r="O22" s="1">
        <v>185</v>
      </c>
      <c r="P22" s="1"/>
      <c r="Q22" s="1" t="s">
        <v>666</v>
      </c>
    </row>
    <row r="23" spans="1:20" x14ac:dyDescent="0.25">
      <c r="A23" s="2" t="s">
        <v>662</v>
      </c>
      <c r="C23" s="2">
        <v>44716</v>
      </c>
      <c r="D23" t="s">
        <v>661</v>
      </c>
      <c r="E23" t="str">
        <f>INDEX(Establishment!$B$2:$B$169,MATCH(D23,Establishment!$A$2:$A$169,0))</f>
        <v>Eggcelsior</v>
      </c>
      <c r="F23" t="str">
        <f>INDEX(Establishment!$C$2:$C$169,MATCH(D23,Establishment!$A$2:$A$169,0))</f>
        <v>7Tsi - Guadalupe</v>
      </c>
      <c r="G23" s="1"/>
      <c r="H23" s="1"/>
      <c r="I23" s="1"/>
      <c r="J23" s="1"/>
      <c r="K23" s="1"/>
      <c r="L23" s="3">
        <f t="shared" si="0"/>
        <v>-249</v>
      </c>
      <c r="M23" s="3"/>
      <c r="N23" s="3" t="s">
        <v>532</v>
      </c>
      <c r="O23" s="1">
        <v>400</v>
      </c>
      <c r="P23" s="1"/>
      <c r="Q23" s="1" t="s">
        <v>666</v>
      </c>
    </row>
    <row r="24" spans="1:20" x14ac:dyDescent="0.25">
      <c r="A24" s="2" t="str">
        <f t="shared" si="1"/>
        <v>20220604</v>
      </c>
      <c r="C24" s="2">
        <v>44716</v>
      </c>
      <c r="D24" t="s">
        <v>661</v>
      </c>
      <c r="E24" t="str">
        <f>INDEX(Establishment!$B$2:$B$169,MATCH(D24,Establishment!$A$2:$A$169,0))</f>
        <v>Eggcelsior</v>
      </c>
      <c r="F24" t="str">
        <f>INDEX(Establishment!$C$2:$C$169,MATCH(D24,Establishment!$A$2:$A$169,0))</f>
        <v>7Tsi - Guadalupe</v>
      </c>
      <c r="G24" s="1"/>
      <c r="H24" s="1"/>
      <c r="I24" s="1"/>
      <c r="J24" s="1"/>
      <c r="K24" s="1"/>
      <c r="L24" s="3">
        <f t="shared" si="0"/>
        <v>-49</v>
      </c>
      <c r="M24" s="3"/>
      <c r="N24" s="3" t="s">
        <v>667</v>
      </c>
      <c r="O24" s="1">
        <v>200</v>
      </c>
      <c r="Q24" s="1" t="s">
        <v>666</v>
      </c>
    </row>
    <row r="25" spans="1:20" x14ac:dyDescent="0.25">
      <c r="A25" s="2" t="str">
        <f t="shared" si="1"/>
        <v>20220604</v>
      </c>
      <c r="C25" s="2">
        <v>44716</v>
      </c>
      <c r="D25" t="s">
        <v>307</v>
      </c>
      <c r="E25" t="str">
        <f>INDEX(Establishment!$B$2:$B$169,MATCH(D25,Establishment!$A$2:$A$169,0))</f>
        <v>Diatoms</v>
      </c>
      <c r="F25" t="str">
        <f>INDEX(Establishment!$C$2:$C$169,MATCH(D25,Establishment!$A$2:$A$169,0))</f>
        <v>Katipunan</v>
      </c>
      <c r="G25" s="1"/>
      <c r="H25" s="1"/>
      <c r="I25" s="1"/>
      <c r="J25" s="1"/>
      <c r="K25" s="1"/>
      <c r="L25" s="3">
        <f t="shared" si="0"/>
        <v>-49</v>
      </c>
      <c r="M25" s="3"/>
      <c r="N25" s="3"/>
      <c r="Q25" s="1"/>
    </row>
    <row r="26" spans="1:20" x14ac:dyDescent="0.25">
      <c r="A26" s="2" t="str">
        <f t="shared" si="1"/>
        <v>20220604</v>
      </c>
      <c r="C26" s="2">
        <v>44716</v>
      </c>
      <c r="D26" t="s">
        <v>270</v>
      </c>
      <c r="E26" t="s">
        <v>655</v>
      </c>
      <c r="F26" t="s">
        <v>658</v>
      </c>
      <c r="G26" s="1"/>
      <c r="H26" s="1">
        <v>220</v>
      </c>
      <c r="I26" s="1"/>
      <c r="J26" s="1"/>
      <c r="K26" s="1"/>
      <c r="L26" s="3">
        <f t="shared" si="0"/>
        <v>-269</v>
      </c>
      <c r="M26" s="3"/>
      <c r="N26" s="3"/>
      <c r="P26" s="1"/>
      <c r="Q26" s="1"/>
      <c r="R26" s="1"/>
      <c r="S26" s="1"/>
      <c r="T26" s="1"/>
    </row>
    <row r="27" spans="1:20" x14ac:dyDescent="0.25">
      <c r="A27" s="2" t="str">
        <f t="shared" si="1"/>
        <v>20220604</v>
      </c>
      <c r="B27" s="8"/>
      <c r="C27" s="2">
        <v>44716</v>
      </c>
      <c r="D27" t="s">
        <v>270</v>
      </c>
      <c r="E27" t="s">
        <v>656</v>
      </c>
      <c r="F27" t="s">
        <v>658</v>
      </c>
      <c r="G27" s="1"/>
      <c r="H27" s="1">
        <v>475</v>
      </c>
      <c r="I27" s="1"/>
      <c r="J27" s="1"/>
      <c r="K27" s="1"/>
      <c r="L27" s="3">
        <f t="shared" si="0"/>
        <v>-744</v>
      </c>
      <c r="M27" s="3"/>
      <c r="N27" s="3"/>
      <c r="P27" s="1"/>
      <c r="Q27" s="1"/>
      <c r="R27" s="1"/>
      <c r="S27" s="1"/>
      <c r="T27" s="1"/>
    </row>
    <row r="28" spans="1:20" x14ac:dyDescent="0.25">
      <c r="A28" s="2" t="str">
        <f t="shared" si="1"/>
        <v>20220604</v>
      </c>
      <c r="B28" s="8"/>
      <c r="C28" s="2">
        <v>44716</v>
      </c>
      <c r="D28" t="s">
        <v>270</v>
      </c>
      <c r="E28" t="s">
        <v>657</v>
      </c>
      <c r="F28" t="s">
        <v>658</v>
      </c>
      <c r="G28" s="1"/>
      <c r="H28" s="1">
        <v>250</v>
      </c>
      <c r="I28" s="1"/>
      <c r="J28" s="1"/>
      <c r="K28" s="1"/>
      <c r="L28" s="3">
        <f t="shared" si="0"/>
        <v>-994</v>
      </c>
      <c r="M28" s="3"/>
      <c r="N28" s="3"/>
      <c r="P28" s="1"/>
      <c r="Q28" s="1"/>
      <c r="R28" s="1"/>
      <c r="S28" s="1"/>
      <c r="T28" s="1"/>
    </row>
    <row r="29" spans="1:20" x14ac:dyDescent="0.25">
      <c r="A29" s="2" t="str">
        <f t="shared" si="1"/>
        <v>19000100</v>
      </c>
      <c r="C29" s="2"/>
      <c r="E29" t="e">
        <f>INDEX(Establishment!$B$2:$B$169,MATCH(D29,Establishment!$A$2:$A$169,0))</f>
        <v>#N/A</v>
      </c>
      <c r="F29" t="e">
        <f>INDEX(Establishment!$C$2:$C$169,MATCH(D29,Establishment!$A$2:$A$169,0))</f>
        <v>#N/A</v>
      </c>
      <c r="G29" s="1"/>
      <c r="H29" s="1"/>
      <c r="I29" s="1"/>
      <c r="J29" s="1"/>
      <c r="K29" s="1"/>
      <c r="L29" s="3">
        <f t="shared" si="0"/>
        <v>-994</v>
      </c>
      <c r="M29" s="3"/>
      <c r="N29" s="3"/>
      <c r="P29" s="1"/>
      <c r="Q29" s="1"/>
      <c r="R29" s="1"/>
      <c r="S29" s="1"/>
      <c r="T29" s="1"/>
    </row>
    <row r="30" spans="1:20" x14ac:dyDescent="0.25">
      <c r="A30" s="2" t="str">
        <f t="shared" si="1"/>
        <v>19000100</v>
      </c>
      <c r="B30" s="8"/>
      <c r="C30" s="9"/>
      <c r="E30" t="e">
        <f>INDEX(Establishment!$B$2:$B$169,MATCH(D30,Establishment!$A$2:$A$169,0))</f>
        <v>#N/A</v>
      </c>
      <c r="F30" t="e">
        <f>INDEX(Establishment!$C$2:$C$169,MATCH(D30,Establishment!$A$2:$A$169,0))</f>
        <v>#N/A</v>
      </c>
      <c r="G30" s="10"/>
      <c r="H30" s="10"/>
      <c r="I30" s="1"/>
      <c r="J30" s="1"/>
      <c r="K30" s="1"/>
      <c r="L30" s="3">
        <f t="shared" si="0"/>
        <v>-994</v>
      </c>
      <c r="M30" s="3"/>
      <c r="N30" s="3"/>
      <c r="P30" s="1"/>
      <c r="Q30" s="1"/>
      <c r="R30" s="1"/>
      <c r="S30" s="1"/>
      <c r="T30" s="1"/>
    </row>
    <row r="31" spans="1:20" x14ac:dyDescent="0.25">
      <c r="A31" s="2" t="str">
        <f t="shared" si="1"/>
        <v>19000100</v>
      </c>
      <c r="C31" s="2"/>
      <c r="E31" t="e">
        <f>INDEX(Establishment!$B$2:$B$169,MATCH(D31,Establishment!$A$2:$A$169,0))</f>
        <v>#N/A</v>
      </c>
      <c r="F31" t="e">
        <f>INDEX(Establishment!$C$2:$C$169,MATCH(D31,Establishment!$A$2:$A$169,0))</f>
        <v>#N/A</v>
      </c>
      <c r="G31" s="1"/>
      <c r="H31" s="1"/>
      <c r="I31" s="1"/>
      <c r="J31" s="1"/>
      <c r="K31" s="1"/>
      <c r="L31" s="3">
        <f t="shared" si="0"/>
        <v>-994</v>
      </c>
      <c r="M31" s="3"/>
      <c r="N31" s="3"/>
      <c r="P31" s="1"/>
      <c r="Q31" s="1"/>
      <c r="R31" s="1"/>
      <c r="S31" s="1"/>
      <c r="T31" s="1"/>
    </row>
    <row r="32" spans="1:20" x14ac:dyDescent="0.25">
      <c r="A32" s="2" t="s">
        <v>676</v>
      </c>
      <c r="C32" s="2">
        <v>44722</v>
      </c>
      <c r="D32" t="s">
        <v>632</v>
      </c>
      <c r="E32" t="str">
        <f>INDEX(Establishment!$B$2:$B$169,MATCH(D32,Establishment!$A$2:$A$169,0))</f>
        <v>Metro Grocery</v>
      </c>
      <c r="F32" t="str">
        <f>INDEX(Establishment!$C$2:$C$169,MATCH(D32,Establishment!$A$2:$A$169,0))</f>
        <v>Super Metro (Basak)</v>
      </c>
      <c r="G32" s="1"/>
      <c r="H32" s="1">
        <v>445</v>
      </c>
      <c r="I32" s="1"/>
      <c r="J32" s="1"/>
      <c r="K32" s="1"/>
      <c r="L32" s="3">
        <f t="shared" si="0"/>
        <v>-1439</v>
      </c>
      <c r="M32" s="3"/>
      <c r="N32" s="3"/>
      <c r="P32" s="1"/>
      <c r="Q32" s="1"/>
      <c r="R32" s="1"/>
      <c r="S32" s="1"/>
      <c r="T32" s="1"/>
    </row>
    <row r="33" spans="1:20" x14ac:dyDescent="0.25">
      <c r="A33" s="2" t="s">
        <v>691</v>
      </c>
      <c r="B33" s="8"/>
      <c r="C33" s="9">
        <v>44723</v>
      </c>
      <c r="D33" t="s">
        <v>588</v>
      </c>
      <c r="E33" t="str">
        <f>INDEX(Establishment!$B$2:$B$169,MATCH(D33,Establishment!$A$2:$A$169,0))</f>
        <v>Hi Grain</v>
      </c>
      <c r="F33" t="str">
        <f>INDEX(Establishment!$C$2:$C$169,MATCH(D33,Establishment!$A$2:$A$169,0))</f>
        <v>P. Gullas</v>
      </c>
      <c r="G33" s="10"/>
      <c r="H33" s="10">
        <v>250</v>
      </c>
      <c r="I33" s="10"/>
      <c r="J33" s="1"/>
      <c r="K33" s="1"/>
      <c r="L33" s="3">
        <f t="shared" si="0"/>
        <v>-1689</v>
      </c>
      <c r="M33" s="3"/>
      <c r="N33" s="3"/>
      <c r="O33" s="10"/>
      <c r="P33" s="1"/>
      <c r="Q33" s="1"/>
      <c r="R33" s="1"/>
      <c r="S33" s="1"/>
      <c r="T33" s="1"/>
    </row>
    <row r="34" spans="1:20" x14ac:dyDescent="0.25">
      <c r="A34" s="2" t="s">
        <v>692</v>
      </c>
      <c r="C34" s="2">
        <v>44723</v>
      </c>
      <c r="D34" t="s">
        <v>681</v>
      </c>
      <c r="E34" t="str">
        <f>INDEX(Establishment!$B$2:$B$169,MATCH(D34,Establishment!$A$2:$A$169,0))</f>
        <v>NoeCar</v>
      </c>
      <c r="F34" t="str">
        <f>INDEX(Establishment!$C$2:$C$169,MATCH(D34,Establishment!$A$2:$A$169,0))</f>
        <v>B. Zubiri st, Labangon</v>
      </c>
      <c r="G34" s="1"/>
      <c r="H34" s="1">
        <v>400</v>
      </c>
      <c r="I34" s="1"/>
      <c r="J34" s="1"/>
      <c r="K34" s="1"/>
      <c r="L34" s="3">
        <f t="shared" si="0"/>
        <v>-2089</v>
      </c>
      <c r="M34" s="3"/>
      <c r="N34" s="3"/>
      <c r="Q34" s="1"/>
    </row>
    <row r="35" spans="1:20" x14ac:dyDescent="0.25">
      <c r="A35" s="2" t="str">
        <f t="shared" si="1"/>
        <v>19000100</v>
      </c>
      <c r="C35" s="2"/>
      <c r="E35" t="e">
        <f>INDEX(Establishment!$B$2:$B$169,MATCH(D35,Establishment!$A$2:$A$169,0))</f>
        <v>#N/A</v>
      </c>
      <c r="F35" t="e">
        <f>INDEX(Establishment!$C$2:$C$169,MATCH(D35,Establishment!$A$2:$A$169,0))</f>
        <v>#N/A</v>
      </c>
      <c r="G35" s="1"/>
      <c r="H35" s="1"/>
      <c r="I35" s="1"/>
      <c r="J35" s="1"/>
      <c r="K35" s="1"/>
      <c r="L35" s="3">
        <f t="shared" si="0"/>
        <v>-2089</v>
      </c>
      <c r="M35" s="3"/>
      <c r="N35" s="3"/>
      <c r="P35" s="1"/>
      <c r="Q35" s="1"/>
      <c r="R35" s="1"/>
      <c r="S35" s="1"/>
      <c r="T35" s="1"/>
    </row>
    <row r="36" spans="1:20" x14ac:dyDescent="0.25">
      <c r="A36" s="2" t="str">
        <f t="shared" si="1"/>
        <v>19000100</v>
      </c>
      <c r="B36" s="4"/>
      <c r="C36" s="2"/>
      <c r="E36" t="e">
        <f>INDEX(Establishment!$B$2:$B$169,MATCH(D36,Establishment!$A$2:$A$169,0))</f>
        <v>#N/A</v>
      </c>
      <c r="F36" t="e">
        <f>INDEX(Establishment!$C$2:$C$169,MATCH(D36,Establishment!$A$2:$A$169,0))</f>
        <v>#N/A</v>
      </c>
      <c r="G36" s="1"/>
      <c r="H36" s="1"/>
      <c r="I36" s="1"/>
      <c r="J36" s="1"/>
      <c r="K36" s="1"/>
      <c r="L36" s="3">
        <f t="shared" si="0"/>
        <v>-2089</v>
      </c>
      <c r="M36" s="3"/>
      <c r="N36" s="3"/>
      <c r="P36" s="1"/>
      <c r="Q36" s="1"/>
      <c r="R36" s="1"/>
      <c r="S36" s="1"/>
      <c r="T36" s="1"/>
    </row>
    <row r="37" spans="1:20" x14ac:dyDescent="0.25">
      <c r="A37" s="2" t="str">
        <f t="shared" si="1"/>
        <v>19000100</v>
      </c>
      <c r="C37" s="2"/>
      <c r="E37" t="e">
        <f>INDEX(Establishment!$B$2:$B$169,MATCH(D37,Establishment!$A$2:$A$169,0))</f>
        <v>#N/A</v>
      </c>
      <c r="F37" t="e">
        <f>INDEX(Establishment!$C$2:$C$169,MATCH(D37,Establishment!$A$2:$A$169,0))</f>
        <v>#N/A</v>
      </c>
      <c r="G37" s="1"/>
      <c r="H37" s="1"/>
      <c r="I37" s="1"/>
      <c r="J37" s="1"/>
      <c r="K37" s="1"/>
      <c r="L37" s="3">
        <f t="shared" si="0"/>
        <v>-2089</v>
      </c>
      <c r="M37" s="3"/>
      <c r="N37" s="3"/>
      <c r="P37" s="1"/>
      <c r="Q37" s="1"/>
      <c r="R37" s="1"/>
      <c r="S37" s="1"/>
      <c r="T37" s="1"/>
    </row>
    <row r="38" spans="1:20" x14ac:dyDescent="0.25">
      <c r="A38" s="2" t="str">
        <f t="shared" si="1"/>
        <v>19000100</v>
      </c>
      <c r="C38" s="2"/>
      <c r="E38" t="e">
        <f>INDEX(Establishment!$B$2:$B$169,MATCH(D38,Establishment!$A$2:$A$169,0))</f>
        <v>#N/A</v>
      </c>
      <c r="F38" t="e">
        <f>INDEX(Establishment!$C$2:$C$169,MATCH(D38,Establishment!$A$2:$A$169,0))</f>
        <v>#N/A</v>
      </c>
      <c r="G38" s="1"/>
      <c r="H38" s="1"/>
      <c r="I38" s="1"/>
      <c r="J38" s="1"/>
      <c r="K38" s="1"/>
      <c r="L38" s="3">
        <f t="shared" si="0"/>
        <v>-2089</v>
      </c>
      <c r="M38" s="3"/>
      <c r="N38" s="3"/>
      <c r="P38" s="1"/>
      <c r="Q38" s="1"/>
      <c r="R38" s="1"/>
      <c r="S38" s="1"/>
      <c r="T38" s="1"/>
    </row>
    <row r="39" spans="1:20" x14ac:dyDescent="0.25">
      <c r="A39" s="2" t="str">
        <f t="shared" si="1"/>
        <v>19000100</v>
      </c>
      <c r="C39" s="2"/>
      <c r="E39" t="e">
        <f>INDEX(Establishment!$B$2:$B$169,MATCH(D39,Establishment!$A$2:$A$169,0))</f>
        <v>#N/A</v>
      </c>
      <c r="F39" t="e">
        <f>INDEX(Establishment!$C$2:$C$169,MATCH(D39,Establishment!$A$2:$A$169,0))</f>
        <v>#N/A</v>
      </c>
      <c r="G39" s="1"/>
      <c r="H39" s="1"/>
      <c r="I39" s="1"/>
      <c r="J39" s="1"/>
      <c r="K39" s="1"/>
      <c r="L39" s="3">
        <f t="shared" si="0"/>
        <v>-2089</v>
      </c>
      <c r="M39" s="3"/>
      <c r="N39" s="3"/>
      <c r="P39" s="1"/>
      <c r="Q39" s="1"/>
      <c r="R39" s="1"/>
      <c r="S39" s="1"/>
      <c r="T39" s="1"/>
    </row>
    <row r="40" spans="1:20" x14ac:dyDescent="0.25">
      <c r="A40" s="2" t="str">
        <f t="shared" si="1"/>
        <v>19000100</v>
      </c>
      <c r="C40" s="2"/>
      <c r="E40" t="e">
        <f>INDEX(Establishment!$B$2:$B$169,MATCH(D40,Establishment!$A$2:$A$169,0))</f>
        <v>#N/A</v>
      </c>
      <c r="F40" t="e">
        <f>INDEX(Establishment!$C$2:$C$169,MATCH(D40,Establishment!$A$2:$A$169,0))</f>
        <v>#N/A</v>
      </c>
      <c r="G40" s="1"/>
      <c r="H40" s="1"/>
      <c r="I40" s="1"/>
      <c r="J40" s="1"/>
      <c r="K40" s="1"/>
      <c r="L40" s="3">
        <f t="shared" si="0"/>
        <v>-2089</v>
      </c>
      <c r="M40" s="3"/>
      <c r="N40" s="3"/>
      <c r="P40" s="1"/>
      <c r="Q40" s="1"/>
      <c r="R40" s="1"/>
      <c r="S40" s="1"/>
      <c r="T40" s="1"/>
    </row>
    <row r="41" spans="1:20" x14ac:dyDescent="0.25">
      <c r="A41" s="2" t="str">
        <f t="shared" si="1"/>
        <v>19000100</v>
      </c>
      <c r="C41" s="2"/>
      <c r="E41" t="e">
        <f>INDEX(Establishment!$B$2:$B$169,MATCH(D41,Establishment!$A$2:$A$169,0))</f>
        <v>#N/A</v>
      </c>
      <c r="F41" t="e">
        <f>INDEX(Establishment!$C$2:$C$169,MATCH(D41,Establishment!$A$2:$A$169,0))</f>
        <v>#N/A</v>
      </c>
      <c r="G41" s="1"/>
      <c r="H41" s="1"/>
      <c r="I41" s="1"/>
      <c r="J41" s="1"/>
      <c r="K41" s="1"/>
      <c r="L41" s="3">
        <f t="shared" si="0"/>
        <v>-2089</v>
      </c>
      <c r="M41" s="3"/>
      <c r="N41" s="3"/>
      <c r="P41" s="1"/>
      <c r="Q41" s="1"/>
      <c r="R41" s="1"/>
      <c r="S41" s="1"/>
      <c r="T41" s="1"/>
    </row>
    <row r="42" spans="1:20" x14ac:dyDescent="0.25">
      <c r="A42" s="2" t="str">
        <f t="shared" si="1"/>
        <v>19000100</v>
      </c>
      <c r="C42" s="2"/>
      <c r="E42" t="e">
        <f>INDEX(Establishment!$B$2:$B$169,MATCH(D42,Establishment!$A$2:$A$169,0))</f>
        <v>#N/A</v>
      </c>
      <c r="F42" t="e">
        <f>INDEX(Establishment!$C$2:$C$169,MATCH(D42,Establishment!$A$2:$A$169,0))</f>
        <v>#N/A</v>
      </c>
      <c r="G42" s="1"/>
      <c r="H42" s="1"/>
      <c r="I42" s="1"/>
      <c r="J42" s="1"/>
      <c r="K42" s="1"/>
      <c r="L42" s="3">
        <f t="shared" si="0"/>
        <v>-2089</v>
      </c>
      <c r="M42" s="3"/>
      <c r="N42" s="3"/>
      <c r="P42" s="1"/>
      <c r="Q42" s="1"/>
      <c r="R42" s="1"/>
      <c r="S42" s="1"/>
      <c r="T42" s="1"/>
    </row>
    <row r="43" spans="1:20" x14ac:dyDescent="0.25">
      <c r="A43" s="2" t="str">
        <f t="shared" si="1"/>
        <v>19000100</v>
      </c>
      <c r="C43" s="2"/>
      <c r="E43" t="e">
        <f>INDEX(Establishment!$B$2:$B$169,MATCH(D43,Establishment!$A$2:$A$169,0))</f>
        <v>#N/A</v>
      </c>
      <c r="F43" t="e">
        <f>INDEX(Establishment!$C$2:$C$169,MATCH(D43,Establishment!$A$2:$A$169,0))</f>
        <v>#N/A</v>
      </c>
      <c r="G43" s="1"/>
      <c r="H43" s="1"/>
      <c r="I43" s="1"/>
      <c r="J43" s="1"/>
      <c r="K43" s="1"/>
      <c r="L43" s="3">
        <f t="shared" si="0"/>
        <v>-2089</v>
      </c>
      <c r="M43" s="3"/>
      <c r="N43" s="3"/>
      <c r="P43" s="1"/>
      <c r="Q43" s="1"/>
      <c r="R43" s="1"/>
      <c r="S43" s="1"/>
      <c r="T43" s="1"/>
    </row>
    <row r="44" spans="1:20" x14ac:dyDescent="0.25">
      <c r="A44" s="2" t="str">
        <f t="shared" si="1"/>
        <v>19000100</v>
      </c>
      <c r="C44" s="2"/>
      <c r="E44" t="e">
        <f>INDEX(Establishment!$B$2:$B$169,MATCH(D44,Establishment!$A$2:$A$169,0))</f>
        <v>#N/A</v>
      </c>
      <c r="F44" t="e">
        <f>INDEX(Establishment!$C$2:$C$169,MATCH(D44,Establishment!$A$2:$A$169,0))</f>
        <v>#N/A</v>
      </c>
      <c r="G44" s="1"/>
      <c r="H44" s="1"/>
      <c r="I44" s="1"/>
      <c r="J44" s="1"/>
      <c r="K44" s="1"/>
      <c r="L44" s="3">
        <f t="shared" si="0"/>
        <v>-2089</v>
      </c>
      <c r="M44" s="3"/>
      <c r="N44" s="3"/>
      <c r="P44" s="1"/>
      <c r="Q44" s="1"/>
      <c r="R44" s="1"/>
      <c r="S44" s="1"/>
      <c r="T44" s="1"/>
    </row>
    <row r="45" spans="1:20" x14ac:dyDescent="0.25">
      <c r="A45" s="2" t="str">
        <f t="shared" si="1"/>
        <v>19000100</v>
      </c>
      <c r="C45" s="2"/>
      <c r="E45" t="e">
        <f>INDEX(Establishment!$B$2:$B$169,MATCH(D45,Establishment!$A$2:$A$169,0))</f>
        <v>#N/A</v>
      </c>
      <c r="F45" t="e">
        <f>INDEX(Establishment!$C$2:$C$169,MATCH(D45,Establishment!$A$2:$A$169,0))</f>
        <v>#N/A</v>
      </c>
      <c r="G45" s="1"/>
      <c r="H45" s="1"/>
      <c r="I45" s="1"/>
      <c r="J45" s="1"/>
      <c r="K45" s="1"/>
      <c r="L45" s="3">
        <f t="shared" si="0"/>
        <v>-2089</v>
      </c>
      <c r="M45" s="3"/>
      <c r="N45" s="3"/>
      <c r="P45" s="1"/>
      <c r="Q45" s="1"/>
      <c r="R45" s="1"/>
      <c r="S45" s="1"/>
      <c r="T45" s="1"/>
    </row>
    <row r="46" spans="1:20" x14ac:dyDescent="0.25">
      <c r="A46" s="2" t="str">
        <f t="shared" si="1"/>
        <v>19000100</v>
      </c>
      <c r="C46" s="2"/>
      <c r="E46" t="e">
        <f>INDEX(Establishment!$B$2:$B$169,MATCH(D46,Establishment!$A$2:$A$169,0))</f>
        <v>#N/A</v>
      </c>
      <c r="F46" t="e">
        <f>INDEX(Establishment!$C$2:$C$169,MATCH(D46,Establishment!$A$2:$A$169,0))</f>
        <v>#N/A</v>
      </c>
      <c r="G46" s="1"/>
      <c r="H46" s="1"/>
      <c r="I46" s="1"/>
      <c r="J46" s="1"/>
      <c r="K46" s="1"/>
      <c r="L46" s="3">
        <f t="shared" si="0"/>
        <v>-2089</v>
      </c>
      <c r="M46" s="3"/>
      <c r="N46" s="3"/>
      <c r="O46" s="12"/>
      <c r="P46" s="1"/>
      <c r="Q46" s="1"/>
      <c r="R46" s="1"/>
      <c r="S46" s="1"/>
      <c r="T46" s="1"/>
    </row>
    <row r="47" spans="1:20" x14ac:dyDescent="0.25">
      <c r="A47" s="2" t="str">
        <f t="shared" si="1"/>
        <v>19000100</v>
      </c>
      <c r="C47" s="2"/>
      <c r="E47" t="e">
        <f>INDEX(Establishment!$B$2:$B$169,MATCH(D47,Establishment!$A$2:$A$169,0))</f>
        <v>#N/A</v>
      </c>
      <c r="F47" t="e">
        <f>INDEX(Establishment!$C$2:$C$169,MATCH(D47,Establishment!$A$2:$A$169,0))</f>
        <v>#N/A</v>
      </c>
      <c r="G47" s="1"/>
      <c r="H47" s="1"/>
      <c r="I47" s="1"/>
      <c r="J47" s="1"/>
      <c r="K47" s="1"/>
      <c r="L47" s="3">
        <f t="shared" si="0"/>
        <v>-2089</v>
      </c>
      <c r="M47" s="3"/>
      <c r="N47" s="3"/>
      <c r="O47" s="12"/>
      <c r="P47" s="1"/>
      <c r="Q47" s="1"/>
      <c r="R47" s="1"/>
      <c r="S47" s="1"/>
      <c r="T47" s="1"/>
    </row>
    <row r="48" spans="1:20" x14ac:dyDescent="0.25">
      <c r="A48" s="2" t="str">
        <f t="shared" si="1"/>
        <v>19000100</v>
      </c>
      <c r="C48" s="2"/>
      <c r="E48" t="e">
        <f>INDEX(Establishment!$B$2:$B$169,MATCH(D48,Establishment!$A$2:$A$169,0))</f>
        <v>#N/A</v>
      </c>
      <c r="F48" t="e">
        <f>INDEX(Establishment!$C$2:$C$169,MATCH(D48,Establishment!$A$2:$A$169,0))</f>
        <v>#N/A</v>
      </c>
      <c r="G48" s="1"/>
      <c r="H48" s="1"/>
      <c r="I48" s="1"/>
      <c r="J48" s="1"/>
      <c r="K48" s="1"/>
      <c r="L48" s="3">
        <f t="shared" si="0"/>
        <v>-2089</v>
      </c>
      <c r="M48" s="3"/>
      <c r="N48" s="3"/>
      <c r="O48" s="12"/>
      <c r="P48" s="1"/>
      <c r="Q48" s="1"/>
      <c r="R48" s="1"/>
      <c r="S48" s="1"/>
      <c r="T48" s="1"/>
    </row>
    <row r="49" spans="1:20" x14ac:dyDescent="0.25">
      <c r="A49" s="2" t="str">
        <f t="shared" si="1"/>
        <v>19000100</v>
      </c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0"/>
        <v>-2089</v>
      </c>
      <c r="M49" s="3"/>
      <c r="N49" s="3"/>
      <c r="O49" s="12"/>
      <c r="P49" s="1"/>
      <c r="Q49" s="1"/>
      <c r="R49" s="1"/>
      <c r="S49" s="1"/>
      <c r="T49" s="1"/>
    </row>
    <row r="50" spans="1:20" x14ac:dyDescent="0.25">
      <c r="A50" s="2" t="str">
        <f t="shared" si="1"/>
        <v>19000100</v>
      </c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0"/>
        <v>-2089</v>
      </c>
      <c r="M50" s="3"/>
      <c r="N50" s="3"/>
      <c r="O50" s="12"/>
      <c r="P50" s="1"/>
      <c r="Q50" s="1"/>
      <c r="R50" s="1"/>
      <c r="S50" s="1"/>
      <c r="T50" s="1"/>
    </row>
    <row r="51" spans="1:20" x14ac:dyDescent="0.25">
      <c r="A51" s="2" t="str">
        <f t="shared" si="1"/>
        <v>19000100</v>
      </c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0"/>
        <v>-2089</v>
      </c>
      <c r="M51" s="3"/>
      <c r="N51" s="3"/>
    </row>
    <row r="52" spans="1:20" x14ac:dyDescent="0.25">
      <c r="A52" s="2" t="str">
        <f t="shared" si="1"/>
        <v>19000100</v>
      </c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0"/>
        <v>-2089</v>
      </c>
      <c r="M52" s="3"/>
      <c r="N52" s="3"/>
    </row>
    <row r="53" spans="1:20" x14ac:dyDescent="0.25">
      <c r="A53" s="2" t="str">
        <f t="shared" si="1"/>
        <v>19000100</v>
      </c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0"/>
        <v>-2089</v>
      </c>
      <c r="M53" s="3"/>
      <c r="N53" s="3"/>
    </row>
    <row r="54" spans="1:20" x14ac:dyDescent="0.25">
      <c r="A54" s="2" t="str">
        <f t="shared" si="1"/>
        <v>19000100</v>
      </c>
      <c r="C54" s="2"/>
      <c r="E54" t="e">
        <f>INDEX(Establishment!$B$2:$B$169,MATCH(D54,Establishment!$A$2:$A$169,0))</f>
        <v>#N/A</v>
      </c>
      <c r="F54" t="e">
        <f>INDEX(Establishment!$C$2:$C$169,MATCH(D54,Establishment!$A$2:$A$169,0))</f>
        <v>#N/A</v>
      </c>
      <c r="G54" s="1"/>
      <c r="H54" s="1"/>
      <c r="I54" s="1"/>
      <c r="J54" s="1"/>
      <c r="K54" s="1"/>
      <c r="L54" s="3">
        <f t="shared" si="0"/>
        <v>-2089</v>
      </c>
      <c r="M54" s="3"/>
      <c r="N54" s="3"/>
    </row>
    <row r="55" spans="1:20" x14ac:dyDescent="0.25">
      <c r="A55" s="2" t="str">
        <f t="shared" si="1"/>
        <v>19000100</v>
      </c>
      <c r="C55" s="2"/>
      <c r="E55" t="e">
        <f>INDEX(Establishment!$B$2:$B$169,MATCH(D55,Establishment!$A$2:$A$169,0))</f>
        <v>#N/A</v>
      </c>
      <c r="F55" t="e">
        <f>INDEX(Establishment!$C$2:$C$169,MATCH(D55,Establishment!$A$2:$A$169,0))</f>
        <v>#N/A</v>
      </c>
      <c r="G55" s="1"/>
      <c r="H55" s="1"/>
      <c r="I55" s="1"/>
      <c r="J55" s="1"/>
      <c r="K55" s="1"/>
      <c r="L55" s="3">
        <f t="shared" si="0"/>
        <v>-2089</v>
      </c>
      <c r="M55" s="3"/>
      <c r="N55" s="3"/>
    </row>
    <row r="56" spans="1:20" x14ac:dyDescent="0.25">
      <c r="A56" s="2" t="str">
        <f t="shared" si="1"/>
        <v>19000100</v>
      </c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0"/>
        <v>-2089</v>
      </c>
      <c r="M56" s="3"/>
      <c r="N56" s="3"/>
    </row>
    <row r="57" spans="1:20" x14ac:dyDescent="0.25">
      <c r="A57" s="2" t="str">
        <f t="shared" si="1"/>
        <v>19000100</v>
      </c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0"/>
        <v>-2089</v>
      </c>
      <c r="M57" s="3"/>
      <c r="N57" s="3"/>
    </row>
    <row r="58" spans="1:20" x14ac:dyDescent="0.25">
      <c r="A58" s="2" t="str">
        <f t="shared" si="1"/>
        <v>19000100</v>
      </c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0"/>
        <v>-2089</v>
      </c>
      <c r="M58" s="3"/>
      <c r="N58" s="3"/>
    </row>
    <row r="59" spans="1:20" x14ac:dyDescent="0.25">
      <c r="A59" s="2" t="str">
        <f t="shared" si="1"/>
        <v>19000100</v>
      </c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0"/>
        <v>-2089</v>
      </c>
      <c r="M59" s="3"/>
      <c r="N59" s="3"/>
    </row>
    <row r="60" spans="1:20" x14ac:dyDescent="0.25">
      <c r="A60" s="2" t="str">
        <f t="shared" si="1"/>
        <v>19000100</v>
      </c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0"/>
        <v>-2089</v>
      </c>
      <c r="M60" s="3"/>
      <c r="N60" s="3"/>
      <c r="P60" s="11"/>
    </row>
    <row r="61" spans="1:20" x14ac:dyDescent="0.25">
      <c r="A61" s="2" t="str">
        <f t="shared" si="1"/>
        <v>19000100</v>
      </c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0"/>
        <v>-2089</v>
      </c>
      <c r="M61" s="3"/>
      <c r="N61" s="3"/>
      <c r="P61" s="11"/>
    </row>
    <row r="62" spans="1:20" x14ac:dyDescent="0.25">
      <c r="A62" s="2" t="str">
        <f t="shared" si="1"/>
        <v>19000100</v>
      </c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0"/>
        <v>-2089</v>
      </c>
      <c r="M62" s="3"/>
      <c r="N62" s="3"/>
    </row>
    <row r="63" spans="1:20" x14ac:dyDescent="0.25">
      <c r="A63" s="2" t="str">
        <f t="shared" si="1"/>
        <v>19000100</v>
      </c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0"/>
        <v>-2089</v>
      </c>
      <c r="M63" s="3"/>
      <c r="N63" s="3"/>
    </row>
    <row r="64" spans="1:20" x14ac:dyDescent="0.25">
      <c r="A64" s="2" t="str">
        <f t="shared" si="1"/>
        <v>19000100</v>
      </c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0"/>
        <v>-2089</v>
      </c>
      <c r="M64" s="3"/>
      <c r="N64" s="3"/>
      <c r="O64" s="3"/>
    </row>
    <row r="65" spans="1:20" x14ac:dyDescent="0.25">
      <c r="A65" s="2" t="str">
        <f t="shared" si="1"/>
        <v>19000100</v>
      </c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0"/>
        <v>-2089</v>
      </c>
      <c r="M65" s="3"/>
      <c r="N65" s="3"/>
      <c r="O65" s="3"/>
    </row>
    <row r="66" spans="1:20" x14ac:dyDescent="0.25">
      <c r="A66" s="2" t="str">
        <f t="shared" si="1"/>
        <v>19000100</v>
      </c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0"/>
        <v>-2089</v>
      </c>
      <c r="M66" s="3"/>
      <c r="N66" s="3"/>
    </row>
    <row r="67" spans="1:20" s="1" customFormat="1" x14ac:dyDescent="0.25">
      <c r="A67" s="2" t="str">
        <f t="shared" si="1"/>
        <v>19000100</v>
      </c>
      <c r="B67"/>
      <c r="C67" s="2"/>
      <c r="D67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L67" s="3">
        <f t="shared" si="0"/>
        <v>-2089</v>
      </c>
      <c r="M67" s="3"/>
      <c r="N67" s="3"/>
      <c r="P67"/>
      <c r="Q67"/>
      <c r="R67"/>
      <c r="S67"/>
      <c r="T67"/>
    </row>
    <row r="68" spans="1:20" s="1" customFormat="1" x14ac:dyDescent="0.25">
      <c r="A68" s="2" t="str">
        <f t="shared" si="1"/>
        <v>19000100</v>
      </c>
      <c r="B68"/>
      <c r="C68" s="2"/>
      <c r="D68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L68" s="3">
        <f t="shared" si="0"/>
        <v>-2089</v>
      </c>
      <c r="M68" s="3"/>
      <c r="N68" s="3"/>
      <c r="P68"/>
      <c r="Q68"/>
      <c r="R68"/>
      <c r="S68"/>
      <c r="T68"/>
    </row>
    <row r="69" spans="1:20" s="1" customFormat="1" x14ac:dyDescent="0.25">
      <c r="A69" s="2" t="str">
        <f t="shared" si="1"/>
        <v>19000100</v>
      </c>
      <c r="B69"/>
      <c r="C69" s="2"/>
      <c r="D69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L69" s="3">
        <f t="shared" si="0"/>
        <v>-2089</v>
      </c>
      <c r="M69" s="3"/>
      <c r="N69" s="3"/>
      <c r="P69"/>
      <c r="Q69"/>
      <c r="R69"/>
      <c r="S69"/>
      <c r="T69"/>
    </row>
    <row r="70" spans="1:20" s="1" customFormat="1" x14ac:dyDescent="0.25">
      <c r="A70" s="2" t="str">
        <f t="shared" si="1"/>
        <v>19000100</v>
      </c>
      <c r="B70"/>
      <c r="C70" s="2"/>
      <c r="D70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L70" s="3">
        <f t="shared" ref="L70:L133" si="2">L69-SUM(G70:K70)+O70</f>
        <v>-2089</v>
      </c>
      <c r="M70" s="3"/>
      <c r="N70" s="3"/>
      <c r="P70"/>
      <c r="Q70"/>
      <c r="R70"/>
      <c r="S70"/>
      <c r="T70"/>
    </row>
    <row r="71" spans="1:20" s="1" customFormat="1" x14ac:dyDescent="0.25">
      <c r="A71" s="2" t="str">
        <f t="shared" si="1"/>
        <v>19000100</v>
      </c>
      <c r="B71"/>
      <c r="C71" s="2"/>
      <c r="D71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L71" s="3">
        <f t="shared" si="2"/>
        <v>-2089</v>
      </c>
      <c r="M71" s="3"/>
      <c r="N71" s="3"/>
      <c r="P71"/>
      <c r="Q71"/>
      <c r="R71"/>
      <c r="S71"/>
      <c r="T71"/>
    </row>
    <row r="72" spans="1:20" s="1" customFormat="1" x14ac:dyDescent="0.25">
      <c r="A72" s="2" t="str">
        <f t="shared" si="1"/>
        <v>19000100</v>
      </c>
      <c r="B72"/>
      <c r="C72" s="2"/>
      <c r="D7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L72" s="3">
        <f t="shared" si="2"/>
        <v>-2089</v>
      </c>
      <c r="M72" s="3"/>
      <c r="N72" s="3"/>
      <c r="P72"/>
      <c r="Q72"/>
      <c r="R72"/>
      <c r="S72"/>
      <c r="T72"/>
    </row>
    <row r="73" spans="1:20" s="1" customFormat="1" x14ac:dyDescent="0.25">
      <c r="A73" s="2" t="str">
        <f t="shared" ref="A73:A116" si="3">YEAR(C73)&amp;TEXT(MONTH(C73),"00")&amp;TEXT(DAY(C73),"00")</f>
        <v>19000100</v>
      </c>
      <c r="B73"/>
      <c r="C73" s="2"/>
      <c r="D73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L73" s="3">
        <f t="shared" si="2"/>
        <v>-2089</v>
      </c>
      <c r="M73" s="3"/>
      <c r="N73" s="3"/>
      <c r="P73"/>
      <c r="Q73"/>
      <c r="R73"/>
      <c r="S73"/>
      <c r="T73"/>
    </row>
    <row r="74" spans="1:20" s="1" customFormat="1" x14ac:dyDescent="0.25">
      <c r="A74" s="2" t="str">
        <f t="shared" si="3"/>
        <v>19000100</v>
      </c>
      <c r="B74"/>
      <c r="C74" s="2"/>
      <c r="D74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L74" s="3">
        <f t="shared" si="2"/>
        <v>-2089</v>
      </c>
      <c r="M74" s="3"/>
      <c r="N74" s="3"/>
      <c r="P74"/>
      <c r="Q74"/>
      <c r="R74"/>
      <c r="S74"/>
      <c r="T74"/>
    </row>
    <row r="75" spans="1:20" s="1" customFormat="1" x14ac:dyDescent="0.25">
      <c r="A75" s="2" t="str">
        <f t="shared" si="3"/>
        <v>19000100</v>
      </c>
      <c r="B75"/>
      <c r="C75" s="2"/>
      <c r="D75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L75" s="3">
        <f t="shared" si="2"/>
        <v>-2089</v>
      </c>
      <c r="M75" s="3"/>
      <c r="N75" s="3"/>
      <c r="P75"/>
      <c r="Q75"/>
      <c r="R75"/>
      <c r="S75"/>
      <c r="T75"/>
    </row>
    <row r="76" spans="1:20" s="1" customFormat="1" x14ac:dyDescent="0.25">
      <c r="A76" s="2" t="str">
        <f t="shared" si="3"/>
        <v>19000100</v>
      </c>
      <c r="B76"/>
      <c r="C76" s="2"/>
      <c r="D76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L76" s="3">
        <f t="shared" si="2"/>
        <v>-2089</v>
      </c>
      <c r="M76" s="3"/>
      <c r="N76" s="3"/>
      <c r="P76"/>
      <c r="Q76"/>
      <c r="R76"/>
      <c r="S76"/>
      <c r="T76"/>
    </row>
    <row r="77" spans="1:20" s="1" customFormat="1" x14ac:dyDescent="0.25">
      <c r="A77" s="2" t="str">
        <f t="shared" si="3"/>
        <v>19000100</v>
      </c>
      <c r="B77"/>
      <c r="C77" s="2"/>
      <c r="D77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L77" s="3">
        <f t="shared" si="2"/>
        <v>-2089</v>
      </c>
      <c r="M77" s="3"/>
      <c r="N77" s="3"/>
      <c r="P77"/>
      <c r="Q77"/>
      <c r="R77"/>
      <c r="S77"/>
      <c r="T77"/>
    </row>
    <row r="78" spans="1:20" s="1" customFormat="1" x14ac:dyDescent="0.25">
      <c r="A78" s="2" t="str">
        <f t="shared" si="3"/>
        <v>19000100</v>
      </c>
      <c r="B78"/>
      <c r="C78" s="2"/>
      <c r="D78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L78" s="3">
        <f t="shared" si="2"/>
        <v>-2089</v>
      </c>
      <c r="M78" s="3"/>
      <c r="N78" s="3"/>
      <c r="P78"/>
      <c r="Q78"/>
      <c r="R78"/>
      <c r="S78"/>
      <c r="T78"/>
    </row>
    <row r="79" spans="1:20" s="1" customFormat="1" x14ac:dyDescent="0.25">
      <c r="A79" s="2" t="str">
        <f t="shared" si="3"/>
        <v>19000100</v>
      </c>
      <c r="B79"/>
      <c r="C79" s="2"/>
      <c r="D79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L79" s="3">
        <f t="shared" si="2"/>
        <v>-2089</v>
      </c>
      <c r="M79" s="3"/>
      <c r="N79" s="3"/>
      <c r="P79"/>
      <c r="Q79"/>
      <c r="R79"/>
      <c r="S79"/>
      <c r="T79"/>
    </row>
    <row r="80" spans="1:20" s="1" customFormat="1" x14ac:dyDescent="0.25">
      <c r="A80" s="2" t="str">
        <f t="shared" si="3"/>
        <v>19000100</v>
      </c>
      <c r="B80"/>
      <c r="C80" s="2"/>
      <c r="D80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L80" s="3">
        <f t="shared" si="2"/>
        <v>-2089</v>
      </c>
      <c r="M80" s="3"/>
      <c r="N80" s="3"/>
      <c r="P80"/>
      <c r="Q80"/>
      <c r="R80"/>
      <c r="S80"/>
      <c r="T80"/>
    </row>
    <row r="81" spans="1:20" s="1" customFormat="1" x14ac:dyDescent="0.25">
      <c r="A81" s="2" t="str">
        <f t="shared" si="3"/>
        <v>19000100</v>
      </c>
      <c r="B81"/>
      <c r="C81" s="2"/>
      <c r="D81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L81" s="3">
        <f t="shared" si="2"/>
        <v>-2089</v>
      </c>
      <c r="M81" s="3"/>
      <c r="N81" s="3"/>
      <c r="P81"/>
      <c r="Q81"/>
      <c r="R81"/>
      <c r="S81"/>
      <c r="T81"/>
    </row>
    <row r="82" spans="1:20" s="1" customFormat="1" x14ac:dyDescent="0.25">
      <c r="A82" s="2" t="str">
        <f t="shared" si="3"/>
        <v>19000100</v>
      </c>
      <c r="B82"/>
      <c r="C82" s="2"/>
      <c r="D8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L82" s="3">
        <f t="shared" si="2"/>
        <v>-2089</v>
      </c>
      <c r="M82" s="3"/>
      <c r="N82" s="3"/>
      <c r="P82"/>
      <c r="Q82"/>
      <c r="R82"/>
      <c r="S82"/>
      <c r="T82"/>
    </row>
    <row r="83" spans="1:20" x14ac:dyDescent="0.25">
      <c r="A83" s="2" t="str">
        <f t="shared" si="3"/>
        <v>19000100</v>
      </c>
      <c r="C83" s="2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G83" s="1"/>
      <c r="H83" s="1"/>
      <c r="I83" s="1"/>
      <c r="J83" s="1"/>
      <c r="K83" s="1"/>
      <c r="L83" s="3">
        <f t="shared" si="2"/>
        <v>-2089</v>
      </c>
      <c r="M83" s="3"/>
      <c r="N83" s="3"/>
    </row>
    <row r="84" spans="1:20" s="1" customFormat="1" x14ac:dyDescent="0.25">
      <c r="A84" s="2" t="str">
        <f t="shared" si="3"/>
        <v>19000100</v>
      </c>
      <c r="B84"/>
      <c r="C84" s="2"/>
      <c r="D84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L84" s="3">
        <f t="shared" si="2"/>
        <v>-2089</v>
      </c>
      <c r="M84" s="3"/>
      <c r="N84" s="3"/>
      <c r="P84"/>
      <c r="Q84"/>
      <c r="R84"/>
      <c r="S84"/>
      <c r="T84"/>
    </row>
    <row r="85" spans="1:20" s="1" customFormat="1" x14ac:dyDescent="0.25">
      <c r="A85" s="2" t="str">
        <f t="shared" si="3"/>
        <v>19000100</v>
      </c>
      <c r="B85"/>
      <c r="C85" s="2"/>
      <c r="D85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L85" s="3">
        <f t="shared" si="2"/>
        <v>-2089</v>
      </c>
      <c r="M85" s="3"/>
      <c r="N85" s="3"/>
      <c r="P85"/>
      <c r="Q85"/>
      <c r="R85"/>
      <c r="S85"/>
      <c r="T85"/>
    </row>
    <row r="86" spans="1:20" s="1" customFormat="1" x14ac:dyDescent="0.25">
      <c r="A86" s="2" t="str">
        <f t="shared" si="3"/>
        <v>19000100</v>
      </c>
      <c r="B86"/>
      <c r="C86" s="2"/>
      <c r="D86"/>
      <c r="E86" t="e">
        <f>INDEX(Establishment!$B$2:$B$169,MATCH(D86,Establishment!$A$2:$A$169,0))</f>
        <v>#N/A</v>
      </c>
      <c r="F86" t="e">
        <f>INDEX(Establishment!$C$2:$C$169,MATCH(D86,Establishment!$A$2:$A$169,0))</f>
        <v>#N/A</v>
      </c>
      <c r="L86" s="3">
        <f t="shared" si="2"/>
        <v>-2089</v>
      </c>
      <c r="M86" s="3"/>
      <c r="N86" s="3"/>
      <c r="P86"/>
      <c r="Q86"/>
      <c r="R86"/>
      <c r="S86"/>
      <c r="T86"/>
    </row>
    <row r="87" spans="1:20" s="1" customFormat="1" x14ac:dyDescent="0.25">
      <c r="A87" s="2" t="str">
        <f t="shared" si="3"/>
        <v>19000100</v>
      </c>
      <c r="B87"/>
      <c r="C87" s="2"/>
      <c r="D87"/>
      <c r="E87" t="e">
        <f>INDEX(Establishment!$B$2:$B$169,MATCH(D87,Establishment!$A$2:$A$169,0))</f>
        <v>#N/A</v>
      </c>
      <c r="F87" t="e">
        <f>INDEX(Establishment!$C$2:$C$169,MATCH(D87,Establishment!$A$2:$A$169,0))</f>
        <v>#N/A</v>
      </c>
      <c r="L87" s="3">
        <f t="shared" si="2"/>
        <v>-2089</v>
      </c>
      <c r="M87" s="3"/>
      <c r="N87" s="3"/>
      <c r="P87"/>
      <c r="Q87"/>
      <c r="R87"/>
      <c r="S87"/>
      <c r="T87"/>
    </row>
    <row r="88" spans="1:20" s="1" customFormat="1" x14ac:dyDescent="0.25">
      <c r="A88" s="2" t="str">
        <f t="shared" si="3"/>
        <v>19000100</v>
      </c>
      <c r="B88"/>
      <c r="C88" s="2"/>
      <c r="D88"/>
      <c r="E88" t="e">
        <f>INDEX(Establishment!$B$2:$B$169,MATCH(D88,Establishment!$A$2:$A$169,0))</f>
        <v>#N/A</v>
      </c>
      <c r="F88" t="e">
        <f>INDEX(Establishment!$C$2:$C$169,MATCH(D88,Establishment!$A$2:$A$169,0))</f>
        <v>#N/A</v>
      </c>
      <c r="L88" s="3">
        <f t="shared" si="2"/>
        <v>-2089</v>
      </c>
      <c r="M88" s="3"/>
      <c r="N88" s="3"/>
      <c r="P88"/>
      <c r="Q88"/>
      <c r="R88"/>
      <c r="S88"/>
      <c r="T88"/>
    </row>
    <row r="89" spans="1:20" s="1" customFormat="1" x14ac:dyDescent="0.25">
      <c r="A89" s="2" t="str">
        <f t="shared" si="3"/>
        <v>19000100</v>
      </c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2"/>
        <v>-2089</v>
      </c>
      <c r="M89" s="3"/>
      <c r="N89" s="3"/>
      <c r="P89"/>
      <c r="Q89"/>
      <c r="R89"/>
      <c r="S89"/>
      <c r="T89"/>
    </row>
    <row r="90" spans="1:20" s="1" customFormat="1" x14ac:dyDescent="0.25">
      <c r="A90" s="2" t="str">
        <f t="shared" si="3"/>
        <v>19000100</v>
      </c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2"/>
        <v>-2089</v>
      </c>
      <c r="M90" s="3"/>
      <c r="N90" s="3"/>
      <c r="P90"/>
      <c r="Q90"/>
      <c r="R90"/>
      <c r="S90"/>
      <c r="T90"/>
    </row>
    <row r="91" spans="1:20" s="1" customFormat="1" x14ac:dyDescent="0.25">
      <c r="A91" s="2" t="str">
        <f t="shared" si="3"/>
        <v>19000100</v>
      </c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2"/>
        <v>-2089</v>
      </c>
      <c r="M91" s="3"/>
      <c r="N91" s="3"/>
      <c r="P91"/>
      <c r="Q91"/>
      <c r="R91"/>
      <c r="S91"/>
      <c r="T91"/>
    </row>
    <row r="92" spans="1:20" s="1" customFormat="1" x14ac:dyDescent="0.25">
      <c r="A92" s="2" t="str">
        <f t="shared" si="3"/>
        <v>19000100</v>
      </c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2"/>
        <v>-2089</v>
      </c>
      <c r="M92" s="3"/>
      <c r="N92" s="3"/>
      <c r="P92"/>
      <c r="Q92"/>
      <c r="R92"/>
      <c r="S92"/>
      <c r="T92"/>
    </row>
    <row r="93" spans="1:20" s="1" customFormat="1" x14ac:dyDescent="0.25">
      <c r="A93" s="2" t="str">
        <f t="shared" si="3"/>
        <v>19000100</v>
      </c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2"/>
        <v>-2089</v>
      </c>
      <c r="M93" s="3"/>
      <c r="N93" s="3"/>
      <c r="P93"/>
      <c r="Q93"/>
      <c r="R93"/>
      <c r="S93"/>
      <c r="T93"/>
    </row>
    <row r="94" spans="1:20" s="1" customFormat="1" x14ac:dyDescent="0.25">
      <c r="A94" s="2" t="str">
        <f t="shared" si="3"/>
        <v>19000100</v>
      </c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2"/>
        <v>-2089</v>
      </c>
      <c r="M94" s="3"/>
      <c r="N94" s="3"/>
      <c r="P94"/>
      <c r="Q94"/>
      <c r="R94"/>
      <c r="S94"/>
      <c r="T94"/>
    </row>
    <row r="95" spans="1:20" s="1" customFormat="1" x14ac:dyDescent="0.25">
      <c r="A95" s="2" t="str">
        <f t="shared" si="3"/>
        <v>19000100</v>
      </c>
      <c r="B95"/>
      <c r="C95" s="2"/>
      <c r="D95"/>
      <c r="E95" t="e">
        <f>INDEX(Establishment!$B$2:$B$169,MATCH(D95,Establishment!$A$2:$A$169,0))</f>
        <v>#N/A</v>
      </c>
      <c r="F95" t="e">
        <f>INDEX(Establishment!$C$2:$C$169,MATCH(D95,Establishment!$A$2:$A$169,0))</f>
        <v>#N/A</v>
      </c>
      <c r="L95" s="3">
        <f t="shared" si="2"/>
        <v>-2089</v>
      </c>
      <c r="M95" s="3"/>
      <c r="N95" s="3"/>
      <c r="P95"/>
      <c r="Q95"/>
      <c r="R95"/>
      <c r="S95"/>
      <c r="T95"/>
    </row>
    <row r="96" spans="1:20" s="1" customFormat="1" x14ac:dyDescent="0.25">
      <c r="A96" s="2" t="str">
        <f t="shared" si="3"/>
        <v>19000100</v>
      </c>
      <c r="B96"/>
      <c r="C96" s="2"/>
      <c r="D96"/>
      <c r="E96" t="e">
        <f>INDEX(Establishment!$B$2:$B$169,MATCH(D96,Establishment!$A$2:$A$169,0))</f>
        <v>#N/A</v>
      </c>
      <c r="F96" t="e">
        <f>INDEX(Establishment!$C$2:$C$169,MATCH(D96,Establishment!$A$2:$A$169,0))</f>
        <v>#N/A</v>
      </c>
      <c r="L96" s="3">
        <f t="shared" si="2"/>
        <v>-2089</v>
      </c>
      <c r="M96" s="3"/>
      <c r="N96" s="3"/>
      <c r="P96"/>
      <c r="Q96"/>
      <c r="R96"/>
      <c r="S96"/>
      <c r="T96"/>
    </row>
    <row r="97" spans="1:20" s="1" customFormat="1" x14ac:dyDescent="0.25">
      <c r="A97" s="2" t="str">
        <f t="shared" si="3"/>
        <v>19000100</v>
      </c>
      <c r="B97"/>
      <c r="C97" s="2"/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2"/>
        <v>-2089</v>
      </c>
      <c r="M97" s="3"/>
      <c r="N97" s="3"/>
      <c r="P97"/>
      <c r="Q97"/>
      <c r="R97"/>
      <c r="S97"/>
      <c r="T97"/>
    </row>
    <row r="98" spans="1:20" s="1" customFormat="1" x14ac:dyDescent="0.25">
      <c r="A98" s="2" t="str">
        <f t="shared" si="3"/>
        <v>19000100</v>
      </c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2"/>
        <v>-2089</v>
      </c>
      <c r="M98" s="3"/>
      <c r="N98" s="3"/>
      <c r="P98"/>
      <c r="Q98"/>
      <c r="R98"/>
      <c r="S98"/>
      <c r="T98"/>
    </row>
    <row r="99" spans="1:20" s="1" customFormat="1" x14ac:dyDescent="0.25">
      <c r="A99" s="2" t="str">
        <f t="shared" si="3"/>
        <v>19000100</v>
      </c>
      <c r="B99"/>
      <c r="C99" s="2"/>
      <c r="D99"/>
      <c r="E99" t="e">
        <f>INDEX(Establishment!$B$2:$B$169,MATCH(D99,Establishment!$A$2:$A$169,0))</f>
        <v>#N/A</v>
      </c>
      <c r="F99" t="e">
        <f>INDEX(Establishment!$C$2:$C$169,MATCH(D99,Establishment!$A$2:$A$169,0))</f>
        <v>#N/A</v>
      </c>
      <c r="L99" s="3">
        <f t="shared" si="2"/>
        <v>-2089</v>
      </c>
      <c r="M99" s="3"/>
      <c r="N99" s="3"/>
      <c r="P99"/>
      <c r="Q99"/>
      <c r="R99"/>
      <c r="S99"/>
      <c r="T99"/>
    </row>
    <row r="100" spans="1:20" s="1" customFormat="1" x14ac:dyDescent="0.25">
      <c r="A100" s="2" t="str">
        <f t="shared" si="3"/>
        <v>19000100</v>
      </c>
      <c r="B100"/>
      <c r="C100" s="2"/>
      <c r="D100"/>
      <c r="E100" t="e">
        <f>INDEX(Establishment!$B$2:$B$169,MATCH(D100,Establishment!$A$2:$A$169,0))</f>
        <v>#N/A</v>
      </c>
      <c r="F100" t="e">
        <f>INDEX(Establishment!$C$2:$C$169,MATCH(D100,Establishment!$A$2:$A$169,0))</f>
        <v>#N/A</v>
      </c>
      <c r="L100" s="3">
        <f t="shared" si="2"/>
        <v>-2089</v>
      </c>
      <c r="M100" s="3"/>
      <c r="N100" s="3"/>
      <c r="P100"/>
      <c r="Q100"/>
      <c r="R100"/>
      <c r="S100"/>
      <c r="T100"/>
    </row>
    <row r="101" spans="1:20" s="1" customFormat="1" x14ac:dyDescent="0.25">
      <c r="A101" s="2" t="str">
        <f t="shared" si="3"/>
        <v>19000100</v>
      </c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2"/>
        <v>-2089</v>
      </c>
      <c r="M101" s="3"/>
      <c r="N101" s="3"/>
      <c r="P101"/>
      <c r="Q101"/>
      <c r="R101"/>
      <c r="S101"/>
      <c r="T101"/>
    </row>
    <row r="102" spans="1:20" s="1" customFormat="1" x14ac:dyDescent="0.25">
      <c r="A102" s="2" t="str">
        <f t="shared" si="3"/>
        <v>19000100</v>
      </c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2"/>
        <v>-2089</v>
      </c>
      <c r="M102" s="3"/>
      <c r="N102" s="3"/>
      <c r="P102"/>
      <c r="Q102"/>
      <c r="R102"/>
      <c r="S102"/>
      <c r="T102"/>
    </row>
    <row r="103" spans="1:20" s="1" customFormat="1" x14ac:dyDescent="0.25">
      <c r="A103" s="2" t="str">
        <f t="shared" si="3"/>
        <v>19000100</v>
      </c>
      <c r="B103"/>
      <c r="C103" s="2"/>
      <c r="D103"/>
      <c r="E103" t="e">
        <f>INDEX(Establishment!$B$2:$B$169,MATCH(D103,Establishment!$A$2:$A$169,0))</f>
        <v>#N/A</v>
      </c>
      <c r="F103" t="e">
        <f>INDEX(Establishment!$C$2:$C$169,MATCH(D103,Establishment!$A$2:$A$169,0))</f>
        <v>#N/A</v>
      </c>
      <c r="L103" s="3">
        <f t="shared" si="2"/>
        <v>-2089</v>
      </c>
      <c r="M103" s="3"/>
      <c r="N103" s="3"/>
      <c r="P103"/>
      <c r="Q103"/>
      <c r="R103"/>
      <c r="S103"/>
      <c r="T103"/>
    </row>
    <row r="104" spans="1:20" s="1" customFormat="1" x14ac:dyDescent="0.25">
      <c r="A104" s="2" t="str">
        <f t="shared" si="3"/>
        <v>19000100</v>
      </c>
      <c r="B104"/>
      <c r="C104" s="2"/>
      <c r="D104"/>
      <c r="E104" t="e">
        <f>INDEX(Establishment!$B$2:$B$169,MATCH(D104,Establishment!$A$2:$A$169,0))</f>
        <v>#N/A</v>
      </c>
      <c r="F104" t="e">
        <f>INDEX(Establishment!$C$2:$C$169,MATCH(D104,Establishment!$A$2:$A$169,0))</f>
        <v>#N/A</v>
      </c>
      <c r="L104" s="3">
        <f t="shared" si="2"/>
        <v>-2089</v>
      </c>
      <c r="M104" s="3"/>
      <c r="N104" s="3"/>
      <c r="P104"/>
      <c r="Q104"/>
      <c r="R104"/>
      <c r="S104"/>
      <c r="T104"/>
    </row>
    <row r="105" spans="1:20" s="1" customFormat="1" x14ac:dyDescent="0.25">
      <c r="A105" s="2" t="str">
        <f t="shared" si="3"/>
        <v>19000100</v>
      </c>
      <c r="B105"/>
      <c r="C105" s="2"/>
      <c r="D105"/>
      <c r="E105" t="e">
        <f>INDEX(Establishment!$B$2:$B$169,MATCH(D105,Establishment!$A$2:$A$169,0))</f>
        <v>#N/A</v>
      </c>
      <c r="F105" t="e">
        <f>INDEX(Establishment!$C$2:$C$169,MATCH(D105,Establishment!$A$2:$A$169,0))</f>
        <v>#N/A</v>
      </c>
      <c r="L105" s="3">
        <f t="shared" si="2"/>
        <v>-2089</v>
      </c>
      <c r="M105" s="3"/>
      <c r="N105" s="3"/>
      <c r="P105"/>
      <c r="Q105"/>
      <c r="R105"/>
      <c r="S105"/>
      <c r="T105"/>
    </row>
    <row r="106" spans="1:20" s="1" customFormat="1" x14ac:dyDescent="0.25">
      <c r="A106" s="2" t="str">
        <f t="shared" si="3"/>
        <v>19000100</v>
      </c>
      <c r="B106"/>
      <c r="C106" s="2"/>
      <c r="D106"/>
      <c r="E106" t="e">
        <f>INDEX(Establishment!$B$2:$B$169,MATCH(D106,Establishment!$A$2:$A$169,0))</f>
        <v>#N/A</v>
      </c>
      <c r="F106" t="e">
        <f>INDEX(Establishment!$C$2:$C$169,MATCH(D106,Establishment!$A$2:$A$169,0))</f>
        <v>#N/A</v>
      </c>
      <c r="L106" s="3">
        <f t="shared" si="2"/>
        <v>-2089</v>
      </c>
      <c r="M106" s="3"/>
      <c r="N106" s="3"/>
      <c r="P106"/>
      <c r="Q106"/>
      <c r="R106"/>
      <c r="S106"/>
      <c r="T106"/>
    </row>
    <row r="107" spans="1:20" s="1" customFormat="1" x14ac:dyDescent="0.25">
      <c r="A107" s="2" t="str">
        <f t="shared" si="3"/>
        <v>19000100</v>
      </c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2"/>
        <v>-2089</v>
      </c>
      <c r="M107" s="3"/>
      <c r="N107" s="3"/>
      <c r="P107"/>
      <c r="Q107"/>
      <c r="R107"/>
      <c r="S107"/>
      <c r="T107"/>
    </row>
    <row r="108" spans="1:20" s="1" customFormat="1" x14ac:dyDescent="0.25">
      <c r="A108" s="2" t="str">
        <f t="shared" si="3"/>
        <v>19000100</v>
      </c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2"/>
        <v>-2089</v>
      </c>
      <c r="M108" s="3"/>
      <c r="N108" s="3"/>
      <c r="P108"/>
      <c r="Q108"/>
      <c r="R108"/>
      <c r="S108"/>
      <c r="T108"/>
    </row>
    <row r="109" spans="1:20" s="1" customFormat="1" x14ac:dyDescent="0.25">
      <c r="A109" s="2" t="str">
        <f t="shared" si="3"/>
        <v>19000100</v>
      </c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2"/>
        <v>-2089</v>
      </c>
      <c r="M109" s="3"/>
      <c r="N109" s="3"/>
      <c r="P109"/>
      <c r="Q109"/>
      <c r="R109"/>
      <c r="S109"/>
      <c r="T109"/>
    </row>
    <row r="110" spans="1:20" s="1" customFormat="1" x14ac:dyDescent="0.25">
      <c r="A110" s="2" t="str">
        <f t="shared" si="3"/>
        <v>19000100</v>
      </c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2"/>
        <v>-2089</v>
      </c>
      <c r="M110" s="3"/>
      <c r="N110" s="3"/>
      <c r="P110"/>
      <c r="Q110"/>
      <c r="R110"/>
      <c r="S110"/>
      <c r="T110"/>
    </row>
    <row r="111" spans="1:20" s="1" customFormat="1" x14ac:dyDescent="0.25">
      <c r="A111" s="2" t="str">
        <f t="shared" si="3"/>
        <v>19000100</v>
      </c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2"/>
        <v>-2089</v>
      </c>
      <c r="M111" s="3"/>
      <c r="N111" s="3"/>
      <c r="P111"/>
      <c r="Q111"/>
      <c r="R111"/>
      <c r="S111"/>
      <c r="T111"/>
    </row>
    <row r="112" spans="1:20" s="1" customFormat="1" x14ac:dyDescent="0.25">
      <c r="A112" s="2" t="str">
        <f t="shared" si="3"/>
        <v>19000100</v>
      </c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2"/>
        <v>-2089</v>
      </c>
      <c r="M112" s="3"/>
      <c r="N112" s="3"/>
      <c r="P112"/>
      <c r="Q112"/>
      <c r="R112"/>
      <c r="S112"/>
      <c r="T112"/>
    </row>
    <row r="113" spans="1:20" s="1" customFormat="1" x14ac:dyDescent="0.25">
      <c r="A113" s="2" t="str">
        <f t="shared" si="3"/>
        <v>19000100</v>
      </c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2"/>
        <v>-2089</v>
      </c>
      <c r="M113" s="3"/>
      <c r="N113" s="3"/>
      <c r="P113"/>
      <c r="Q113"/>
      <c r="R113"/>
      <c r="S113"/>
      <c r="T113"/>
    </row>
    <row r="114" spans="1:20" s="1" customFormat="1" x14ac:dyDescent="0.25">
      <c r="A114" s="2" t="str">
        <f t="shared" si="3"/>
        <v>19000100</v>
      </c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2"/>
        <v>-2089</v>
      </c>
      <c r="M114" s="3"/>
      <c r="N114" s="3"/>
      <c r="P114"/>
      <c r="Q114"/>
      <c r="R114"/>
      <c r="S114"/>
      <c r="T114"/>
    </row>
    <row r="115" spans="1:20" s="1" customFormat="1" x14ac:dyDescent="0.25">
      <c r="A115" s="2" t="str">
        <f t="shared" si="3"/>
        <v>19000100</v>
      </c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2"/>
        <v>-2089</v>
      </c>
      <c r="M115" s="3"/>
      <c r="N115" s="3"/>
      <c r="P115"/>
      <c r="Q115"/>
      <c r="R115"/>
      <c r="S115"/>
      <c r="T115"/>
    </row>
    <row r="116" spans="1:20" s="1" customFormat="1" x14ac:dyDescent="0.25">
      <c r="A116" s="2" t="str">
        <f t="shared" si="3"/>
        <v>19000100</v>
      </c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2"/>
        <v>-2089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2"/>
        <v>-2089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2"/>
        <v>-2089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2"/>
        <v>-2089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2"/>
        <v>-2089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2"/>
        <v>-2089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2"/>
        <v>-2089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2"/>
        <v>-2089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2"/>
        <v>-2089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2"/>
        <v>-2089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2"/>
        <v>-2089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2"/>
        <v>-2089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2"/>
        <v>-2089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2"/>
        <v>-2089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2"/>
        <v>-2089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2"/>
        <v>-2089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si="2"/>
        <v>-2089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si="2"/>
        <v>-2089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ref="L134:L155" si="4">L133-SUM(G134:K134)+O134</f>
        <v>-2089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4"/>
        <v>-2089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si="4"/>
        <v>-2089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4"/>
        <v>-2089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4"/>
        <v>-2089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si="4"/>
        <v>-2089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4"/>
        <v>-2089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4"/>
        <v>-2089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4"/>
        <v>-2089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4"/>
        <v>-2089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4"/>
        <v>-2089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4"/>
        <v>-2089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4"/>
        <v>-2089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4"/>
        <v>-2089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4"/>
        <v>-2089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4"/>
        <v>-2089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4"/>
        <v>-2089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 t="e">
        <f>INDEX(Establishment!$B$2:$B$169,MATCH(D151,Establishment!$A$2:$A$169,0))</f>
        <v>#N/A</v>
      </c>
      <c r="F151" t="e">
        <f>INDEX(Establishment!$C$2:$C$169,MATCH(D151,Establishment!$A$2:$A$169,0))</f>
        <v>#N/A</v>
      </c>
      <c r="L151" s="3">
        <f t="shared" si="4"/>
        <v>-2089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 t="e">
        <f>INDEX(Establishment!$B$2:$B$169,MATCH(D152,Establishment!$A$2:$A$169,0))</f>
        <v>#N/A</v>
      </c>
      <c r="F152" t="e">
        <f>INDEX(Establishment!$C$2:$C$169,MATCH(D152,Establishment!$A$2:$A$169,0))</f>
        <v>#N/A</v>
      </c>
      <c r="L152" s="3">
        <f t="shared" si="4"/>
        <v>-2089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/>
      <c r="F153"/>
      <c r="L153" s="3">
        <f t="shared" si="4"/>
        <v>-2089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/>
      <c r="F154"/>
      <c r="L154" s="3">
        <f t="shared" si="4"/>
        <v>-2089</v>
      </c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/>
      <c r="F155"/>
      <c r="L155" s="3">
        <f t="shared" si="4"/>
        <v>-2089</v>
      </c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/>
      <c r="F156"/>
      <c r="L156" s="3"/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/>
      <c r="F157"/>
      <c r="L157" s="3"/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/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/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/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  <row r="310" spans="1:20" s="1" customFormat="1" x14ac:dyDescent="0.25">
      <c r="A310"/>
      <c r="B310"/>
      <c r="C310" s="2"/>
      <c r="D310"/>
      <c r="E310"/>
      <c r="F310"/>
      <c r="L310" s="3"/>
      <c r="M310" s="3"/>
      <c r="N310" s="3"/>
      <c r="P310"/>
      <c r="Q310"/>
      <c r="R310"/>
      <c r="S310"/>
      <c r="T310"/>
    </row>
    <row r="311" spans="1:20" s="1" customFormat="1" x14ac:dyDescent="0.25">
      <c r="A311"/>
      <c r="B311"/>
      <c r="C311" s="2"/>
      <c r="D311"/>
      <c r="E311"/>
      <c r="F311"/>
      <c r="L311" s="3"/>
      <c r="M311" s="3"/>
      <c r="N311" s="3"/>
      <c r="P311"/>
      <c r="Q311"/>
      <c r="R311"/>
      <c r="S311"/>
      <c r="T3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C0A35F-41D4-4EFB-97E0-37F0B52D3525}">
          <x14:formula1>
            <xm:f>Accounts!$F:$F</xm:f>
          </x14:formula1>
          <xm:sqref>N1:N1048576</xm:sqref>
        </x14:dataValidation>
        <x14:dataValidation type="list" allowBlank="1" showInputMessage="1" showErrorMessage="1" xr:uid="{B712FDEC-91C3-4FCA-8C28-56C31CDD63D9}">
          <x14:formula1>
            <xm:f>Establishment!$A$2:$A$169</xm:f>
          </x14:formula1>
          <xm:sqref>D5:D104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5DDE-27D6-4678-BDC0-6142C9122ED5}">
  <dimension ref="A1:J66"/>
  <sheetViews>
    <sheetView tabSelected="1" workbookViewId="0">
      <selection activeCell="A30" sqref="A30"/>
    </sheetView>
  </sheetViews>
  <sheetFormatPr defaultRowHeight="15" x14ac:dyDescent="0.25"/>
  <cols>
    <col min="1" max="1" width="14" bestFit="1" customWidth="1"/>
    <col min="3" max="3" width="9.140625" style="1" bestFit="1" customWidth="1"/>
    <col min="5" max="5" width="59.5703125" bestFit="1" customWidth="1"/>
    <col min="6" max="6" width="36.85546875" customWidth="1"/>
  </cols>
  <sheetData>
    <row r="1" spans="1:10" x14ac:dyDescent="0.25">
      <c r="A1" t="s">
        <v>120</v>
      </c>
      <c r="B1" t="s">
        <v>121</v>
      </c>
      <c r="C1" s="1" t="s">
        <v>149</v>
      </c>
      <c r="D1" t="s">
        <v>59</v>
      </c>
      <c r="E1" t="s">
        <v>122</v>
      </c>
      <c r="F1" s="13" t="s">
        <v>28</v>
      </c>
      <c r="G1" s="13" t="s">
        <v>86</v>
      </c>
      <c r="H1" s="13" t="s">
        <v>87</v>
      </c>
      <c r="J1" t="s">
        <v>309</v>
      </c>
    </row>
    <row r="2" spans="1:10" x14ac:dyDescent="0.25">
      <c r="A2" s="2"/>
      <c r="D2">
        <f>C2*B2</f>
        <v>0</v>
      </c>
      <c r="F2" t="e">
        <f>INDEX(Items!$C$2:$C$221,MATCH(E2,Items!$A$2:$A$221,))</f>
        <v>#N/A</v>
      </c>
      <c r="G2" t="e">
        <f>INDEX(Items!$B$2:B221,MATCH(E2,Items!$A$2:$A$221,))</f>
        <v>#N/A</v>
      </c>
      <c r="H2" t="e">
        <f>INDEX(Items!$D$2:D221,MATCH(E2,Items!$A$2:$A$221,))</f>
        <v>#N/A</v>
      </c>
    </row>
    <row r="3" spans="1:10" x14ac:dyDescent="0.25">
      <c r="D3">
        <f t="shared" ref="D3:D66" si="0">C3*B3</f>
        <v>0</v>
      </c>
      <c r="F3" t="e">
        <f>INDEX(Items!$C$2:$C$221,MATCH(E3,Items!$A$2:$A$221,))</f>
        <v>#N/A</v>
      </c>
      <c r="G3" t="e">
        <f>INDEX(Items!$B$2:B222,MATCH(E3,Items!$A$2:$A$221,))</f>
        <v>#N/A</v>
      </c>
      <c r="H3" t="e">
        <f>INDEX(Items!$D$2:D222,MATCH(E3,Items!$A$2:$A$221,))</f>
        <v>#N/A</v>
      </c>
    </row>
    <row r="4" spans="1:10" x14ac:dyDescent="0.25">
      <c r="D4">
        <f t="shared" si="0"/>
        <v>0</v>
      </c>
      <c r="F4" t="e">
        <f>INDEX(Items!$C$2:$C$221,MATCH(E4,Items!$A$2:$A$221,))</f>
        <v>#N/A</v>
      </c>
      <c r="G4" t="e">
        <f>INDEX(Items!$B$2:B223,MATCH(E4,Items!$A$2:$A$221,))</f>
        <v>#N/A</v>
      </c>
      <c r="H4" t="e">
        <f>INDEX(Items!$D$2:D223,MATCH(E4,Items!$A$2:$A$221,))</f>
        <v>#N/A</v>
      </c>
      <c r="J4" s="1"/>
    </row>
    <row r="5" spans="1:10" x14ac:dyDescent="0.25">
      <c r="A5" s="2" t="s">
        <v>638</v>
      </c>
      <c r="B5">
        <v>14</v>
      </c>
      <c r="C5" s="1">
        <v>3.75</v>
      </c>
      <c r="D5">
        <f t="shared" si="0"/>
        <v>52.5</v>
      </c>
      <c r="E5" t="s">
        <v>639</v>
      </c>
      <c r="F5" t="str">
        <f>INDEX(Items!$C$2:$C$221,MATCH(E5,Items!$A$2:$A$221,))</f>
        <v>Metformin</v>
      </c>
      <c r="G5" t="str">
        <f>INDEX(Items!$B$2:B224,MATCH(E5,Items!$A$2:$A$221,))</f>
        <v>Neoform</v>
      </c>
      <c r="H5" t="str">
        <f>INDEX(Items!$D$2:D224,MATCH(E5,Items!$A$2:$A$221,))</f>
        <v>500mg</v>
      </c>
      <c r="J5" s="1"/>
    </row>
    <row r="6" spans="1:10" x14ac:dyDescent="0.25">
      <c r="D6">
        <f t="shared" si="0"/>
        <v>0</v>
      </c>
      <c r="F6" t="e">
        <f>INDEX(Items!$C$2:$C$221,MATCH(E6,Items!$A$2:$A$221,))</f>
        <v>#N/A</v>
      </c>
      <c r="G6" t="e">
        <f>INDEX(Items!$B$2:B225,MATCH(E6,Items!$A$2:$A$221,))</f>
        <v>#N/A</v>
      </c>
      <c r="H6" t="e">
        <f>INDEX(Items!$D$2:D225,MATCH(E6,Items!$A$2:$A$221,))</f>
        <v>#N/A</v>
      </c>
      <c r="J6" s="1"/>
    </row>
    <row r="7" spans="1:10" x14ac:dyDescent="0.25">
      <c r="A7" s="2" t="s">
        <v>633</v>
      </c>
      <c r="B7">
        <v>12</v>
      </c>
      <c r="C7" s="1">
        <v>25</v>
      </c>
      <c r="D7">
        <f t="shared" si="0"/>
        <v>300</v>
      </c>
      <c r="E7" t="s">
        <v>646</v>
      </c>
      <c r="F7" t="str">
        <f>INDEX(Items!$C$2:$C$221,MATCH(E7,Items!$A$2:$A$221,))</f>
        <v>Spironolactone</v>
      </c>
      <c r="G7" t="str">
        <f>INDEX(Items!$B$2:B226,MATCH(E7,Items!$A$2:$A$221,))</f>
        <v>Spire</v>
      </c>
      <c r="H7" t="str">
        <f>INDEX(Items!$D$2:D226,MATCH(E7,Items!$A$2:$A$221,))</f>
        <v>50mg</v>
      </c>
      <c r="J7" s="1"/>
    </row>
    <row r="8" spans="1:10" x14ac:dyDescent="0.25">
      <c r="A8" s="2" t="s">
        <v>633</v>
      </c>
      <c r="B8">
        <v>10</v>
      </c>
      <c r="C8" s="1">
        <v>23.5</v>
      </c>
      <c r="D8">
        <f t="shared" si="0"/>
        <v>235</v>
      </c>
      <c r="E8" t="s">
        <v>347</v>
      </c>
      <c r="F8" t="str">
        <f>INDEX(Items!$C$2:$C$221,MATCH(E8,Items!$A$2:$A$221,))</f>
        <v>Rosuvastatin</v>
      </c>
      <c r="G8" t="str">
        <f>INDEX(Items!$B$2:B227,MATCH(E8,Items!$A$2:$A$221,))</f>
        <v>Unilab Inc. - Roswin</v>
      </c>
      <c r="H8" t="str">
        <f>INDEX(Items!$D$2:D227,MATCH(E8,Items!$A$2:$A$221,))</f>
        <v>5mg</v>
      </c>
      <c r="J8" s="1"/>
    </row>
    <row r="9" spans="1:10" x14ac:dyDescent="0.25">
      <c r="A9" s="2" t="s">
        <v>633</v>
      </c>
      <c r="B9">
        <v>22</v>
      </c>
      <c r="C9" s="1">
        <v>3.75</v>
      </c>
      <c r="D9">
        <f t="shared" si="0"/>
        <v>82.5</v>
      </c>
      <c r="E9" t="s">
        <v>374</v>
      </c>
      <c r="F9" t="str">
        <f>INDEX(Items!$C$2:$C$221,MATCH(E9,Items!$A$2:$A$221,))</f>
        <v>Aspirin</v>
      </c>
      <c r="G9" t="str">
        <f>INDEX(Items!$B$2:B228,MATCH(E9,Items!$A$2:$A$221,))</f>
        <v>Aspilets</v>
      </c>
      <c r="H9" t="str">
        <f>INDEX(Items!$D$2:D228,MATCH(E9,Items!$A$2:$A$221,))</f>
        <v>80mg</v>
      </c>
      <c r="J9" s="1"/>
    </row>
    <row r="10" spans="1:10" x14ac:dyDescent="0.25">
      <c r="A10" s="2" t="s">
        <v>633</v>
      </c>
      <c r="B10">
        <v>25</v>
      </c>
      <c r="C10" s="1">
        <v>80</v>
      </c>
      <c r="D10">
        <f t="shared" si="0"/>
        <v>2000</v>
      </c>
      <c r="E10" t="s">
        <v>327</v>
      </c>
      <c r="F10" t="str">
        <f>INDEX(Items!$C$2:$C$221,MATCH(E10,Items!$A$2:$A$221,))</f>
        <v>Glyxambi</v>
      </c>
      <c r="G10" t="str">
        <f>INDEX(Items!$B$2:B229,MATCH(E10,Items!$A$2:$A$221,))</f>
        <v>Empagliflozin Linagliptin</v>
      </c>
      <c r="H10" t="str">
        <f>INDEX(Items!$D$2:D229,MATCH(E10,Items!$A$2:$A$221,))</f>
        <v>25mg/5mg</v>
      </c>
      <c r="J10" s="1"/>
    </row>
    <row r="11" spans="1:10" x14ac:dyDescent="0.25">
      <c r="A11" s="2" t="s">
        <v>633</v>
      </c>
      <c r="B11">
        <v>21</v>
      </c>
      <c r="C11" s="1">
        <v>11.5</v>
      </c>
      <c r="D11">
        <f t="shared" si="0"/>
        <v>241.5</v>
      </c>
      <c r="E11" t="s">
        <v>648</v>
      </c>
      <c r="F11" t="str">
        <f>INDEX(Items!$C$2:$C$221,MATCH(E11,Items!$A$2:$A$221,))</f>
        <v>Zeltine-MR</v>
      </c>
      <c r="G11" t="str">
        <f>INDEX(Items!$B$2:B230,MATCH(E11,Items!$A$2:$A$221,))</f>
        <v xml:space="preserve">Gliclazide </v>
      </c>
      <c r="H11" t="str">
        <f>INDEX(Items!$D$2:D230,MATCH(E11,Items!$A$2:$A$221,))</f>
        <v>60mg</v>
      </c>
      <c r="J11" s="1"/>
    </row>
    <row r="12" spans="1:10" x14ac:dyDescent="0.25">
      <c r="A12" s="2" t="s">
        <v>633</v>
      </c>
      <c r="B12">
        <v>15</v>
      </c>
      <c r="C12" s="1">
        <v>17.75</v>
      </c>
      <c r="D12">
        <f t="shared" si="0"/>
        <v>266.25</v>
      </c>
      <c r="E12" t="s">
        <v>601</v>
      </c>
      <c r="F12" t="str">
        <f>INDEX(Items!$C$2:$C$221,MATCH(E12,Items!$A$2:$A$221,))</f>
        <v>Carvedilol</v>
      </c>
      <c r="G12" t="str">
        <f>INDEX(Items!$B$2:B231,MATCH(E12,Items!$A$2:$A$221,))</f>
        <v>Cardipres</v>
      </c>
      <c r="H12" t="str">
        <f>INDEX(Items!$D$2:D231,MATCH(E12,Items!$A$2:$A$221,))</f>
        <v>25mg</v>
      </c>
      <c r="J12" s="1"/>
    </row>
    <row r="13" spans="1:10" x14ac:dyDescent="0.25">
      <c r="A13" s="2"/>
      <c r="F13" t="e">
        <f>INDEX(Items!$C$2:$C$221,MATCH(E13,Items!$A$2:$A$221,))</f>
        <v>#N/A</v>
      </c>
      <c r="G13" t="e">
        <f>INDEX(Items!$B$2:B232,MATCH(E13,Items!$A$2:$A$221,))</f>
        <v>#N/A</v>
      </c>
      <c r="H13" t="e">
        <f>INDEX(Items!$D$2:D232,MATCH(E13,Items!$A$2:$A$221,))</f>
        <v>#N/A</v>
      </c>
      <c r="J13" s="1"/>
    </row>
    <row r="14" spans="1:10" x14ac:dyDescent="0.25">
      <c r="A14" s="2"/>
      <c r="D14">
        <f t="shared" si="0"/>
        <v>0</v>
      </c>
      <c r="F14" t="e">
        <f>INDEX(Items!$C$2:$C$221,MATCH(E14,Items!$A$2:$A$221,))</f>
        <v>#N/A</v>
      </c>
      <c r="G14" t="e">
        <f>INDEX(Items!$B$2:B233,MATCH(E14,Items!$A$2:$A$221,))</f>
        <v>#N/A</v>
      </c>
      <c r="H14" t="e">
        <f>INDEX(Items!$D$2:D233,MATCH(E14,Items!$A$2:$A$221,))</f>
        <v>#N/A</v>
      </c>
      <c r="J14" s="1"/>
    </row>
    <row r="15" spans="1:10" x14ac:dyDescent="0.25">
      <c r="A15" s="2"/>
      <c r="D15">
        <f t="shared" si="0"/>
        <v>0</v>
      </c>
      <c r="F15" t="e">
        <f>INDEX(Items!$C$2:$C$221,MATCH(E15,Items!$A$2:$A$221,))</f>
        <v>#N/A</v>
      </c>
      <c r="G15" t="e">
        <f>INDEX(Items!$B$2:B234,MATCH(E15,Items!$A$2:$A$221,))</f>
        <v>#N/A</v>
      </c>
      <c r="H15" t="e">
        <f>INDEX(Items!$D$2:D234,MATCH(E15,Items!$A$2:$A$221,))</f>
        <v>#N/A</v>
      </c>
      <c r="J15" s="1"/>
    </row>
    <row r="16" spans="1:10" x14ac:dyDescent="0.25">
      <c r="A16" s="2"/>
      <c r="D16">
        <f t="shared" si="0"/>
        <v>0</v>
      </c>
      <c r="F16" t="e">
        <f>INDEX(Items!$C$2:$C$221,MATCH(E16,Items!$A$2:$A$221,))</f>
        <v>#N/A</v>
      </c>
      <c r="G16" t="e">
        <f>INDEX(Items!$B$2:B235,MATCH(E16,Items!$A$2:$A$221,))</f>
        <v>#N/A</v>
      </c>
      <c r="H16" t="e">
        <f>INDEX(Items!$D$2:D235,MATCH(E16,Items!$A$2:$A$221,))</f>
        <v>#N/A</v>
      </c>
      <c r="J16" s="1"/>
    </row>
    <row r="17" spans="1:10" x14ac:dyDescent="0.25">
      <c r="A17" s="2"/>
      <c r="D17">
        <f t="shared" si="0"/>
        <v>0</v>
      </c>
      <c r="F17" t="e">
        <f>INDEX(Items!$C$2:$C$221,MATCH(E17,Items!$A$2:$A$221,))</f>
        <v>#N/A</v>
      </c>
      <c r="G17" t="e">
        <f>INDEX(Items!$B$2:B236,MATCH(E17,Items!$A$2:$A$221,))</f>
        <v>#N/A</v>
      </c>
      <c r="H17" t="e">
        <f>INDEX(Items!$D$2:D236,MATCH(E17,Items!$A$2:$A$221,))</f>
        <v>#N/A</v>
      </c>
      <c r="J17" s="1"/>
    </row>
    <row r="18" spans="1:10" x14ac:dyDescent="0.25">
      <c r="A18" s="2"/>
      <c r="D18">
        <f t="shared" si="0"/>
        <v>0</v>
      </c>
      <c r="F18" t="e">
        <f>INDEX(Items!$C$2:$C$221,MATCH(E18,Items!$A$2:$A$221,))</f>
        <v>#N/A</v>
      </c>
      <c r="G18" t="e">
        <f>INDEX(Items!$B$2:B237,MATCH(E18,Items!$A$2:$A$221,))</f>
        <v>#N/A</v>
      </c>
      <c r="H18" t="e">
        <f>INDEX(Items!$D$2:D237,MATCH(E18,Items!$A$2:$A$221,))</f>
        <v>#N/A</v>
      </c>
      <c r="J18" s="1"/>
    </row>
    <row r="19" spans="1:10" x14ac:dyDescent="0.25">
      <c r="A19" s="2"/>
      <c r="D19">
        <f t="shared" si="0"/>
        <v>0</v>
      </c>
      <c r="F19" t="e">
        <f>INDEX(Items!$C$2:$C$221,MATCH(E19,Items!$A$2:$A$221,))</f>
        <v>#N/A</v>
      </c>
      <c r="G19" t="e">
        <f>INDEX(Items!$B$2:B238,MATCH(E19,Items!$A$2:$A$221,))</f>
        <v>#N/A</v>
      </c>
      <c r="H19" t="e">
        <f>INDEX(Items!$D$2:D238,MATCH(E19,Items!$A$2:$A$221,))</f>
        <v>#N/A</v>
      </c>
      <c r="J19" s="1"/>
    </row>
    <row r="20" spans="1:10" x14ac:dyDescent="0.25">
      <c r="A20" s="2"/>
      <c r="D20">
        <f t="shared" si="0"/>
        <v>0</v>
      </c>
      <c r="F20" t="e">
        <f>INDEX(Items!$C$2:$C$221,MATCH(E20,Items!$A$2:$A$221,))</f>
        <v>#N/A</v>
      </c>
      <c r="G20" t="e">
        <f>INDEX(Items!$B$2:B239,MATCH(E20,Items!$A$2:$A$221,))</f>
        <v>#N/A</v>
      </c>
      <c r="H20" t="e">
        <f>INDEX(Items!$D$2:D239,MATCH(E20,Items!$A$2:$A$221,))</f>
        <v>#N/A</v>
      </c>
      <c r="J20" s="1"/>
    </row>
    <row r="21" spans="1:10" x14ac:dyDescent="0.25">
      <c r="A21" s="2"/>
      <c r="D21">
        <f t="shared" si="0"/>
        <v>0</v>
      </c>
      <c r="F21" t="e">
        <f>INDEX(Items!$C$2:$C$221,MATCH(E21,Items!$A$2:$A$221,))</f>
        <v>#N/A</v>
      </c>
      <c r="G21" t="e">
        <f>INDEX(Items!$B$2:B240,MATCH(E21,Items!$A$2:$A$221,))</f>
        <v>#N/A</v>
      </c>
      <c r="H21" t="e">
        <f>INDEX(Items!$D$2:D240,MATCH(E21,Items!$A$2:$A$221,))</f>
        <v>#N/A</v>
      </c>
      <c r="J21" s="1"/>
    </row>
    <row r="22" spans="1:10" x14ac:dyDescent="0.25">
      <c r="A22" s="2" t="s">
        <v>676</v>
      </c>
      <c r="B22">
        <v>1</v>
      </c>
      <c r="C22" s="1">
        <v>170</v>
      </c>
      <c r="D22">
        <f t="shared" si="0"/>
        <v>170</v>
      </c>
      <c r="E22" t="s">
        <v>73</v>
      </c>
      <c r="F22" t="s">
        <v>677</v>
      </c>
      <c r="G22" t="s">
        <v>678</v>
      </c>
      <c r="H22" t="s">
        <v>172</v>
      </c>
      <c r="J22" s="1"/>
    </row>
    <row r="23" spans="1:10" x14ac:dyDescent="0.25">
      <c r="A23" s="2" t="s">
        <v>676</v>
      </c>
      <c r="B23">
        <v>1</v>
      </c>
      <c r="C23" s="1">
        <v>155</v>
      </c>
      <c r="D23">
        <f t="shared" si="0"/>
        <v>155</v>
      </c>
      <c r="E23" t="s">
        <v>73</v>
      </c>
      <c r="F23" t="s">
        <v>679</v>
      </c>
      <c r="G23" t="s">
        <v>678</v>
      </c>
      <c r="H23" t="str">
        <f>INDEX(Items!$D$2:D242,MATCH(E23,Items!$A$2:$A$221,))</f>
        <v xml:space="preserve"> </v>
      </c>
      <c r="J23" s="1"/>
    </row>
    <row r="24" spans="1:10" x14ac:dyDescent="0.25">
      <c r="A24" s="2" t="s">
        <v>676</v>
      </c>
      <c r="B24">
        <v>1</v>
      </c>
      <c r="C24" s="1">
        <v>120</v>
      </c>
      <c r="D24">
        <f t="shared" si="0"/>
        <v>120</v>
      </c>
      <c r="E24" t="s">
        <v>73</v>
      </c>
      <c r="F24" t="s">
        <v>680</v>
      </c>
      <c r="G24" t="s">
        <v>678</v>
      </c>
      <c r="H24" t="str">
        <f>INDEX(Items!$D$2:D243,MATCH(E24,Items!$A$2:$A$221,))</f>
        <v xml:space="preserve"> </v>
      </c>
      <c r="J24" s="1"/>
    </row>
    <row r="25" spans="1:10" x14ac:dyDescent="0.25">
      <c r="D25">
        <f>SUM(D22:D24)</f>
        <v>445</v>
      </c>
      <c r="F25" t="e">
        <f>INDEX(Items!$C$2:$C$221,MATCH(E25,Items!$A$2:$A$221,))</f>
        <v>#N/A</v>
      </c>
      <c r="G25" t="e">
        <f>INDEX(Items!$B$2:B244,MATCH(E25,Items!$A$2:$A$221,))</f>
        <v>#N/A</v>
      </c>
      <c r="H25" t="e">
        <f>INDEX(Items!$D$2:D244,MATCH(E25,Items!$A$2:$A$221,))</f>
        <v>#N/A</v>
      </c>
      <c r="J25" s="1"/>
    </row>
    <row r="26" spans="1:10" x14ac:dyDescent="0.25">
      <c r="A26" s="2" t="s">
        <v>691</v>
      </c>
      <c r="B26">
        <v>2</v>
      </c>
      <c r="C26" s="1">
        <v>125</v>
      </c>
      <c r="D26">
        <f t="shared" si="0"/>
        <v>250</v>
      </c>
      <c r="E26" t="s">
        <v>690</v>
      </c>
      <c r="F26" t="str">
        <f>INDEX(Items!$C$2:$C$221,MATCH(E26,Items!$A$2:$A$221,))</f>
        <v>Offerring Paper</v>
      </c>
      <c r="G26">
        <f>INDEX(Items!$B$2:B245,MATCH(E26,Items!$A$2:$A$221,))</f>
        <v>0</v>
      </c>
      <c r="H26" t="str">
        <f>INDEX(Items!$D$2:D245,MATCH(E26,Items!$A$2:$A$221,))</f>
        <v>Kim</v>
      </c>
      <c r="J26" s="1"/>
    </row>
    <row r="27" spans="1:10" x14ac:dyDescent="0.25">
      <c r="D27">
        <f t="shared" si="0"/>
        <v>0</v>
      </c>
      <c r="F27" t="e">
        <f>INDEX(Items!$C$2:$C$221,MATCH(E27,Items!$A$2:$A$221,))</f>
        <v>#N/A</v>
      </c>
      <c r="G27" t="e">
        <f>INDEX(Items!$C$2:$C$221,MATCH(F27,Items!$A$2:$A$221,))</f>
        <v>#N/A</v>
      </c>
      <c r="H27" t="e">
        <f>INDEX(Items!$C$2:$C$221,MATCH(G27,Items!$A$2:$A$221,))</f>
        <v>#N/A</v>
      </c>
      <c r="J27" s="1"/>
    </row>
    <row r="28" spans="1:10" x14ac:dyDescent="0.25">
      <c r="D28">
        <f t="shared" si="0"/>
        <v>0</v>
      </c>
      <c r="F28" t="e">
        <f>INDEX(Items!$C$2:$C$221,MATCH(E28,Items!$A$2:$A$221,))</f>
        <v>#N/A</v>
      </c>
      <c r="G28" t="e">
        <f>INDEX(Items!$B$2:B247,MATCH(E28,Items!$A$2:$A$221,))</f>
        <v>#N/A</v>
      </c>
      <c r="H28" t="e">
        <f>INDEX(Items!$D$2:D247,MATCH(E28,Items!$A$2:$A$221,))</f>
        <v>#N/A</v>
      </c>
      <c r="J28" s="1"/>
    </row>
    <row r="29" spans="1:10" x14ac:dyDescent="0.25">
      <c r="A29" s="2" t="s">
        <v>692</v>
      </c>
      <c r="B29">
        <v>1</v>
      </c>
      <c r="C29" s="1">
        <v>300</v>
      </c>
      <c r="D29">
        <f t="shared" ref="D29:D30" si="1">C29*B29</f>
        <v>300</v>
      </c>
      <c r="E29" t="s">
        <v>73</v>
      </c>
      <c r="F29" t="s">
        <v>684</v>
      </c>
      <c r="G29" t="s">
        <v>683</v>
      </c>
      <c r="H29" t="s">
        <v>682</v>
      </c>
      <c r="J29" s="1"/>
    </row>
    <row r="30" spans="1:10" x14ac:dyDescent="0.25">
      <c r="A30" s="2" t="s">
        <v>692</v>
      </c>
      <c r="B30">
        <v>1</v>
      </c>
      <c r="C30" s="1">
        <v>100</v>
      </c>
      <c r="D30">
        <f t="shared" si="1"/>
        <v>100</v>
      </c>
      <c r="E30" t="s">
        <v>685</v>
      </c>
      <c r="F30" t="str">
        <f>INDEX(Items!$C$2:$C$221,MATCH(E30,Items!$A$2:$A$221,))</f>
        <v>Service Fee</v>
      </c>
      <c r="G30">
        <f>INDEX(Items!$B$2:B249,MATCH(E30,Items!$A$2:$A$221,))</f>
        <v>0</v>
      </c>
      <c r="H30">
        <f>INDEX(Items!$D$2:D249,MATCH(E30,Items!$A$2:$A$221,))</f>
        <v>0</v>
      </c>
      <c r="J30" s="1"/>
    </row>
    <row r="31" spans="1:10" x14ac:dyDescent="0.25">
      <c r="D31">
        <f t="shared" si="0"/>
        <v>0</v>
      </c>
      <c r="F31" t="e">
        <f>INDEX(Items!$C$2:$C$221,MATCH(E31,Items!$A$2:$A$221,))</f>
        <v>#N/A</v>
      </c>
      <c r="G31" t="e">
        <f>INDEX(Items!$B$2:B250,MATCH(E31,Items!$A$2:$A$221,))</f>
        <v>#N/A</v>
      </c>
      <c r="H31" t="e">
        <f>INDEX(Items!$D$2:D250,MATCH(E31,Items!$A$2:$A$221,))</f>
        <v>#N/A</v>
      </c>
      <c r="J31" s="1"/>
    </row>
    <row r="32" spans="1:10" x14ac:dyDescent="0.25">
      <c r="D32">
        <f t="shared" si="0"/>
        <v>0</v>
      </c>
      <c r="F32" t="e">
        <f>INDEX(Items!$C$2:$C$221,MATCH(E32,Items!$A$2:$A$221,))</f>
        <v>#N/A</v>
      </c>
      <c r="G32" t="e">
        <f>INDEX(Items!$B$2:B251,MATCH(E32,Items!$A$2:$A$221,))</f>
        <v>#N/A</v>
      </c>
      <c r="H32" t="e">
        <f>INDEX(Items!$D$2:D251,MATCH(E32,Items!$A$2:$A$221,))</f>
        <v>#N/A</v>
      </c>
      <c r="J32" s="1"/>
    </row>
    <row r="33" spans="4:10" x14ac:dyDescent="0.25">
      <c r="D33">
        <f t="shared" si="0"/>
        <v>0</v>
      </c>
      <c r="F33" t="e">
        <f>INDEX(Items!$C$2:$C$221,MATCH(E33,Items!$A$2:$A$221,))</f>
        <v>#N/A</v>
      </c>
      <c r="G33" t="e">
        <f>INDEX(Items!$B$2:B252,MATCH(E33,Items!$A$2:$A$221,))</f>
        <v>#N/A</v>
      </c>
      <c r="H33" t="e">
        <f>INDEX(Items!$D$2:D252,MATCH(E33,Items!$A$2:$A$221,))</f>
        <v>#N/A</v>
      </c>
      <c r="J33" s="1"/>
    </row>
    <row r="34" spans="4:10" x14ac:dyDescent="0.25">
      <c r="D34">
        <f t="shared" si="0"/>
        <v>0</v>
      </c>
      <c r="F34" t="e">
        <f>INDEX(Items!$C$2:$C$221,MATCH(E34,Items!$A$2:$A$221,))</f>
        <v>#N/A</v>
      </c>
      <c r="G34" t="e">
        <f>INDEX(Items!$B$2:B253,MATCH(E34,Items!$A$2:$A$221,))</f>
        <v>#N/A</v>
      </c>
      <c r="H34" t="e">
        <f>INDEX(Items!$D$2:D253,MATCH(E34,Items!$A$2:$A$221,))</f>
        <v>#N/A</v>
      </c>
      <c r="J34" s="1"/>
    </row>
    <row r="35" spans="4:10" x14ac:dyDescent="0.25">
      <c r="D35">
        <f t="shared" si="0"/>
        <v>0</v>
      </c>
      <c r="F35" t="e">
        <f>INDEX(Items!$C$2:$C$221,MATCH(E35,Items!$A$2:$A$221,))</f>
        <v>#N/A</v>
      </c>
      <c r="G35" t="e">
        <f>INDEX(Items!$B$2:B254,MATCH(E35,Items!$A$2:$A$221,))</f>
        <v>#N/A</v>
      </c>
      <c r="H35" t="e">
        <f>INDEX(Items!$D$2:D254,MATCH(E35,Items!$A$2:$A$221,))</f>
        <v>#N/A</v>
      </c>
      <c r="J35" s="1"/>
    </row>
    <row r="36" spans="4:10" x14ac:dyDescent="0.25">
      <c r="D36">
        <f t="shared" si="0"/>
        <v>0</v>
      </c>
      <c r="F36" t="e">
        <f>INDEX(Items!$C$2:$C$221,MATCH(E36,Items!$A$2:$A$221,))</f>
        <v>#N/A</v>
      </c>
      <c r="G36" t="e">
        <f>INDEX(Items!$B$2:B255,MATCH(E36,Items!$A$2:$A$221,))</f>
        <v>#N/A</v>
      </c>
      <c r="H36" t="e">
        <f>INDEX(Items!$D$2:D255,MATCH(E36,Items!$A$2:$A$221,))</f>
        <v>#N/A</v>
      </c>
      <c r="J36" s="1"/>
    </row>
    <row r="37" spans="4:10" x14ac:dyDescent="0.25">
      <c r="D37">
        <f t="shared" si="0"/>
        <v>0</v>
      </c>
      <c r="F37" t="e">
        <f>INDEX(Items!$C$2:$C$221,MATCH(E37,Items!$A$2:$A$221,))</f>
        <v>#N/A</v>
      </c>
      <c r="J37" s="1"/>
    </row>
    <row r="38" spans="4:10" x14ac:dyDescent="0.25">
      <c r="D38">
        <f t="shared" si="0"/>
        <v>0</v>
      </c>
      <c r="F38" t="e">
        <f>INDEX(Items!$C$2:$C$221,MATCH(E38,Items!$A$2:$A$221,))</f>
        <v>#N/A</v>
      </c>
      <c r="J38" s="1"/>
    </row>
    <row r="39" spans="4:10" x14ac:dyDescent="0.25">
      <c r="D39">
        <f t="shared" si="0"/>
        <v>0</v>
      </c>
      <c r="J39" s="1"/>
    </row>
    <row r="40" spans="4:10" x14ac:dyDescent="0.25">
      <c r="D40">
        <f t="shared" si="0"/>
        <v>0</v>
      </c>
      <c r="J40" s="1"/>
    </row>
    <row r="41" spans="4:10" x14ac:dyDescent="0.25">
      <c r="D41">
        <f t="shared" si="0"/>
        <v>0</v>
      </c>
      <c r="J41" s="1"/>
    </row>
    <row r="42" spans="4:10" x14ac:dyDescent="0.25">
      <c r="D42">
        <f t="shared" si="0"/>
        <v>0</v>
      </c>
      <c r="J42" s="1"/>
    </row>
    <row r="43" spans="4:10" x14ac:dyDescent="0.25">
      <c r="D43">
        <f t="shared" si="0"/>
        <v>0</v>
      </c>
      <c r="J43" s="1"/>
    </row>
    <row r="44" spans="4:10" x14ac:dyDescent="0.25">
      <c r="D44">
        <f t="shared" si="0"/>
        <v>0</v>
      </c>
      <c r="J44" s="1"/>
    </row>
    <row r="45" spans="4:10" x14ac:dyDescent="0.25">
      <c r="D45">
        <f t="shared" si="0"/>
        <v>0</v>
      </c>
      <c r="J45" s="1"/>
    </row>
    <row r="46" spans="4:10" x14ac:dyDescent="0.25">
      <c r="D46">
        <f t="shared" si="0"/>
        <v>0</v>
      </c>
      <c r="J46" s="1"/>
    </row>
    <row r="47" spans="4:10" x14ac:dyDescent="0.25">
      <c r="D47">
        <f t="shared" si="0"/>
        <v>0</v>
      </c>
      <c r="J47" s="1"/>
    </row>
    <row r="48" spans="4:10" x14ac:dyDescent="0.25">
      <c r="D48">
        <f t="shared" si="0"/>
        <v>0</v>
      </c>
      <c r="J48" s="1"/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4587C5-9F46-46C7-8A67-776F84290BDE}">
          <x14:formula1>
            <xm:f>Items!$A$2:$A$221</xm:f>
          </x14:formula1>
          <xm:sqref>E2:E500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pane ySplit="1" topLeftCell="A87" activePane="bottomLeft" state="frozen"/>
      <selection activeCell="L29" sqref="L29"/>
      <selection pane="bottomLeft" activeCell="A94" sqref="A94"/>
    </sheetView>
  </sheetViews>
  <sheetFormatPr defaultRowHeight="15" x14ac:dyDescent="0.25"/>
  <cols>
    <col min="1" max="1" width="52.28515625" bestFit="1" customWidth="1"/>
    <col min="2" max="2" width="39.28515625" bestFit="1" customWidth="1"/>
    <col min="3" max="3" width="52.28515625" customWidth="1"/>
    <col min="4" max="4" width="24" bestFit="1" customWidth="1"/>
    <col min="5" max="5" width="7.85546875" bestFit="1" customWidth="1"/>
  </cols>
  <sheetData>
    <row r="1" spans="1:5" s="13" customFormat="1" x14ac:dyDescent="0.25">
      <c r="A1" s="13" t="s">
        <v>72</v>
      </c>
      <c r="B1" s="13" t="s">
        <v>86</v>
      </c>
      <c r="C1" s="13" t="s">
        <v>28</v>
      </c>
      <c r="D1" s="13" t="s">
        <v>87</v>
      </c>
      <c r="E1" s="13" t="s">
        <v>606</v>
      </c>
    </row>
    <row r="2" spans="1:5" x14ac:dyDescent="0.25">
      <c r="A2" t="s">
        <v>73</v>
      </c>
      <c r="B2" t="s">
        <v>182</v>
      </c>
      <c r="C2" t="s">
        <v>73</v>
      </c>
      <c r="D2" t="s">
        <v>182</v>
      </c>
      <c r="E2" t="s">
        <v>612</v>
      </c>
    </row>
    <row r="3" spans="1:5" x14ac:dyDescent="0.25">
      <c r="A3" t="s">
        <v>142</v>
      </c>
      <c r="B3" t="s">
        <v>132</v>
      </c>
      <c r="C3" t="s">
        <v>123</v>
      </c>
      <c r="D3" t="s">
        <v>124</v>
      </c>
      <c r="E3" t="s">
        <v>607</v>
      </c>
    </row>
    <row r="4" spans="1:5" x14ac:dyDescent="0.25">
      <c r="A4" t="s">
        <v>265</v>
      </c>
      <c r="B4" t="s">
        <v>246</v>
      </c>
      <c r="C4" t="s">
        <v>264</v>
      </c>
      <c r="D4" t="s">
        <v>249</v>
      </c>
      <c r="E4" t="s">
        <v>607</v>
      </c>
    </row>
    <row r="5" spans="1:5" x14ac:dyDescent="0.25">
      <c r="A5" t="str">
        <f>C5&amp;IF(B5&lt;&gt;"","("&amp;B5&amp;") "," ")&amp;D5</f>
        <v xml:space="preserve">Antasid(Maalox) </v>
      </c>
      <c r="B5" t="s">
        <v>273</v>
      </c>
      <c r="C5" t="s">
        <v>274</v>
      </c>
      <c r="E5" t="s">
        <v>607</v>
      </c>
    </row>
    <row r="6" spans="1:5" x14ac:dyDescent="0.25">
      <c r="A6" t="str">
        <f>C6&amp;IF(B6&lt;&gt;"","("&amp;B6&amp;") "," ")&amp;D6</f>
        <v>Ascorbic Acid(Rhea ) 500mg</v>
      </c>
      <c r="B6" t="s">
        <v>350</v>
      </c>
      <c r="C6" t="s">
        <v>351</v>
      </c>
      <c r="D6" t="s">
        <v>129</v>
      </c>
      <c r="E6" t="s">
        <v>607</v>
      </c>
    </row>
    <row r="7" spans="1:5" x14ac:dyDescent="0.25">
      <c r="A7" t="str">
        <f>C7&amp;IF(B7&lt;&gt;"","("&amp;B7&amp;") "," ")&amp;D7</f>
        <v>Aspirin(Aspilets) 80mg</v>
      </c>
      <c r="B7" t="s">
        <v>372</v>
      </c>
      <c r="C7" t="s">
        <v>371</v>
      </c>
      <c r="D7" t="s">
        <v>373</v>
      </c>
      <c r="E7" t="s">
        <v>607</v>
      </c>
    </row>
    <row r="8" spans="1:5" x14ac:dyDescent="0.25">
      <c r="A8" t="str">
        <f>C8&amp;IF(B8&lt;&gt;"","("&amp;B8&amp;") "," ")&amp;D8</f>
        <v>AZITHROMYCIN Dihydrate(Zithromax) 15ml</v>
      </c>
      <c r="B8" t="s">
        <v>474</v>
      </c>
      <c r="C8" t="s">
        <v>475</v>
      </c>
      <c r="D8" t="s">
        <v>476</v>
      </c>
      <c r="E8" t="s">
        <v>607</v>
      </c>
    </row>
    <row r="9" spans="1:5" x14ac:dyDescent="0.25">
      <c r="A9" t="str">
        <f>C9&amp;IF(B9&lt;&gt;"","("&amp;B9&amp;") "," ")&amp;D9</f>
        <v>AZITHROMYCIN Dihydrate(Zithromax) 22.5ml</v>
      </c>
      <c r="B9" t="s">
        <v>474</v>
      </c>
      <c r="C9" t="s">
        <v>475</v>
      </c>
      <c r="D9" t="s">
        <v>477</v>
      </c>
      <c r="E9" t="s">
        <v>607</v>
      </c>
    </row>
    <row r="10" spans="1:5" x14ac:dyDescent="0.25">
      <c r="A10" t="s">
        <v>567</v>
      </c>
      <c r="B10" t="s">
        <v>566</v>
      </c>
      <c r="C10" t="s">
        <v>91</v>
      </c>
      <c r="D10" t="s">
        <v>95</v>
      </c>
      <c r="E10" t="s">
        <v>607</v>
      </c>
    </row>
    <row r="11" spans="1:5" x14ac:dyDescent="0.25">
      <c r="A11" t="s">
        <v>601</v>
      </c>
      <c r="B11" t="s">
        <v>600</v>
      </c>
      <c r="C11" t="s">
        <v>91</v>
      </c>
      <c r="D11" t="s">
        <v>95</v>
      </c>
      <c r="E11" t="s">
        <v>607</v>
      </c>
    </row>
    <row r="12" spans="1:5" x14ac:dyDescent="0.25">
      <c r="A12" t="s">
        <v>141</v>
      </c>
      <c r="B12" t="s">
        <v>91</v>
      </c>
      <c r="C12" t="s">
        <v>92</v>
      </c>
      <c r="D12" t="s">
        <v>95</v>
      </c>
      <c r="E12" t="s">
        <v>607</v>
      </c>
    </row>
    <row r="13" spans="1:5" x14ac:dyDescent="0.25">
      <c r="A13" t="s">
        <v>146</v>
      </c>
      <c r="B13" t="s">
        <v>135</v>
      </c>
      <c r="C13" t="s">
        <v>134</v>
      </c>
      <c r="D13" t="s">
        <v>130</v>
      </c>
      <c r="E13" t="s">
        <v>607</v>
      </c>
    </row>
    <row r="14" spans="1:5" x14ac:dyDescent="0.25">
      <c r="A14" t="s">
        <v>147</v>
      </c>
      <c r="B14" t="s">
        <v>127</v>
      </c>
      <c r="C14" t="s">
        <v>134</v>
      </c>
      <c r="D14" t="s">
        <v>130</v>
      </c>
      <c r="E14" t="s">
        <v>607</v>
      </c>
    </row>
    <row r="15" spans="1:5" x14ac:dyDescent="0.25">
      <c r="A15" t="s">
        <v>258</v>
      </c>
      <c r="B15" t="s">
        <v>255</v>
      </c>
      <c r="C15" t="s">
        <v>256</v>
      </c>
      <c r="D15" t="s">
        <v>257</v>
      </c>
      <c r="E15" t="s">
        <v>607</v>
      </c>
    </row>
    <row r="16" spans="1:5" x14ac:dyDescent="0.25">
      <c r="A16" t="str">
        <f>C16&amp;IF(B16&lt;&gt;"","("&amp;B16&amp;") "," ")&amp;D16</f>
        <v>dapagliflozin/Metformin HCl(xigduo) 10mg/1000mg Tablet</v>
      </c>
      <c r="B16" t="s">
        <v>333</v>
      </c>
      <c r="C16" t="s">
        <v>334</v>
      </c>
      <c r="D16" t="s">
        <v>335</v>
      </c>
      <c r="E16" t="s">
        <v>607</v>
      </c>
    </row>
    <row r="17" spans="1:5" x14ac:dyDescent="0.25">
      <c r="A17" t="s">
        <v>143</v>
      </c>
      <c r="B17" t="s">
        <v>138</v>
      </c>
      <c r="C17" t="s">
        <v>125</v>
      </c>
      <c r="D17" t="s">
        <v>128</v>
      </c>
      <c r="E17" t="s">
        <v>607</v>
      </c>
    </row>
    <row r="18" spans="1:5" x14ac:dyDescent="0.25">
      <c r="A18" t="str">
        <f>C18&amp;IF(B18&lt;&gt;"","("&amp;B18&amp;") "," ")&amp;D18</f>
        <v>Doxofylline(Ansimar) 100mg/5ml</v>
      </c>
      <c r="B18" t="s">
        <v>459</v>
      </c>
      <c r="C18" t="s">
        <v>460</v>
      </c>
      <c r="D18" t="s">
        <v>461</v>
      </c>
      <c r="E18" t="s">
        <v>607</v>
      </c>
    </row>
    <row r="19" spans="1:5" x14ac:dyDescent="0.25">
      <c r="A19" t="str">
        <f>C19&amp;IF(B19&lt;&gt;"","("&amp;B19&amp;") "," ")&amp;D19</f>
        <v>Energen(Chocolate) 8x30x40g</v>
      </c>
      <c r="B19" t="s">
        <v>172</v>
      </c>
      <c r="C19" t="s">
        <v>171</v>
      </c>
      <c r="D19" t="s">
        <v>173</v>
      </c>
      <c r="E19" t="s">
        <v>607</v>
      </c>
    </row>
    <row r="20" spans="1:5" x14ac:dyDescent="0.25">
      <c r="A20" t="s">
        <v>140</v>
      </c>
      <c r="B20" t="s">
        <v>89</v>
      </c>
      <c r="C20" t="s">
        <v>90</v>
      </c>
      <c r="D20" t="s">
        <v>94</v>
      </c>
      <c r="E20" t="s">
        <v>607</v>
      </c>
    </row>
    <row r="21" spans="1:5" x14ac:dyDescent="0.25">
      <c r="A21" t="s">
        <v>242</v>
      </c>
      <c r="B21" t="s">
        <v>89</v>
      </c>
      <c r="C21" t="s">
        <v>90</v>
      </c>
      <c r="D21" t="s">
        <v>241</v>
      </c>
      <c r="E21" t="s">
        <v>607</v>
      </c>
    </row>
    <row r="22" spans="1:5" x14ac:dyDescent="0.25">
      <c r="A22" t="s">
        <v>327</v>
      </c>
      <c r="B22" t="s">
        <v>137</v>
      </c>
      <c r="C22" t="s">
        <v>136</v>
      </c>
      <c r="D22" t="s">
        <v>328</v>
      </c>
      <c r="E22" t="s">
        <v>607</v>
      </c>
    </row>
    <row r="23" spans="1:5" x14ac:dyDescent="0.25">
      <c r="A23" t="s">
        <v>148</v>
      </c>
      <c r="B23" t="s">
        <v>137</v>
      </c>
      <c r="C23" t="s">
        <v>136</v>
      </c>
      <c r="D23" t="s">
        <v>131</v>
      </c>
      <c r="E23" t="s">
        <v>607</v>
      </c>
    </row>
    <row r="24" spans="1:5" x14ac:dyDescent="0.25">
      <c r="A24" t="str">
        <f>C24&amp;IF(B24&lt;&gt;"","("&amp;B24&amp;") "," ")&amp;D24</f>
        <v>Inhaler(Vicks) Keychain</v>
      </c>
      <c r="B24" t="s">
        <v>366</v>
      </c>
      <c r="C24" t="s">
        <v>364</v>
      </c>
      <c r="D24" t="s">
        <v>365</v>
      </c>
      <c r="E24" t="s">
        <v>607</v>
      </c>
    </row>
    <row r="25" spans="1:5" x14ac:dyDescent="0.25">
      <c r="A25" t="str">
        <f>C25&amp;IF(B25&lt;&gt;"","("&amp;B25&amp;") "," ")&amp;D25</f>
        <v>IPRATROPIUM Bromide SABUTAMOL(Pulmodual) 500mcg / 2.5mg per 2.5mL</v>
      </c>
      <c r="B25" t="s">
        <v>468</v>
      </c>
      <c r="C25" t="s">
        <v>469</v>
      </c>
      <c r="D25" t="s">
        <v>470</v>
      </c>
      <c r="E25" t="s">
        <v>607</v>
      </c>
    </row>
    <row r="26" spans="1:5" x14ac:dyDescent="0.25">
      <c r="A26" t="s">
        <v>263</v>
      </c>
      <c r="B26" t="s">
        <v>261</v>
      </c>
      <c r="C26" t="s">
        <v>262</v>
      </c>
      <c r="D26" t="s">
        <v>94</v>
      </c>
      <c r="E26" t="s">
        <v>607</v>
      </c>
    </row>
    <row r="27" spans="1:5" x14ac:dyDescent="0.25">
      <c r="A27" t="s">
        <v>248</v>
      </c>
      <c r="B27" t="s">
        <v>246</v>
      </c>
      <c r="C27" t="s">
        <v>247</v>
      </c>
      <c r="D27" t="s">
        <v>129</v>
      </c>
      <c r="E27" t="s">
        <v>607</v>
      </c>
    </row>
    <row r="28" spans="1:5" x14ac:dyDescent="0.25">
      <c r="A28" t="str">
        <f>C28&amp;IF(B28&lt;&gt;"","("&amp;B28&amp;") "," ")&amp;D28</f>
        <v>Zeltine-MR(Gliclazide ) 60mg</v>
      </c>
      <c r="B28" t="s">
        <v>138</v>
      </c>
      <c r="C28" t="s">
        <v>647</v>
      </c>
      <c r="D28" t="s">
        <v>128</v>
      </c>
      <c r="E28" t="s">
        <v>607</v>
      </c>
    </row>
    <row r="29" spans="1:5" x14ac:dyDescent="0.25">
      <c r="A29" t="str">
        <f>C29&amp;IF(B29&lt;&gt;"","("&amp;B29&amp;") "," ")&amp;D29</f>
        <v>Melandy MR(Gliclazide ) 60mg</v>
      </c>
      <c r="B29" t="s">
        <v>138</v>
      </c>
      <c r="C29" t="s">
        <v>415</v>
      </c>
      <c r="D29" t="s">
        <v>128</v>
      </c>
      <c r="E29" t="s">
        <v>607</v>
      </c>
    </row>
    <row r="30" spans="1:5" x14ac:dyDescent="0.25">
      <c r="A30" t="str">
        <f>C30&amp;IF(B30&lt;&gt;"","("&amp;B30&amp;") "," ")&amp;D30</f>
        <v>Metformin(Neoform) 500mg</v>
      </c>
      <c r="B30" t="s">
        <v>183</v>
      </c>
      <c r="C30" t="s">
        <v>184</v>
      </c>
      <c r="D30" t="s">
        <v>129</v>
      </c>
      <c r="E30" t="s">
        <v>607</v>
      </c>
    </row>
    <row r="31" spans="1:5" x14ac:dyDescent="0.25">
      <c r="A31" t="s">
        <v>245</v>
      </c>
      <c r="B31" t="s">
        <v>243</v>
      </c>
      <c r="C31" t="s">
        <v>126</v>
      </c>
      <c r="D31" t="s">
        <v>244</v>
      </c>
      <c r="E31" t="s">
        <v>607</v>
      </c>
    </row>
    <row r="32" spans="1:5" x14ac:dyDescent="0.25">
      <c r="A32" t="s">
        <v>260</v>
      </c>
      <c r="B32" t="s">
        <v>133</v>
      </c>
      <c r="C32" t="s">
        <v>126</v>
      </c>
      <c r="D32" t="s">
        <v>259</v>
      </c>
      <c r="E32" t="s">
        <v>607</v>
      </c>
    </row>
    <row r="33" spans="1:5" x14ac:dyDescent="0.25">
      <c r="A33" t="s">
        <v>144</v>
      </c>
      <c r="B33" t="s">
        <v>133</v>
      </c>
      <c r="C33" t="s">
        <v>126</v>
      </c>
      <c r="D33" t="s">
        <v>129</v>
      </c>
      <c r="E33" t="s">
        <v>607</v>
      </c>
    </row>
    <row r="34" spans="1:5" x14ac:dyDescent="0.25">
      <c r="A34" t="s">
        <v>145</v>
      </c>
      <c r="B34" t="s">
        <v>127</v>
      </c>
      <c r="C34" t="s">
        <v>126</v>
      </c>
      <c r="D34" t="s">
        <v>129</v>
      </c>
      <c r="E34" t="s">
        <v>607</v>
      </c>
    </row>
    <row r="35" spans="1:5" x14ac:dyDescent="0.25">
      <c r="A35" t="str">
        <f t="shared" ref="A35:A42" si="0">C35&amp;IF(B35&lt;&gt;"","("&amp;B35&amp;") "," ")&amp;D35</f>
        <v>Methformin Hydrochloride(Fornidd XR) 1g</v>
      </c>
      <c r="B35" t="s">
        <v>377</v>
      </c>
      <c r="C35" t="s">
        <v>378</v>
      </c>
      <c r="D35" t="s">
        <v>259</v>
      </c>
      <c r="E35" t="s">
        <v>607</v>
      </c>
    </row>
    <row r="36" spans="1:5" x14ac:dyDescent="0.25">
      <c r="A36" t="str">
        <f t="shared" si="0"/>
        <v>Methformin Hydrochloride(Glumet-XR) 500mg</v>
      </c>
      <c r="B36" t="s">
        <v>368</v>
      </c>
      <c r="C36" t="s">
        <v>378</v>
      </c>
      <c r="D36" t="s">
        <v>129</v>
      </c>
      <c r="E36" t="s">
        <v>607</v>
      </c>
    </row>
    <row r="37" spans="1:5" x14ac:dyDescent="0.25">
      <c r="A37" t="str">
        <f t="shared" si="0"/>
        <v>Methol Camphor Eucalyptus Oil(Efficascent Relaxscent Oil) 500mg</v>
      </c>
      <c r="B37" t="s">
        <v>361</v>
      </c>
      <c r="C37" t="s">
        <v>360</v>
      </c>
      <c r="D37" t="s">
        <v>129</v>
      </c>
      <c r="E37" t="s">
        <v>607</v>
      </c>
    </row>
    <row r="38" spans="1:5" x14ac:dyDescent="0.25">
      <c r="A38" t="str">
        <f t="shared" si="0"/>
        <v>MONTELUKAST Sodium/LEVOCETIRIZINE Dihydrochloride(Co-Altria Ped) 5mg/5mg Chewable</v>
      </c>
      <c r="B38" t="s">
        <v>462</v>
      </c>
      <c r="C38" t="s">
        <v>463</v>
      </c>
      <c r="D38" t="s">
        <v>464</v>
      </c>
      <c r="E38" t="s">
        <v>607</v>
      </c>
    </row>
    <row r="39" spans="1:5" x14ac:dyDescent="0.25">
      <c r="A39" t="str">
        <f t="shared" si="0"/>
        <v>Multivitamins(Enervon) 30</v>
      </c>
      <c r="B39" t="s">
        <v>212</v>
      </c>
      <c r="C39" t="s">
        <v>213</v>
      </c>
      <c r="D39">
        <v>30</v>
      </c>
      <c r="E39" t="s">
        <v>607</v>
      </c>
    </row>
    <row r="40" spans="1:5" x14ac:dyDescent="0.25">
      <c r="A40" t="str">
        <f t="shared" si="0"/>
        <v xml:space="preserve">Multivitamins(Enervon) </v>
      </c>
      <c r="B40" t="s">
        <v>212</v>
      </c>
      <c r="C40" t="s">
        <v>213</v>
      </c>
      <c r="E40" t="s">
        <v>607</v>
      </c>
    </row>
    <row r="41" spans="1:5" x14ac:dyDescent="0.25">
      <c r="A41" t="str">
        <f t="shared" si="0"/>
        <v>Multivitamins with B Complex(Pharmaton Essential) 9 + 1</v>
      </c>
      <c r="B41" t="s">
        <v>353</v>
      </c>
      <c r="C41" t="s">
        <v>354</v>
      </c>
      <c r="D41" t="s">
        <v>355</v>
      </c>
      <c r="E41" t="s">
        <v>607</v>
      </c>
    </row>
    <row r="42" spans="1:5" x14ac:dyDescent="0.25">
      <c r="A42" t="str">
        <f t="shared" si="0"/>
        <v>Nebulizer Kit Mask (Sanjo ) Pedia</v>
      </c>
      <c r="B42" t="s">
        <v>388</v>
      </c>
      <c r="C42" t="s">
        <v>389</v>
      </c>
      <c r="D42" t="s">
        <v>390</v>
      </c>
      <c r="E42" t="s">
        <v>607</v>
      </c>
    </row>
    <row r="43" spans="1:5" x14ac:dyDescent="0.25">
      <c r="A43" t="s">
        <v>139</v>
      </c>
      <c r="B43" t="s">
        <v>88</v>
      </c>
      <c r="C43" t="s">
        <v>85</v>
      </c>
      <c r="D43" t="s">
        <v>93</v>
      </c>
      <c r="E43" t="s">
        <v>607</v>
      </c>
    </row>
    <row r="44" spans="1:5" x14ac:dyDescent="0.25">
      <c r="A44" t="str">
        <f t="shared" ref="A44:A91" si="1">C44&amp;IF(B44&lt;&gt;"","("&amp;B44&amp;") "," ")&amp;D44</f>
        <v>Orlistat(Lesofat) 120mg</v>
      </c>
      <c r="B44" t="s">
        <v>523</v>
      </c>
      <c r="C44" t="s">
        <v>524</v>
      </c>
      <c r="D44" t="s">
        <v>525</v>
      </c>
      <c r="E44" t="s">
        <v>607</v>
      </c>
    </row>
    <row r="45" spans="1:5" x14ac:dyDescent="0.25">
      <c r="A45" t="str">
        <f t="shared" si="1"/>
        <v>Pastilles(Scotts) 30Mg30</v>
      </c>
      <c r="B45" t="s">
        <v>207</v>
      </c>
      <c r="C45" t="s">
        <v>186</v>
      </c>
      <c r="D45" t="s">
        <v>208</v>
      </c>
      <c r="E45" t="s">
        <v>607</v>
      </c>
    </row>
    <row r="46" spans="1:5" x14ac:dyDescent="0.25">
      <c r="A46" t="str">
        <f t="shared" si="1"/>
        <v>Pastilles(Valda) Menthol</v>
      </c>
      <c r="B46" t="s">
        <v>185</v>
      </c>
      <c r="C46" t="s">
        <v>186</v>
      </c>
      <c r="D46" t="s">
        <v>187</v>
      </c>
      <c r="E46" t="s">
        <v>607</v>
      </c>
    </row>
    <row r="47" spans="1:5" x14ac:dyDescent="0.25">
      <c r="A47" t="str">
        <f t="shared" si="1"/>
        <v>Plaster(GDN) Plastic</v>
      </c>
      <c r="B47" t="s">
        <v>602</v>
      </c>
      <c r="C47" t="s">
        <v>603</v>
      </c>
      <c r="D47" t="s">
        <v>604</v>
      </c>
      <c r="E47" t="s">
        <v>607</v>
      </c>
    </row>
    <row r="48" spans="1:5" x14ac:dyDescent="0.25">
      <c r="A48" t="str">
        <f t="shared" si="1"/>
        <v>Prednisolone(Pred 20) 20mg/5mL Syrup</v>
      </c>
      <c r="B48" t="s">
        <v>485</v>
      </c>
      <c r="C48" t="s">
        <v>486</v>
      </c>
      <c r="D48" t="s">
        <v>487</v>
      </c>
      <c r="E48" t="s">
        <v>607</v>
      </c>
    </row>
    <row r="49" spans="1:5" x14ac:dyDescent="0.25">
      <c r="A49" t="str">
        <f t="shared" si="1"/>
        <v>Refreshing Oil(Vaporin) 10ml</v>
      </c>
      <c r="B49" t="s">
        <v>392</v>
      </c>
      <c r="C49" t="s">
        <v>393</v>
      </c>
      <c r="D49" t="s">
        <v>394</v>
      </c>
      <c r="E49" t="s">
        <v>607</v>
      </c>
    </row>
    <row r="50" spans="1:5" x14ac:dyDescent="0.25">
      <c r="A50" t="str">
        <f t="shared" si="1"/>
        <v>Rosuvastatin(Rovista) 5mg</v>
      </c>
      <c r="B50" t="s">
        <v>439</v>
      </c>
      <c r="C50" t="s">
        <v>250</v>
      </c>
      <c r="D50" t="s">
        <v>249</v>
      </c>
      <c r="E50" t="s">
        <v>607</v>
      </c>
    </row>
    <row r="51" spans="1:5" x14ac:dyDescent="0.25">
      <c r="A51" t="str">
        <f t="shared" si="1"/>
        <v>Rosuvastatin(Unilab Inc. - Roswin) 5mg</v>
      </c>
      <c r="B51" t="s">
        <v>346</v>
      </c>
      <c r="C51" t="s">
        <v>250</v>
      </c>
      <c r="D51" t="s">
        <v>249</v>
      </c>
      <c r="E51" t="s">
        <v>607</v>
      </c>
    </row>
    <row r="52" spans="1:5" x14ac:dyDescent="0.25">
      <c r="A52" t="str">
        <f t="shared" si="1"/>
        <v>Sabutamol(Ventolin) Nebules 2.5ml</v>
      </c>
      <c r="B52" t="s">
        <v>472</v>
      </c>
      <c r="C52" t="s">
        <v>471</v>
      </c>
      <c r="D52" t="s">
        <v>473</v>
      </c>
      <c r="E52" t="s">
        <v>607</v>
      </c>
    </row>
    <row r="53" spans="1:5" x14ac:dyDescent="0.25">
      <c r="A53" t="str">
        <f t="shared" si="1"/>
        <v>Salmeterol + Fluticasone propionate(Seretide ) 25/50 mg</v>
      </c>
      <c r="B53" t="s">
        <v>252</v>
      </c>
      <c r="C53" t="s">
        <v>254</v>
      </c>
      <c r="D53" t="s">
        <v>253</v>
      </c>
      <c r="E53" t="s">
        <v>607</v>
      </c>
    </row>
    <row r="54" spans="1:5" x14ac:dyDescent="0.25">
      <c r="A54" t="str">
        <f t="shared" si="1"/>
        <v>Sitagliptin Metformin(Velmetia) 50mg/1g Film Coated</v>
      </c>
      <c r="B54" t="s">
        <v>330</v>
      </c>
      <c r="C54" t="s">
        <v>331</v>
      </c>
      <c r="D54" t="s">
        <v>332</v>
      </c>
      <c r="E54" t="s">
        <v>607</v>
      </c>
    </row>
    <row r="55" spans="1:5" x14ac:dyDescent="0.25">
      <c r="A55" t="str">
        <f t="shared" si="1"/>
        <v>Spironolactone(Spire) 50mg</v>
      </c>
      <c r="B55" t="s">
        <v>645</v>
      </c>
      <c r="C55" t="s">
        <v>132</v>
      </c>
      <c r="D55" t="s">
        <v>124</v>
      </c>
      <c r="E55" t="s">
        <v>607</v>
      </c>
    </row>
    <row r="56" spans="1:5" x14ac:dyDescent="0.25">
      <c r="A56" t="str">
        <f t="shared" si="1"/>
        <v>Syrup(Tempra) 120mg/5ml 60ml</v>
      </c>
      <c r="B56" t="s">
        <v>527</v>
      </c>
      <c r="C56" t="s">
        <v>528</v>
      </c>
      <c r="D56" t="s">
        <v>529</v>
      </c>
      <c r="E56" t="s">
        <v>607</v>
      </c>
    </row>
    <row r="57" spans="1:5" x14ac:dyDescent="0.25">
      <c r="A57" t="str">
        <f t="shared" si="1"/>
        <v>(Omega) 120ml</v>
      </c>
      <c r="B57" t="s">
        <v>228</v>
      </c>
      <c r="D57" t="s">
        <v>403</v>
      </c>
      <c r="E57" t="s">
        <v>607</v>
      </c>
    </row>
    <row r="58" spans="1:5" x14ac:dyDescent="0.25">
      <c r="A58" t="str">
        <f t="shared" si="1"/>
        <v>(Rosuvastatin) 5mg</v>
      </c>
      <c r="B58" t="s">
        <v>250</v>
      </c>
      <c r="D58" t="s">
        <v>249</v>
      </c>
      <c r="E58" t="s">
        <v>607</v>
      </c>
    </row>
    <row r="59" spans="1:5" x14ac:dyDescent="0.25">
      <c r="A59" t="str">
        <f t="shared" si="1"/>
        <v>(Omega) 60ml</v>
      </c>
      <c r="B59" t="s">
        <v>228</v>
      </c>
      <c r="D59" t="s">
        <v>229</v>
      </c>
      <c r="E59" t="s">
        <v>607</v>
      </c>
    </row>
    <row r="60" spans="1:5" x14ac:dyDescent="0.25">
      <c r="A60" t="str">
        <f t="shared" si="1"/>
        <v>(Efficascent Oil) 6ml</v>
      </c>
      <c r="B60" t="s">
        <v>205</v>
      </c>
      <c r="D60" t="s">
        <v>206</v>
      </c>
      <c r="E60" t="s">
        <v>607</v>
      </c>
    </row>
    <row r="61" spans="1:5" x14ac:dyDescent="0.25">
      <c r="A61" t="str">
        <f t="shared" si="1"/>
        <v>(Decolgen) Forte</v>
      </c>
      <c r="B61" t="s">
        <v>204</v>
      </c>
      <c r="D61" t="s">
        <v>203</v>
      </c>
      <c r="E61" t="s">
        <v>607</v>
      </c>
    </row>
    <row r="62" spans="1:5" x14ac:dyDescent="0.25">
      <c r="A62" t="str">
        <f t="shared" si="1"/>
        <v xml:space="preserve"> (Yakult) 80ml</v>
      </c>
      <c r="B62" t="s">
        <v>209</v>
      </c>
      <c r="C62" t="s">
        <v>182</v>
      </c>
      <c r="D62" t="s">
        <v>210</v>
      </c>
      <c r="E62" t="s">
        <v>609</v>
      </c>
    </row>
    <row r="63" spans="1:5" x14ac:dyDescent="0.25">
      <c r="A63" t="str">
        <f t="shared" si="1"/>
        <v>3in1 Mixes(Family Choice) 250g</v>
      </c>
      <c r="B63" t="s">
        <v>188</v>
      </c>
      <c r="C63" t="s">
        <v>190</v>
      </c>
      <c r="D63" t="s">
        <v>191</v>
      </c>
      <c r="E63" t="s">
        <v>609</v>
      </c>
    </row>
    <row r="64" spans="1:5" x14ac:dyDescent="0.25">
      <c r="A64" t="str">
        <f t="shared" si="1"/>
        <v>Century Egg 6 pcs pack</v>
      </c>
      <c r="C64" t="s">
        <v>220</v>
      </c>
      <c r="D64" t="s">
        <v>221</v>
      </c>
      <c r="E64" t="s">
        <v>609</v>
      </c>
    </row>
    <row r="65" spans="1:5" x14ac:dyDescent="0.25">
      <c r="A65" t="str">
        <f t="shared" si="1"/>
        <v>Fresh Milk(Alaska ) 1L</v>
      </c>
      <c r="B65" t="s">
        <v>237</v>
      </c>
      <c r="C65" t="s">
        <v>236</v>
      </c>
      <c r="D65" t="s">
        <v>167</v>
      </c>
      <c r="E65" t="s">
        <v>609</v>
      </c>
    </row>
    <row r="66" spans="1:5" x14ac:dyDescent="0.25">
      <c r="A66" t="str">
        <f t="shared" si="1"/>
        <v>Fresh Milk(Nestle) 1L</v>
      </c>
      <c r="B66" t="s">
        <v>240</v>
      </c>
      <c r="C66" t="s">
        <v>236</v>
      </c>
      <c r="D66" t="s">
        <v>167</v>
      </c>
      <c r="E66" t="s">
        <v>609</v>
      </c>
    </row>
    <row r="67" spans="1:5" x14ac:dyDescent="0.25">
      <c r="A67" t="str">
        <f t="shared" si="1"/>
        <v>Fresh Milk(Alaska ) 1Lx2</v>
      </c>
      <c r="B67" t="s">
        <v>237</v>
      </c>
      <c r="C67" t="s">
        <v>236</v>
      </c>
      <c r="D67" t="s">
        <v>174</v>
      </c>
      <c r="E67" t="s">
        <v>609</v>
      </c>
    </row>
    <row r="68" spans="1:5" x14ac:dyDescent="0.25">
      <c r="A68" t="str">
        <f t="shared" si="1"/>
        <v>Fresh Milk - Full Cream(Magnolia) 1L</v>
      </c>
      <c r="B68" t="s">
        <v>238</v>
      </c>
      <c r="C68" t="s">
        <v>239</v>
      </c>
      <c r="D68" t="s">
        <v>167</v>
      </c>
      <c r="E68" t="s">
        <v>609</v>
      </c>
    </row>
    <row r="69" spans="1:5" x14ac:dyDescent="0.25">
      <c r="A69" t="str">
        <f t="shared" si="1"/>
        <v>Garlic(Boy Bawang) 500g</v>
      </c>
      <c r="B69" t="s">
        <v>232</v>
      </c>
      <c r="C69" t="s">
        <v>233</v>
      </c>
      <c r="D69" t="s">
        <v>234</v>
      </c>
      <c r="E69" t="s">
        <v>609</v>
      </c>
    </row>
    <row r="70" spans="1:5" x14ac:dyDescent="0.25">
      <c r="A70" t="str">
        <f t="shared" si="1"/>
        <v>Hot Cocoa Mix (Marshmallow)(Swiss Miss) 20g</v>
      </c>
      <c r="B70" t="s">
        <v>478</v>
      </c>
      <c r="C70" t="s">
        <v>479</v>
      </c>
      <c r="D70" t="s">
        <v>480</v>
      </c>
      <c r="E70" t="s">
        <v>609</v>
      </c>
    </row>
    <row r="71" spans="1:5" x14ac:dyDescent="0.25">
      <c r="A71" t="str">
        <f t="shared" si="1"/>
        <v>Misua(Gallo) 1kg</v>
      </c>
      <c r="B71" t="s">
        <v>214</v>
      </c>
      <c r="C71" t="s">
        <v>215</v>
      </c>
      <c r="D71" t="s">
        <v>216</v>
      </c>
      <c r="E71" t="s">
        <v>609</v>
      </c>
    </row>
    <row r="72" spans="1:5" x14ac:dyDescent="0.25">
      <c r="A72" t="str">
        <f t="shared" si="1"/>
        <v>Nescafe Blen and Brew  3in1(Original) Dozen</v>
      </c>
      <c r="B72" t="s">
        <v>169</v>
      </c>
      <c r="C72" t="s">
        <v>168</v>
      </c>
      <c r="D72" t="s">
        <v>170</v>
      </c>
      <c r="E72" t="s">
        <v>609</v>
      </c>
    </row>
    <row r="73" spans="1:5" x14ac:dyDescent="0.25">
      <c r="A73" t="str">
        <f t="shared" si="1"/>
        <v>Nutritional Powder for Diabetic(Diabetasol) 600g</v>
      </c>
      <c r="B73" t="s">
        <v>465</v>
      </c>
      <c r="C73" t="s">
        <v>466</v>
      </c>
      <c r="D73" t="s">
        <v>467</v>
      </c>
      <c r="E73" t="s">
        <v>609</v>
      </c>
    </row>
    <row r="74" spans="1:5" x14ac:dyDescent="0.25">
      <c r="A74" t="str">
        <f t="shared" si="1"/>
        <v>Powder Milk(Alaska) 1700g</v>
      </c>
      <c r="B74" t="s">
        <v>230</v>
      </c>
      <c r="C74" t="s">
        <v>235</v>
      </c>
      <c r="D74" t="s">
        <v>231</v>
      </c>
      <c r="E74" t="s">
        <v>609</v>
      </c>
    </row>
    <row r="75" spans="1:5" x14ac:dyDescent="0.25">
      <c r="A75" t="str">
        <f t="shared" si="1"/>
        <v>Rice(Ganador) 10kg</v>
      </c>
      <c r="B75" t="s">
        <v>219</v>
      </c>
      <c r="C75" t="s">
        <v>218</v>
      </c>
      <c r="D75" t="s">
        <v>175</v>
      </c>
      <c r="E75" t="s">
        <v>609</v>
      </c>
    </row>
    <row r="76" spans="1:5" x14ac:dyDescent="0.25">
      <c r="A76" t="str">
        <f t="shared" si="1"/>
        <v xml:space="preserve">Sibot with Tongkoy </v>
      </c>
      <c r="C76" t="s">
        <v>217</v>
      </c>
      <c r="E76" t="s">
        <v>609</v>
      </c>
    </row>
    <row r="77" spans="1:5" x14ac:dyDescent="0.25">
      <c r="A77" t="str">
        <f t="shared" si="1"/>
        <v>Sweetened Cocoa(Family Choice) 250g</v>
      </c>
      <c r="B77" t="s">
        <v>188</v>
      </c>
      <c r="C77" t="s">
        <v>189</v>
      </c>
      <c r="D77" t="s">
        <v>191</v>
      </c>
      <c r="E77" t="s">
        <v>609</v>
      </c>
    </row>
    <row r="78" spans="1:5" x14ac:dyDescent="0.25">
      <c r="A78" t="str">
        <f t="shared" si="1"/>
        <v>Sweetened Cocoa(Family Choice) 500g</v>
      </c>
      <c r="B78" t="s">
        <v>188</v>
      </c>
      <c r="C78" t="s">
        <v>189</v>
      </c>
      <c r="D78" t="s">
        <v>234</v>
      </c>
      <c r="E78" t="s">
        <v>609</v>
      </c>
    </row>
    <row r="79" spans="1:5" x14ac:dyDescent="0.25">
      <c r="A79" t="str">
        <f t="shared" si="1"/>
        <v>White Pepper Powder(Metro Select) 30g</v>
      </c>
      <c r="B79" t="s">
        <v>192</v>
      </c>
      <c r="C79" t="s">
        <v>193</v>
      </c>
      <c r="D79" t="s">
        <v>194</v>
      </c>
      <c r="E79" t="s">
        <v>609</v>
      </c>
    </row>
    <row r="80" spans="1:5" x14ac:dyDescent="0.25">
      <c r="A80" t="str">
        <f t="shared" si="1"/>
        <v>Almond Single(Magnum ) Each</v>
      </c>
      <c r="B80" t="s">
        <v>195</v>
      </c>
      <c r="C80" t="s">
        <v>197</v>
      </c>
      <c r="D80" t="s">
        <v>201</v>
      </c>
      <c r="E80" t="s">
        <v>608</v>
      </c>
    </row>
    <row r="81" spans="1:5" x14ac:dyDescent="0.25">
      <c r="A81" t="str">
        <f t="shared" si="1"/>
        <v>Bread Sticks(Nissin) 130g</v>
      </c>
      <c r="B81" t="s">
        <v>224</v>
      </c>
      <c r="C81" t="s">
        <v>223</v>
      </c>
      <c r="D81" t="s">
        <v>225</v>
      </c>
      <c r="E81" t="s">
        <v>608</v>
      </c>
    </row>
    <row r="82" spans="1:5" x14ac:dyDescent="0.25">
      <c r="A82" t="str">
        <f t="shared" si="1"/>
        <v>Classic(Magnum ) Each</v>
      </c>
      <c r="B82" t="s">
        <v>195</v>
      </c>
      <c r="C82" t="s">
        <v>198</v>
      </c>
      <c r="D82" t="s">
        <v>201</v>
      </c>
      <c r="E82" t="s">
        <v>608</v>
      </c>
    </row>
    <row r="83" spans="1:5" x14ac:dyDescent="0.25">
      <c r="A83" t="str">
        <f t="shared" si="1"/>
        <v>Ginger Chewy Candy (Extra Strong)(Gingerbon) 125g</v>
      </c>
      <c r="B83" t="s">
        <v>481</v>
      </c>
      <c r="C83" t="s">
        <v>483</v>
      </c>
      <c r="D83" t="s">
        <v>484</v>
      </c>
      <c r="E83" t="s">
        <v>608</v>
      </c>
    </row>
    <row r="84" spans="1:5" x14ac:dyDescent="0.25">
      <c r="A84" t="str">
        <f t="shared" si="1"/>
        <v>Ginger Chewy Candy (Regular)(Gingerbon) 20g</v>
      </c>
      <c r="B84" t="s">
        <v>481</v>
      </c>
      <c r="C84" t="s">
        <v>482</v>
      </c>
      <c r="D84" t="s">
        <v>480</v>
      </c>
      <c r="E84" t="s">
        <v>608</v>
      </c>
    </row>
    <row r="85" spans="1:5" x14ac:dyDescent="0.25">
      <c r="A85" t="str">
        <f t="shared" si="1"/>
        <v>Macademia(Magnum ) 24/80ml</v>
      </c>
      <c r="B85" t="s">
        <v>195</v>
      </c>
      <c r="C85" t="s">
        <v>196</v>
      </c>
      <c r="D85" t="s">
        <v>200</v>
      </c>
      <c r="E85" t="s">
        <v>608</v>
      </c>
    </row>
    <row r="86" spans="1:5" x14ac:dyDescent="0.25">
      <c r="A86" t="str">
        <f t="shared" si="1"/>
        <v>White Almond(Magnum ) 24/80ml</v>
      </c>
      <c r="B86" t="s">
        <v>195</v>
      </c>
      <c r="C86" t="s">
        <v>199</v>
      </c>
      <c r="D86" t="s">
        <v>200</v>
      </c>
      <c r="E86" t="s">
        <v>608</v>
      </c>
    </row>
    <row r="87" spans="1:5" x14ac:dyDescent="0.25">
      <c r="A87" t="str">
        <f t="shared" si="1"/>
        <v>Fuel Diesel</v>
      </c>
      <c r="C87" t="s">
        <v>7</v>
      </c>
      <c r="D87" t="s">
        <v>306</v>
      </c>
      <c r="E87" t="s">
        <v>610</v>
      </c>
    </row>
    <row r="88" spans="1:5" x14ac:dyDescent="0.25">
      <c r="A88" t="str">
        <f t="shared" si="1"/>
        <v xml:space="preserve">N70ZL(Motolite ) Gold </v>
      </c>
      <c r="B88" t="s">
        <v>496</v>
      </c>
      <c r="C88" t="s">
        <v>511</v>
      </c>
      <c r="D88" t="s">
        <v>497</v>
      </c>
      <c r="E88" t="s">
        <v>610</v>
      </c>
    </row>
    <row r="89" spans="1:5" x14ac:dyDescent="0.25">
      <c r="A89" t="str">
        <f t="shared" si="1"/>
        <v>Oil(Castrol) CRB Turbo</v>
      </c>
      <c r="B89" t="s">
        <v>310</v>
      </c>
      <c r="C89" t="s">
        <v>311</v>
      </c>
      <c r="D89" t="s">
        <v>312</v>
      </c>
      <c r="E89" t="s">
        <v>610</v>
      </c>
    </row>
    <row r="90" spans="1:5" x14ac:dyDescent="0.25">
      <c r="A90" t="str">
        <f t="shared" si="1"/>
        <v xml:space="preserve">Service(Change Oil) </v>
      </c>
      <c r="B90" t="s">
        <v>291</v>
      </c>
      <c r="C90" t="s">
        <v>290</v>
      </c>
      <c r="E90" t="s">
        <v>610</v>
      </c>
    </row>
    <row r="91" spans="1:5" x14ac:dyDescent="0.25">
      <c r="A91" t="str">
        <f t="shared" si="1"/>
        <v xml:space="preserve">Discount </v>
      </c>
      <c r="C91" t="s">
        <v>513</v>
      </c>
      <c r="E91" t="s">
        <v>611</v>
      </c>
    </row>
    <row r="92" spans="1:5" x14ac:dyDescent="0.25">
      <c r="A92" t="str">
        <f t="shared" ref="A92:A96" si="2">C92&amp;IF(B92&lt;&gt;"","("&amp;B92&amp;") "," ")&amp;D92</f>
        <v>Lechon Per Kilo</v>
      </c>
      <c r="C92" t="s">
        <v>625</v>
      </c>
      <c r="D92" t="s">
        <v>626</v>
      </c>
      <c r="E92" t="s">
        <v>609</v>
      </c>
    </row>
    <row r="93" spans="1:5" x14ac:dyDescent="0.25">
      <c r="A93" t="s">
        <v>685</v>
      </c>
      <c r="C93" t="s">
        <v>686</v>
      </c>
    </row>
    <row r="94" spans="1:5" x14ac:dyDescent="0.25">
      <c r="A94" t="str">
        <f t="shared" si="2"/>
        <v>Offerring Paper Kim</v>
      </c>
      <c r="C94" t="s">
        <v>687</v>
      </c>
      <c r="D94" t="s">
        <v>688</v>
      </c>
    </row>
    <row r="95" spans="1:5" x14ac:dyDescent="0.25">
      <c r="A95" t="str">
        <f t="shared" si="2"/>
        <v>Offerring Paper Silver</v>
      </c>
      <c r="C95" t="s">
        <v>687</v>
      </c>
      <c r="D95" t="s">
        <v>689</v>
      </c>
    </row>
    <row r="96" spans="1:5" x14ac:dyDescent="0.25">
      <c r="A96" t="str">
        <f t="shared" si="2"/>
        <v xml:space="preserve"> </v>
      </c>
    </row>
    <row r="97" spans="1:1" x14ac:dyDescent="0.25">
      <c r="A97" t="str">
        <f t="shared" ref="A97:A123" si="3">C97&amp;IF(B97&lt;&gt;"","("&amp;B97&amp;") "," ")&amp;D97</f>
        <v xml:space="preserve"> </v>
      </c>
    </row>
    <row r="98" spans="1:1" x14ac:dyDescent="0.25">
      <c r="A98" t="str">
        <f t="shared" si="3"/>
        <v xml:space="preserve"> </v>
      </c>
    </row>
    <row r="99" spans="1:1" x14ac:dyDescent="0.25">
      <c r="A99" t="str">
        <f t="shared" si="3"/>
        <v xml:space="preserve"> </v>
      </c>
    </row>
    <row r="100" spans="1:1" x14ac:dyDescent="0.25">
      <c r="A100" t="str">
        <f t="shared" si="3"/>
        <v xml:space="preserve"> </v>
      </c>
    </row>
    <row r="101" spans="1:1" x14ac:dyDescent="0.25">
      <c r="A101" t="str">
        <f t="shared" si="3"/>
        <v xml:space="preserve"> </v>
      </c>
    </row>
    <row r="102" spans="1:1" x14ac:dyDescent="0.25">
      <c r="A102" t="str">
        <f t="shared" si="3"/>
        <v xml:space="preserve"> </v>
      </c>
    </row>
    <row r="103" spans="1:1" x14ac:dyDescent="0.25">
      <c r="A103" t="str">
        <f t="shared" si="3"/>
        <v xml:space="preserve"> </v>
      </c>
    </row>
    <row r="104" spans="1:1" x14ac:dyDescent="0.25">
      <c r="A104" t="str">
        <f t="shared" si="3"/>
        <v xml:space="preserve"> </v>
      </c>
    </row>
    <row r="105" spans="1:1" x14ac:dyDescent="0.25">
      <c r="A105" t="str">
        <f t="shared" si="3"/>
        <v xml:space="preserve"> </v>
      </c>
    </row>
    <row r="106" spans="1:1" x14ac:dyDescent="0.25">
      <c r="A106" t="str">
        <f t="shared" si="3"/>
        <v xml:space="preserve"> </v>
      </c>
    </row>
    <row r="107" spans="1:1" x14ac:dyDescent="0.25">
      <c r="A107" t="str">
        <f t="shared" si="3"/>
        <v xml:space="preserve"> </v>
      </c>
    </row>
    <row r="108" spans="1:1" x14ac:dyDescent="0.25">
      <c r="A108" t="str">
        <f t="shared" si="3"/>
        <v xml:space="preserve"> </v>
      </c>
    </row>
    <row r="109" spans="1:1" x14ac:dyDescent="0.25">
      <c r="A109" t="str">
        <f t="shared" si="3"/>
        <v xml:space="preserve"> </v>
      </c>
    </row>
    <row r="110" spans="1:1" x14ac:dyDescent="0.25">
      <c r="A110" t="str">
        <f t="shared" si="3"/>
        <v xml:space="preserve"> </v>
      </c>
    </row>
    <row r="111" spans="1:1" x14ac:dyDescent="0.25">
      <c r="A111" t="str">
        <f t="shared" si="3"/>
        <v xml:space="preserve"> </v>
      </c>
    </row>
    <row r="112" spans="1:1" x14ac:dyDescent="0.25">
      <c r="A112" t="str">
        <f t="shared" si="3"/>
        <v xml:space="preserve"> </v>
      </c>
    </row>
    <row r="113" spans="1:1" x14ac:dyDescent="0.25">
      <c r="A113" t="str">
        <f t="shared" si="3"/>
        <v xml:space="preserve"> </v>
      </c>
    </row>
    <row r="114" spans="1:1" x14ac:dyDescent="0.25">
      <c r="A114" t="str">
        <f t="shared" si="3"/>
        <v xml:space="preserve"> </v>
      </c>
    </row>
    <row r="115" spans="1:1" x14ac:dyDescent="0.25">
      <c r="A115" t="str">
        <f t="shared" si="3"/>
        <v xml:space="preserve"> </v>
      </c>
    </row>
    <row r="116" spans="1:1" x14ac:dyDescent="0.25">
      <c r="A116" t="str">
        <f t="shared" si="3"/>
        <v xml:space="preserve"> </v>
      </c>
    </row>
    <row r="117" spans="1:1" x14ac:dyDescent="0.25">
      <c r="A117" t="str">
        <f t="shared" si="3"/>
        <v xml:space="preserve"> </v>
      </c>
    </row>
    <row r="118" spans="1:1" x14ac:dyDescent="0.25">
      <c r="A118" t="str">
        <f t="shared" si="3"/>
        <v xml:space="preserve"> </v>
      </c>
    </row>
    <row r="119" spans="1:1" x14ac:dyDescent="0.25">
      <c r="A119" t="str">
        <f t="shared" si="3"/>
        <v xml:space="preserve"> </v>
      </c>
    </row>
    <row r="120" spans="1:1" x14ac:dyDescent="0.25">
      <c r="A120" t="str">
        <f t="shared" si="3"/>
        <v xml:space="preserve"> </v>
      </c>
    </row>
    <row r="121" spans="1:1" x14ac:dyDescent="0.25">
      <c r="A121" t="str">
        <f t="shared" si="3"/>
        <v xml:space="preserve"> </v>
      </c>
    </row>
    <row r="122" spans="1:1" x14ac:dyDescent="0.25">
      <c r="A122" t="str">
        <f t="shared" si="3"/>
        <v xml:space="preserve"> </v>
      </c>
    </row>
    <row r="123" spans="1:1" x14ac:dyDescent="0.25">
      <c r="A123" t="str">
        <f t="shared" si="3"/>
        <v xml:space="preserve"> </v>
      </c>
    </row>
  </sheetData>
  <sortState xmlns:xlrd2="http://schemas.microsoft.com/office/spreadsheetml/2017/richdata2" ref="A3:E91">
    <sortCondition ref="E3:E91"/>
    <sortCondition ref="C3:C91"/>
    <sortCondition ref="D3:D91"/>
    <sortCondition ref="B3:B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127B-57A7-4081-B3A4-83A3C71279C1}">
  <dimension ref="A1:G139"/>
  <sheetViews>
    <sheetView workbookViewId="0">
      <selection activeCell="D3" sqref="D3"/>
    </sheetView>
  </sheetViews>
  <sheetFormatPr defaultRowHeight="15" x14ac:dyDescent="0.25"/>
  <cols>
    <col min="3" max="3" width="24.5703125" bestFit="1" customWidth="1"/>
    <col min="4" max="4" width="25.85546875" bestFit="1" customWidth="1"/>
    <col min="5" max="5" width="11.42578125" bestFit="1" customWidth="1"/>
  </cols>
  <sheetData>
    <row r="1" spans="1:7" x14ac:dyDescent="0.25">
      <c r="A1" t="s">
        <v>329</v>
      </c>
      <c r="B1" t="s">
        <v>316</v>
      </c>
      <c r="C1" t="s">
        <v>317</v>
      </c>
      <c r="D1" t="s">
        <v>122</v>
      </c>
      <c r="E1" s="13" t="s">
        <v>28</v>
      </c>
      <c r="F1" s="13" t="s">
        <v>86</v>
      </c>
      <c r="G1" s="13" t="s">
        <v>87</v>
      </c>
    </row>
    <row r="2" spans="1:7" x14ac:dyDescent="0.25">
      <c r="A2" t="str">
        <f>IF(ISERROR(SEARCH($A$1,C2)),"","FOUND")</f>
        <v/>
      </c>
      <c r="B2" t="s">
        <v>49</v>
      </c>
      <c r="C2" t="s">
        <v>318</v>
      </c>
      <c r="D2" t="s">
        <v>265</v>
      </c>
      <c r="E2" t="str">
        <f>IF(D2&lt;&gt;"",INDEX(Items!$C$2:$C$221,MATCH(D2,Items!$A$2:$A$221,)),"")</f>
        <v>Amlodipine</v>
      </c>
      <c r="F2" t="str">
        <f>IF(D2&lt;&gt;"",INDEX(Items!$B$2:B221,MATCH(D2,Items!$A$2:$A$221,)),"")</f>
        <v>Rite-Med</v>
      </c>
      <c r="G2" t="str">
        <f>IF(D2&lt;&gt;"",INDEX(Items!$D$2:D221,MATCH(D2,Items!$A$2:$A$221,)),"")</f>
        <v>5mg</v>
      </c>
    </row>
    <row r="3" spans="1:7" x14ac:dyDescent="0.25">
      <c r="A3" t="str">
        <f t="shared" ref="A3:A24" si="0">IF(ISERROR(SEARCH($A$1,C3)),"","FOUND")</f>
        <v/>
      </c>
      <c r="B3" t="s">
        <v>49</v>
      </c>
      <c r="C3" t="s">
        <v>319</v>
      </c>
      <c r="D3" t="s">
        <v>141</v>
      </c>
      <c r="E3" t="str">
        <f>IF(D3&lt;&gt;"",INDEX(Items!$C$2:$C$221,MATCH(D3,Items!$A$2:$A$221,)),"")</f>
        <v>Carvid</v>
      </c>
      <c r="F3" t="str">
        <f>IF(D3&lt;&gt;"",INDEX(Items!$B$2:B222,MATCH(D3,Items!$A$2:$A$221,)),"")</f>
        <v>Carvedilol</v>
      </c>
      <c r="G3" t="str">
        <f>IF(D3&lt;&gt;"",INDEX(Items!$D$2:D222,MATCH(D3,Items!$A$2:$A$221,)),"")</f>
        <v>25mg</v>
      </c>
    </row>
    <row r="4" spans="1:7" x14ac:dyDescent="0.25">
      <c r="A4" t="str">
        <f t="shared" si="0"/>
        <v/>
      </c>
      <c r="B4" t="s">
        <v>49</v>
      </c>
      <c r="C4" t="s">
        <v>320</v>
      </c>
      <c r="D4" t="s">
        <v>258</v>
      </c>
      <c r="E4" t="str">
        <f>IF(D4&lt;&gt;"",INDEX(Items!$C$2:$C$221,MATCH(D4,Items!$A$2:$A$221,)),"")</f>
        <v>dapagliflozin</v>
      </c>
      <c r="F4" t="str">
        <f>IF(D4&lt;&gt;"",INDEX(Items!$B$2:B223,MATCH(D4,Items!$A$2:$A$221,)),"")</f>
        <v>ForXiga</v>
      </c>
      <c r="G4" t="str">
        <f>IF(D4&lt;&gt;"",INDEX(Items!$D$2:D223,MATCH(D4,Items!$A$2:$A$221,)),"")</f>
        <v>10mg</v>
      </c>
    </row>
    <row r="5" spans="1:7" x14ac:dyDescent="0.25">
      <c r="A5" t="str">
        <f t="shared" si="0"/>
        <v/>
      </c>
      <c r="B5" t="s">
        <v>49</v>
      </c>
      <c r="C5" t="s">
        <v>321</v>
      </c>
      <c r="D5" t="s">
        <v>242</v>
      </c>
      <c r="E5" t="str">
        <f>IF(D5&lt;&gt;"",INDEX(Items!$C$2:$C$221,MATCH(D5,Items!$A$2:$A$221,)),"")</f>
        <v>Entresto</v>
      </c>
      <c r="F5" t="str">
        <f>IF(D5&lt;&gt;"",INDEX(Items!$B$2:B224,MATCH(D5,Items!$A$2:$A$221,)),"")</f>
        <v>Sacubitril, Valsartan</v>
      </c>
      <c r="G5" t="str">
        <f>IF(D5&lt;&gt;"",INDEX(Items!$D$2:D224,MATCH(D5,Items!$A$2:$A$221,)),"")</f>
        <v>200mg</v>
      </c>
    </row>
    <row r="6" spans="1:7" x14ac:dyDescent="0.25">
      <c r="A6" t="str">
        <f t="shared" si="0"/>
        <v/>
      </c>
      <c r="B6" t="s">
        <v>49</v>
      </c>
      <c r="C6" t="s">
        <v>322</v>
      </c>
      <c r="D6" t="s">
        <v>245</v>
      </c>
      <c r="E6" t="str">
        <f>IF(D6&lt;&gt;"",INDEX(Items!$C$2:$C$221,MATCH(D6,Items!$A$2:$A$221,)),"")</f>
        <v>Methformin</v>
      </c>
      <c r="F6" t="str">
        <f>IF(D6&lt;&gt;"",INDEX(Items!$B$2:B225,MATCH(D6,Items!$A$2:$A$221,)),"")</f>
        <v>NeoForm</v>
      </c>
      <c r="G6" t="str">
        <f>IF(D6&lt;&gt;"",INDEX(Items!$D$2:D225,MATCH(D6,Items!$A$2:$A$221,)),"")</f>
        <v>100g</v>
      </c>
    </row>
    <row r="7" spans="1:7" x14ac:dyDescent="0.25">
      <c r="A7" t="str">
        <f t="shared" si="0"/>
        <v/>
      </c>
      <c r="B7" t="s">
        <v>49</v>
      </c>
      <c r="C7" t="s">
        <v>323</v>
      </c>
      <c r="D7" t="s">
        <v>251</v>
      </c>
      <c r="E7">
        <f>IF(D7&lt;&gt;"",INDEX(Items!$C$2:$C$221,MATCH(D7,Items!$A$2:$A$221,)),"")</f>
        <v>0</v>
      </c>
      <c r="F7" t="str">
        <f>IF(D7&lt;&gt;"",INDEX(Items!$B$2:B226,MATCH(D7,Items!$A$2:$A$221,)),"")</f>
        <v>Rosuvastatin</v>
      </c>
      <c r="G7" t="str">
        <f>IF(D7&lt;&gt;"",INDEX(Items!$D$2:D226,MATCH(D7,Items!$A$2:$A$221,)),"")</f>
        <v>5mg</v>
      </c>
    </row>
    <row r="8" spans="1:7" x14ac:dyDescent="0.25">
      <c r="A8" t="str">
        <f t="shared" si="0"/>
        <v/>
      </c>
      <c r="B8" t="s">
        <v>49</v>
      </c>
      <c r="C8" t="s">
        <v>326</v>
      </c>
      <c r="D8" t="s">
        <v>142</v>
      </c>
      <c r="E8" t="str">
        <f>IF(D8&lt;&gt;"",INDEX(Items!$C$2:$C$221,MATCH(D8,Items!$A$2:$A$221,)),"")</f>
        <v>Aldactone</v>
      </c>
      <c r="F8" t="str">
        <f>IF(D8&lt;&gt;"",INDEX(Items!$B$2:B227,MATCH(D8,Items!$A$2:$A$221,)),"")</f>
        <v>Spironolactone</v>
      </c>
      <c r="G8" t="str">
        <f>IF(D8&lt;&gt;"",INDEX(Items!$D$2:D227,MATCH(D8,Items!$A$2:$A$221,)),"")</f>
        <v>50mg</v>
      </c>
    </row>
    <row r="9" spans="1:7" x14ac:dyDescent="0.25">
      <c r="A9" t="str">
        <f t="shared" si="0"/>
        <v>FOUND</v>
      </c>
      <c r="B9" t="s">
        <v>49</v>
      </c>
      <c r="C9" t="s">
        <v>324</v>
      </c>
      <c r="D9" t="s">
        <v>327</v>
      </c>
      <c r="E9" t="str">
        <f>IF(D9&lt;&gt;"",INDEX(Items!$C$2:$C$221,MATCH(D9,Items!$A$2:$A$221,)),"")</f>
        <v>Glyxambi</v>
      </c>
      <c r="F9" t="str">
        <f>IF(D9&lt;&gt;"",INDEX(Items!$B$2:B228,MATCH(D9,Items!$A$2:$A$221,)),"")</f>
        <v>Empagliflozin Linagliptin</v>
      </c>
      <c r="G9" t="str">
        <f>IF(D9&lt;&gt;"",INDEX(Items!$D$2:D228,MATCH(D9,Items!$A$2:$A$221,)),"")</f>
        <v>25mg/5mg</v>
      </c>
    </row>
    <row r="10" spans="1:7" x14ac:dyDescent="0.25">
      <c r="A10" t="str">
        <f t="shared" si="0"/>
        <v/>
      </c>
      <c r="B10" t="s">
        <v>49</v>
      </c>
      <c r="C10" t="s">
        <v>325</v>
      </c>
      <c r="D10" t="s">
        <v>263</v>
      </c>
      <c r="E10" t="str">
        <f>IF(D10&lt;&gt;"",INDEX(Items!$C$2:$C$221,MATCH(D10,Items!$A$2:$A$221,)),"")</f>
        <v>Losartan</v>
      </c>
      <c r="F10" t="str">
        <f>IF(D10&lt;&gt;"",INDEX(Items!$B$2:B229,MATCH(D10,Items!$A$2:$A$221,)),"")</f>
        <v>Neosartan</v>
      </c>
      <c r="G10" t="str">
        <f>IF(D10&lt;&gt;"",INDEX(Items!$D$2:D229,MATCH(D10,Items!$A$2:$A$221,)),"")</f>
        <v>100mg</v>
      </c>
    </row>
    <row r="11" spans="1:7" x14ac:dyDescent="0.25">
      <c r="A11" t="str">
        <f t="shared" si="0"/>
        <v/>
      </c>
      <c r="B11" t="s">
        <v>49</v>
      </c>
      <c r="C11" t="s">
        <v>380</v>
      </c>
      <c r="D11" t="s">
        <v>382</v>
      </c>
      <c r="E11" t="str">
        <f>IF(D11&lt;&gt;"",INDEX(Items!$C$2:$C$221,MATCH(D11,Items!$A$2:$A$221,)),"")</f>
        <v>Methformin Hydrochloride</v>
      </c>
      <c r="F11" t="str">
        <f>IF(D11&lt;&gt;"",INDEX(Items!$B$2:B230,MATCH(D11,Items!$A$2:$A$221,)),"")</f>
        <v>Fornidd XR</v>
      </c>
      <c r="G11" t="str">
        <f>IF(D11&lt;&gt;"",INDEX(Items!$D$2:D230,MATCH(D11,Items!$A$2:$A$221,)),"")</f>
        <v>1g</v>
      </c>
    </row>
    <row r="12" spans="1:7" x14ac:dyDescent="0.25">
      <c r="B12" t="s">
        <v>49</v>
      </c>
      <c r="C12" t="s">
        <v>381</v>
      </c>
      <c r="D12" t="s">
        <v>379</v>
      </c>
      <c r="E12" t="str">
        <f>IF(D12&lt;&gt;"",INDEX(Items!$C$2:$C$221,MATCH(D12,Items!$A$2:$A$221,)),"")</f>
        <v>Methformin Hydrochloride</v>
      </c>
      <c r="F12" t="str">
        <f>IF(D12&lt;&gt;"",INDEX(Items!$B$2:B229,MATCH(D12,Items!$A$2:$A$221,)),"")</f>
        <v>Glumet-XR</v>
      </c>
      <c r="G12" t="str">
        <f>IF(D12&lt;&gt;"",INDEX(Items!$D$2:D229,MATCH(D12,Items!$A$2:$A$221,)),"")</f>
        <v>500mg</v>
      </c>
    </row>
    <row r="13" spans="1:7" x14ac:dyDescent="0.25">
      <c r="B13" t="s">
        <v>49</v>
      </c>
      <c r="C13" t="s">
        <v>396</v>
      </c>
      <c r="D13" t="s">
        <v>395</v>
      </c>
      <c r="E13" t="str">
        <f>IF(D13&lt;&gt;"",INDEX(Items!$C$2:$C$221,MATCH(D13,Items!$A$2:$A$221,)),"")</f>
        <v>Refreshing Oil</v>
      </c>
      <c r="F13" t="str">
        <f>IF(D13&lt;&gt;"",INDEX(Items!$B$2:B250,MATCH(D13,Items!$A$2:$A$221,)),"")</f>
        <v>Vaporin</v>
      </c>
      <c r="G13" t="str">
        <f>IF(D13&lt;&gt;"",INDEX(Items!$D$2:D250,MATCH(D13,Items!$A$2:$A$221,)),"")</f>
        <v>10ml</v>
      </c>
    </row>
    <row r="14" spans="1:7" x14ac:dyDescent="0.25">
      <c r="A14" t="str">
        <f t="shared" ref="A14" si="1">IF(ISERROR(SEARCH($A$1,C14)),"","FOUND")</f>
        <v/>
      </c>
      <c r="B14" t="s">
        <v>44</v>
      </c>
      <c r="C14" t="s">
        <v>385</v>
      </c>
      <c r="D14" t="s">
        <v>143</v>
      </c>
      <c r="E14" t="str">
        <f>IF(D14&lt;&gt;"",INDEX(Items!$C$2:$C$221,MATCH(D14,Items!$A$2:$A$221,)),"")</f>
        <v>Diamicron</v>
      </c>
      <c r="F14" t="str">
        <f>IF(D14&lt;&gt;"",INDEX(Items!$B$2:B228,MATCH(D14,Items!$A$2:$A$221,)),"")</f>
        <v xml:space="preserve">Gliclazide </v>
      </c>
      <c r="G14" t="str">
        <f>IF(D14&lt;&gt;"",INDEX(Items!$D$2:D228,MATCH(D14,Items!$A$2:$A$221,)),"")</f>
        <v>60mg</v>
      </c>
    </row>
    <row r="15" spans="1:7" x14ac:dyDescent="0.25">
      <c r="B15" t="s">
        <v>49</v>
      </c>
      <c r="C15" t="s">
        <v>384</v>
      </c>
      <c r="D15" t="s">
        <v>383</v>
      </c>
      <c r="E15" t="str">
        <f>IF(D15&lt;&gt;"",INDEX(Items!$C$2:$C$221,MATCH(D15,Items!$A$2:$A$221,)),"")</f>
        <v>Multivitamins</v>
      </c>
      <c r="F15" t="str">
        <f>IF(D15&lt;&gt;"",INDEX(Items!$B$2:B248,MATCH(D15,Items!$A$2:$A$221,)),"")</f>
        <v>Enervon</v>
      </c>
      <c r="G15">
        <f>IF(D15&lt;&gt;"",INDEX(Items!$D$2:D248,MATCH(D15,Items!$A$2:$A$221,)),"")</f>
        <v>30</v>
      </c>
    </row>
    <row r="16" spans="1:7" x14ac:dyDescent="0.25">
      <c r="B16" t="s">
        <v>49</v>
      </c>
      <c r="C16" t="s">
        <v>386</v>
      </c>
      <c r="D16" t="s">
        <v>356</v>
      </c>
      <c r="E16" t="str">
        <f>IF(D16&lt;&gt;"",INDEX(Items!$C$2:$C$221,MATCH(D16,Items!$A$2:$A$221,)),"")</f>
        <v>Multivitamins with B Complex</v>
      </c>
      <c r="F16" t="str">
        <f>IF(D16&lt;&gt;"",INDEX(Items!$B$2:B229,MATCH(D16,Items!$A$2:$A$221,)),"")</f>
        <v>Pharmaton Essential</v>
      </c>
      <c r="G16" t="str">
        <f>IF(D16&lt;&gt;"",INDEX(Items!$D$2:D229,MATCH(D16,Items!$A$2:$A$221,)),"")</f>
        <v>9 + 1</v>
      </c>
    </row>
    <row r="17" spans="1:7" x14ac:dyDescent="0.25">
      <c r="B17" t="s">
        <v>49</v>
      </c>
      <c r="C17" t="s">
        <v>387</v>
      </c>
      <c r="D17" t="s">
        <v>391</v>
      </c>
      <c r="E17" t="str">
        <f>IF(D17&lt;&gt;"",INDEX(Items!$C$2:$C$221,MATCH(D17,Items!$A$2:$A$221,)),"")</f>
        <v xml:space="preserve">Nebulizer Kit Mask </v>
      </c>
      <c r="F17" t="str">
        <f>IF(D17&lt;&gt;"",INDEX(Items!$B$2:B249,MATCH(D17,Items!$A$2:$A$221,)),"")</f>
        <v xml:space="preserve">Sanjo </v>
      </c>
      <c r="G17" t="str">
        <f>IF(D17&lt;&gt;"",INDEX(Items!$D$2:D249,MATCH(D17,Items!$A$2:$A$221,)),"")</f>
        <v>Pedia</v>
      </c>
    </row>
    <row r="18" spans="1:7" x14ac:dyDescent="0.25">
      <c r="B18" t="s">
        <v>49</v>
      </c>
      <c r="C18" t="s">
        <v>406</v>
      </c>
      <c r="D18" t="s">
        <v>139</v>
      </c>
      <c r="E18" t="str">
        <f>IF(D18&lt;&gt;"",INDEX(Items!$C$2:$C$221,MATCH(D18,Items!$A$2:$A$221,)),"")</f>
        <v>Omacor</v>
      </c>
      <c r="F18" t="str">
        <f>IF(D18&lt;&gt;"",INDEX(Items!$B$2:B268,MATCH(D18,Items!$A$2:$A$221,)),"")</f>
        <v>Elcosapentaenoic Acid, Docosahexaenoic Acid</v>
      </c>
      <c r="G18" t="str">
        <f>IF(D18&lt;&gt;"",INDEX(Items!$D$2:D268,MATCH(D18,Items!$A$2:$A$221,)),"")</f>
        <v>460mg/380mg</v>
      </c>
    </row>
    <row r="19" spans="1:7" x14ac:dyDescent="0.25">
      <c r="B19" t="s">
        <v>49</v>
      </c>
      <c r="C19" t="s">
        <v>407</v>
      </c>
      <c r="D19" t="s">
        <v>374</v>
      </c>
      <c r="E19" t="str">
        <f>IF(D19&lt;&gt;"",INDEX(Items!$C$2:$C$221,MATCH(D19,Items!$A$2:$A$221,)),"")</f>
        <v>Aspirin</v>
      </c>
      <c r="F19" t="str">
        <f>IF(D19&lt;&gt;"",INDEX(Items!$B$2:B229,MATCH(D19,Items!$A$2:$A$221,)),"")</f>
        <v>Aspilets</v>
      </c>
      <c r="G19" t="str">
        <f>IF(D19&lt;&gt;"",INDEX(Items!$D$2:D229,MATCH(D19,Items!$A$2:$A$221,)),"")</f>
        <v>80mg</v>
      </c>
    </row>
    <row r="20" spans="1:7" x14ac:dyDescent="0.25">
      <c r="A20" t="str">
        <f t="shared" si="0"/>
        <v/>
      </c>
      <c r="B20" t="s">
        <v>44</v>
      </c>
      <c r="C20" t="s">
        <v>339</v>
      </c>
      <c r="D20" t="s">
        <v>336</v>
      </c>
      <c r="E20" t="str">
        <f>IF(D20&lt;&gt;"",INDEX(Items!$C$2:$C$221,MATCH(D20,Items!$A$2:$A$221,)),"")</f>
        <v>dapagliflozin/Metformin HCl</v>
      </c>
      <c r="F20" t="str">
        <f>IF(D20&lt;&gt;"",INDEX(Items!$B$2:B230,MATCH(D20,Items!$A$2:$A$221,)),"")</f>
        <v>xigduo</v>
      </c>
      <c r="G20" t="str">
        <f>IF(D20&lt;&gt;"",INDEX(Items!$D$2:D230,MATCH(D20,Items!$A$2:$A$221,)),"")</f>
        <v>10mg/1000mg Tablet</v>
      </c>
    </row>
    <row r="21" spans="1:7" x14ac:dyDescent="0.25">
      <c r="A21" t="str">
        <f t="shared" si="0"/>
        <v/>
      </c>
      <c r="B21" t="s">
        <v>44</v>
      </c>
      <c r="C21" t="s">
        <v>338</v>
      </c>
      <c r="D21" t="s">
        <v>337</v>
      </c>
      <c r="E21" t="str">
        <f>IF(D21&lt;&gt;"",INDEX(Items!$C$2:$C$221,MATCH(D21,Items!$A$2:$A$221,)),"")</f>
        <v>Sitagliptin Metformin</v>
      </c>
      <c r="F21" t="str">
        <f>IF(D21&lt;&gt;"",INDEX(Items!$B$2:B231,MATCH(D21,Items!$A$2:$A$221,)),"")</f>
        <v>Velmetia</v>
      </c>
      <c r="G21" t="str">
        <f>IF(D21&lt;&gt;"",INDEX(Items!$D$2:D231,MATCH(D21,Items!$A$2:$A$221,)),"")</f>
        <v>50mg/1g Film Coated</v>
      </c>
    </row>
    <row r="22" spans="1:7" x14ac:dyDescent="0.25">
      <c r="A22" t="str">
        <f t="shared" si="0"/>
        <v/>
      </c>
      <c r="B22" t="s">
        <v>44</v>
      </c>
      <c r="C22" t="s">
        <v>340</v>
      </c>
      <c r="D22" t="s">
        <v>352</v>
      </c>
      <c r="E22" t="str">
        <f>IF(D22&lt;&gt;"",INDEX(Items!$C$2:$C$221,MATCH(D22,Items!$A$2:$A$221,)),"")</f>
        <v>Ascorbic Acid</v>
      </c>
      <c r="F22" t="str">
        <f>IF(D22&lt;&gt;"",INDEX(Items!$B$2:B232,MATCH(D22,Items!$A$2:$A$221,)),"")</f>
        <v xml:space="preserve">Rhea </v>
      </c>
      <c r="G22" t="str">
        <f>IF(D22&lt;&gt;"",INDEX(Items!$D$2:D232,MATCH(D22,Items!$A$2:$A$221,)),"")</f>
        <v>500mg</v>
      </c>
    </row>
    <row r="23" spans="1:7" x14ac:dyDescent="0.25">
      <c r="A23" t="str">
        <f t="shared" si="0"/>
        <v/>
      </c>
      <c r="B23" t="s">
        <v>44</v>
      </c>
      <c r="C23" t="s">
        <v>341</v>
      </c>
      <c r="D23" t="s">
        <v>143</v>
      </c>
      <c r="E23" t="str">
        <f>IF(D23&lt;&gt;"",INDEX(Items!$C$2:$C$221,MATCH(D23,Items!$A$2:$A$221,)),"")</f>
        <v>Diamicron</v>
      </c>
      <c r="F23" t="str">
        <f>IF(D23&lt;&gt;"",INDEX(Items!$B$2:B233,MATCH(D23,Items!$A$2:$A$221,)),"")</f>
        <v xml:space="preserve">Gliclazide </v>
      </c>
      <c r="G23" t="str">
        <f>IF(D23&lt;&gt;"",INDEX(Items!$D$2:D233,MATCH(D23,Items!$A$2:$A$221,)),"")</f>
        <v>60mg</v>
      </c>
    </row>
    <row r="24" spans="1:7" x14ac:dyDescent="0.25">
      <c r="A24" t="str">
        <f t="shared" si="0"/>
        <v/>
      </c>
      <c r="B24" t="s">
        <v>44</v>
      </c>
      <c r="C24" t="s">
        <v>342</v>
      </c>
      <c r="D24" t="s">
        <v>263</v>
      </c>
      <c r="E24" t="str">
        <f>IF(D24&lt;&gt;"",INDEX(Items!$C$2:$C$221,MATCH(D24,Items!$A$2:$A$221,)),"")</f>
        <v>Losartan</v>
      </c>
      <c r="F24" t="str">
        <f>IF(D24&lt;&gt;"",INDEX(Items!$B$2:B234,MATCH(D24,Items!$A$2:$A$221,)),"")</f>
        <v>Neosartan</v>
      </c>
      <c r="G24" t="str">
        <f>IF(D24&lt;&gt;"",INDEX(Items!$D$2:D234,MATCH(D24,Items!$A$2:$A$221,)),"")</f>
        <v>100mg</v>
      </c>
    </row>
    <row r="25" spans="1:7" x14ac:dyDescent="0.25">
      <c r="B25" t="s">
        <v>44</v>
      </c>
      <c r="C25" t="s">
        <v>343</v>
      </c>
      <c r="D25" t="s">
        <v>265</v>
      </c>
      <c r="E25" t="str">
        <f>IF(D25&lt;&gt;"",INDEX(Items!$C$2:$C$221,MATCH(D25,Items!$A$2:$A$221,)),"")</f>
        <v>Amlodipine</v>
      </c>
      <c r="F25" t="str">
        <f>IF(D25&lt;&gt;"",INDEX(Items!$B$2:B235,MATCH(D25,Items!$A$2:$A$221,)),"")</f>
        <v>Rite-Med</v>
      </c>
      <c r="G25" t="str">
        <f>IF(D25&lt;&gt;"",INDEX(Items!$D$2:D235,MATCH(D25,Items!$A$2:$A$221,)),"")</f>
        <v>5mg</v>
      </c>
    </row>
    <row r="26" spans="1:7" x14ac:dyDescent="0.25">
      <c r="B26" t="s">
        <v>44</v>
      </c>
      <c r="C26" t="s">
        <v>344</v>
      </c>
      <c r="D26" t="s">
        <v>141</v>
      </c>
      <c r="E26" t="str">
        <f>IF(D26&lt;&gt;"",INDEX(Items!$C$2:$C$221,MATCH(D26,Items!$A$2:$A$221,)),"")</f>
        <v>Carvid</v>
      </c>
      <c r="F26" t="str">
        <f>IF(D26&lt;&gt;"",INDEX(Items!$B$2:B236,MATCH(D26,Items!$A$2:$A$221,)),"")</f>
        <v>Carvedilol</v>
      </c>
      <c r="G26" t="str">
        <f>IF(D26&lt;&gt;"",INDEX(Items!$D$2:D236,MATCH(D26,Items!$A$2:$A$221,)),"")</f>
        <v>25mg</v>
      </c>
    </row>
    <row r="27" spans="1:7" x14ac:dyDescent="0.25">
      <c r="B27" t="s">
        <v>44</v>
      </c>
      <c r="C27" t="s">
        <v>345</v>
      </c>
      <c r="D27" t="s">
        <v>327</v>
      </c>
      <c r="E27" t="str">
        <f>IF(D27&lt;&gt;"",INDEX(Items!$C$2:$C$221,MATCH(D27,Items!$A$2:$A$221,)),"")</f>
        <v>Glyxambi</v>
      </c>
      <c r="F27" t="str">
        <f>IF(D27&lt;&gt;"",INDEX(Items!$B$2:B237,MATCH(D27,Items!$A$2:$A$221,)),"")</f>
        <v>Empagliflozin Linagliptin</v>
      </c>
      <c r="G27" t="str">
        <f>IF(D27&lt;&gt;"",INDEX(Items!$D$2:D237,MATCH(D27,Items!$A$2:$A$221,)),"")</f>
        <v>25mg/5mg</v>
      </c>
    </row>
    <row r="28" spans="1:7" x14ac:dyDescent="0.25">
      <c r="B28" t="s">
        <v>44</v>
      </c>
      <c r="C28" t="s">
        <v>326</v>
      </c>
      <c r="D28" t="s">
        <v>142</v>
      </c>
      <c r="E28" t="str">
        <f>IF(D28&lt;&gt;"",INDEX(Items!$C$2:$C$221,MATCH(D28,Items!$A$2:$A$221,)),"")</f>
        <v>Aldactone</v>
      </c>
      <c r="F28" t="str">
        <f>IF(D28&lt;&gt;"",INDEX(Items!$B$2:B238,MATCH(D28,Items!$A$2:$A$221,)),"")</f>
        <v>Spironolactone</v>
      </c>
      <c r="G28" t="str">
        <f>IF(D28&lt;&gt;"",INDEX(Items!$D$2:D238,MATCH(D28,Items!$A$2:$A$221,)),"")</f>
        <v>50mg</v>
      </c>
    </row>
    <row r="29" spans="1:7" x14ac:dyDescent="0.25">
      <c r="B29" t="s">
        <v>44</v>
      </c>
      <c r="C29" t="s">
        <v>348</v>
      </c>
      <c r="D29" t="s">
        <v>347</v>
      </c>
      <c r="E29" t="str">
        <f>IF(D29&lt;&gt;"",INDEX(Items!$C$2:$C$221,MATCH(D29,Items!$A$2:$A$221,)),"")</f>
        <v>Rosuvastatin</v>
      </c>
      <c r="F29" t="str">
        <f>IF(D29&lt;&gt;"",INDEX(Items!$B$2:B239,MATCH(D29,Items!$A$2:$A$221,)),"")</f>
        <v>Unilab Inc. - Roswin</v>
      </c>
      <c r="G29" t="str">
        <f>IF(D29&lt;&gt;"",INDEX(Items!$D$2:D239,MATCH(D29,Items!$A$2:$A$221,)),"")</f>
        <v>5mg</v>
      </c>
    </row>
    <row r="30" spans="1:7" x14ac:dyDescent="0.25">
      <c r="B30" t="s">
        <v>44</v>
      </c>
      <c r="C30" t="s">
        <v>349</v>
      </c>
      <c r="D30" t="s">
        <v>242</v>
      </c>
      <c r="E30" t="str">
        <f>IF(D30&lt;&gt;"",INDEX(Items!$C$2:$C$221,MATCH(D30,Items!$A$2:$A$221,)),"")</f>
        <v>Entresto</v>
      </c>
      <c r="F30" t="str">
        <f>IF(D30&lt;&gt;"",INDEX(Items!$B$2:B240,MATCH(D30,Items!$A$2:$A$221,)),"")</f>
        <v>Sacubitril, Valsartan</v>
      </c>
      <c r="G30" t="str">
        <f>IF(D30&lt;&gt;"",INDEX(Items!$D$2:D240,MATCH(D30,Items!$A$2:$A$221,)),"")</f>
        <v>200mg</v>
      </c>
    </row>
    <row r="31" spans="1:7" x14ac:dyDescent="0.25">
      <c r="B31" t="s">
        <v>44</v>
      </c>
      <c r="C31" t="s">
        <v>357</v>
      </c>
      <c r="D31" t="s">
        <v>356</v>
      </c>
      <c r="E31" t="str">
        <f>IF(D31&lt;&gt;"",INDEX(Items!$C$2:$C$221,MATCH(D31,Items!$A$2:$A$221,)),"")</f>
        <v>Multivitamins with B Complex</v>
      </c>
      <c r="F31" t="str">
        <f>IF(D31&lt;&gt;"",INDEX(Items!$B$2:B241,MATCH(D31,Items!$A$2:$A$221,)),"")</f>
        <v>Pharmaton Essential</v>
      </c>
      <c r="G31" t="str">
        <f>IF(D31&lt;&gt;"",INDEX(Items!$D$2:D241,MATCH(D31,Items!$A$2:$A$221,)),"")</f>
        <v>9 + 1</v>
      </c>
    </row>
    <row r="32" spans="1:7" x14ac:dyDescent="0.25">
      <c r="B32" t="s">
        <v>44</v>
      </c>
      <c r="C32" t="s">
        <v>358</v>
      </c>
      <c r="D32" t="s">
        <v>376</v>
      </c>
      <c r="E32" t="str">
        <f>IF(D32&lt;&gt;"",INDEX(Items!$C$2:$C$221,MATCH(D32,Items!$A$2:$A$221,)),"")</f>
        <v>Multivitamins</v>
      </c>
      <c r="F32" t="str">
        <f>IF(D32&lt;&gt;"",INDEX(Items!$B$2:B242,MATCH(D32,Items!$A$2:$A$221,)),"")</f>
        <v>Enervon</v>
      </c>
      <c r="G32">
        <f>IF(D32&lt;&gt;"",INDEX(Items!$D$2:D242,MATCH(D32,Items!$A$2:$A$221,)),"")</f>
        <v>0</v>
      </c>
    </row>
    <row r="33" spans="2:7" x14ac:dyDescent="0.25">
      <c r="B33" t="s">
        <v>44</v>
      </c>
      <c r="C33" t="s">
        <v>359</v>
      </c>
      <c r="D33" t="s">
        <v>362</v>
      </c>
      <c r="E33" t="str">
        <f>IF(D33&lt;&gt;"",INDEX(Items!$C$2:$C$221,MATCH(D33,Items!$A$2:$A$221,)),"")</f>
        <v>Methol Camphor Eucalyptus Oil</v>
      </c>
      <c r="F33" t="str">
        <f>IF(D33&lt;&gt;"",INDEX(Items!$B$2:B243,MATCH(D33,Items!$A$2:$A$221,)),"")</f>
        <v>Efficascent Relaxscent Oil</v>
      </c>
      <c r="G33" t="str">
        <f>IF(D33&lt;&gt;"",INDEX(Items!$D$2:D243,MATCH(D33,Items!$A$2:$A$221,)),"")</f>
        <v>500mg</v>
      </c>
    </row>
    <row r="34" spans="2:7" x14ac:dyDescent="0.25">
      <c r="B34" t="s">
        <v>44</v>
      </c>
      <c r="C34" t="s">
        <v>363</v>
      </c>
      <c r="D34" t="s">
        <v>367</v>
      </c>
      <c r="E34" t="str">
        <f>IF(D34&lt;&gt;"",INDEX(Items!$C$2:$C$221,MATCH(D34,Items!$A$2:$A$221,)),"")</f>
        <v>Inhaler</v>
      </c>
      <c r="F34" t="str">
        <f>IF(D34&lt;&gt;"",INDEX(Items!$B$2:B244,MATCH(D34,Items!$A$2:$A$221,)),"")</f>
        <v>Vicks</v>
      </c>
      <c r="G34" t="str">
        <f>IF(D34&lt;&gt;"",INDEX(Items!$D$2:D244,MATCH(D34,Items!$A$2:$A$221,)),"")</f>
        <v>Keychain</v>
      </c>
    </row>
    <row r="35" spans="2:7" x14ac:dyDescent="0.25">
      <c r="B35" t="s">
        <v>44</v>
      </c>
      <c r="C35" t="s">
        <v>369</v>
      </c>
      <c r="D35" t="s">
        <v>379</v>
      </c>
      <c r="E35" t="str">
        <f>IF(D35&lt;&gt;"",INDEX(Items!$C$2:$C$221,MATCH(D35,Items!$A$2:$A$221,)),"")</f>
        <v>Methformin Hydrochloride</v>
      </c>
      <c r="F35" t="str">
        <f>IF(D35&lt;&gt;"",INDEX(Items!$B$2:B245,MATCH(D35,Items!$A$2:$A$221,)),"")</f>
        <v>Glumet-XR</v>
      </c>
      <c r="G35" t="str">
        <f>IF(D35&lt;&gt;"",INDEX(Items!$D$2:D245,MATCH(D35,Items!$A$2:$A$221,)),"")</f>
        <v>500mg</v>
      </c>
    </row>
    <row r="36" spans="2:7" x14ac:dyDescent="0.25">
      <c r="B36" t="s">
        <v>44</v>
      </c>
      <c r="C36" t="s">
        <v>370</v>
      </c>
      <c r="D36" t="s">
        <v>374</v>
      </c>
      <c r="E36" t="str">
        <f>IF(D36&lt;&gt;"",INDEX(Items!$C$2:$C$221,MATCH(D36,Items!$A$2:$A$221,)),"")</f>
        <v>Aspirin</v>
      </c>
      <c r="F36" t="str">
        <f>IF(D36&lt;&gt;"",INDEX(Items!$B$2:B246,MATCH(D36,Items!$A$2:$A$221,)),"")</f>
        <v>Aspilets</v>
      </c>
      <c r="G36" t="str">
        <f>IF(D36&lt;&gt;"",INDEX(Items!$D$2:D246,MATCH(D36,Items!$A$2:$A$221,)),"")</f>
        <v>80mg</v>
      </c>
    </row>
    <row r="37" spans="2:7" x14ac:dyDescent="0.25">
      <c r="B37" t="s">
        <v>44</v>
      </c>
      <c r="C37" t="s">
        <v>375</v>
      </c>
      <c r="D37" t="s">
        <v>139</v>
      </c>
      <c r="E37" t="str">
        <f>IF(D37&lt;&gt;"",INDEX(Items!$C$2:$C$221,MATCH(D37,Items!$A$2:$A$221,)),"")</f>
        <v>Omacor</v>
      </c>
      <c r="F37" t="str">
        <f>IF(D37&lt;&gt;"",INDEX(Items!$B$2:B247,MATCH(D37,Items!$A$2:$A$221,)),"")</f>
        <v>Elcosapentaenoic Acid, Docosahexaenoic Acid</v>
      </c>
      <c r="G37" t="str">
        <f>IF(D37&lt;&gt;"",INDEX(Items!$D$2:D247,MATCH(D37,Items!$A$2:$A$221,)),"")</f>
        <v>460mg/380mg</v>
      </c>
    </row>
    <row r="38" spans="2:7" x14ac:dyDescent="0.25">
      <c r="D38" t="s">
        <v>336</v>
      </c>
      <c r="E38" t="str">
        <f>IF(D38&lt;&gt;"",INDEX(Items!$C$2:$C$221,MATCH(D38,Items!$A$2:$A$221,)),"")</f>
        <v>dapagliflozin/Metformin HCl</v>
      </c>
      <c r="F38" t="str">
        <f>IF(D38&lt;&gt;"",INDEX(Items!$B$2:B251,MATCH(D38,Items!$A$2:$A$221,)),"")</f>
        <v>xigduo</v>
      </c>
      <c r="G38" t="str">
        <f>IF(D38&lt;&gt;"",INDEX(Items!$D$2:D251,MATCH(D38,Items!$A$2:$A$221,)),"")</f>
        <v>10mg/1000mg Tablet</v>
      </c>
    </row>
    <row r="39" spans="2:7" x14ac:dyDescent="0.25">
      <c r="D39" t="s">
        <v>337</v>
      </c>
      <c r="E39" t="str">
        <f>IF(D39&lt;&gt;"",INDEX(Items!$C$2:$C$221,MATCH(D39,Items!$A$2:$A$221,)),"")</f>
        <v>Sitagliptin Metformin</v>
      </c>
      <c r="F39" t="str">
        <f>IF(D39&lt;&gt;"",INDEX(Items!$B$2:B252,MATCH(D39,Items!$A$2:$A$221,)),"")</f>
        <v>Velmetia</v>
      </c>
      <c r="G39" t="str">
        <f>IF(D39&lt;&gt;"",INDEX(Items!$D$2:D252,MATCH(D39,Items!$A$2:$A$221,)),"")</f>
        <v>50mg/1g Film Coated</v>
      </c>
    </row>
    <row r="40" spans="2:7" x14ac:dyDescent="0.25">
      <c r="D40" t="s">
        <v>352</v>
      </c>
      <c r="E40" t="str">
        <f>IF(D40&lt;&gt;"",INDEX(Items!$C$2:$C$221,MATCH(D40,Items!$A$2:$A$221,)),"")</f>
        <v>Ascorbic Acid</v>
      </c>
      <c r="F40" t="str">
        <f>IF(D40&lt;&gt;"",INDEX(Items!$B$2:B253,MATCH(D40,Items!$A$2:$A$221,)),"")</f>
        <v xml:space="preserve">Rhea </v>
      </c>
      <c r="G40" t="str">
        <f>IF(D40&lt;&gt;"",INDEX(Items!$D$2:D253,MATCH(D40,Items!$A$2:$A$221,)),"")</f>
        <v>500mg</v>
      </c>
    </row>
    <row r="41" spans="2:7" x14ac:dyDescent="0.25">
      <c r="D41" t="s">
        <v>143</v>
      </c>
      <c r="E41" t="str">
        <f>IF(D41&lt;&gt;"",INDEX(Items!$C$2:$C$221,MATCH(D41,Items!$A$2:$A$221,)),"")</f>
        <v>Diamicron</v>
      </c>
      <c r="F41" t="str">
        <f>IF(D41&lt;&gt;"",INDEX(Items!$B$2:B254,MATCH(D41,Items!$A$2:$A$221,)),"")</f>
        <v xml:space="preserve">Gliclazide </v>
      </c>
      <c r="G41" t="str">
        <f>IF(D41&lt;&gt;"",INDEX(Items!$D$2:D254,MATCH(D41,Items!$A$2:$A$221,)),"")</f>
        <v>60mg</v>
      </c>
    </row>
    <row r="42" spans="2:7" x14ac:dyDescent="0.25">
      <c r="D42" t="s">
        <v>263</v>
      </c>
      <c r="E42" t="str">
        <f>IF(D42&lt;&gt;"",INDEX(Items!$C$2:$C$221,MATCH(D42,Items!$A$2:$A$221,)),"")</f>
        <v>Losartan</v>
      </c>
      <c r="F42" t="str">
        <f>IF(D42&lt;&gt;"",INDEX(Items!$B$2:B255,MATCH(D42,Items!$A$2:$A$221,)),"")</f>
        <v>Neosartan</v>
      </c>
      <c r="G42" t="str">
        <f>IF(D42&lt;&gt;"",INDEX(Items!$D$2:D255,MATCH(D42,Items!$A$2:$A$221,)),"")</f>
        <v>100mg</v>
      </c>
    </row>
    <row r="43" spans="2:7" x14ac:dyDescent="0.25">
      <c r="D43" t="s">
        <v>265</v>
      </c>
      <c r="E43" t="str">
        <f>IF(D43&lt;&gt;"",INDEX(Items!$C$2:$C$221,MATCH(D43,Items!$A$2:$A$221,)),"")</f>
        <v>Amlodipine</v>
      </c>
      <c r="F43" t="str">
        <f>IF(D43&lt;&gt;"",INDEX(Items!$B$2:B256,MATCH(D43,Items!$A$2:$A$221,)),"")</f>
        <v>Rite-Med</v>
      </c>
      <c r="G43" t="str">
        <f>IF(D43&lt;&gt;"",INDEX(Items!$D$2:D256,MATCH(D43,Items!$A$2:$A$221,)),"")</f>
        <v>5mg</v>
      </c>
    </row>
    <row r="44" spans="2:7" x14ac:dyDescent="0.25">
      <c r="B44" t="s">
        <v>420</v>
      </c>
      <c r="C44" t="s">
        <v>402</v>
      </c>
      <c r="D44" t="s">
        <v>141</v>
      </c>
      <c r="E44" t="str">
        <f>IF(D44&lt;&gt;"",INDEX(Items!$C$2:$C$221,MATCH(D44,Items!$A$2:$A$221,)),"")</f>
        <v>Carvid</v>
      </c>
      <c r="F44" t="str">
        <f>IF(D44&lt;&gt;"",INDEX(Items!$B$2:B257,MATCH(D44,Items!$A$2:$A$221,)),"")</f>
        <v>Carvedilol</v>
      </c>
      <c r="G44" t="str">
        <f>IF(D44&lt;&gt;"",INDEX(Items!$D$2:D257,MATCH(D44,Items!$A$2:$A$221,)),"")</f>
        <v>25mg</v>
      </c>
    </row>
    <row r="45" spans="2:7" x14ac:dyDescent="0.25">
      <c r="C45" t="s">
        <v>401</v>
      </c>
      <c r="D45" t="s">
        <v>327</v>
      </c>
      <c r="E45" t="str">
        <f>IF(D45&lt;&gt;"",INDEX(Items!$C$2:$C$221,MATCH(D45,Items!$A$2:$A$221,)),"")</f>
        <v>Glyxambi</v>
      </c>
      <c r="F45" t="str">
        <f>IF(D45&lt;&gt;"",INDEX(Items!$B$2:B258,MATCH(D45,Items!$A$2:$A$221,)),"")</f>
        <v>Empagliflozin Linagliptin</v>
      </c>
      <c r="G45" t="str">
        <f>IF(D45&lt;&gt;"",INDEX(Items!$D$2:D258,MATCH(D45,Items!$A$2:$A$221,)),"")</f>
        <v>25mg/5mg</v>
      </c>
    </row>
    <row r="46" spans="2:7" x14ac:dyDescent="0.25">
      <c r="D46" t="s">
        <v>142</v>
      </c>
      <c r="E46" t="str">
        <f>IF(D46&lt;&gt;"",INDEX(Items!$C$2:$C$221,MATCH(D46,Items!$A$2:$A$221,)),"")</f>
        <v>Aldactone</v>
      </c>
      <c r="F46" t="str">
        <f>IF(D46&lt;&gt;"",INDEX(Items!$B$2:B259,MATCH(D46,Items!$A$2:$A$221,)),"")</f>
        <v>Spironolactone</v>
      </c>
      <c r="G46" t="str">
        <f>IF(D46&lt;&gt;"",INDEX(Items!$D$2:D259,MATCH(D46,Items!$A$2:$A$221,)),"")</f>
        <v>50mg</v>
      </c>
    </row>
    <row r="47" spans="2:7" x14ac:dyDescent="0.25">
      <c r="B47" t="s">
        <v>420</v>
      </c>
      <c r="C47" t="s">
        <v>400</v>
      </c>
      <c r="D47" t="s">
        <v>347</v>
      </c>
      <c r="E47" t="str">
        <f>IF(D47&lt;&gt;"",INDEX(Items!$C$2:$C$221,MATCH(D47,Items!$A$2:$A$221,)),"")</f>
        <v>Rosuvastatin</v>
      </c>
      <c r="F47" t="str">
        <f>IF(D47&lt;&gt;"",INDEX(Items!$B$2:B260,MATCH(D47,Items!$A$2:$A$221,)),"")</f>
        <v>Unilab Inc. - Roswin</v>
      </c>
      <c r="G47" t="str">
        <f>IF(D47&lt;&gt;"",INDEX(Items!$D$2:D260,MATCH(D47,Items!$A$2:$A$221,)),"")</f>
        <v>5mg</v>
      </c>
    </row>
    <row r="48" spans="2:7" x14ac:dyDescent="0.25">
      <c r="B48" t="s">
        <v>420</v>
      </c>
      <c r="C48" t="s">
        <v>397</v>
      </c>
      <c r="D48" t="s">
        <v>140</v>
      </c>
      <c r="E48" t="str">
        <f>IF(D48&lt;&gt;"",INDEX(Items!$C$2:$C$221,MATCH(D48,Items!$A$2:$A$221,)),"")</f>
        <v>Entresto</v>
      </c>
      <c r="F48" t="str">
        <f>IF(D48&lt;&gt;"",INDEX(Items!$B$2:B261,MATCH(D48,Items!$A$2:$A$221,)),"")</f>
        <v>Sacubitril, Valsartan</v>
      </c>
      <c r="G48" t="str">
        <f>IF(D48&lt;&gt;"",INDEX(Items!$D$2:D261,MATCH(D48,Items!$A$2:$A$221,)),"")</f>
        <v>100mg</v>
      </c>
    </row>
    <row r="49" spans="1:7" x14ac:dyDescent="0.25">
      <c r="B49" t="s">
        <v>420</v>
      </c>
      <c r="C49" t="s">
        <v>353</v>
      </c>
      <c r="D49" t="s">
        <v>356</v>
      </c>
      <c r="E49" t="str">
        <f>IF(D49&lt;&gt;"",INDEX(Items!$C$2:$C$221,MATCH(D49,Items!$A$2:$A$221,)),"")</f>
        <v>Multivitamins with B Complex</v>
      </c>
      <c r="F49" t="str">
        <f>IF(D49&lt;&gt;"",INDEX(Items!$B$2:B262,MATCH(D49,Items!$A$2:$A$221,)),"")</f>
        <v>Pharmaton Essential</v>
      </c>
      <c r="G49" t="str">
        <f>IF(D49&lt;&gt;"",INDEX(Items!$D$2:D262,MATCH(D49,Items!$A$2:$A$221,)),"")</f>
        <v>9 + 1</v>
      </c>
    </row>
    <row r="50" spans="1:7" x14ac:dyDescent="0.25">
      <c r="D50" t="s">
        <v>376</v>
      </c>
      <c r="E50" t="str">
        <f>IF(D50&lt;&gt;"",INDEX(Items!$C$2:$C$221,MATCH(D50,Items!$A$2:$A$221,)),"")</f>
        <v>Multivitamins</v>
      </c>
      <c r="F50" t="str">
        <f>IF(D50&lt;&gt;"",INDEX(Items!$B$2:B263,MATCH(D50,Items!$A$2:$A$221,)),"")</f>
        <v>Enervon</v>
      </c>
      <c r="G50">
        <f>IF(D50&lt;&gt;"",INDEX(Items!$D$2:D263,MATCH(D50,Items!$A$2:$A$221,)),"")</f>
        <v>0</v>
      </c>
    </row>
    <row r="51" spans="1:7" x14ac:dyDescent="0.25">
      <c r="D51" t="s">
        <v>362</v>
      </c>
      <c r="E51" t="str">
        <f>IF(D51&lt;&gt;"",INDEX(Items!$C$2:$C$221,MATCH(D51,Items!$A$2:$A$221,)),"")</f>
        <v>Methol Camphor Eucalyptus Oil</v>
      </c>
      <c r="F51" t="str">
        <f>IF(D51&lt;&gt;"",INDEX(Items!$B$2:B264,MATCH(D51,Items!$A$2:$A$221,)),"")</f>
        <v>Efficascent Relaxscent Oil</v>
      </c>
      <c r="G51" t="str">
        <f>IF(D51&lt;&gt;"",INDEX(Items!$D$2:D264,MATCH(D51,Items!$A$2:$A$221,)),"")</f>
        <v>500mg</v>
      </c>
    </row>
    <row r="52" spans="1:7" x14ac:dyDescent="0.25">
      <c r="D52" t="s">
        <v>367</v>
      </c>
      <c r="E52" t="str">
        <f>IF(D52&lt;&gt;"",INDEX(Items!$C$2:$C$221,MATCH(D52,Items!$A$2:$A$221,)),"")</f>
        <v>Inhaler</v>
      </c>
      <c r="F52" t="str">
        <f>IF(D52&lt;&gt;"",INDEX(Items!$B$2:B265,MATCH(D52,Items!$A$2:$A$221,)),"")</f>
        <v>Vicks</v>
      </c>
      <c r="G52" t="str">
        <f>IF(D52&lt;&gt;"",INDEX(Items!$D$2:D265,MATCH(D52,Items!$A$2:$A$221,)),"")</f>
        <v>Keychain</v>
      </c>
    </row>
    <row r="53" spans="1:7" x14ac:dyDescent="0.25">
      <c r="D53" t="s">
        <v>379</v>
      </c>
      <c r="E53" t="str">
        <f>IF(D53&lt;&gt;"",INDEX(Items!$C$2:$C$221,MATCH(D53,Items!$A$2:$A$221,)),"")</f>
        <v>Methformin Hydrochloride</v>
      </c>
      <c r="F53" t="str">
        <f>IF(D53&lt;&gt;"",INDEX(Items!$B$2:B266,MATCH(D53,Items!$A$2:$A$221,)),"")</f>
        <v>Glumet-XR</v>
      </c>
      <c r="G53" t="str">
        <f>IF(D53&lt;&gt;"",INDEX(Items!$D$2:D266,MATCH(D53,Items!$A$2:$A$221,)),"")</f>
        <v>500mg</v>
      </c>
    </row>
    <row r="54" spans="1:7" x14ac:dyDescent="0.25">
      <c r="B54" t="s">
        <v>420</v>
      </c>
      <c r="C54" t="s">
        <v>399</v>
      </c>
      <c r="D54" t="s">
        <v>374</v>
      </c>
      <c r="E54" t="str">
        <f>IF(D54&lt;&gt;"",INDEX(Items!$C$2:$C$221,MATCH(D54,Items!$A$2:$A$221,)),"")</f>
        <v>Aspirin</v>
      </c>
      <c r="F54" t="str">
        <f>IF(D54&lt;&gt;"",INDEX(Items!$B$2:B267,MATCH(D54,Items!$A$2:$A$221,)),"")</f>
        <v>Aspilets</v>
      </c>
      <c r="G54" t="str">
        <f>IF(D54&lt;&gt;"",INDEX(Items!$D$2:D267,MATCH(D54,Items!$A$2:$A$221,)),"")</f>
        <v>80mg</v>
      </c>
    </row>
    <row r="55" spans="1:7" x14ac:dyDescent="0.25">
      <c r="C55" t="s">
        <v>398</v>
      </c>
      <c r="D55" t="s">
        <v>379</v>
      </c>
      <c r="E55" t="str">
        <f>IF(D55&lt;&gt;"",INDEX(Items!$C$2:$C$221,MATCH(D55,Items!$A$2:$A$221,)),"")</f>
        <v>Methformin Hydrochloride</v>
      </c>
      <c r="F55" t="str">
        <f>IF(D55&lt;&gt;"",INDEX(Items!$B$2:B269,MATCH(D55,Items!$A$2:$A$221,)),"")</f>
        <v>Glumet-XR</v>
      </c>
      <c r="G55" t="str">
        <f>IF(D55&lt;&gt;"",INDEX(Items!$D$2:D269,MATCH(D55,Items!$A$2:$A$221,)),"")</f>
        <v>500mg</v>
      </c>
    </row>
    <row r="56" spans="1:7" x14ac:dyDescent="0.25">
      <c r="C56" t="s">
        <v>404</v>
      </c>
      <c r="D56" t="s">
        <v>382</v>
      </c>
      <c r="E56" t="str">
        <f>IF(D56&lt;&gt;"",INDEX(Items!$C$2:$C$221,MATCH(D56,Items!$A$2:$A$221,)),"")</f>
        <v>Methformin Hydrochloride</v>
      </c>
      <c r="F56" t="str">
        <f>IF(D56&lt;&gt;"",INDEX(Items!$B$2:B270,MATCH(D56,Items!$A$2:$A$221,)),"")</f>
        <v>Fornidd XR</v>
      </c>
      <c r="G56" t="str">
        <f>IF(D56&lt;&gt;"",INDEX(Items!$D$2:D270,MATCH(D56,Items!$A$2:$A$221,)),"")</f>
        <v>1g</v>
      </c>
    </row>
    <row r="57" spans="1:7" x14ac:dyDescent="0.25">
      <c r="B57" t="s">
        <v>410</v>
      </c>
      <c r="C57" t="s">
        <v>411</v>
      </c>
      <c r="D57" t="s">
        <v>347</v>
      </c>
      <c r="E57" t="str">
        <f>IF(D57&lt;&gt;"",INDEX(Items!$C$2:$C$221,MATCH(D57,Items!$A$2:$A$221,)),"")</f>
        <v>Rosuvastatin</v>
      </c>
      <c r="F57" t="str">
        <f>IF(D57&lt;&gt;"",INDEX(Items!$B$2:B271,MATCH(D57,Items!$A$2:$A$221,)),"")</f>
        <v>Unilab Inc. - Roswin</v>
      </c>
      <c r="G57" t="str">
        <f>IF(D57&lt;&gt;"",INDEX(Items!$D$2:D271,MATCH(D57,Items!$A$2:$A$221,)),"")</f>
        <v>5mg</v>
      </c>
    </row>
    <row r="58" spans="1:7" x14ac:dyDescent="0.25">
      <c r="B58" t="s">
        <v>414</v>
      </c>
      <c r="C58" t="s">
        <v>417</v>
      </c>
      <c r="D58" t="s">
        <v>416</v>
      </c>
      <c r="E58" t="str">
        <f>IF(D58&lt;&gt;"",INDEX(Items!$C$2:$C$221,MATCH(D58,Items!$A$2:$A$221,)),"")</f>
        <v>Melandy MR</v>
      </c>
      <c r="F58" t="str">
        <f>IF(D58&lt;&gt;"",INDEX(Items!$B$2:B272,MATCH(D58,Items!$A$2:$A$221,)),"")</f>
        <v xml:space="preserve">Gliclazide </v>
      </c>
      <c r="G58" t="str">
        <f>IF(D58&lt;&gt;"",INDEX(Items!$D$2:D272,MATCH(D58,Items!$A$2:$A$221,)),"")</f>
        <v>60mg</v>
      </c>
    </row>
    <row r="59" spans="1:7" x14ac:dyDescent="0.25">
      <c r="B59" t="s">
        <v>414</v>
      </c>
      <c r="C59" t="s">
        <v>418</v>
      </c>
      <c r="D59" t="s">
        <v>327</v>
      </c>
      <c r="E59" t="str">
        <f>IF(D59&lt;&gt;"",INDEX(Items!$C$2:$C$221,MATCH(D59,Items!$A$2:$A$221,)),"")</f>
        <v>Glyxambi</v>
      </c>
      <c r="F59" t="str">
        <f>IF(D59&lt;&gt;"",INDEX(Items!$B$2:B269,MATCH(D59,Items!$A$2:$A$221,)),"")</f>
        <v>Empagliflozin Linagliptin</v>
      </c>
      <c r="G59" t="str">
        <f>IF(D59&lt;&gt;"",INDEX(Items!$D$2:D269,MATCH(D59,Items!$A$2:$A$221,)),"")</f>
        <v>25mg/5mg</v>
      </c>
    </row>
    <row r="60" spans="1:7" x14ac:dyDescent="0.25">
      <c r="B60" t="s">
        <v>414</v>
      </c>
      <c r="C60" t="s">
        <v>419</v>
      </c>
      <c r="D60" t="s">
        <v>242</v>
      </c>
      <c r="E60" t="str">
        <f>IF(D60&lt;&gt;"",INDEX(Items!$C$2:$C$221,MATCH(D60,Items!$A$2:$A$221,)),"")</f>
        <v>Entresto</v>
      </c>
      <c r="F60" t="str">
        <f>IF(D60&lt;&gt;"",INDEX(Items!$B$2:B270,MATCH(D60,Items!$A$2:$A$221,)),"")</f>
        <v>Sacubitril, Valsartan</v>
      </c>
      <c r="G60" t="str">
        <f>IF(D60&lt;&gt;"",INDEX(Items!$D$2:D270,MATCH(D60,Items!$A$2:$A$221,)),"")</f>
        <v>200mg</v>
      </c>
    </row>
    <row r="61" spans="1:7" x14ac:dyDescent="0.25">
      <c r="A61" t="str">
        <f t="shared" ref="A61" si="2">IF(ISERROR(SEARCH($A$1,C61)),"","FOUND")</f>
        <v/>
      </c>
      <c r="B61" t="s">
        <v>414</v>
      </c>
      <c r="C61" t="s">
        <v>421</v>
      </c>
      <c r="D61" t="s">
        <v>142</v>
      </c>
      <c r="E61" t="str">
        <f>IF(D61&lt;&gt;"",INDEX(Items!$C$2:$C$221,MATCH(D61,Items!$A$2:$A$221,)),"")</f>
        <v>Aldactone</v>
      </c>
      <c r="F61" t="str">
        <f>IF(D61&lt;&gt;"",INDEX(Items!$B$2:B280,MATCH(D61,Items!$A$2:$A$221,)),"")</f>
        <v>Spironolactone</v>
      </c>
      <c r="G61" t="str">
        <f>IF(D61&lt;&gt;"",INDEX(Items!$D$2:D280,MATCH(D61,Items!$A$2:$A$221,)),"")</f>
        <v>50mg</v>
      </c>
    </row>
    <row r="62" spans="1:7" x14ac:dyDescent="0.25">
      <c r="E62" t="str">
        <f>IF(D62&lt;&gt;"",INDEX(Items!$C$2:$C$221,MATCH(D62,Items!$A$2:$A$221,)),"")</f>
        <v/>
      </c>
      <c r="F62" t="str">
        <f>IF(D62&lt;&gt;"",INDEX(Items!$B$2:B276,MATCH(D62,Items!$A$2:$A$221,)),"")</f>
        <v/>
      </c>
      <c r="G62" t="str">
        <f>IF(D62&lt;&gt;"",INDEX(Items!$D$2:D276,MATCH(D62,Items!$A$2:$A$221,)),"")</f>
        <v/>
      </c>
    </row>
    <row r="63" spans="1:7" x14ac:dyDescent="0.25">
      <c r="E63" t="str">
        <f>IF(D63&lt;&gt;"",INDEX(Items!$C$2:$C$221,MATCH(D63,Items!$A$2:$A$221,)),"")</f>
        <v/>
      </c>
      <c r="F63" t="str">
        <f>IF(D63&lt;&gt;"",INDEX(Items!$B$2:B277,MATCH(D63,Items!$A$2:$A$221,)),"")</f>
        <v/>
      </c>
      <c r="G63" t="str">
        <f>IF(D63&lt;&gt;"",INDEX(Items!$D$2:D277,MATCH(D63,Items!$A$2:$A$221,)),"")</f>
        <v/>
      </c>
    </row>
    <row r="64" spans="1:7" x14ac:dyDescent="0.25">
      <c r="E64" t="str">
        <f>IF(D64&lt;&gt;"",INDEX(Items!$C$2:$C$221,MATCH(D64,Items!$A$2:$A$221,)),"")</f>
        <v/>
      </c>
      <c r="F64" t="str">
        <f>IF(D64&lt;&gt;"",INDEX(Items!$B$2:B278,MATCH(D64,Items!$A$2:$A$221,)),"")</f>
        <v/>
      </c>
      <c r="G64" t="str">
        <f>IF(D64&lt;&gt;"",INDEX(Items!$D$2:D278,MATCH(D64,Items!$A$2:$A$221,)),"")</f>
        <v/>
      </c>
    </row>
    <row r="65" spans="5:7" x14ac:dyDescent="0.25">
      <c r="E65" t="str">
        <f>IF(D65&lt;&gt;"",INDEX(Items!$C$2:$C$221,MATCH(D65,Items!$A$2:$A$221,)),"")</f>
        <v/>
      </c>
      <c r="F65" t="str">
        <f>IF(D65&lt;&gt;"",INDEX(Items!$B$2:B279,MATCH(D65,Items!$A$2:$A$221,)),"")</f>
        <v/>
      </c>
      <c r="G65" t="str">
        <f>IF(D65&lt;&gt;"",INDEX(Items!$D$2:D279,MATCH(D65,Items!$A$2:$A$221,)),"")</f>
        <v/>
      </c>
    </row>
    <row r="66" spans="5:7" x14ac:dyDescent="0.25">
      <c r="E66" t="str">
        <f>IF(D66&lt;&gt;"",INDEX(Items!$C$2:$C$221,MATCH(D66,Items!$A$2:$A$221,)),"")</f>
        <v/>
      </c>
      <c r="F66" t="str">
        <f>IF(D66&lt;&gt;"",INDEX(Items!$B$2:B280,MATCH(D66,Items!$A$2:$A$221,)),"")</f>
        <v/>
      </c>
      <c r="G66" t="str">
        <f>IF(D66&lt;&gt;"",INDEX(Items!$D$2:D280,MATCH(D66,Items!$A$2:$A$221,)),"")</f>
        <v/>
      </c>
    </row>
    <row r="67" spans="5:7" x14ac:dyDescent="0.25">
      <c r="E67" t="str">
        <f>IF(D67&lt;&gt;"",INDEX(Items!$C$2:$C$221,MATCH(D67,Items!$A$2:$A$221,)),"")</f>
        <v/>
      </c>
      <c r="F67" t="str">
        <f>IF(D67&lt;&gt;"",INDEX(Items!$B$2:B281,MATCH(D67,Items!$A$2:$A$221,)),"")</f>
        <v/>
      </c>
      <c r="G67" t="str">
        <f>IF(D67&lt;&gt;"",INDEX(Items!$D$2:D281,MATCH(D67,Items!$A$2:$A$221,)),"")</f>
        <v/>
      </c>
    </row>
    <row r="68" spans="5:7" x14ac:dyDescent="0.25">
      <c r="E68" t="str">
        <f>IF(D68&lt;&gt;"",INDEX(Items!$C$2:$C$221,MATCH(D68,Items!$A$2:$A$221,)),"")</f>
        <v/>
      </c>
      <c r="F68" t="str">
        <f>IF(D68&lt;&gt;"",INDEX(Items!$B$2:B282,MATCH(D68,Items!$A$2:$A$221,)),"")</f>
        <v/>
      </c>
      <c r="G68" t="str">
        <f>IF(D68&lt;&gt;"",INDEX(Items!$D$2:D282,MATCH(D68,Items!$A$2:$A$221,)),"")</f>
        <v/>
      </c>
    </row>
    <row r="69" spans="5:7" x14ac:dyDescent="0.25">
      <c r="E69" t="str">
        <f>IF(D69&lt;&gt;"",INDEX(Items!$C$2:$C$221,MATCH(D69,Items!$A$2:$A$221,)),"")</f>
        <v/>
      </c>
      <c r="F69" t="str">
        <f>IF(D69&lt;&gt;"",INDEX(Items!$B$2:B283,MATCH(D69,Items!$A$2:$A$221,)),"")</f>
        <v/>
      </c>
      <c r="G69" t="str">
        <f>IF(D69&lt;&gt;"",INDEX(Items!$D$2:D283,MATCH(D69,Items!$A$2:$A$221,)),"")</f>
        <v/>
      </c>
    </row>
    <row r="70" spans="5:7" x14ac:dyDescent="0.25">
      <c r="E70" t="str">
        <f>IF(D70&lt;&gt;"",INDEX(Items!$C$2:$C$221,MATCH(D70,Items!$A$2:$A$221,)),"")</f>
        <v/>
      </c>
      <c r="F70" t="str">
        <f>IF(D70&lt;&gt;"",INDEX(Items!$B$2:B284,MATCH(D70,Items!$A$2:$A$221,)),"")</f>
        <v/>
      </c>
      <c r="G70" t="str">
        <f>IF(D70&lt;&gt;"",INDEX(Items!$D$2:D284,MATCH(D70,Items!$A$2:$A$221,)),"")</f>
        <v/>
      </c>
    </row>
    <row r="71" spans="5:7" x14ac:dyDescent="0.25">
      <c r="E71" t="str">
        <f>IF(D71&lt;&gt;"",INDEX(Items!$C$2:$C$221,MATCH(D71,Items!$A$2:$A$221,)),"")</f>
        <v/>
      </c>
      <c r="F71" t="str">
        <f>IF(D71&lt;&gt;"",INDEX(Items!$B$2:B285,MATCH(D71,Items!$A$2:$A$221,)),"")</f>
        <v/>
      </c>
      <c r="G71" t="str">
        <f>IF(D71&lt;&gt;"",INDEX(Items!$D$2:D285,MATCH(D71,Items!$A$2:$A$221,)),"")</f>
        <v/>
      </c>
    </row>
    <row r="72" spans="5:7" x14ac:dyDescent="0.25">
      <c r="E72" t="str">
        <f>IF(D72&lt;&gt;"",INDEX(Items!$C$2:$C$221,MATCH(D72,Items!$A$2:$A$221,)),"")</f>
        <v/>
      </c>
      <c r="F72" t="str">
        <f>IF(D72&lt;&gt;"",INDEX(Items!$B$2:B286,MATCH(D72,Items!$A$2:$A$221,)),"")</f>
        <v/>
      </c>
      <c r="G72" t="str">
        <f>IF(D72&lt;&gt;"",INDEX(Items!$D$2:D286,MATCH(D72,Items!$A$2:$A$221,)),"")</f>
        <v/>
      </c>
    </row>
    <row r="73" spans="5:7" x14ac:dyDescent="0.25">
      <c r="E73" t="str">
        <f>IF(D73&lt;&gt;"",INDEX(Items!$C$2:$C$221,MATCH(D73,Items!$A$2:$A$221,)),"")</f>
        <v/>
      </c>
      <c r="F73" t="str">
        <f>IF(D73&lt;&gt;"",INDEX(Items!$B$2:B287,MATCH(D73,Items!$A$2:$A$221,)),"")</f>
        <v/>
      </c>
      <c r="G73" t="str">
        <f>IF(D73&lt;&gt;"",INDEX(Items!$D$2:D287,MATCH(D73,Items!$A$2:$A$221,)),"")</f>
        <v/>
      </c>
    </row>
    <row r="74" spans="5:7" x14ac:dyDescent="0.25">
      <c r="E74" t="str">
        <f>IF(D74&lt;&gt;"",INDEX(Items!$C$2:$C$221,MATCH(D74,Items!$A$2:$A$221,)),"")</f>
        <v/>
      </c>
      <c r="F74" t="str">
        <f>IF(D74&lt;&gt;"",INDEX(Items!$B$2:B288,MATCH(D74,Items!$A$2:$A$221,)),"")</f>
        <v/>
      </c>
      <c r="G74" t="str">
        <f>IF(D74&lt;&gt;"",INDEX(Items!$D$2:D288,MATCH(D74,Items!$A$2:$A$221,)),"")</f>
        <v/>
      </c>
    </row>
    <row r="75" spans="5:7" x14ac:dyDescent="0.25">
      <c r="E75" t="str">
        <f>IF(D75&lt;&gt;"",INDEX(Items!$C$2:$C$221,MATCH(D75,Items!$A$2:$A$221,)),"")</f>
        <v/>
      </c>
      <c r="F75" t="str">
        <f>IF(D75&lt;&gt;"",INDEX(Items!$B$2:B289,MATCH(D75,Items!$A$2:$A$221,)),"")</f>
        <v/>
      </c>
      <c r="G75" t="str">
        <f>IF(D75&lt;&gt;"",INDEX(Items!$D$2:D289,MATCH(D75,Items!$A$2:$A$221,)),"")</f>
        <v/>
      </c>
    </row>
    <row r="76" spans="5:7" x14ac:dyDescent="0.25">
      <c r="E76" t="str">
        <f>IF(D76&lt;&gt;"",INDEX(Items!$C$2:$C$221,MATCH(D76,Items!$A$2:$A$221,)),"")</f>
        <v/>
      </c>
      <c r="F76" t="str">
        <f>IF(D76&lt;&gt;"",INDEX(Items!$B$2:B290,MATCH(D76,Items!$A$2:$A$221,)),"")</f>
        <v/>
      </c>
      <c r="G76" t="str">
        <f>IF(D76&lt;&gt;"",INDEX(Items!$D$2:D290,MATCH(D76,Items!$A$2:$A$221,)),"")</f>
        <v/>
      </c>
    </row>
    <row r="77" spans="5:7" x14ac:dyDescent="0.25">
      <c r="E77" t="str">
        <f>IF(D77&lt;&gt;"",INDEX(Items!$C$2:$C$221,MATCH(D77,Items!$A$2:$A$221,)),"")</f>
        <v/>
      </c>
      <c r="F77" t="str">
        <f>IF(D77&lt;&gt;"",INDEX(Items!$B$2:B291,MATCH(D77,Items!$A$2:$A$221,)),"")</f>
        <v/>
      </c>
      <c r="G77" t="str">
        <f>IF(D77&lt;&gt;"",INDEX(Items!$D$2:D291,MATCH(D77,Items!$A$2:$A$221,)),"")</f>
        <v/>
      </c>
    </row>
    <row r="78" spans="5:7" x14ac:dyDescent="0.25">
      <c r="E78" t="str">
        <f>IF(D78&lt;&gt;"",INDEX(Items!$C$2:$C$221,MATCH(D78,Items!$A$2:$A$221,)),"")</f>
        <v/>
      </c>
      <c r="F78" t="str">
        <f>IF(D78&lt;&gt;"",INDEX(Items!$B$2:B292,MATCH(D78,Items!$A$2:$A$221,)),"")</f>
        <v/>
      </c>
      <c r="G78" t="str">
        <f>IF(D78&lt;&gt;"",INDEX(Items!$D$2:D292,MATCH(D78,Items!$A$2:$A$221,)),"")</f>
        <v/>
      </c>
    </row>
    <row r="79" spans="5:7" x14ac:dyDescent="0.25">
      <c r="E79" t="str">
        <f>IF(D79&lt;&gt;"",INDEX(Items!$C$2:$C$221,MATCH(D79,Items!$A$2:$A$221,)),"")</f>
        <v/>
      </c>
      <c r="F79" t="str">
        <f>IF(D79&lt;&gt;"",INDEX(Items!$B$2:B293,MATCH(D79,Items!$A$2:$A$221,)),"")</f>
        <v/>
      </c>
      <c r="G79" t="str">
        <f>IF(D79&lt;&gt;"",INDEX(Items!$D$2:D293,MATCH(D79,Items!$A$2:$A$221,)),"")</f>
        <v/>
      </c>
    </row>
    <row r="80" spans="5:7" x14ac:dyDescent="0.25">
      <c r="E80" t="str">
        <f>IF(D80&lt;&gt;"",INDEX(Items!$C$2:$C$221,MATCH(D80,Items!$A$2:$A$221,)),"")</f>
        <v/>
      </c>
      <c r="F80" t="str">
        <f>IF(D80&lt;&gt;"",INDEX(Items!$B$2:B294,MATCH(D80,Items!$A$2:$A$221,)),"")</f>
        <v/>
      </c>
      <c r="G80" t="str">
        <f>IF(D80&lt;&gt;"",INDEX(Items!$D$2:D294,MATCH(D80,Items!$A$2:$A$221,)),"")</f>
        <v/>
      </c>
    </row>
    <row r="81" spans="5:7" x14ac:dyDescent="0.25">
      <c r="E81" t="str">
        <f>IF(D81&lt;&gt;"",INDEX(Items!$C$2:$C$221,MATCH(D81,Items!$A$2:$A$221,)),"")</f>
        <v/>
      </c>
      <c r="F81" t="str">
        <f>IF(D81&lt;&gt;"",INDEX(Items!$B$2:B295,MATCH(D81,Items!$A$2:$A$221,)),"")</f>
        <v/>
      </c>
      <c r="G81" t="str">
        <f>IF(D81&lt;&gt;"",INDEX(Items!$D$2:D295,MATCH(D81,Items!$A$2:$A$221,)),"")</f>
        <v/>
      </c>
    </row>
    <row r="82" spans="5:7" x14ac:dyDescent="0.25">
      <c r="E82" t="str">
        <f>IF(D82&lt;&gt;"",INDEX(Items!$C$2:$C$221,MATCH(D82,Items!$A$2:$A$221,)),"")</f>
        <v/>
      </c>
      <c r="F82" t="str">
        <f>IF(D82&lt;&gt;"",INDEX(Items!$B$2:B296,MATCH(D82,Items!$A$2:$A$221,)),"")</f>
        <v/>
      </c>
      <c r="G82" t="str">
        <f>IF(D82&lt;&gt;"",INDEX(Items!$D$2:D296,MATCH(D82,Items!$A$2:$A$221,)),"")</f>
        <v/>
      </c>
    </row>
    <row r="83" spans="5:7" x14ac:dyDescent="0.25">
      <c r="E83" t="str">
        <f>IF(D83&lt;&gt;"",INDEX(Items!$C$2:$C$221,MATCH(D83,Items!$A$2:$A$221,)),"")</f>
        <v/>
      </c>
      <c r="F83" t="str">
        <f>IF(D83&lt;&gt;"",INDEX(Items!$B$2:B297,MATCH(D83,Items!$A$2:$A$221,)),"")</f>
        <v/>
      </c>
      <c r="G83" t="str">
        <f>IF(D83&lt;&gt;"",INDEX(Items!$D$2:D297,MATCH(D83,Items!$A$2:$A$221,)),"")</f>
        <v/>
      </c>
    </row>
    <row r="84" spans="5:7" x14ac:dyDescent="0.25">
      <c r="E84" t="str">
        <f>IF(D84&lt;&gt;"",INDEX(Items!$C$2:$C$221,MATCH(D84,Items!$A$2:$A$221,)),"")</f>
        <v/>
      </c>
      <c r="F84" t="str">
        <f>IF(D84&lt;&gt;"",INDEX(Items!$B$2:B298,MATCH(D84,Items!$A$2:$A$221,)),"")</f>
        <v/>
      </c>
      <c r="G84" t="str">
        <f>IF(D84&lt;&gt;"",INDEX(Items!$D$2:D298,MATCH(D84,Items!$A$2:$A$221,)),"")</f>
        <v/>
      </c>
    </row>
    <row r="85" spans="5:7" x14ac:dyDescent="0.25">
      <c r="E85" t="str">
        <f>IF(D85&lt;&gt;"",INDEX(Items!$C$2:$C$221,MATCH(D85,Items!$A$2:$A$221,)),"")</f>
        <v/>
      </c>
      <c r="F85" t="str">
        <f>IF(D85&lt;&gt;"",INDEX(Items!$B$2:B299,MATCH(D85,Items!$A$2:$A$221,)),"")</f>
        <v/>
      </c>
      <c r="G85" t="str">
        <f>IF(D85&lt;&gt;"",INDEX(Items!$D$2:D299,MATCH(D85,Items!$A$2:$A$221,)),"")</f>
        <v/>
      </c>
    </row>
    <row r="86" spans="5:7" x14ac:dyDescent="0.25">
      <c r="E86" t="str">
        <f>IF(D86&lt;&gt;"",INDEX(Items!$C$2:$C$221,MATCH(D86,Items!$A$2:$A$221,)),"")</f>
        <v/>
      </c>
      <c r="F86" t="str">
        <f>IF(D86&lt;&gt;"",INDEX(Items!$B$2:B300,MATCH(D86,Items!$A$2:$A$221,)),"")</f>
        <v/>
      </c>
      <c r="G86" t="str">
        <f>IF(D86&lt;&gt;"",INDEX(Items!$D$2:D300,MATCH(D86,Items!$A$2:$A$221,)),"")</f>
        <v/>
      </c>
    </row>
    <row r="87" spans="5:7" x14ac:dyDescent="0.25">
      <c r="E87" t="str">
        <f>IF(D87&lt;&gt;"",INDEX(Items!$C$2:$C$221,MATCH(D87,Items!$A$2:$A$221,)),"")</f>
        <v/>
      </c>
      <c r="F87" t="str">
        <f>IF(D87&lt;&gt;"",INDEX(Items!$B$2:B301,MATCH(D87,Items!$A$2:$A$221,)),"")</f>
        <v/>
      </c>
      <c r="G87" t="str">
        <f>IF(D87&lt;&gt;"",INDEX(Items!$D$2:D301,MATCH(D87,Items!$A$2:$A$221,)),"")</f>
        <v/>
      </c>
    </row>
    <row r="88" spans="5:7" x14ac:dyDescent="0.25">
      <c r="E88" t="str">
        <f>IF(D88&lt;&gt;"",INDEX(Items!$C$2:$C$221,MATCH(D88,Items!$A$2:$A$221,)),"")</f>
        <v/>
      </c>
      <c r="F88" t="str">
        <f>IF(D88&lt;&gt;"",INDEX(Items!$B$2:B302,MATCH(D88,Items!$A$2:$A$221,)),"")</f>
        <v/>
      </c>
      <c r="G88" t="str">
        <f>IF(D88&lt;&gt;"",INDEX(Items!$D$2:D302,MATCH(D88,Items!$A$2:$A$221,)),"")</f>
        <v/>
      </c>
    </row>
    <row r="89" spans="5:7" x14ac:dyDescent="0.25">
      <c r="E89" t="str">
        <f>IF(D89&lt;&gt;"",INDEX(Items!$C$2:$C$221,MATCH(D89,Items!$A$2:$A$221,)),"")</f>
        <v/>
      </c>
      <c r="F89" t="str">
        <f>IF(D89&lt;&gt;"",INDEX(Items!$B$2:B303,MATCH(D89,Items!$A$2:$A$221,)),"")</f>
        <v/>
      </c>
      <c r="G89" t="str">
        <f>IF(D89&lt;&gt;"",INDEX(Items!$D$2:D303,MATCH(D89,Items!$A$2:$A$221,)),"")</f>
        <v/>
      </c>
    </row>
    <row r="90" spans="5:7" x14ac:dyDescent="0.25">
      <c r="E90" t="str">
        <f>IF(D90&lt;&gt;"",INDEX(Items!$C$2:$C$221,MATCH(D90,Items!$A$2:$A$221,)),"")</f>
        <v/>
      </c>
      <c r="F90" t="str">
        <f>IF(D90&lt;&gt;"",INDEX(Items!$B$2:B304,MATCH(D90,Items!$A$2:$A$221,)),"")</f>
        <v/>
      </c>
      <c r="G90" t="str">
        <f>IF(D90&lt;&gt;"",INDEX(Items!$D$2:D304,MATCH(D90,Items!$A$2:$A$221,)),"")</f>
        <v/>
      </c>
    </row>
    <row r="91" spans="5:7" x14ac:dyDescent="0.25">
      <c r="E91" t="str">
        <f>IF(D91&lt;&gt;"",INDEX(Items!$C$2:$C$221,MATCH(D91,Items!$A$2:$A$221,)),"")</f>
        <v/>
      </c>
      <c r="F91" t="str">
        <f>IF(D91&lt;&gt;"",INDEX(Items!$B$2:B305,MATCH(D91,Items!$A$2:$A$221,)),"")</f>
        <v/>
      </c>
      <c r="G91" t="str">
        <f>IF(D91&lt;&gt;"",INDEX(Items!$D$2:D305,MATCH(D91,Items!$A$2:$A$221,)),"")</f>
        <v/>
      </c>
    </row>
    <row r="92" spans="5:7" x14ac:dyDescent="0.25">
      <c r="E92" t="str">
        <f>IF(D92&lt;&gt;"",INDEX(Items!$C$2:$C$221,MATCH(D92,Items!$A$2:$A$221,)),"")</f>
        <v/>
      </c>
      <c r="F92" t="str">
        <f>IF(D92&lt;&gt;"",INDEX(Items!$B$2:B306,MATCH(D92,Items!$A$2:$A$221,)),"")</f>
        <v/>
      </c>
      <c r="G92" t="str">
        <f>IF(D92&lt;&gt;"",INDEX(Items!$D$2:D306,MATCH(D92,Items!$A$2:$A$221,)),"")</f>
        <v/>
      </c>
    </row>
    <row r="93" spans="5:7" x14ac:dyDescent="0.25">
      <c r="E93" t="str">
        <f>IF(D93&lt;&gt;"",INDEX(Items!$C$2:$C$221,MATCH(D93,Items!$A$2:$A$221,)),"")</f>
        <v/>
      </c>
      <c r="F93" t="str">
        <f>IF(D93&lt;&gt;"",INDEX(Items!$B$2:B307,MATCH(D93,Items!$A$2:$A$221,)),"")</f>
        <v/>
      </c>
      <c r="G93" t="str">
        <f>IF(D93&lt;&gt;"",INDEX(Items!$D$2:D307,MATCH(D93,Items!$A$2:$A$221,)),"")</f>
        <v/>
      </c>
    </row>
    <row r="94" spans="5:7" x14ac:dyDescent="0.25">
      <c r="E94" t="str">
        <f>IF(D94&lt;&gt;"",INDEX(Items!$C$2:$C$221,MATCH(D94,Items!$A$2:$A$221,)),"")</f>
        <v/>
      </c>
      <c r="F94" t="str">
        <f>IF(D94&lt;&gt;"",INDEX(Items!$B$2:B308,MATCH(D94,Items!$A$2:$A$221,)),"")</f>
        <v/>
      </c>
      <c r="G94" t="str">
        <f>IF(D94&lt;&gt;"",INDEX(Items!$D$2:D308,MATCH(D94,Items!$A$2:$A$221,)),"")</f>
        <v/>
      </c>
    </row>
    <row r="95" spans="5:7" x14ac:dyDescent="0.25">
      <c r="E95" t="str">
        <f>IF(D95&lt;&gt;"",INDEX(Items!$C$2:$C$221,MATCH(D95,Items!$A$2:$A$221,)),"")</f>
        <v/>
      </c>
      <c r="F95" t="str">
        <f>IF(D95&lt;&gt;"",INDEX(Items!$B$2:B309,MATCH(D95,Items!$A$2:$A$221,)),"")</f>
        <v/>
      </c>
      <c r="G95" t="str">
        <f>IF(D95&lt;&gt;"",INDEX(Items!$D$2:D309,MATCH(D95,Items!$A$2:$A$221,)),"")</f>
        <v/>
      </c>
    </row>
    <row r="96" spans="5:7" x14ac:dyDescent="0.25">
      <c r="E96" t="str">
        <f>IF(D96&lt;&gt;"",INDEX(Items!$C$2:$C$221,MATCH(D96,Items!$A$2:$A$221,)),"")</f>
        <v/>
      </c>
      <c r="F96" t="str">
        <f>IF(D96&lt;&gt;"",INDEX(Items!$B$2:B310,MATCH(D96,Items!$A$2:$A$221,)),"")</f>
        <v/>
      </c>
      <c r="G96" t="str">
        <f>IF(D96&lt;&gt;"",INDEX(Items!$D$2:D310,MATCH(D96,Items!$A$2:$A$221,)),"")</f>
        <v/>
      </c>
    </row>
    <row r="97" spans="5:7" x14ac:dyDescent="0.25">
      <c r="E97" t="str">
        <f>IF(D97&lt;&gt;"",INDEX(Items!$C$2:$C$221,MATCH(D97,Items!$A$2:$A$221,)),"")</f>
        <v/>
      </c>
      <c r="F97" t="str">
        <f>IF(D97&lt;&gt;"",INDEX(Items!$B$2:B311,MATCH(D97,Items!$A$2:$A$221,)),"")</f>
        <v/>
      </c>
      <c r="G97" t="str">
        <f>IF(D97&lt;&gt;"",INDEX(Items!$D$2:D311,MATCH(D97,Items!$A$2:$A$221,)),"")</f>
        <v/>
      </c>
    </row>
    <row r="98" spans="5:7" x14ac:dyDescent="0.25">
      <c r="E98" t="str">
        <f>IF(D98&lt;&gt;"",INDEX(Items!$C$2:$C$221,MATCH(D98,Items!$A$2:$A$221,)),"")</f>
        <v/>
      </c>
      <c r="F98" t="str">
        <f>IF(D98&lt;&gt;"",INDEX(Items!$B$2:B312,MATCH(D98,Items!$A$2:$A$221,)),"")</f>
        <v/>
      </c>
      <c r="G98" t="str">
        <f>IF(D98&lt;&gt;"",INDEX(Items!$D$2:D312,MATCH(D98,Items!$A$2:$A$221,)),"")</f>
        <v/>
      </c>
    </row>
    <row r="99" spans="5:7" x14ac:dyDescent="0.25">
      <c r="E99" t="str">
        <f>IF(D99&lt;&gt;"",INDEX(Items!$C$2:$C$221,MATCH(D99,Items!$A$2:$A$221,)),"")</f>
        <v/>
      </c>
      <c r="F99" t="str">
        <f>IF(D99&lt;&gt;"",INDEX(Items!$B$2:B313,MATCH(D99,Items!$A$2:$A$221,)),"")</f>
        <v/>
      </c>
      <c r="G99" t="str">
        <f>IF(D99&lt;&gt;"",INDEX(Items!$D$2:D313,MATCH(D99,Items!$A$2:$A$221,)),"")</f>
        <v/>
      </c>
    </row>
    <row r="100" spans="5:7" x14ac:dyDescent="0.25">
      <c r="E100" t="str">
        <f>IF(D100&lt;&gt;"",INDEX(Items!$C$2:$C$221,MATCH(D100,Items!$A$2:$A$221,)),"")</f>
        <v/>
      </c>
      <c r="F100" t="str">
        <f>IF(D100&lt;&gt;"",INDEX(Items!$B$2:B314,MATCH(D100,Items!$A$2:$A$221,)),"")</f>
        <v/>
      </c>
      <c r="G100" t="str">
        <f>IF(D100&lt;&gt;"",INDEX(Items!$D$2:D314,MATCH(D100,Items!$A$2:$A$221,)),"")</f>
        <v/>
      </c>
    </row>
    <row r="101" spans="5:7" x14ac:dyDescent="0.25">
      <c r="E101" t="str">
        <f>IF(D101&lt;&gt;"",INDEX(Items!$C$2:$C$221,MATCH(D101,Items!$A$2:$A$221,)),"")</f>
        <v/>
      </c>
      <c r="F101" t="str">
        <f>IF(D101&lt;&gt;"",INDEX(Items!$B$2:B315,MATCH(D101,Items!$A$2:$A$221,)),"")</f>
        <v/>
      </c>
      <c r="G101" t="str">
        <f>IF(D101&lt;&gt;"",INDEX(Items!$D$2:D315,MATCH(D101,Items!$A$2:$A$221,)),"")</f>
        <v/>
      </c>
    </row>
    <row r="102" spans="5:7" x14ac:dyDescent="0.25">
      <c r="E102" t="str">
        <f>IF(D102&lt;&gt;"",INDEX(Items!$C$2:$C$221,MATCH(D102,Items!$A$2:$A$221,)),"")</f>
        <v/>
      </c>
      <c r="F102" t="str">
        <f>IF(D102&lt;&gt;"",INDEX(Items!$B$2:B316,MATCH(D102,Items!$A$2:$A$221,)),"")</f>
        <v/>
      </c>
      <c r="G102" t="str">
        <f>IF(D102&lt;&gt;"",INDEX(Items!$D$2:D316,MATCH(D102,Items!$A$2:$A$221,)),"")</f>
        <v/>
      </c>
    </row>
    <row r="103" spans="5:7" x14ac:dyDescent="0.25">
      <c r="E103" t="str">
        <f>IF(D103&lt;&gt;"",INDEX(Items!$C$2:$C$221,MATCH(D103,Items!$A$2:$A$221,)),"")</f>
        <v/>
      </c>
      <c r="F103" t="str">
        <f>IF(D103&lt;&gt;"",INDEX(Items!$B$2:B317,MATCH(D103,Items!$A$2:$A$221,)),"")</f>
        <v/>
      </c>
      <c r="G103" t="str">
        <f>IF(D103&lt;&gt;"",INDEX(Items!$D$2:D317,MATCH(D103,Items!$A$2:$A$221,)),"")</f>
        <v/>
      </c>
    </row>
    <row r="104" spans="5:7" x14ac:dyDescent="0.25">
      <c r="E104" t="str">
        <f>IF(D104&lt;&gt;"",INDEX(Items!$C$2:$C$221,MATCH(D104,Items!$A$2:$A$221,)),"")</f>
        <v/>
      </c>
      <c r="F104" t="str">
        <f>IF(D104&lt;&gt;"",INDEX(Items!$B$2:B318,MATCH(D104,Items!$A$2:$A$221,)),"")</f>
        <v/>
      </c>
      <c r="G104" t="str">
        <f>IF(D104&lt;&gt;"",INDEX(Items!$D$2:D318,MATCH(D104,Items!$A$2:$A$221,)),"")</f>
        <v/>
      </c>
    </row>
    <row r="105" spans="5:7" x14ac:dyDescent="0.25">
      <c r="E105" t="str">
        <f>IF(D105&lt;&gt;"",INDEX(Items!$C$2:$C$221,MATCH(D105,Items!$A$2:$A$221,)),"")</f>
        <v/>
      </c>
      <c r="F105" t="str">
        <f>IF(D105&lt;&gt;"",INDEX(Items!$B$2:B319,MATCH(D105,Items!$A$2:$A$221,)),"")</f>
        <v/>
      </c>
      <c r="G105" t="str">
        <f>IF(D105&lt;&gt;"",INDEX(Items!$D$2:D319,MATCH(D105,Items!$A$2:$A$221,)),"")</f>
        <v/>
      </c>
    </row>
    <row r="106" spans="5:7" x14ac:dyDescent="0.25">
      <c r="E106" t="str">
        <f>IF(D106&lt;&gt;"",INDEX(Items!$C$2:$C$221,MATCH(D106,Items!$A$2:$A$221,)),"")</f>
        <v/>
      </c>
      <c r="F106" t="str">
        <f>IF(D106&lt;&gt;"",INDEX(Items!$B$2:B320,MATCH(D106,Items!$A$2:$A$221,)),"")</f>
        <v/>
      </c>
      <c r="G106" t="str">
        <f>IF(D106&lt;&gt;"",INDEX(Items!$D$2:D320,MATCH(D106,Items!$A$2:$A$221,)),"")</f>
        <v/>
      </c>
    </row>
    <row r="107" spans="5:7" x14ac:dyDescent="0.25">
      <c r="E107" t="str">
        <f>IF(D107&lt;&gt;"",INDEX(Items!$C$2:$C$221,MATCH(D107,Items!$A$2:$A$221,)),"")</f>
        <v/>
      </c>
      <c r="F107" t="str">
        <f>IF(D107&lt;&gt;"",INDEX(Items!$B$2:B321,MATCH(D107,Items!$A$2:$A$221,)),"")</f>
        <v/>
      </c>
      <c r="G107" t="str">
        <f>IF(D107&lt;&gt;"",INDEX(Items!$D$2:D321,MATCH(D107,Items!$A$2:$A$221,)),"")</f>
        <v/>
      </c>
    </row>
    <row r="108" spans="5:7" x14ac:dyDescent="0.25">
      <c r="E108" t="str">
        <f>IF(D108&lt;&gt;"",INDEX(Items!$C$2:$C$221,MATCH(D108,Items!$A$2:$A$221,)),"")</f>
        <v/>
      </c>
      <c r="F108" t="str">
        <f>IF(D108&lt;&gt;"",INDEX(Items!$B$2:B322,MATCH(D108,Items!$A$2:$A$221,)),"")</f>
        <v/>
      </c>
      <c r="G108" t="str">
        <f>IF(D108&lt;&gt;"",INDEX(Items!$D$2:D322,MATCH(D108,Items!$A$2:$A$221,)),"")</f>
        <v/>
      </c>
    </row>
    <row r="109" spans="5:7" x14ac:dyDescent="0.25">
      <c r="E109" t="str">
        <f>IF(D109&lt;&gt;"",INDEX(Items!$C$2:$C$221,MATCH(D109,Items!$A$2:$A$221,)),"")</f>
        <v/>
      </c>
      <c r="F109" t="str">
        <f>IF(D109&lt;&gt;"",INDEX(Items!$B$2:B323,MATCH(D109,Items!$A$2:$A$221,)),"")</f>
        <v/>
      </c>
      <c r="G109" t="str">
        <f>IF(D109&lt;&gt;"",INDEX(Items!$D$2:D323,MATCH(D109,Items!$A$2:$A$221,)),"")</f>
        <v/>
      </c>
    </row>
    <row r="110" spans="5:7" x14ac:dyDescent="0.25">
      <c r="E110" t="str">
        <f>IF(D110&lt;&gt;"",INDEX(Items!$C$2:$C$221,MATCH(D110,Items!$A$2:$A$221,)),"")</f>
        <v/>
      </c>
      <c r="F110" t="str">
        <f>IF(D110&lt;&gt;"",INDEX(Items!$B$2:B324,MATCH(D110,Items!$A$2:$A$221,)),"")</f>
        <v/>
      </c>
      <c r="G110" t="str">
        <f>IF(D110&lt;&gt;"",INDEX(Items!$D$2:D324,MATCH(D110,Items!$A$2:$A$221,)),"")</f>
        <v/>
      </c>
    </row>
    <row r="111" spans="5:7" x14ac:dyDescent="0.25">
      <c r="E111" t="str">
        <f>IF(D111&lt;&gt;"",INDEX(Items!$C$2:$C$221,MATCH(D111,Items!$A$2:$A$221,)),"")</f>
        <v/>
      </c>
      <c r="F111" t="str">
        <f>IF(D111&lt;&gt;"",INDEX(Items!$B$2:B325,MATCH(D111,Items!$A$2:$A$221,)),"")</f>
        <v/>
      </c>
      <c r="G111" t="str">
        <f>IF(D111&lt;&gt;"",INDEX(Items!$D$2:D325,MATCH(D111,Items!$A$2:$A$221,)),"")</f>
        <v/>
      </c>
    </row>
    <row r="112" spans="5:7" x14ac:dyDescent="0.25">
      <c r="E112" t="str">
        <f>IF(D112&lt;&gt;"",INDEX(Items!$C$2:$C$221,MATCH(D112,Items!$A$2:$A$221,)),"")</f>
        <v/>
      </c>
      <c r="F112" t="str">
        <f>IF(D112&lt;&gt;"",INDEX(Items!$B$2:B326,MATCH(D112,Items!$A$2:$A$221,)),"")</f>
        <v/>
      </c>
      <c r="G112" t="str">
        <f>IF(D112&lt;&gt;"",INDEX(Items!$D$2:D326,MATCH(D112,Items!$A$2:$A$221,)),"")</f>
        <v/>
      </c>
    </row>
    <row r="113" spans="5:7" x14ac:dyDescent="0.25">
      <c r="E113" t="str">
        <f>IF(D113&lt;&gt;"",INDEX(Items!$C$2:$C$221,MATCH(D113,Items!$A$2:$A$221,)),"")</f>
        <v/>
      </c>
      <c r="F113" t="str">
        <f>IF(D113&lt;&gt;"",INDEX(Items!$B$2:B327,MATCH(D113,Items!$A$2:$A$221,)),"")</f>
        <v/>
      </c>
      <c r="G113" t="str">
        <f>IF(D113&lt;&gt;"",INDEX(Items!$D$2:D327,MATCH(D113,Items!$A$2:$A$221,)),"")</f>
        <v/>
      </c>
    </row>
    <row r="114" spans="5:7" x14ac:dyDescent="0.25">
      <c r="E114" t="str">
        <f>IF(D114&lt;&gt;"",INDEX(Items!$C$2:$C$221,MATCH(D114,Items!$A$2:$A$221,)),"")</f>
        <v/>
      </c>
      <c r="F114" t="str">
        <f>IF(D114&lt;&gt;"",INDEX(Items!$B$2:B328,MATCH(D114,Items!$A$2:$A$221,)),"")</f>
        <v/>
      </c>
      <c r="G114" t="str">
        <f>IF(D114&lt;&gt;"",INDEX(Items!$D$2:D328,MATCH(D114,Items!$A$2:$A$221,)),"")</f>
        <v/>
      </c>
    </row>
    <row r="115" spans="5:7" x14ac:dyDescent="0.25">
      <c r="E115" t="str">
        <f>IF(D115&lt;&gt;"",INDEX(Items!$C$2:$C$221,MATCH(D115,Items!$A$2:$A$221,)),"")</f>
        <v/>
      </c>
      <c r="F115" t="str">
        <f>IF(D115&lt;&gt;"",INDEX(Items!$B$2:B329,MATCH(D115,Items!$A$2:$A$221,)),"")</f>
        <v/>
      </c>
      <c r="G115" t="str">
        <f>IF(D115&lt;&gt;"",INDEX(Items!$D$2:D329,MATCH(D115,Items!$A$2:$A$221,)),"")</f>
        <v/>
      </c>
    </row>
    <row r="116" spans="5:7" x14ac:dyDescent="0.25">
      <c r="E116" t="str">
        <f>IF(D116&lt;&gt;"",INDEX(Items!$C$2:$C$221,MATCH(D116,Items!$A$2:$A$221,)),"")</f>
        <v/>
      </c>
      <c r="F116" t="str">
        <f>IF(D116&lt;&gt;"",INDEX(Items!$B$2:B330,MATCH(D116,Items!$A$2:$A$221,)),"")</f>
        <v/>
      </c>
      <c r="G116" t="str">
        <f>IF(D116&lt;&gt;"",INDEX(Items!$D$2:D330,MATCH(D116,Items!$A$2:$A$221,)),"")</f>
        <v/>
      </c>
    </row>
    <row r="117" spans="5:7" x14ac:dyDescent="0.25">
      <c r="E117" t="str">
        <f>IF(D117&lt;&gt;"",INDEX(Items!$C$2:$C$221,MATCH(D117,Items!$A$2:$A$221,)),"")</f>
        <v/>
      </c>
      <c r="F117" t="str">
        <f>IF(D117&lt;&gt;"",INDEX(Items!$B$2:B331,MATCH(D117,Items!$A$2:$A$221,)),"")</f>
        <v/>
      </c>
      <c r="G117" t="str">
        <f>IF(D117&lt;&gt;"",INDEX(Items!$D$2:D331,MATCH(D117,Items!$A$2:$A$221,)),"")</f>
        <v/>
      </c>
    </row>
    <row r="118" spans="5:7" x14ac:dyDescent="0.25">
      <c r="E118" t="str">
        <f>IF(D118&lt;&gt;"",INDEX(Items!$C$2:$C$221,MATCH(D118,Items!$A$2:$A$221,)),"")</f>
        <v/>
      </c>
      <c r="F118" t="str">
        <f>IF(D118&lt;&gt;"",INDEX(Items!$B$2:B332,MATCH(D118,Items!$A$2:$A$221,)),"")</f>
        <v/>
      </c>
      <c r="G118" t="str">
        <f>IF(D118&lt;&gt;"",INDEX(Items!$D$2:D332,MATCH(D118,Items!$A$2:$A$221,)),"")</f>
        <v/>
      </c>
    </row>
    <row r="119" spans="5:7" x14ac:dyDescent="0.25">
      <c r="E119" t="str">
        <f>IF(D119&lt;&gt;"",INDEX(Items!$C$2:$C$221,MATCH(D119,Items!$A$2:$A$221,)),"")</f>
        <v/>
      </c>
      <c r="F119" t="str">
        <f>IF(D119&lt;&gt;"",INDEX(Items!$B$2:B333,MATCH(D119,Items!$A$2:$A$221,)),"")</f>
        <v/>
      </c>
      <c r="G119" t="str">
        <f>IF(D119&lt;&gt;"",INDEX(Items!$D$2:D333,MATCH(D119,Items!$A$2:$A$221,)),"")</f>
        <v/>
      </c>
    </row>
    <row r="120" spans="5:7" x14ac:dyDescent="0.25">
      <c r="E120" t="str">
        <f>IF(D120&lt;&gt;"",INDEX(Items!$C$2:$C$221,MATCH(D120,Items!$A$2:$A$221,)),"")</f>
        <v/>
      </c>
      <c r="F120" t="str">
        <f>IF(D120&lt;&gt;"",INDEX(Items!$B$2:B334,MATCH(D120,Items!$A$2:$A$221,)),"")</f>
        <v/>
      </c>
      <c r="G120" t="str">
        <f>IF(D120&lt;&gt;"",INDEX(Items!$D$2:D334,MATCH(D120,Items!$A$2:$A$221,)),"")</f>
        <v/>
      </c>
    </row>
    <row r="121" spans="5:7" x14ac:dyDescent="0.25">
      <c r="E121" t="str">
        <f>IF(D121&lt;&gt;"",INDEX(Items!$C$2:$C$221,MATCH(D121,Items!$A$2:$A$221,)),"")</f>
        <v/>
      </c>
      <c r="F121" t="str">
        <f>IF(D121&lt;&gt;"",INDEX(Items!$B$2:B335,MATCH(D121,Items!$A$2:$A$221,)),"")</f>
        <v/>
      </c>
      <c r="G121" t="str">
        <f>IF(D121&lt;&gt;"",INDEX(Items!$D$2:D335,MATCH(D121,Items!$A$2:$A$221,)),"")</f>
        <v/>
      </c>
    </row>
    <row r="122" spans="5:7" x14ac:dyDescent="0.25">
      <c r="E122" t="str">
        <f>IF(D122&lt;&gt;"",INDEX(Items!$C$2:$C$221,MATCH(D122,Items!$A$2:$A$221,)),"")</f>
        <v/>
      </c>
      <c r="F122" t="str">
        <f>IF(D122&lt;&gt;"",INDEX(Items!$B$2:B336,MATCH(D122,Items!$A$2:$A$221,)),"")</f>
        <v/>
      </c>
      <c r="G122" t="str">
        <f>IF(D122&lt;&gt;"",INDEX(Items!$D$2:D336,MATCH(D122,Items!$A$2:$A$221,)),"")</f>
        <v/>
      </c>
    </row>
    <row r="123" spans="5:7" x14ac:dyDescent="0.25">
      <c r="E123" t="str">
        <f>IF(D123&lt;&gt;"",INDEX(Items!$C$2:$C$221,MATCH(D123,Items!$A$2:$A$221,)),"")</f>
        <v/>
      </c>
      <c r="F123" t="str">
        <f>IF(D123&lt;&gt;"",INDEX(Items!$B$2:B337,MATCH(D123,Items!$A$2:$A$221,)),"")</f>
        <v/>
      </c>
      <c r="G123" t="str">
        <f>IF(D123&lt;&gt;"",INDEX(Items!$D$2:D337,MATCH(D123,Items!$A$2:$A$221,)),"")</f>
        <v/>
      </c>
    </row>
    <row r="124" spans="5:7" x14ac:dyDescent="0.25">
      <c r="E124" t="str">
        <f>IF(D124&lt;&gt;"",INDEX(Items!$C$2:$C$221,MATCH(D124,Items!$A$2:$A$221,)),"")</f>
        <v/>
      </c>
      <c r="F124" t="str">
        <f>IF(D124&lt;&gt;"",INDEX(Items!$B$2:B338,MATCH(D124,Items!$A$2:$A$221,)),"")</f>
        <v/>
      </c>
      <c r="G124" t="str">
        <f>IF(D124&lt;&gt;"",INDEX(Items!$D$2:D338,MATCH(D124,Items!$A$2:$A$221,)),"")</f>
        <v/>
      </c>
    </row>
    <row r="125" spans="5:7" x14ac:dyDescent="0.25">
      <c r="E125" t="str">
        <f>IF(D125&lt;&gt;"",INDEX(Items!$C$2:$C$221,MATCH(D125,Items!$A$2:$A$221,)),"")</f>
        <v/>
      </c>
      <c r="F125" t="str">
        <f>IF(D125&lt;&gt;"",INDEX(Items!$B$2:B339,MATCH(D125,Items!$A$2:$A$221,)),"")</f>
        <v/>
      </c>
      <c r="G125" t="str">
        <f>IF(D125&lt;&gt;"",INDEX(Items!$D$2:D339,MATCH(D125,Items!$A$2:$A$221,)),"")</f>
        <v/>
      </c>
    </row>
    <row r="126" spans="5:7" x14ac:dyDescent="0.25">
      <c r="E126" t="str">
        <f>IF(D126&lt;&gt;"",INDEX(Items!$C$2:$C$221,MATCH(D126,Items!$A$2:$A$221,)),"")</f>
        <v/>
      </c>
      <c r="F126" t="str">
        <f>IF(D126&lt;&gt;"",INDEX(Items!$B$2:B340,MATCH(D126,Items!$A$2:$A$221,)),"")</f>
        <v/>
      </c>
      <c r="G126" t="str">
        <f>IF(D126&lt;&gt;"",INDEX(Items!$D$2:D340,MATCH(D126,Items!$A$2:$A$221,)),"")</f>
        <v/>
      </c>
    </row>
    <row r="127" spans="5:7" x14ac:dyDescent="0.25">
      <c r="E127" t="str">
        <f>IF(D127&lt;&gt;"",INDEX(Items!$C$2:$C$221,MATCH(D127,Items!$A$2:$A$221,)),"")</f>
        <v/>
      </c>
      <c r="F127" t="str">
        <f>IF(D127&lt;&gt;"",INDEX(Items!$B$2:B341,MATCH(D127,Items!$A$2:$A$221,)),"")</f>
        <v/>
      </c>
      <c r="G127" t="str">
        <f>IF(D127&lt;&gt;"",INDEX(Items!$D$2:D341,MATCH(D127,Items!$A$2:$A$221,)),"")</f>
        <v/>
      </c>
    </row>
    <row r="128" spans="5:7" x14ac:dyDescent="0.25">
      <c r="E128" t="str">
        <f>IF(D128&lt;&gt;"",INDEX(Items!$C$2:$C$221,MATCH(D128,Items!$A$2:$A$221,)),"")</f>
        <v/>
      </c>
      <c r="F128" t="str">
        <f>IF(D128&lt;&gt;"",INDEX(Items!$B$2:B342,MATCH(D128,Items!$A$2:$A$221,)),"")</f>
        <v/>
      </c>
      <c r="G128" t="str">
        <f>IF(D128&lt;&gt;"",INDEX(Items!$D$2:D342,MATCH(D128,Items!$A$2:$A$221,)),"")</f>
        <v/>
      </c>
    </row>
    <row r="129" spans="5:7" x14ac:dyDescent="0.25">
      <c r="E129" t="str">
        <f>IF(D129&lt;&gt;"",INDEX(Items!$C$2:$C$221,MATCH(D129,Items!$A$2:$A$221,)),"")</f>
        <v/>
      </c>
      <c r="F129" t="str">
        <f>IF(D129&lt;&gt;"",INDEX(Items!$B$2:B343,MATCH(D129,Items!$A$2:$A$221,)),"")</f>
        <v/>
      </c>
      <c r="G129" t="str">
        <f>IF(D129&lt;&gt;"",INDEX(Items!$D$2:D343,MATCH(D129,Items!$A$2:$A$221,)),"")</f>
        <v/>
      </c>
    </row>
    <row r="130" spans="5:7" x14ac:dyDescent="0.25">
      <c r="E130" t="str">
        <f>IF(D130&lt;&gt;"",INDEX(Items!$C$2:$C$221,MATCH(D130,Items!$A$2:$A$221,)),"")</f>
        <v/>
      </c>
      <c r="F130" t="str">
        <f>IF(D130&lt;&gt;"",INDEX(Items!$B$2:B344,MATCH(D130,Items!$A$2:$A$221,)),"")</f>
        <v/>
      </c>
      <c r="G130" t="str">
        <f>IF(D130&lt;&gt;"",INDEX(Items!$D$2:D344,MATCH(D130,Items!$A$2:$A$221,)),"")</f>
        <v/>
      </c>
    </row>
    <row r="131" spans="5:7" x14ac:dyDescent="0.25">
      <c r="E131" t="str">
        <f>IF(D131&lt;&gt;"",INDEX(Items!$C$2:$C$221,MATCH(D131,Items!$A$2:$A$221,)),"")</f>
        <v/>
      </c>
      <c r="F131" t="str">
        <f>IF(D131&lt;&gt;"",INDEX(Items!$B$2:B345,MATCH(D131,Items!$A$2:$A$221,)),"")</f>
        <v/>
      </c>
      <c r="G131" t="str">
        <f>IF(D131&lt;&gt;"",INDEX(Items!$D$2:D345,MATCH(D131,Items!$A$2:$A$221,)),"")</f>
        <v/>
      </c>
    </row>
    <row r="132" spans="5:7" x14ac:dyDescent="0.25">
      <c r="E132" t="str">
        <f>IF(D132&lt;&gt;"",INDEX(Items!$C$2:$C$221,MATCH(D132,Items!$A$2:$A$221,)),"")</f>
        <v/>
      </c>
      <c r="F132" t="str">
        <f>IF(D132&lt;&gt;"",INDEX(Items!$B$2:B346,MATCH(D132,Items!$A$2:$A$221,)),"")</f>
        <v/>
      </c>
      <c r="G132" t="str">
        <f>IF(D132&lt;&gt;"",INDEX(Items!$D$2:D346,MATCH(D132,Items!$A$2:$A$221,)),"")</f>
        <v/>
      </c>
    </row>
    <row r="133" spans="5:7" x14ac:dyDescent="0.25">
      <c r="E133" t="str">
        <f>IF(D133&lt;&gt;"",INDEX(Items!$C$2:$C$221,MATCH(D133,Items!$A$2:$A$221,)),"")</f>
        <v/>
      </c>
      <c r="F133" t="str">
        <f>IF(D133&lt;&gt;"",INDEX(Items!$B$2:B347,MATCH(D133,Items!$A$2:$A$221,)),"")</f>
        <v/>
      </c>
      <c r="G133" t="str">
        <f>IF(D133&lt;&gt;"",INDEX(Items!$D$2:D347,MATCH(D133,Items!$A$2:$A$221,)),"")</f>
        <v/>
      </c>
    </row>
    <row r="134" spans="5:7" x14ac:dyDescent="0.25">
      <c r="E134" t="str">
        <f>IF(D134&lt;&gt;"",INDEX(Items!$C$2:$C$221,MATCH(D134,Items!$A$2:$A$221,)),"")</f>
        <v/>
      </c>
      <c r="F134" t="str">
        <f>IF(D134&lt;&gt;"",INDEX(Items!$B$2:B348,MATCH(D134,Items!$A$2:$A$221,)),"")</f>
        <v/>
      </c>
      <c r="G134" t="str">
        <f>IF(D134&lt;&gt;"",INDEX(Items!$D$2:D348,MATCH(D134,Items!$A$2:$A$221,)),"")</f>
        <v/>
      </c>
    </row>
    <row r="135" spans="5:7" x14ac:dyDescent="0.25">
      <c r="E135" t="str">
        <f>IF(D135&lt;&gt;"",INDEX(Items!$C$2:$C$221,MATCH(D135,Items!$A$2:$A$221,)),"")</f>
        <v/>
      </c>
      <c r="F135" t="str">
        <f>IF(D135&lt;&gt;"",INDEX(Items!$B$2:B349,MATCH(D135,Items!$A$2:$A$221,)),"")</f>
        <v/>
      </c>
      <c r="G135" t="str">
        <f>IF(D135&lt;&gt;"",INDEX(Items!$D$2:D349,MATCH(D135,Items!$A$2:$A$221,)),"")</f>
        <v/>
      </c>
    </row>
    <row r="136" spans="5:7" x14ac:dyDescent="0.25">
      <c r="E136" t="str">
        <f>IF(D136&lt;&gt;"",INDEX(Items!$C$2:$C$221,MATCH(D136,Items!$A$2:$A$221,)),"")</f>
        <v/>
      </c>
      <c r="F136" t="str">
        <f>IF(D136&lt;&gt;"",INDEX(Items!$B$2:B350,MATCH(D136,Items!$A$2:$A$221,)),"")</f>
        <v/>
      </c>
      <c r="G136" t="str">
        <f>IF(D136&lt;&gt;"",INDEX(Items!$D$2:D350,MATCH(D136,Items!$A$2:$A$221,)),"")</f>
        <v/>
      </c>
    </row>
    <row r="137" spans="5:7" x14ac:dyDescent="0.25">
      <c r="E137" t="str">
        <f>IF(D137&lt;&gt;"",INDEX(Items!$C$2:$C$221,MATCH(D137,Items!$A$2:$A$221,)),"")</f>
        <v/>
      </c>
      <c r="F137" t="str">
        <f>IF(D137&lt;&gt;"",INDEX(Items!$B$2:B351,MATCH(D137,Items!$A$2:$A$221,)),"")</f>
        <v/>
      </c>
      <c r="G137" t="str">
        <f>IF(D137&lt;&gt;"",INDEX(Items!$D$2:D351,MATCH(D137,Items!$A$2:$A$221,)),"")</f>
        <v/>
      </c>
    </row>
    <row r="138" spans="5:7" x14ac:dyDescent="0.25">
      <c r="E138" t="str">
        <f>IF(D138&lt;&gt;"",INDEX(Items!$C$2:$C$221,MATCH(D138,Items!$A$2:$A$221,)),"")</f>
        <v/>
      </c>
      <c r="F138" t="str">
        <f>IF(D138&lt;&gt;"",INDEX(Items!$B$2:B352,MATCH(D138,Items!$A$2:$A$221,)),"")</f>
        <v/>
      </c>
      <c r="G138" t="str">
        <f>IF(D138&lt;&gt;"",INDEX(Items!$D$2:D352,MATCH(D138,Items!$A$2:$A$221,)),"")</f>
        <v/>
      </c>
    </row>
    <row r="139" spans="5:7" x14ac:dyDescent="0.25">
      <c r="E139" t="str">
        <f>IF(D139&lt;&gt;"",INDEX(Items!$C$2:$C$221,MATCH(D139,Items!$A$2:$A$221,)),"")</f>
        <v/>
      </c>
      <c r="F139" t="str">
        <f>IF(D139&lt;&gt;"",INDEX(Items!$B$2:B353,MATCH(D139,Items!$A$2:$A$221,)),"")</f>
        <v/>
      </c>
      <c r="G139" t="str">
        <f>IF(D139&lt;&gt;"",INDEX(Items!$D$2:D353,MATCH(D139,Items!$A$2:$A$221,)),"")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workbookViewId="0">
      <selection activeCell="A33" sqref="A33"/>
    </sheetView>
  </sheetViews>
  <sheetFormatPr defaultRowHeight="15" x14ac:dyDescent="0.25"/>
  <cols>
    <col min="1" max="1" width="91.85546875" bestFit="1" customWidth="1"/>
    <col min="2" max="2" width="66" bestFit="1" customWidth="1"/>
    <col min="3" max="3" width="25.7109375" bestFit="1" customWidth="1"/>
  </cols>
  <sheetData>
    <row r="1" spans="1:3" x14ac:dyDescent="0.25">
      <c r="A1" t="s">
        <v>72</v>
      </c>
      <c r="B1" t="s">
        <v>30</v>
      </c>
      <c r="C1" t="s">
        <v>31</v>
      </c>
    </row>
    <row r="2" spans="1:3" x14ac:dyDescent="0.25">
      <c r="A2" t="str">
        <f t="shared" ref="A2:A135" si="0">B2&amp;"-"&amp;C2</f>
        <v>One Time-</v>
      </c>
      <c r="B2" t="s">
        <v>73</v>
      </c>
    </row>
    <row r="3" spans="1:3" x14ac:dyDescent="0.25">
      <c r="A3" t="str">
        <f t="shared" si="0"/>
        <v>1st AutoGas-Panagdait</v>
      </c>
      <c r="B3" t="s">
        <v>438</v>
      </c>
      <c r="C3" t="s">
        <v>436</v>
      </c>
    </row>
    <row r="4" spans="1:3" x14ac:dyDescent="0.25">
      <c r="A4" t="str">
        <f>B4&amp;"-"&amp;C4</f>
        <v>A.N.G Cellshoppe-Colon Street</v>
      </c>
      <c r="B4" t="s">
        <v>649</v>
      </c>
      <c r="C4" t="s">
        <v>281</v>
      </c>
    </row>
    <row r="5" spans="1:3" x14ac:dyDescent="0.25">
      <c r="A5" t="str">
        <f t="shared" ref="A5:A51" si="1">B5&amp;"-"&amp;C5</f>
        <v>Ace Hardware-SM City, Cebu</v>
      </c>
      <c r="B5" t="s">
        <v>41</v>
      </c>
      <c r="C5" t="s">
        <v>74</v>
      </c>
    </row>
    <row r="6" spans="1:3" x14ac:dyDescent="0.25">
      <c r="A6" t="str">
        <f t="shared" si="1"/>
        <v>Ace Hardware-SM Seaside, Cebu</v>
      </c>
      <c r="B6" t="s">
        <v>41</v>
      </c>
      <c r="C6" t="s">
        <v>75</v>
      </c>
    </row>
    <row r="7" spans="1:3" x14ac:dyDescent="0.25">
      <c r="A7" t="str">
        <f t="shared" ref="A7:A8" si="2">B7&amp;"-"&amp;C7</f>
        <v>Achi Ichiban-SM City, Cebu</v>
      </c>
      <c r="B7" t="s">
        <v>178</v>
      </c>
      <c r="C7" t="s">
        <v>74</v>
      </c>
    </row>
    <row r="8" spans="1:3" x14ac:dyDescent="0.25">
      <c r="A8" t="str">
        <f t="shared" si="2"/>
        <v>Azian Thai Massage and SPA-Sancianko Street</v>
      </c>
      <c r="B8" t="s">
        <v>652</v>
      </c>
      <c r="C8" t="s">
        <v>653</v>
      </c>
    </row>
    <row r="9" spans="1:3" x14ac:dyDescent="0.25">
      <c r="A9" t="str">
        <f t="shared" si="1"/>
        <v>Alberto's Pizza-Basak, Pardo</v>
      </c>
      <c r="B9" t="s">
        <v>490</v>
      </c>
      <c r="C9" t="s">
        <v>491</v>
      </c>
    </row>
    <row r="10" spans="1:3" x14ac:dyDescent="0.25">
      <c r="A10" t="str">
        <f t="shared" ref="A10" si="3">B10&amp;"-"&amp;C10</f>
        <v>Burger King-Panagdait</v>
      </c>
      <c r="B10" t="s">
        <v>437</v>
      </c>
      <c r="C10" t="s">
        <v>436</v>
      </c>
    </row>
    <row r="11" spans="1:3" x14ac:dyDescent="0.25">
      <c r="A11" t="str">
        <f t="shared" si="1"/>
        <v>Banana Stall-F. Llamas</v>
      </c>
      <c r="B11" t="s">
        <v>76</v>
      </c>
      <c r="C11" t="s">
        <v>43</v>
      </c>
    </row>
    <row r="12" spans="1:3" x14ac:dyDescent="0.25">
      <c r="A12" t="str">
        <f t="shared" si="1"/>
        <v>Cebu Atlantic Hardware-Bulacao</v>
      </c>
      <c r="B12" t="s">
        <v>162</v>
      </c>
      <c r="C12" t="s">
        <v>37</v>
      </c>
    </row>
    <row r="13" spans="1:3" x14ac:dyDescent="0.25">
      <c r="A13" t="str">
        <f t="shared" si="1"/>
        <v>Cebu Bolt and Screw Sales-Leon Kilat</v>
      </c>
      <c r="B13" t="s">
        <v>179</v>
      </c>
      <c r="C13" t="s">
        <v>180</v>
      </c>
    </row>
    <row r="14" spans="1:3" x14ac:dyDescent="0.25">
      <c r="A14" t="str">
        <f t="shared" ref="A14" si="4">B14&amp;"-"&amp;C14</f>
        <v>Cebu Chinese Drug-Plaridel Street</v>
      </c>
      <c r="B14" t="s">
        <v>593</v>
      </c>
      <c r="C14" t="s">
        <v>104</v>
      </c>
    </row>
    <row r="15" spans="1:3" x14ac:dyDescent="0.25">
      <c r="A15" t="str">
        <f t="shared" si="1"/>
        <v>Cebu Massive Auto Parts, Incorporated-Mambaling Highway</v>
      </c>
      <c r="B15" t="s">
        <v>293</v>
      </c>
      <c r="C15" t="s">
        <v>294</v>
      </c>
    </row>
    <row r="16" spans="1:3" x14ac:dyDescent="0.25">
      <c r="A16" t="str">
        <f t="shared" ref="A16" si="5">B16&amp;"-"&amp;C16</f>
        <v>Cebu Paper Sales, Inc.-F. Gonzales Street</v>
      </c>
      <c r="B16" t="s">
        <v>590</v>
      </c>
      <c r="C16" t="s">
        <v>591</v>
      </c>
    </row>
    <row r="17" spans="1:3" x14ac:dyDescent="0.25">
      <c r="A17" t="str">
        <f t="shared" si="1"/>
        <v>Cebu Polar Marketing-Mabini</v>
      </c>
      <c r="B17" t="s">
        <v>226</v>
      </c>
      <c r="C17" t="s">
        <v>227</v>
      </c>
    </row>
    <row r="18" spans="1:3" x14ac:dyDescent="0.25">
      <c r="A18" t="str">
        <f t="shared" si="1"/>
        <v>Chinese Way Marketing-GQS Plaza, Banilad</v>
      </c>
      <c r="B18" t="s">
        <v>266</v>
      </c>
      <c r="C18" t="s">
        <v>267</v>
      </c>
    </row>
    <row r="19" spans="1:3" x14ac:dyDescent="0.25">
      <c r="A19" t="str">
        <f>B19&amp;"-"&amp;C19</f>
        <v>Chong Hua Hospital-Mandaue</v>
      </c>
      <c r="B19" t="s">
        <v>579</v>
      </c>
      <c r="C19" t="s">
        <v>580</v>
      </c>
    </row>
    <row r="20" spans="1:3" x14ac:dyDescent="0.25">
      <c r="A20" t="str">
        <f t="shared" si="1"/>
        <v>Chowking-Gaisano Capital Colon</v>
      </c>
      <c r="B20" t="s">
        <v>106</v>
      </c>
      <c r="C20" t="s">
        <v>305</v>
      </c>
    </row>
    <row r="21" spans="1:3" x14ac:dyDescent="0.25">
      <c r="A21" t="str">
        <f t="shared" si="1"/>
        <v>Chowking-SM City, Cebu</v>
      </c>
      <c r="B21" t="s">
        <v>106</v>
      </c>
      <c r="C21" t="s">
        <v>74</v>
      </c>
    </row>
    <row r="22" spans="1:3" x14ac:dyDescent="0.25">
      <c r="A22" t="str">
        <f t="shared" si="1"/>
        <v>Chowking-SM Seaside, Cebu</v>
      </c>
      <c r="B22" t="s">
        <v>106</v>
      </c>
      <c r="C22" t="s">
        <v>75</v>
      </c>
    </row>
    <row r="23" spans="1:3" x14ac:dyDescent="0.25">
      <c r="A23" t="str">
        <f t="shared" si="1"/>
        <v>Citi Hardware-Bulacao</v>
      </c>
      <c r="B23" t="s">
        <v>38</v>
      </c>
      <c r="C23" t="s">
        <v>37</v>
      </c>
    </row>
    <row r="24" spans="1:3" x14ac:dyDescent="0.25">
      <c r="A24" t="str">
        <f t="shared" si="1"/>
        <v>Crown Hardware-</v>
      </c>
      <c r="B24" t="s">
        <v>47</v>
      </c>
    </row>
    <row r="25" spans="1:3" x14ac:dyDescent="0.25">
      <c r="A25" t="str">
        <f t="shared" si="1"/>
        <v>Delux Bakery-Magallanes</v>
      </c>
      <c r="B25" t="s">
        <v>65</v>
      </c>
      <c r="C25" t="s">
        <v>82</v>
      </c>
    </row>
    <row r="26" spans="1:3" x14ac:dyDescent="0.25">
      <c r="A26" t="str">
        <f t="shared" si="1"/>
        <v>Diatoms-Katipunan</v>
      </c>
      <c r="B26" t="s">
        <v>113</v>
      </c>
      <c r="C26" t="s">
        <v>114</v>
      </c>
    </row>
    <row r="27" spans="1:3" x14ac:dyDescent="0.25">
      <c r="A27" t="str">
        <f t="shared" si="1"/>
        <v>Dimsum Break-SM City, Cebu</v>
      </c>
      <c r="B27" t="s">
        <v>176</v>
      </c>
      <c r="C27" t="s">
        <v>74</v>
      </c>
    </row>
    <row r="28" spans="1:3" x14ac:dyDescent="0.25">
      <c r="A28" t="str">
        <f t="shared" si="1"/>
        <v>Domings-Guadalupe</v>
      </c>
      <c r="B28" t="s">
        <v>116</v>
      </c>
      <c r="C28" t="s">
        <v>117</v>
      </c>
    </row>
    <row r="29" spans="1:3" x14ac:dyDescent="0.25">
      <c r="A29" t="str">
        <f t="shared" ref="A29" si="6">B29&amp;"-"&amp;C29</f>
        <v>Dr. Edward Chua-Perpetuaql Hospital</v>
      </c>
      <c r="B29" t="s">
        <v>488</v>
      </c>
      <c r="C29" t="s">
        <v>489</v>
      </c>
    </row>
    <row r="30" spans="1:3" x14ac:dyDescent="0.25">
      <c r="A30" t="str">
        <f t="shared" si="1"/>
        <v>Dunkin Donuts-Ayala Center Cebu</v>
      </c>
      <c r="B30" t="s">
        <v>279</v>
      </c>
      <c r="C30" t="s">
        <v>276</v>
      </c>
    </row>
    <row r="31" spans="1:3" x14ac:dyDescent="0.25">
      <c r="A31" t="str">
        <f t="shared" si="1"/>
        <v>Dunkin Donuts-SM City, Cebu</v>
      </c>
      <c r="B31" t="s">
        <v>279</v>
      </c>
      <c r="C31" t="s">
        <v>74</v>
      </c>
    </row>
    <row r="32" spans="1:3" x14ac:dyDescent="0.25">
      <c r="A32" t="str">
        <f t="shared" si="1"/>
        <v>Egg Seller-C. Padilla (Mambaling)</v>
      </c>
      <c r="B32" t="s">
        <v>452</v>
      </c>
      <c r="C32" t="s">
        <v>453</v>
      </c>
    </row>
    <row r="33" spans="1:3" x14ac:dyDescent="0.25">
      <c r="A33" t="str">
        <f t="shared" ref="A33" si="7">B33&amp;"-"&amp;C33</f>
        <v>Eggcelsior-7Tsi - Guadalupe</v>
      </c>
      <c r="B33" t="s">
        <v>659</v>
      </c>
      <c r="C33" t="s">
        <v>660</v>
      </c>
    </row>
    <row r="34" spans="1:3" x14ac:dyDescent="0.25">
      <c r="A34" t="str">
        <f t="shared" si="1"/>
        <v xml:space="preserve">Familia House-P. Lopez </v>
      </c>
      <c r="B34" t="s">
        <v>66</v>
      </c>
      <c r="C34" t="s">
        <v>83</v>
      </c>
    </row>
    <row r="35" spans="1:3" x14ac:dyDescent="0.25">
      <c r="A35" t="str">
        <f t="shared" si="1"/>
        <v>Fooda-Guadalupe</v>
      </c>
      <c r="B35" t="s">
        <v>115</v>
      </c>
      <c r="C35" t="s">
        <v>117</v>
      </c>
    </row>
    <row r="36" spans="1:3" x14ac:dyDescent="0.25">
      <c r="A36" t="str">
        <f t="shared" si="1"/>
        <v>Fooda-Mango Ave.</v>
      </c>
      <c r="B36" t="s">
        <v>115</v>
      </c>
      <c r="C36" t="s">
        <v>118</v>
      </c>
    </row>
    <row r="37" spans="1:3" x14ac:dyDescent="0.25">
      <c r="A37" t="str">
        <f t="shared" ref="A37" si="8">B37&amp;"-"&amp;C37</f>
        <v>Francisco L. Chio, Jr.-Chong Hua Medical Arts</v>
      </c>
      <c r="B37" t="s">
        <v>164</v>
      </c>
      <c r="C37" t="s">
        <v>165</v>
      </c>
    </row>
    <row r="38" spans="1:3" x14ac:dyDescent="0.25">
      <c r="A38" t="str">
        <f t="shared" si="1"/>
        <v>Fuitas-SM Seaside, Cebu</v>
      </c>
      <c r="B38" t="s">
        <v>277</v>
      </c>
      <c r="C38" t="s">
        <v>75</v>
      </c>
    </row>
    <row r="39" spans="1:3" x14ac:dyDescent="0.25">
      <c r="A39" t="str">
        <f t="shared" ref="A39:A42" si="9">B39&amp;"-"&amp;C39</f>
        <v>Gigi Massage Chair-SM Seaside, Cebu</v>
      </c>
      <c r="B39" t="s">
        <v>451</v>
      </c>
      <c r="C39" t="s">
        <v>75</v>
      </c>
    </row>
    <row r="40" spans="1:3" x14ac:dyDescent="0.25">
      <c r="A40" t="str">
        <f t="shared" si="9"/>
        <v>Gil's Barbershop-F. Llamas</v>
      </c>
      <c r="B40" t="s">
        <v>160</v>
      </c>
      <c r="C40" t="s">
        <v>43</v>
      </c>
    </row>
    <row r="41" spans="1:3" x14ac:dyDescent="0.25">
      <c r="A41" t="str">
        <f t="shared" ref="A41" si="10">B41&amp;"-"&amp;C41</f>
        <v>Goldilocks Bakeshop-F. Llamas</v>
      </c>
      <c r="B41" t="s">
        <v>535</v>
      </c>
      <c r="C41" t="s">
        <v>43</v>
      </c>
    </row>
    <row r="42" spans="1:3" x14ac:dyDescent="0.25">
      <c r="A42" t="str">
        <f t="shared" si="9"/>
        <v>Goldilocks Bakeshop-ShopWise</v>
      </c>
      <c r="B42" t="s">
        <v>535</v>
      </c>
      <c r="C42" t="s">
        <v>112</v>
      </c>
    </row>
    <row r="43" spans="1:3" x14ac:dyDescent="0.25">
      <c r="A43" t="str">
        <f t="shared" si="1"/>
        <v>GV Botica-Katipunan</v>
      </c>
      <c r="B43" t="s">
        <v>537</v>
      </c>
      <c r="C43" t="s">
        <v>114</v>
      </c>
    </row>
    <row r="44" spans="1:3" x14ac:dyDescent="0.25">
      <c r="A44" t="str">
        <f t="shared" si="1"/>
        <v>Handyman-Parkmall</v>
      </c>
      <c r="B44" t="s">
        <v>107</v>
      </c>
      <c r="C44" t="s">
        <v>80</v>
      </c>
    </row>
    <row r="45" spans="1:3" x14ac:dyDescent="0.25">
      <c r="A45" t="str">
        <f t="shared" si="1"/>
        <v>Happy Valley-Happy Valley</v>
      </c>
      <c r="B45" t="s">
        <v>48</v>
      </c>
      <c r="C45" t="s">
        <v>48</v>
      </c>
    </row>
    <row r="46" spans="1:3" x14ac:dyDescent="0.25">
      <c r="A46" t="str">
        <f t="shared" si="1"/>
        <v>Hi Grain-P. Gullas</v>
      </c>
      <c r="B46" t="s">
        <v>62</v>
      </c>
      <c r="C46" t="s">
        <v>84</v>
      </c>
    </row>
    <row r="47" spans="1:3" x14ac:dyDescent="0.25">
      <c r="A47" t="str">
        <f t="shared" si="1"/>
        <v>Hi Precision-Fuente</v>
      </c>
      <c r="B47" t="s">
        <v>52</v>
      </c>
      <c r="C47" t="s">
        <v>53</v>
      </c>
    </row>
    <row r="48" spans="1:3" x14ac:dyDescent="0.25">
      <c r="A48" t="str">
        <f t="shared" si="1"/>
        <v>HPDS-Junquera Street</v>
      </c>
      <c r="B48" t="s">
        <v>271</v>
      </c>
      <c r="C48" t="s">
        <v>272</v>
      </c>
    </row>
    <row r="49" spans="1:4" x14ac:dyDescent="0.25">
      <c r="A49" t="str">
        <f t="shared" si="1"/>
        <v>Integrated Cardiovascular Wellness and Lifestyle Center Inc. (HeartHub)-City Time Square, Mandaue</v>
      </c>
      <c r="B49" t="s">
        <v>98</v>
      </c>
      <c r="C49" t="s">
        <v>99</v>
      </c>
    </row>
    <row r="50" spans="1:4" x14ac:dyDescent="0.25">
      <c r="A50" t="str">
        <f t="shared" ref="A50" si="11">B50&amp;"-"&amp;C50</f>
        <v>Jim Lechon-F. Llamas Street</v>
      </c>
      <c r="B50" t="s">
        <v>540</v>
      </c>
      <c r="C50" t="s">
        <v>457</v>
      </c>
    </row>
    <row r="51" spans="1:4" x14ac:dyDescent="0.25">
      <c r="A51" t="str">
        <f t="shared" si="1"/>
        <v>JOYOJoyo Marketing-SM Seaside, Cebu</v>
      </c>
      <c r="B51" t="s">
        <v>202</v>
      </c>
      <c r="C51" t="s">
        <v>75</v>
      </c>
    </row>
    <row r="52" spans="1:4" x14ac:dyDescent="0.25">
      <c r="A52" t="str">
        <f t="shared" ref="A52:A90" si="12">B52&amp;"-"&amp;C52</f>
        <v>Jollibee-Boulevard Capitol</v>
      </c>
      <c r="B52" t="s">
        <v>454</v>
      </c>
      <c r="C52" t="s">
        <v>455</v>
      </c>
    </row>
    <row r="53" spans="1:4" x14ac:dyDescent="0.25">
      <c r="A53" t="str">
        <f t="shared" ref="A53" si="13">B53&amp;"-"&amp;C53</f>
        <v>JPV-V. Rama Ave.</v>
      </c>
      <c r="B53" t="s">
        <v>515</v>
      </c>
      <c r="C53" t="s">
        <v>516</v>
      </c>
      <c r="D53" t="s">
        <v>517</v>
      </c>
    </row>
    <row r="54" spans="1:4" x14ac:dyDescent="0.25">
      <c r="A54" t="str">
        <f t="shared" si="12"/>
        <v>Julies Bakeshope-Basak San Nicolas</v>
      </c>
      <c r="B54" t="s">
        <v>42</v>
      </c>
      <c r="C54" t="s">
        <v>163</v>
      </c>
    </row>
    <row r="55" spans="1:4" x14ac:dyDescent="0.25">
      <c r="A55" t="str">
        <f t="shared" si="12"/>
        <v>Julies Bakeshope-F. Llamas</v>
      </c>
      <c r="B55" t="s">
        <v>42</v>
      </c>
      <c r="C55" t="s">
        <v>43</v>
      </c>
    </row>
    <row r="56" spans="1:4" x14ac:dyDescent="0.25">
      <c r="A56" t="str">
        <f t="shared" si="12"/>
        <v>Julies Bakeshope-Junquera Ext</v>
      </c>
      <c r="B56" t="s">
        <v>42</v>
      </c>
      <c r="C56" t="s">
        <v>222</v>
      </c>
    </row>
    <row r="57" spans="1:4" x14ac:dyDescent="0.25">
      <c r="A57" t="str">
        <f t="shared" si="12"/>
        <v>Julies Bakeshope-Tisa</v>
      </c>
      <c r="B57" t="s">
        <v>42</v>
      </c>
      <c r="C57" t="s">
        <v>46</v>
      </c>
    </row>
    <row r="58" spans="1:4" x14ac:dyDescent="0.25">
      <c r="A58" t="str">
        <f t="shared" si="12"/>
        <v>Kakeng-Parkmall</v>
      </c>
      <c r="B58" t="s">
        <v>63</v>
      </c>
      <c r="C58" t="s">
        <v>80</v>
      </c>
    </row>
    <row r="59" spans="1:4" x14ac:dyDescent="0.25">
      <c r="A59" t="str">
        <f t="shared" si="12"/>
        <v>Kakeng-Plaridel</v>
      </c>
      <c r="B59" t="s">
        <v>63</v>
      </c>
      <c r="C59" t="s">
        <v>79</v>
      </c>
    </row>
    <row r="60" spans="1:4" x14ac:dyDescent="0.25">
      <c r="A60" t="str">
        <f t="shared" si="12"/>
        <v>Kapitan AutoParts-Boromeo st.</v>
      </c>
      <c r="B60" t="s">
        <v>286</v>
      </c>
      <c r="C60" t="s">
        <v>287</v>
      </c>
    </row>
    <row r="61" spans="1:4" x14ac:dyDescent="0.25">
      <c r="A61" t="str">
        <f t="shared" ref="A61" si="14">B61&amp;"-"&amp;C61</f>
        <v>KFC-SM Seaside, Cebu</v>
      </c>
      <c r="B61" t="s">
        <v>157</v>
      </c>
      <c r="C61" t="s">
        <v>75</v>
      </c>
    </row>
    <row r="62" spans="1:4" x14ac:dyDescent="0.25">
      <c r="A62" t="str">
        <f t="shared" si="12"/>
        <v>KFC-Panagdait</v>
      </c>
      <c r="B62" t="s">
        <v>157</v>
      </c>
      <c r="C62" t="s">
        <v>436</v>
      </c>
    </row>
    <row r="63" spans="1:4" x14ac:dyDescent="0.25">
      <c r="A63" t="str">
        <f t="shared" si="12"/>
        <v>La Fortuna Bakery-Borromeo</v>
      </c>
      <c r="B63" t="s">
        <v>158</v>
      </c>
      <c r="C63" t="s">
        <v>159</v>
      </c>
    </row>
    <row r="64" spans="1:4" x14ac:dyDescent="0.25">
      <c r="A64" t="str">
        <f t="shared" si="12"/>
        <v>Lazada-Online</v>
      </c>
      <c r="B64" t="s">
        <v>268</v>
      </c>
      <c r="C64" t="s">
        <v>269</v>
      </c>
    </row>
    <row r="65" spans="1:3" x14ac:dyDescent="0.25">
      <c r="A65" t="str">
        <f t="shared" si="12"/>
        <v>Lazada-Online</v>
      </c>
      <c r="B65" t="s">
        <v>268</v>
      </c>
      <c r="C65" t="s">
        <v>269</v>
      </c>
    </row>
    <row r="66" spans="1:3" x14ac:dyDescent="0.25">
      <c r="A66" t="str">
        <f t="shared" si="12"/>
        <v>Leona-Juan Luna</v>
      </c>
      <c r="B66" t="s">
        <v>69</v>
      </c>
      <c r="C66" t="s">
        <v>77</v>
      </c>
    </row>
    <row r="67" spans="1:3" x14ac:dyDescent="0.25">
      <c r="A67" t="str">
        <f t="shared" si="12"/>
        <v>Leona-SM Seaside, Cebu</v>
      </c>
      <c r="B67" t="s">
        <v>69</v>
      </c>
      <c r="C67" t="s">
        <v>75</v>
      </c>
    </row>
    <row r="68" spans="1:3" x14ac:dyDescent="0.25">
      <c r="A68" t="str">
        <f t="shared" si="12"/>
        <v>Lumpia House-Manalili</v>
      </c>
      <c r="B68" t="s">
        <v>111</v>
      </c>
      <c r="C68" t="s">
        <v>109</v>
      </c>
    </row>
    <row r="69" spans="1:3" x14ac:dyDescent="0.25">
      <c r="A69" t="str">
        <f t="shared" si="12"/>
        <v>Manila Foodshoppe-Capitol Square</v>
      </c>
      <c r="B69" t="s">
        <v>296</v>
      </c>
      <c r="C69" t="s">
        <v>297</v>
      </c>
    </row>
    <row r="70" spans="1:3" x14ac:dyDescent="0.25">
      <c r="A70" t="str">
        <f t="shared" ref="A70" si="15">B70&amp;"-"&amp;C70</f>
        <v>McDonald-Arcenas, Banawa</v>
      </c>
      <c r="B70" t="s">
        <v>299</v>
      </c>
      <c r="C70" t="s">
        <v>628</v>
      </c>
    </row>
    <row r="71" spans="1:3" x14ac:dyDescent="0.25">
      <c r="A71" t="str">
        <f t="shared" si="12"/>
        <v>McDonald-Cebu Basak San Nicolas</v>
      </c>
      <c r="B71" t="s">
        <v>299</v>
      </c>
      <c r="C71" t="s">
        <v>301</v>
      </c>
    </row>
    <row r="72" spans="1:3" x14ac:dyDescent="0.25">
      <c r="A72" t="str">
        <f t="shared" si="12"/>
        <v>McDonald-Cebu Escario</v>
      </c>
      <c r="B72" t="s">
        <v>299</v>
      </c>
      <c r="C72" t="s">
        <v>300</v>
      </c>
    </row>
    <row r="73" spans="1:3" x14ac:dyDescent="0.25">
      <c r="A73" t="str">
        <f t="shared" ref="A73" si="16">B73&amp;"-"&amp;C73</f>
        <v>Mercury Drug-F. Llamas</v>
      </c>
      <c r="B73" t="s">
        <v>44</v>
      </c>
      <c r="C73" t="s">
        <v>43</v>
      </c>
    </row>
    <row r="74" spans="1:3" x14ac:dyDescent="0.25">
      <c r="A74" t="str">
        <f t="shared" si="12"/>
        <v>Mercury Drug-Fuente</v>
      </c>
      <c r="B74" t="s">
        <v>44</v>
      </c>
      <c r="C74" t="s">
        <v>53</v>
      </c>
    </row>
    <row r="75" spans="1:3" x14ac:dyDescent="0.25">
      <c r="A75" t="str">
        <f t="shared" ref="A75" si="17">B75&amp;"-"&amp;C75</f>
        <v>Metro Department-Ayala Center Cebu</v>
      </c>
      <c r="B75" t="s">
        <v>181</v>
      </c>
      <c r="C75" t="s">
        <v>276</v>
      </c>
    </row>
    <row r="76" spans="1:3" x14ac:dyDescent="0.25">
      <c r="A76" t="str">
        <f t="shared" si="12"/>
        <v>Metro Department-Super Metro (Basak)</v>
      </c>
      <c r="B76" t="s">
        <v>181</v>
      </c>
      <c r="C76" t="s">
        <v>50</v>
      </c>
    </row>
    <row r="77" spans="1:3" x14ac:dyDescent="0.25">
      <c r="A77" t="str">
        <f t="shared" si="12"/>
        <v>Metro Drug-Metro (Colon)</v>
      </c>
      <c r="B77" t="s">
        <v>49</v>
      </c>
      <c r="C77" t="s">
        <v>422</v>
      </c>
    </row>
    <row r="78" spans="1:3" x14ac:dyDescent="0.25">
      <c r="A78" t="str">
        <f t="shared" si="12"/>
        <v>Metro Drug-Super Metro (Basak)</v>
      </c>
      <c r="B78" t="s">
        <v>49</v>
      </c>
      <c r="C78" t="s">
        <v>50</v>
      </c>
    </row>
    <row r="79" spans="1:3" x14ac:dyDescent="0.25">
      <c r="A79" t="str">
        <f t="shared" si="12"/>
        <v>Metro Grocery-Super Metro (Basak)</v>
      </c>
      <c r="B79" t="s">
        <v>166</v>
      </c>
      <c r="C79" t="s">
        <v>50</v>
      </c>
    </row>
    <row r="80" spans="1:3" x14ac:dyDescent="0.25">
      <c r="A80" t="str">
        <f t="shared" ref="A80" si="18">B80&amp;"-"&amp;C80</f>
        <v>Nedz Lechon-Jai-Alai C. Padilla</v>
      </c>
      <c r="B80" t="s">
        <v>621</v>
      </c>
      <c r="C80" t="s">
        <v>622</v>
      </c>
    </row>
    <row r="81" spans="1:3" x14ac:dyDescent="0.25">
      <c r="A81" t="str">
        <f t="shared" si="12"/>
        <v>NoeCar-B. Zubiri st, Labangon</v>
      </c>
      <c r="B81" t="s">
        <v>288</v>
      </c>
      <c r="C81" t="s">
        <v>289</v>
      </c>
    </row>
    <row r="82" spans="1:3" x14ac:dyDescent="0.25">
      <c r="A82" t="str">
        <f t="shared" si="12"/>
        <v>Ong King Kin-Osmena Blvd. (Downtown)</v>
      </c>
      <c r="B82" t="s">
        <v>103</v>
      </c>
      <c r="C82" t="s">
        <v>78</v>
      </c>
    </row>
    <row r="83" spans="1:3" x14ac:dyDescent="0.25">
      <c r="A83" t="str">
        <f t="shared" si="12"/>
        <v>Ong King Kin-Plaridel Street</v>
      </c>
      <c r="B83" t="s">
        <v>103</v>
      </c>
      <c r="C83" t="s">
        <v>104</v>
      </c>
    </row>
    <row r="84" spans="1:3" x14ac:dyDescent="0.25">
      <c r="A84" t="str">
        <f t="shared" si="12"/>
        <v>Orange Brutus-Fuente Osmena</v>
      </c>
      <c r="B84" t="s">
        <v>302</v>
      </c>
      <c r="C84" t="s">
        <v>303</v>
      </c>
    </row>
    <row r="85" spans="1:3" x14ac:dyDescent="0.25">
      <c r="A85" t="str">
        <f t="shared" si="12"/>
        <v>Parking-Ayala Center Cebu</v>
      </c>
      <c r="B85" t="s">
        <v>275</v>
      </c>
      <c r="C85" t="s">
        <v>276</v>
      </c>
    </row>
    <row r="86" spans="1:3" x14ac:dyDescent="0.25">
      <c r="A86" t="str">
        <f t="shared" ref="A86" si="19">B86&amp;"-"&amp;C86</f>
        <v>Parking-SM City, Cebu</v>
      </c>
      <c r="B86" t="s">
        <v>275</v>
      </c>
      <c r="C86" t="s">
        <v>74</v>
      </c>
    </row>
    <row r="87" spans="1:3" x14ac:dyDescent="0.25">
      <c r="A87" t="str">
        <f t="shared" si="12"/>
        <v>Palawan Express -F. Llamas Street</v>
      </c>
      <c r="B87" t="s">
        <v>456</v>
      </c>
      <c r="C87" t="s">
        <v>457</v>
      </c>
    </row>
    <row r="88" spans="1:3" x14ac:dyDescent="0.25">
      <c r="A88" t="str">
        <f t="shared" si="12"/>
        <v>PCQuickbuys-SM City, Cebu</v>
      </c>
      <c r="B88" t="s">
        <v>177</v>
      </c>
      <c r="C88" t="s">
        <v>74</v>
      </c>
    </row>
    <row r="89" spans="1:3" x14ac:dyDescent="0.25">
      <c r="A89" t="str">
        <f t="shared" si="12"/>
        <v>People's Educational Supply-Colon</v>
      </c>
      <c r="B89" t="s">
        <v>150</v>
      </c>
      <c r="C89" t="s">
        <v>151</v>
      </c>
    </row>
    <row r="90" spans="1:3" x14ac:dyDescent="0.25">
      <c r="A90" t="str">
        <f t="shared" si="12"/>
        <v xml:space="preserve">People's Educational Supply-P. Lopez </v>
      </c>
      <c r="B90" t="s">
        <v>150</v>
      </c>
      <c r="C90" t="s">
        <v>83</v>
      </c>
    </row>
    <row r="91" spans="1:3" x14ac:dyDescent="0.25">
      <c r="A91" t="str">
        <f t="shared" ref="A91:A119" si="20">B91&amp;"-"&amp;C91</f>
        <v>Pizza Hut-SM City, Cebu</v>
      </c>
      <c r="B91" t="s">
        <v>70</v>
      </c>
      <c r="C91" t="s">
        <v>74</v>
      </c>
    </row>
    <row r="92" spans="1:3" x14ac:dyDescent="0.25">
      <c r="A92" t="str">
        <f t="shared" si="20"/>
        <v>Pizza Hut-SM Seaside, Cebu</v>
      </c>
      <c r="B92" t="s">
        <v>70</v>
      </c>
      <c r="C92" t="s">
        <v>75</v>
      </c>
    </row>
    <row r="93" spans="1:3" x14ac:dyDescent="0.25">
      <c r="A93" t="str">
        <f t="shared" si="20"/>
        <v>Rachel Luang-Tisa</v>
      </c>
      <c r="B93" t="s">
        <v>45</v>
      </c>
      <c r="C93" t="s">
        <v>46</v>
      </c>
    </row>
    <row r="94" spans="1:3" x14ac:dyDescent="0.25">
      <c r="A94" t="str">
        <f t="shared" si="20"/>
        <v>Rago Lumber-Basak</v>
      </c>
      <c r="B94" t="s">
        <v>102</v>
      </c>
      <c r="C94" t="s">
        <v>97</v>
      </c>
    </row>
    <row r="95" spans="1:3" x14ac:dyDescent="0.25">
      <c r="A95" t="str">
        <f t="shared" si="20"/>
        <v>RePhil-Bulacao Pardo</v>
      </c>
      <c r="B95" t="s">
        <v>283</v>
      </c>
      <c r="C95" t="s">
        <v>284</v>
      </c>
    </row>
    <row r="96" spans="1:3" x14ac:dyDescent="0.25">
      <c r="A96" t="str">
        <f t="shared" ref="A96:A97" si="21">B96&amp;"-"&amp;C96</f>
        <v>Rose Pharmacy-Salvador Ext. Labangon</v>
      </c>
      <c r="B96" t="s">
        <v>408</v>
      </c>
      <c r="C96" t="s">
        <v>409</v>
      </c>
    </row>
    <row r="97" spans="1:3" x14ac:dyDescent="0.25">
      <c r="A97" t="str">
        <f t="shared" si="21"/>
        <v>Rose Pharmacy-ShopWise</v>
      </c>
      <c r="B97" t="s">
        <v>408</v>
      </c>
      <c r="C97" t="s">
        <v>112</v>
      </c>
    </row>
    <row r="98" spans="1:3" x14ac:dyDescent="0.25">
      <c r="A98" t="str">
        <f t="shared" si="20"/>
        <v>Rose Pharmacy-Tita Gwapa F. Llamas</v>
      </c>
      <c r="B98" t="s">
        <v>408</v>
      </c>
      <c r="C98" t="s">
        <v>635</v>
      </c>
    </row>
    <row r="99" spans="1:3" x14ac:dyDescent="0.25">
      <c r="A99" t="str">
        <f t="shared" ref="A99" si="22">B99&amp;"-"&amp;C99</f>
        <v>Segura Marketing Inc.-J. Climaco Street</v>
      </c>
      <c r="B99" t="s">
        <v>493</v>
      </c>
      <c r="C99" t="s">
        <v>494</v>
      </c>
    </row>
    <row r="100" spans="1:3" x14ac:dyDescent="0.25">
      <c r="A100" t="str">
        <f t="shared" si="20"/>
        <v>Shopee-Online</v>
      </c>
      <c r="B100" t="s">
        <v>433</v>
      </c>
      <c r="C100" t="s">
        <v>269</v>
      </c>
    </row>
    <row r="101" spans="1:3" x14ac:dyDescent="0.25">
      <c r="A101" t="str">
        <f t="shared" si="20"/>
        <v>ShopWise-Basak</v>
      </c>
      <c r="B101" t="s">
        <v>112</v>
      </c>
      <c r="C101" t="s">
        <v>97</v>
      </c>
    </row>
    <row r="102" spans="1:3" x14ac:dyDescent="0.25">
      <c r="A102" t="str">
        <f t="shared" si="20"/>
        <v>Sit and Rest-SM Seaside, Cebu</v>
      </c>
      <c r="B102" t="s">
        <v>304</v>
      </c>
      <c r="C102" t="s">
        <v>75</v>
      </c>
    </row>
    <row r="103" spans="1:3" x14ac:dyDescent="0.25">
      <c r="A103" t="str">
        <f t="shared" si="20"/>
        <v>SM - The Store-SM Seaside, Cebu</v>
      </c>
      <c r="B103" t="s">
        <v>425</v>
      </c>
      <c r="C103" t="s">
        <v>75</v>
      </c>
    </row>
    <row r="104" spans="1:3" x14ac:dyDescent="0.25">
      <c r="A104" t="str">
        <f t="shared" si="20"/>
        <v>SM Grocery-SM City, Cebu</v>
      </c>
      <c r="B104" t="s">
        <v>54</v>
      </c>
      <c r="C104" t="s">
        <v>74</v>
      </c>
    </row>
    <row r="105" spans="1:3" x14ac:dyDescent="0.25">
      <c r="A105" t="str">
        <f t="shared" si="20"/>
        <v>SM Grocery-SM Seaside, Cebu</v>
      </c>
      <c r="B105" t="s">
        <v>54</v>
      </c>
      <c r="C105" t="s">
        <v>75</v>
      </c>
    </row>
    <row r="106" spans="1:3" x14ac:dyDescent="0.25">
      <c r="A106" t="str">
        <f t="shared" ref="A106" si="23">B106&amp;"-"&amp;C106</f>
        <v>SM Store-SM Seaside, Cebu</v>
      </c>
      <c r="B106" t="s">
        <v>575</v>
      </c>
      <c r="C106" t="s">
        <v>75</v>
      </c>
    </row>
    <row r="107" spans="1:3" x14ac:dyDescent="0.25">
      <c r="A107" t="str">
        <f t="shared" si="20"/>
        <v>Super Metro-Basak</v>
      </c>
      <c r="B107" t="s">
        <v>96</v>
      </c>
      <c r="C107" t="s">
        <v>97</v>
      </c>
    </row>
    <row r="108" spans="1:3" x14ac:dyDescent="0.25">
      <c r="A108" t="str">
        <f t="shared" si="20"/>
        <v>Tay Bee-Manalili</v>
      </c>
      <c r="B108" t="s">
        <v>108</v>
      </c>
      <c r="C108" t="s">
        <v>109</v>
      </c>
    </row>
    <row r="109" spans="1:3" x14ac:dyDescent="0.25">
      <c r="A109" t="str">
        <f t="shared" si="20"/>
        <v>Thirsty-SM City, Cebu</v>
      </c>
      <c r="B109" t="s">
        <v>71</v>
      </c>
      <c r="C109" t="s">
        <v>74</v>
      </c>
    </row>
    <row r="110" spans="1:3" x14ac:dyDescent="0.25">
      <c r="A110" t="str">
        <f t="shared" si="20"/>
        <v>Thirsty-SM Seaside, Cebu</v>
      </c>
      <c r="B110" t="s">
        <v>71</v>
      </c>
      <c r="C110" t="s">
        <v>75</v>
      </c>
    </row>
    <row r="111" spans="1:3" x14ac:dyDescent="0.25">
      <c r="A111" t="str">
        <f t="shared" si="20"/>
        <v>ThreeSixty Pharmacy-La Paloma Branch</v>
      </c>
      <c r="B111" t="s">
        <v>412</v>
      </c>
      <c r="C111" t="s">
        <v>413</v>
      </c>
    </row>
    <row r="112" spans="1:3" x14ac:dyDescent="0.25">
      <c r="A112" t="str">
        <f t="shared" si="20"/>
        <v>Tommy's Electronics-Colon Street</v>
      </c>
      <c r="B112" t="s">
        <v>282</v>
      </c>
      <c r="C112" t="s">
        <v>281</v>
      </c>
    </row>
    <row r="113" spans="1:3" x14ac:dyDescent="0.25">
      <c r="A113" t="str">
        <f t="shared" si="20"/>
        <v>Ton's Water-F. Llamas</v>
      </c>
      <c r="B113" t="s">
        <v>68</v>
      </c>
      <c r="C113" t="s">
        <v>43</v>
      </c>
    </row>
    <row r="114" spans="1:3" x14ac:dyDescent="0.25">
      <c r="A114" t="str">
        <f t="shared" si="20"/>
        <v>Tri-J Marketting Inc.-Cebu South Road</v>
      </c>
      <c r="B114" t="s">
        <v>429</v>
      </c>
      <c r="C114" t="s">
        <v>430</v>
      </c>
    </row>
    <row r="115" spans="1:3" x14ac:dyDescent="0.25">
      <c r="A115" t="str">
        <f t="shared" si="20"/>
        <v>Unitop-Osmena Blvd. (Downtown)</v>
      </c>
      <c r="B115" t="s">
        <v>61</v>
      </c>
      <c r="C115" t="s">
        <v>78</v>
      </c>
    </row>
    <row r="116" spans="1:3" x14ac:dyDescent="0.25">
      <c r="A116" t="str">
        <f t="shared" si="20"/>
        <v xml:space="preserve">Victory Educational Supply-P. Lopez </v>
      </c>
      <c r="B116" t="s">
        <v>424</v>
      </c>
      <c r="C116" t="s">
        <v>83</v>
      </c>
    </row>
    <row r="117" spans="1:3" x14ac:dyDescent="0.25">
      <c r="A117" t="str">
        <f t="shared" si="20"/>
        <v>Visayan Educational Supply-Magallanes</v>
      </c>
      <c r="B117" t="s">
        <v>81</v>
      </c>
      <c r="C117" t="s">
        <v>82</v>
      </c>
    </row>
    <row r="118" spans="1:3" x14ac:dyDescent="0.25">
      <c r="A118" t="str">
        <f t="shared" si="20"/>
        <v>Waffle Time-SM Seaside, Cebu</v>
      </c>
      <c r="B118" t="s">
        <v>40</v>
      </c>
      <c r="C118" t="s">
        <v>75</v>
      </c>
    </row>
    <row r="119" spans="1:3" x14ac:dyDescent="0.25">
      <c r="A119" t="str">
        <f t="shared" si="20"/>
        <v>Watson -SM Seaside, Cebu</v>
      </c>
      <c r="B119" t="s">
        <v>405</v>
      </c>
      <c r="C119" t="s">
        <v>75</v>
      </c>
    </row>
    <row r="120" spans="1:3" x14ac:dyDescent="0.25">
      <c r="A120" t="str">
        <f t="shared" si="0"/>
        <v>Watson -Capitol Site</v>
      </c>
      <c r="B120" t="s">
        <v>405</v>
      </c>
      <c r="C120" t="s">
        <v>458</v>
      </c>
    </row>
    <row r="121" spans="1:3" x14ac:dyDescent="0.25">
      <c r="A121" t="str">
        <f t="shared" si="0"/>
        <v>Watson -Banawa-Guadalupe</v>
      </c>
      <c r="B121" t="s">
        <v>405</v>
      </c>
      <c r="C121" t="s">
        <v>518</v>
      </c>
    </row>
    <row r="122" spans="1:3" x14ac:dyDescent="0.25">
      <c r="A122" t="str">
        <f t="shared" si="0"/>
        <v>Wired Systems Corporation-St. Patricks Square</v>
      </c>
      <c r="B122" t="s">
        <v>546</v>
      </c>
      <c r="C122" t="s">
        <v>547</v>
      </c>
    </row>
    <row r="123" spans="1:3" x14ac:dyDescent="0.25">
      <c r="A123" t="str">
        <f t="shared" si="0"/>
        <v>-</v>
      </c>
    </row>
    <row r="124" spans="1:3" x14ac:dyDescent="0.25">
      <c r="A124" t="str">
        <f t="shared" si="0"/>
        <v>-</v>
      </c>
    </row>
    <row r="125" spans="1:3" x14ac:dyDescent="0.25">
      <c r="A125" t="str">
        <f t="shared" si="0"/>
        <v>-</v>
      </c>
    </row>
    <row r="126" spans="1:3" x14ac:dyDescent="0.25">
      <c r="A126" t="str">
        <f t="shared" si="0"/>
        <v>-</v>
      </c>
    </row>
    <row r="127" spans="1:3" x14ac:dyDescent="0.25">
      <c r="A127" t="str">
        <f t="shared" si="0"/>
        <v>-</v>
      </c>
    </row>
    <row r="128" spans="1:3" x14ac:dyDescent="0.25">
      <c r="A128" t="str">
        <f t="shared" si="0"/>
        <v>-</v>
      </c>
    </row>
    <row r="129" spans="1:1" x14ac:dyDescent="0.25">
      <c r="A129" t="str">
        <f t="shared" si="0"/>
        <v>-</v>
      </c>
    </row>
    <row r="130" spans="1:1" x14ac:dyDescent="0.25">
      <c r="A130" t="str">
        <f t="shared" si="0"/>
        <v>-</v>
      </c>
    </row>
    <row r="131" spans="1:1" x14ac:dyDescent="0.25">
      <c r="A131" t="str">
        <f t="shared" si="0"/>
        <v>-</v>
      </c>
    </row>
    <row r="132" spans="1:1" x14ac:dyDescent="0.25">
      <c r="A132" t="str">
        <f t="shared" si="0"/>
        <v>-</v>
      </c>
    </row>
    <row r="133" spans="1:1" x14ac:dyDescent="0.25">
      <c r="A133" t="str">
        <f t="shared" si="0"/>
        <v>-</v>
      </c>
    </row>
    <row r="134" spans="1:1" x14ac:dyDescent="0.25">
      <c r="A134" t="str">
        <f t="shared" si="0"/>
        <v>-</v>
      </c>
    </row>
    <row r="135" spans="1:1" x14ac:dyDescent="0.25">
      <c r="A135" t="str">
        <f t="shared" si="0"/>
        <v>-</v>
      </c>
    </row>
    <row r="136" spans="1:1" x14ac:dyDescent="0.25">
      <c r="A136" t="str">
        <f t="shared" ref="A136:A199" si="24">B136&amp;"-"&amp;C136</f>
        <v>-</v>
      </c>
    </row>
    <row r="137" spans="1:1" x14ac:dyDescent="0.25">
      <c r="A137" t="str">
        <f t="shared" si="24"/>
        <v>-</v>
      </c>
    </row>
    <row r="138" spans="1:1" x14ac:dyDescent="0.25">
      <c r="A138" t="str">
        <f t="shared" si="24"/>
        <v>-</v>
      </c>
    </row>
    <row r="139" spans="1:1" x14ac:dyDescent="0.25">
      <c r="A139" t="str">
        <f t="shared" si="24"/>
        <v>-</v>
      </c>
    </row>
    <row r="140" spans="1:1" x14ac:dyDescent="0.25">
      <c r="A140" t="str">
        <f t="shared" si="24"/>
        <v>-</v>
      </c>
    </row>
    <row r="141" spans="1:1" x14ac:dyDescent="0.25">
      <c r="A141" t="str">
        <f t="shared" si="24"/>
        <v>-</v>
      </c>
    </row>
    <row r="142" spans="1:1" x14ac:dyDescent="0.25">
      <c r="A142" t="str">
        <f t="shared" si="24"/>
        <v>-</v>
      </c>
    </row>
    <row r="143" spans="1:1" x14ac:dyDescent="0.25">
      <c r="A143" t="str">
        <f t="shared" si="24"/>
        <v>-</v>
      </c>
    </row>
    <row r="144" spans="1:1" x14ac:dyDescent="0.25">
      <c r="A144" t="str">
        <f t="shared" si="24"/>
        <v>-</v>
      </c>
    </row>
    <row r="145" spans="1:1" x14ac:dyDescent="0.25">
      <c r="A145" t="str">
        <f t="shared" si="24"/>
        <v>-</v>
      </c>
    </row>
    <row r="146" spans="1:1" x14ac:dyDescent="0.25">
      <c r="A146" t="str">
        <f t="shared" si="24"/>
        <v>-</v>
      </c>
    </row>
    <row r="147" spans="1:1" x14ac:dyDescent="0.25">
      <c r="A147" t="str">
        <f t="shared" si="24"/>
        <v>-</v>
      </c>
    </row>
    <row r="148" spans="1:1" x14ac:dyDescent="0.25">
      <c r="A148" t="str">
        <f t="shared" si="24"/>
        <v>-</v>
      </c>
    </row>
    <row r="149" spans="1:1" x14ac:dyDescent="0.25">
      <c r="A149" t="str">
        <f t="shared" si="24"/>
        <v>-</v>
      </c>
    </row>
    <row r="150" spans="1:1" x14ac:dyDescent="0.25">
      <c r="A150" t="str">
        <f t="shared" si="24"/>
        <v>-</v>
      </c>
    </row>
    <row r="151" spans="1:1" x14ac:dyDescent="0.25">
      <c r="A151" t="str">
        <f t="shared" si="24"/>
        <v>-</v>
      </c>
    </row>
    <row r="152" spans="1:1" x14ac:dyDescent="0.25">
      <c r="A152" t="str">
        <f t="shared" si="24"/>
        <v>-</v>
      </c>
    </row>
    <row r="153" spans="1:1" x14ac:dyDescent="0.25">
      <c r="A153" t="str">
        <f t="shared" si="24"/>
        <v>-</v>
      </c>
    </row>
    <row r="154" spans="1:1" x14ac:dyDescent="0.25">
      <c r="A154" t="str">
        <f t="shared" si="24"/>
        <v>-</v>
      </c>
    </row>
    <row r="155" spans="1:1" x14ac:dyDescent="0.25">
      <c r="A155" t="str">
        <f t="shared" si="24"/>
        <v>-</v>
      </c>
    </row>
    <row r="156" spans="1:1" x14ac:dyDescent="0.25">
      <c r="A156" t="str">
        <f t="shared" si="24"/>
        <v>-</v>
      </c>
    </row>
    <row r="157" spans="1:1" x14ac:dyDescent="0.25">
      <c r="A157" t="str">
        <f t="shared" si="24"/>
        <v>-</v>
      </c>
    </row>
    <row r="158" spans="1:1" x14ac:dyDescent="0.25">
      <c r="A158" t="str">
        <f t="shared" si="24"/>
        <v>-</v>
      </c>
    </row>
    <row r="159" spans="1:1" x14ac:dyDescent="0.25">
      <c r="A159" t="str">
        <f t="shared" si="24"/>
        <v>-</v>
      </c>
    </row>
    <row r="160" spans="1:1" x14ac:dyDescent="0.25">
      <c r="A160" t="str">
        <f t="shared" si="24"/>
        <v>-</v>
      </c>
    </row>
    <row r="161" spans="1:1" x14ac:dyDescent="0.25">
      <c r="A161" t="str">
        <f t="shared" si="24"/>
        <v>-</v>
      </c>
    </row>
    <row r="162" spans="1:1" x14ac:dyDescent="0.25">
      <c r="A162" t="str">
        <f t="shared" si="24"/>
        <v>-</v>
      </c>
    </row>
    <row r="163" spans="1:1" x14ac:dyDescent="0.25">
      <c r="A163" t="str">
        <f t="shared" si="24"/>
        <v>-</v>
      </c>
    </row>
    <row r="164" spans="1:1" x14ac:dyDescent="0.25">
      <c r="A164" t="str">
        <f t="shared" si="24"/>
        <v>-</v>
      </c>
    </row>
    <row r="165" spans="1:1" x14ac:dyDescent="0.25">
      <c r="A165" t="str">
        <f t="shared" si="24"/>
        <v>-</v>
      </c>
    </row>
    <row r="166" spans="1:1" x14ac:dyDescent="0.25">
      <c r="A166" t="str">
        <f t="shared" si="24"/>
        <v>-</v>
      </c>
    </row>
    <row r="167" spans="1:1" x14ac:dyDescent="0.25">
      <c r="A167" t="str">
        <f t="shared" si="24"/>
        <v>-</v>
      </c>
    </row>
    <row r="168" spans="1:1" x14ac:dyDescent="0.25">
      <c r="A168" t="str">
        <f t="shared" si="24"/>
        <v>-</v>
      </c>
    </row>
    <row r="169" spans="1:1" x14ac:dyDescent="0.25">
      <c r="A169" t="str">
        <f t="shared" si="24"/>
        <v>-</v>
      </c>
    </row>
    <row r="170" spans="1:1" x14ac:dyDescent="0.25">
      <c r="A170" t="str">
        <f t="shared" si="24"/>
        <v>-</v>
      </c>
    </row>
    <row r="171" spans="1:1" x14ac:dyDescent="0.25">
      <c r="A171" t="str">
        <f t="shared" si="24"/>
        <v>-</v>
      </c>
    </row>
    <row r="172" spans="1:1" x14ac:dyDescent="0.25">
      <c r="A172" t="str">
        <f t="shared" si="24"/>
        <v>-</v>
      </c>
    </row>
    <row r="173" spans="1:1" x14ac:dyDescent="0.25">
      <c r="A173" t="str">
        <f t="shared" si="24"/>
        <v>-</v>
      </c>
    </row>
    <row r="174" spans="1:1" x14ac:dyDescent="0.25">
      <c r="A174" t="str">
        <f t="shared" si="24"/>
        <v>-</v>
      </c>
    </row>
    <row r="175" spans="1:1" x14ac:dyDescent="0.25">
      <c r="A175" t="str">
        <f t="shared" si="24"/>
        <v>-</v>
      </c>
    </row>
    <row r="176" spans="1:1" x14ac:dyDescent="0.25">
      <c r="A176" t="str">
        <f t="shared" si="24"/>
        <v>-</v>
      </c>
    </row>
    <row r="177" spans="1:1" x14ac:dyDescent="0.25">
      <c r="A177" t="str">
        <f t="shared" si="24"/>
        <v>-</v>
      </c>
    </row>
    <row r="178" spans="1:1" x14ac:dyDescent="0.25">
      <c r="A178" t="str">
        <f t="shared" si="24"/>
        <v>-</v>
      </c>
    </row>
    <row r="179" spans="1:1" x14ac:dyDescent="0.25">
      <c r="A179" t="str">
        <f t="shared" si="24"/>
        <v>-</v>
      </c>
    </row>
    <row r="180" spans="1:1" x14ac:dyDescent="0.25">
      <c r="A180" t="str">
        <f t="shared" si="24"/>
        <v>-</v>
      </c>
    </row>
    <row r="181" spans="1:1" x14ac:dyDescent="0.25">
      <c r="A181" t="str">
        <f t="shared" si="24"/>
        <v>-</v>
      </c>
    </row>
    <row r="182" spans="1:1" x14ac:dyDescent="0.25">
      <c r="A182" t="str">
        <f t="shared" si="24"/>
        <v>-</v>
      </c>
    </row>
    <row r="183" spans="1:1" x14ac:dyDescent="0.25">
      <c r="A183" t="str">
        <f t="shared" si="24"/>
        <v>-</v>
      </c>
    </row>
    <row r="184" spans="1:1" x14ac:dyDescent="0.25">
      <c r="A184" t="str">
        <f t="shared" si="24"/>
        <v>-</v>
      </c>
    </row>
    <row r="185" spans="1:1" x14ac:dyDescent="0.25">
      <c r="A185" t="str">
        <f t="shared" si="24"/>
        <v>-</v>
      </c>
    </row>
    <row r="186" spans="1:1" x14ac:dyDescent="0.25">
      <c r="A186" t="str">
        <f t="shared" si="24"/>
        <v>-</v>
      </c>
    </row>
    <row r="187" spans="1:1" x14ac:dyDescent="0.25">
      <c r="A187" t="str">
        <f t="shared" si="24"/>
        <v>-</v>
      </c>
    </row>
    <row r="188" spans="1:1" x14ac:dyDescent="0.25">
      <c r="A188" t="str">
        <f t="shared" si="24"/>
        <v>-</v>
      </c>
    </row>
    <row r="189" spans="1:1" x14ac:dyDescent="0.25">
      <c r="A189" t="str">
        <f t="shared" si="24"/>
        <v>-</v>
      </c>
    </row>
    <row r="190" spans="1:1" x14ac:dyDescent="0.25">
      <c r="A190" t="str">
        <f t="shared" si="24"/>
        <v>-</v>
      </c>
    </row>
    <row r="191" spans="1:1" x14ac:dyDescent="0.25">
      <c r="A191" t="str">
        <f t="shared" si="24"/>
        <v>-</v>
      </c>
    </row>
    <row r="192" spans="1:1" x14ac:dyDescent="0.25">
      <c r="A192" t="str">
        <f t="shared" si="24"/>
        <v>-</v>
      </c>
    </row>
    <row r="193" spans="1:1" x14ac:dyDescent="0.25">
      <c r="A193" t="str">
        <f t="shared" si="24"/>
        <v>-</v>
      </c>
    </row>
    <row r="194" spans="1:1" x14ac:dyDescent="0.25">
      <c r="A194" t="str">
        <f t="shared" si="24"/>
        <v>-</v>
      </c>
    </row>
    <row r="195" spans="1:1" x14ac:dyDescent="0.25">
      <c r="A195" t="str">
        <f t="shared" si="24"/>
        <v>-</v>
      </c>
    </row>
    <row r="196" spans="1:1" x14ac:dyDescent="0.25">
      <c r="A196" t="str">
        <f t="shared" si="24"/>
        <v>-</v>
      </c>
    </row>
    <row r="197" spans="1:1" x14ac:dyDescent="0.25">
      <c r="A197" t="str">
        <f t="shared" si="24"/>
        <v>-</v>
      </c>
    </row>
    <row r="198" spans="1:1" x14ac:dyDescent="0.25">
      <c r="A198" t="str">
        <f t="shared" si="24"/>
        <v>-</v>
      </c>
    </row>
    <row r="199" spans="1:1" x14ac:dyDescent="0.25">
      <c r="A199" t="str">
        <f t="shared" si="24"/>
        <v>-</v>
      </c>
    </row>
  </sheetData>
  <sortState xmlns:xlrd2="http://schemas.microsoft.com/office/spreadsheetml/2017/richdata2" ref="A5:C119">
    <sortCondition ref="B5:B119"/>
    <sortCondition ref="C5:C119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topLeftCell="A39" workbookViewId="0">
      <selection activeCell="F51" sqref="F51"/>
    </sheetView>
  </sheetViews>
  <sheetFormatPr defaultRowHeight="15" x14ac:dyDescent="0.25"/>
  <cols>
    <col min="2" max="2" width="9.7109375" bestFit="1" customWidth="1"/>
    <col min="3" max="3" width="9.7109375" style="5" customWidth="1"/>
    <col min="4" max="4" width="12.7109375" style="5" bestFit="1" customWidth="1"/>
    <col min="6" max="6" width="24" bestFit="1" customWidth="1"/>
  </cols>
  <sheetData>
    <row r="1" spans="1:6" x14ac:dyDescent="0.25">
      <c r="B1" t="s">
        <v>28</v>
      </c>
      <c r="C1" s="5" t="s">
        <v>27</v>
      </c>
      <c r="D1" s="5" t="s">
        <v>278</v>
      </c>
      <c r="F1" t="s">
        <v>72</v>
      </c>
    </row>
    <row r="2" spans="1:6" x14ac:dyDescent="0.25">
      <c r="B2" s="1" t="s">
        <v>110</v>
      </c>
      <c r="C2" s="6" t="s">
        <v>11</v>
      </c>
      <c r="D2" s="6" t="s">
        <v>55</v>
      </c>
      <c r="F2" t="str">
        <f t="shared" ref="F2" si="0">B2&amp;"-"&amp;C2&amp;"-"&amp;D2</f>
        <v>Accessories-Zach-00000</v>
      </c>
    </row>
    <row r="3" spans="1:6" x14ac:dyDescent="0.25">
      <c r="A3">
        <v>10</v>
      </c>
      <c r="B3" s="1" t="s">
        <v>105</v>
      </c>
      <c r="C3" s="6" t="s">
        <v>55</v>
      </c>
      <c r="D3" s="6" t="s">
        <v>55</v>
      </c>
      <c r="F3" t="str">
        <f t="shared" ref="F3" si="1">B3&amp;"-"&amp;C3&amp;"-"&amp;D3</f>
        <v>Baking-00000-00000</v>
      </c>
    </row>
    <row r="4" spans="1:6" x14ac:dyDescent="0.25">
      <c r="A4">
        <v>10</v>
      </c>
      <c r="B4" s="1" t="s">
        <v>25</v>
      </c>
      <c r="C4" s="6" t="s">
        <v>55</v>
      </c>
      <c r="D4" s="6" t="s">
        <v>8</v>
      </c>
      <c r="F4" t="str">
        <f t="shared" ref="F4:F83" si="2">B4&amp;"-"&amp;C4&amp;"-"&amp;D4</f>
        <v>Car-00000-Maintenance</v>
      </c>
    </row>
    <row r="5" spans="1:6" x14ac:dyDescent="0.25">
      <c r="A5">
        <v>10</v>
      </c>
      <c r="B5" s="1" t="s">
        <v>25</v>
      </c>
      <c r="C5" s="6" t="s">
        <v>9</v>
      </c>
      <c r="D5" s="6" t="s">
        <v>7</v>
      </c>
      <c r="F5" t="str">
        <f t="shared" si="2"/>
        <v>Car-Avanza-Fuel</v>
      </c>
    </row>
    <row r="6" spans="1:6" x14ac:dyDescent="0.25">
      <c r="A6">
        <v>12</v>
      </c>
      <c r="B6" s="1" t="s">
        <v>25</v>
      </c>
      <c r="C6" s="6" t="s">
        <v>9</v>
      </c>
      <c r="D6" s="6" t="s">
        <v>10</v>
      </c>
      <c r="F6" t="str">
        <f t="shared" si="2"/>
        <v>Car-Avanza-Laundry</v>
      </c>
    </row>
    <row r="7" spans="1:6" x14ac:dyDescent="0.25">
      <c r="A7">
        <v>11</v>
      </c>
      <c r="B7" s="1" t="s">
        <v>25</v>
      </c>
      <c r="C7" s="6" t="s">
        <v>9</v>
      </c>
      <c r="D7" s="6" t="s">
        <v>8</v>
      </c>
      <c r="F7" t="str">
        <f t="shared" ref="F7" si="3">B7&amp;"-"&amp;C7&amp;"-"&amp;D7</f>
        <v>Car-Avanza-Maintenance</v>
      </c>
    </row>
    <row r="8" spans="1:6" x14ac:dyDescent="0.25">
      <c r="A8">
        <v>11</v>
      </c>
      <c r="B8" s="1" t="s">
        <v>25</v>
      </c>
      <c r="C8" s="6" t="s">
        <v>9</v>
      </c>
      <c r="D8" s="6" t="s">
        <v>26</v>
      </c>
      <c r="F8" t="str">
        <f t="shared" si="2"/>
        <v>Car-Avanza-Expense</v>
      </c>
    </row>
    <row r="9" spans="1:6" x14ac:dyDescent="0.25">
      <c r="A9">
        <v>8</v>
      </c>
      <c r="B9" s="1" t="s">
        <v>25</v>
      </c>
      <c r="C9" s="6" t="s">
        <v>6</v>
      </c>
      <c r="D9" s="6" t="s">
        <v>7</v>
      </c>
      <c r="F9" t="str">
        <f t="shared" si="2"/>
        <v>Car-Carens-Fuel</v>
      </c>
    </row>
    <row r="10" spans="1:6" x14ac:dyDescent="0.25">
      <c r="A10">
        <v>9</v>
      </c>
      <c r="B10" s="1" t="s">
        <v>25</v>
      </c>
      <c r="C10" s="6" t="s">
        <v>6</v>
      </c>
      <c r="D10" s="6" t="s">
        <v>8</v>
      </c>
      <c r="F10" t="str">
        <f t="shared" ref="F10:F11" si="4">B10&amp;"-"&amp;C10&amp;"-"&amp;D10</f>
        <v>Car-Carens-Maintenance</v>
      </c>
    </row>
    <row r="11" spans="1:6" x14ac:dyDescent="0.25">
      <c r="A11">
        <v>9</v>
      </c>
      <c r="B11" s="1" t="s">
        <v>25</v>
      </c>
      <c r="C11" s="6" t="s">
        <v>6</v>
      </c>
      <c r="D11" s="6" t="s">
        <v>26</v>
      </c>
      <c r="F11" t="str">
        <f t="shared" si="4"/>
        <v>Car-Carens-Expense</v>
      </c>
    </row>
    <row r="12" spans="1:6" x14ac:dyDescent="0.25">
      <c r="A12">
        <v>9</v>
      </c>
      <c r="B12" s="1" t="s">
        <v>25</v>
      </c>
      <c r="C12" s="6" t="s">
        <v>275</v>
      </c>
      <c r="D12" s="6"/>
      <c r="F12" t="str">
        <f t="shared" si="2"/>
        <v>Car-Parking-</v>
      </c>
    </row>
    <row r="13" spans="1:6" x14ac:dyDescent="0.25">
      <c r="A13">
        <v>23</v>
      </c>
      <c r="B13" s="1" t="s">
        <v>119</v>
      </c>
      <c r="C13" s="7" t="s">
        <v>14</v>
      </c>
      <c r="D13" s="6" t="s">
        <v>55</v>
      </c>
      <c r="F13" t="str">
        <f t="shared" si="2"/>
        <v>Cellphone-Bedian-00000</v>
      </c>
    </row>
    <row r="14" spans="1:6" x14ac:dyDescent="0.25">
      <c r="A14">
        <v>23</v>
      </c>
      <c r="B14" s="1" t="s">
        <v>119</v>
      </c>
      <c r="C14" s="7" t="s">
        <v>11</v>
      </c>
      <c r="D14" s="6" t="s">
        <v>55</v>
      </c>
      <c r="F14" t="str">
        <f t="shared" ref="F14" si="5">B14&amp;"-"&amp;C14&amp;"-"&amp;D14</f>
        <v>Cellphone-Zach-00000</v>
      </c>
    </row>
    <row r="15" spans="1:6" x14ac:dyDescent="0.25">
      <c r="A15">
        <v>23</v>
      </c>
      <c r="B15" s="1" t="s">
        <v>16</v>
      </c>
      <c r="C15" s="7" t="s">
        <v>19</v>
      </c>
      <c r="D15" s="6" t="s">
        <v>55</v>
      </c>
      <c r="F15" t="str">
        <f t="shared" si="2"/>
        <v>Clothing-Brayton-00000</v>
      </c>
    </row>
    <row r="16" spans="1:6" x14ac:dyDescent="0.25">
      <c r="A16">
        <v>19</v>
      </c>
      <c r="B16" s="1" t="s">
        <v>16</v>
      </c>
      <c r="C16" s="7" t="s">
        <v>15</v>
      </c>
      <c r="D16" s="6" t="s">
        <v>55</v>
      </c>
      <c r="F16" t="str">
        <f t="shared" si="2"/>
        <v>Clothing-Kaleb-00000</v>
      </c>
    </row>
    <row r="17" spans="1:6" x14ac:dyDescent="0.25">
      <c r="A17">
        <v>19</v>
      </c>
      <c r="B17" s="1" t="s">
        <v>56</v>
      </c>
      <c r="C17" s="7" t="s">
        <v>57</v>
      </c>
      <c r="D17" s="6" t="s">
        <v>55</v>
      </c>
      <c r="F17" t="str">
        <f t="shared" si="2"/>
        <v>Computer-Twins-00000</v>
      </c>
    </row>
    <row r="18" spans="1:6" x14ac:dyDescent="0.25">
      <c r="A18">
        <v>19</v>
      </c>
      <c r="B18" s="1" t="s">
        <v>56</v>
      </c>
      <c r="C18" s="7" t="s">
        <v>14</v>
      </c>
      <c r="D18" s="6" t="s">
        <v>55</v>
      </c>
      <c r="F18" t="str">
        <f t="shared" si="2"/>
        <v>Computer-Bedian-00000</v>
      </c>
    </row>
    <row r="19" spans="1:6" x14ac:dyDescent="0.25">
      <c r="A19">
        <v>19</v>
      </c>
      <c r="B19" s="1" t="s">
        <v>56</v>
      </c>
      <c r="C19" s="7" t="s">
        <v>19</v>
      </c>
      <c r="D19" s="6" t="s">
        <v>55</v>
      </c>
      <c r="F19" t="str">
        <f t="shared" si="2"/>
        <v>Computer-Brayton-00000</v>
      </c>
    </row>
    <row r="20" spans="1:6" x14ac:dyDescent="0.25">
      <c r="A20">
        <v>19</v>
      </c>
      <c r="B20" s="1" t="s">
        <v>56</v>
      </c>
      <c r="C20" s="7" t="s">
        <v>15</v>
      </c>
      <c r="D20" s="6" t="s">
        <v>55</v>
      </c>
      <c r="F20" t="str">
        <f t="shared" ref="F20:F21" si="6">B20&amp;"-"&amp;C20&amp;"-"&amp;D20</f>
        <v>Computer-Kaleb-00000</v>
      </c>
    </row>
    <row r="21" spans="1:6" x14ac:dyDescent="0.25">
      <c r="A21">
        <v>19</v>
      </c>
      <c r="B21" s="1" t="s">
        <v>56</v>
      </c>
      <c r="C21" s="7" t="s">
        <v>4</v>
      </c>
      <c r="D21" s="6" t="s">
        <v>55</v>
      </c>
      <c r="F21" t="str">
        <f t="shared" si="6"/>
        <v>Computer-3rd Floor-00000</v>
      </c>
    </row>
    <row r="22" spans="1:6" x14ac:dyDescent="0.25">
      <c r="A22">
        <v>19</v>
      </c>
      <c r="B22" s="1" t="s">
        <v>56</v>
      </c>
      <c r="C22" s="7" t="s">
        <v>11</v>
      </c>
      <c r="D22" s="6" t="s">
        <v>55</v>
      </c>
      <c r="F22" t="str">
        <f t="shared" si="2"/>
        <v>Computer-Zach-00000</v>
      </c>
    </row>
    <row r="23" spans="1:6" x14ac:dyDescent="0.25">
      <c r="A23">
        <v>28</v>
      </c>
      <c r="B23" s="1" t="s">
        <v>20</v>
      </c>
      <c r="C23" s="6" t="s">
        <v>14</v>
      </c>
      <c r="D23" s="6" t="s">
        <v>55</v>
      </c>
      <c r="F23" t="str">
        <f t="shared" si="2"/>
        <v>Donation-Bedian-00000</v>
      </c>
    </row>
    <row r="24" spans="1:6" x14ac:dyDescent="0.25">
      <c r="A24">
        <v>30</v>
      </c>
      <c r="B24" s="1" t="s">
        <v>20</v>
      </c>
      <c r="C24" s="7" t="s">
        <v>19</v>
      </c>
      <c r="D24" s="6" t="s">
        <v>55</v>
      </c>
      <c r="F24" t="str">
        <f t="shared" si="2"/>
        <v>Donation-Brayton-00000</v>
      </c>
    </row>
    <row r="25" spans="1:6" x14ac:dyDescent="0.25">
      <c r="A25">
        <v>29</v>
      </c>
      <c r="B25" s="1" t="s">
        <v>20</v>
      </c>
      <c r="C25" s="7" t="s">
        <v>15</v>
      </c>
      <c r="D25" s="6" t="s">
        <v>55</v>
      </c>
      <c r="F25" t="str">
        <f t="shared" si="2"/>
        <v>Donation-Kaleb-00000</v>
      </c>
    </row>
    <row r="26" spans="1:6" x14ac:dyDescent="0.25">
      <c r="A26">
        <v>27</v>
      </c>
      <c r="B26" s="1" t="s">
        <v>20</v>
      </c>
      <c r="C26" s="7" t="s">
        <v>11</v>
      </c>
      <c r="D26" s="6" t="s">
        <v>55</v>
      </c>
      <c r="F26" t="str">
        <f t="shared" si="2"/>
        <v>Donation-Zach-00000</v>
      </c>
    </row>
    <row r="27" spans="1:6" x14ac:dyDescent="0.25">
      <c r="B27" s="1" t="s">
        <v>423</v>
      </c>
      <c r="C27" s="7" t="s">
        <v>19</v>
      </c>
      <c r="D27" s="6" t="s">
        <v>55</v>
      </c>
      <c r="F27" t="str">
        <f t="shared" si="2"/>
        <v>Educational-Brayton-00000</v>
      </c>
    </row>
    <row r="28" spans="1:6" x14ac:dyDescent="0.25">
      <c r="B28" s="1" t="s">
        <v>423</v>
      </c>
      <c r="C28" s="7" t="s">
        <v>15</v>
      </c>
      <c r="D28" s="6" t="s">
        <v>55</v>
      </c>
      <c r="F28" t="str">
        <f t="shared" ref="F28" si="7">B28&amp;"-"&amp;C28&amp;"-"&amp;D28</f>
        <v>Educational-Kaleb-00000</v>
      </c>
    </row>
    <row r="29" spans="1:6" x14ac:dyDescent="0.25">
      <c r="B29" s="1" t="s">
        <v>26</v>
      </c>
      <c r="C29" s="7" t="s">
        <v>2</v>
      </c>
      <c r="D29" s="6" t="s">
        <v>55</v>
      </c>
      <c r="F29" t="str">
        <f t="shared" si="2"/>
        <v>Expense-2nd Floor-00000</v>
      </c>
    </row>
    <row r="30" spans="1:6" x14ac:dyDescent="0.25">
      <c r="A30">
        <v>31</v>
      </c>
      <c r="B30" s="1" t="s">
        <v>26</v>
      </c>
      <c r="C30" s="7" t="s">
        <v>5</v>
      </c>
      <c r="D30" s="6" t="s">
        <v>55</v>
      </c>
      <c r="F30" t="str">
        <f t="shared" ref="F30" si="8">B30&amp;"-"&amp;C30&amp;"-"&amp;D30</f>
        <v>Expense-Oldhouse-00000</v>
      </c>
    </row>
    <row r="31" spans="1:6" x14ac:dyDescent="0.25">
      <c r="A31">
        <v>31</v>
      </c>
      <c r="B31" s="1" t="s">
        <v>26</v>
      </c>
      <c r="C31" s="7" t="s">
        <v>21</v>
      </c>
      <c r="D31" s="6" t="s">
        <v>55</v>
      </c>
      <c r="F31" t="str">
        <f t="shared" si="2"/>
        <v>Expense-Charmaine-00000</v>
      </c>
    </row>
    <row r="32" spans="1:6" x14ac:dyDescent="0.25">
      <c r="A32">
        <v>34</v>
      </c>
      <c r="B32" s="1" t="s">
        <v>26</v>
      </c>
      <c r="C32" s="7" t="s">
        <v>24</v>
      </c>
      <c r="D32" s="6" t="s">
        <v>55</v>
      </c>
      <c r="F32" t="str">
        <f t="shared" si="2"/>
        <v>Expense-Phyllis-00000</v>
      </c>
    </row>
    <row r="33" spans="1:10" x14ac:dyDescent="0.25">
      <c r="A33">
        <v>33</v>
      </c>
      <c r="B33" s="1" t="s">
        <v>26</v>
      </c>
      <c r="C33" s="7" t="s">
        <v>23</v>
      </c>
      <c r="D33" s="6" t="s">
        <v>55</v>
      </c>
      <c r="F33" t="str">
        <f t="shared" si="2"/>
        <v>Expense-Roxan-00000</v>
      </c>
    </row>
    <row r="34" spans="1:10" x14ac:dyDescent="0.25">
      <c r="A34">
        <v>32</v>
      </c>
      <c r="B34" s="1" t="s">
        <v>26</v>
      </c>
      <c r="C34" s="7" t="s">
        <v>22</v>
      </c>
      <c r="D34" s="6" t="s">
        <v>55</v>
      </c>
      <c r="F34" t="str">
        <f t="shared" ref="F34:F35" si="9">B34&amp;"-"&amp;C34&amp;"-"&amp;D34</f>
        <v>Expense-Shirley-00000</v>
      </c>
    </row>
    <row r="35" spans="1:10" x14ac:dyDescent="0.25">
      <c r="A35">
        <v>32</v>
      </c>
      <c r="B35" s="1" t="s">
        <v>26</v>
      </c>
      <c r="C35" s="7" t="s">
        <v>492</v>
      </c>
      <c r="D35" s="6"/>
      <c r="F35" t="str">
        <f t="shared" si="9"/>
        <v>Expense-Keng Offering-</v>
      </c>
    </row>
    <row r="36" spans="1:10" x14ac:dyDescent="0.25">
      <c r="A36">
        <v>32</v>
      </c>
      <c r="B36" s="1" t="s">
        <v>26</v>
      </c>
      <c r="C36" s="7" t="s">
        <v>426</v>
      </c>
      <c r="D36" s="6"/>
      <c r="F36" t="s">
        <v>427</v>
      </c>
    </row>
    <row r="37" spans="1:10" x14ac:dyDescent="0.25">
      <c r="B37" s="1" t="s">
        <v>26</v>
      </c>
      <c r="C37" s="7" t="s">
        <v>14</v>
      </c>
      <c r="D37" s="6" t="s">
        <v>428</v>
      </c>
      <c r="F37" t="str">
        <f t="shared" ref="F37:F38" si="10">B37&amp;"-"&amp;C37&amp;"-"&amp;D37</f>
        <v>Expense-Bedian-0000</v>
      </c>
    </row>
    <row r="38" spans="1:10" x14ac:dyDescent="0.25">
      <c r="B38" s="1" t="s">
        <v>26</v>
      </c>
      <c r="C38" s="7" t="s">
        <v>11</v>
      </c>
      <c r="D38" s="6" t="s">
        <v>428</v>
      </c>
      <c r="F38" t="str">
        <f t="shared" si="10"/>
        <v>Expense-Zach-0000</v>
      </c>
    </row>
    <row r="39" spans="1:10" x14ac:dyDescent="0.25">
      <c r="B39" s="1" t="s">
        <v>26</v>
      </c>
      <c r="C39" s="7" t="s">
        <v>435</v>
      </c>
      <c r="D39" s="6" t="s">
        <v>428</v>
      </c>
      <c r="F39" t="str">
        <f t="shared" ref="F39:F41" si="11">B39&amp;"-"&amp;C39&amp;"-"&amp;D39</f>
        <v>Expense-Shipping and Delivery-0000</v>
      </c>
    </row>
    <row r="40" spans="1:10" x14ac:dyDescent="0.25">
      <c r="B40" s="1" t="s">
        <v>17</v>
      </c>
      <c r="C40" s="7" t="s">
        <v>57</v>
      </c>
      <c r="D40" s="6" t="s">
        <v>55</v>
      </c>
      <c r="F40" t="str">
        <f t="shared" ref="F40" si="12">B40&amp;"-"&amp;C40&amp;"-"&amp;D40</f>
        <v>Gift-Twins-00000</v>
      </c>
    </row>
    <row r="41" spans="1:10" x14ac:dyDescent="0.25">
      <c r="A41">
        <v>25</v>
      </c>
      <c r="B41" s="1" t="s">
        <v>17</v>
      </c>
      <c r="C41" s="7" t="s">
        <v>14</v>
      </c>
      <c r="D41" s="6" t="s">
        <v>55</v>
      </c>
      <c r="F41" t="str">
        <f t="shared" si="11"/>
        <v>Gift-Bedian-00000</v>
      </c>
    </row>
    <row r="42" spans="1:10" x14ac:dyDescent="0.25">
      <c r="A42">
        <v>25</v>
      </c>
      <c r="B42" s="1" t="s">
        <v>17</v>
      </c>
      <c r="C42" s="7" t="s">
        <v>19</v>
      </c>
      <c r="D42" s="6" t="s">
        <v>55</v>
      </c>
      <c r="F42" t="str">
        <f t="shared" si="2"/>
        <v>Gift-Brayton-00000</v>
      </c>
    </row>
    <row r="43" spans="1:10" x14ac:dyDescent="0.25">
      <c r="A43">
        <v>21</v>
      </c>
      <c r="B43" s="1" t="s">
        <v>17</v>
      </c>
      <c r="C43" s="7" t="s">
        <v>15</v>
      </c>
      <c r="D43" s="6" t="s">
        <v>55</v>
      </c>
      <c r="F43" t="str">
        <f t="shared" si="2"/>
        <v>Gift-Kaleb-00000</v>
      </c>
    </row>
    <row r="44" spans="1:10" x14ac:dyDescent="0.25">
      <c r="A44">
        <v>3</v>
      </c>
      <c r="B44" s="1" t="s">
        <v>0</v>
      </c>
      <c r="C44" s="6" t="s">
        <v>55</v>
      </c>
      <c r="D44" s="6" t="s">
        <v>55</v>
      </c>
      <c r="F44" t="str">
        <f t="shared" si="2"/>
        <v>Grocery-00000-00000</v>
      </c>
    </row>
    <row r="45" spans="1:10" x14ac:dyDescent="0.25">
      <c r="A45">
        <v>3</v>
      </c>
      <c r="B45" s="1" t="s">
        <v>0</v>
      </c>
      <c r="C45" s="6" t="s">
        <v>2</v>
      </c>
      <c r="D45" s="6" t="s">
        <v>55</v>
      </c>
      <c r="F45" t="str">
        <f t="shared" si="2"/>
        <v>Grocery-2nd Floor-00000</v>
      </c>
    </row>
    <row r="46" spans="1:10" x14ac:dyDescent="0.25">
      <c r="A46">
        <v>2</v>
      </c>
      <c r="B46" s="1" t="s">
        <v>0</v>
      </c>
      <c r="C46" s="6" t="s">
        <v>4</v>
      </c>
      <c r="D46" s="6" t="s">
        <v>55</v>
      </c>
      <c r="F46" t="str">
        <f t="shared" si="2"/>
        <v>Grocery-3rd Floor-00000</v>
      </c>
    </row>
    <row r="47" spans="1:10" x14ac:dyDescent="0.25">
      <c r="A47">
        <v>1</v>
      </c>
      <c r="B47" s="1" t="s">
        <v>0</v>
      </c>
      <c r="C47" s="6" t="s">
        <v>5</v>
      </c>
      <c r="D47" s="6" t="s">
        <v>55</v>
      </c>
      <c r="F47" t="str">
        <f t="shared" si="2"/>
        <v>Grocery-Oldhouse-00000</v>
      </c>
      <c r="H47" s="1"/>
      <c r="I47" s="6"/>
      <c r="J47" s="6"/>
    </row>
    <row r="48" spans="1:10" x14ac:dyDescent="0.25">
      <c r="B48" s="1" t="s">
        <v>51</v>
      </c>
      <c r="C48" s="6" t="s">
        <v>313</v>
      </c>
      <c r="D48" s="6" t="s">
        <v>314</v>
      </c>
      <c r="F48" t="str">
        <f t="shared" ref="F48" si="13">B48&amp;"-"&amp;C48&amp;"-"&amp;D48</f>
        <v>Health-All-Protection</v>
      </c>
      <c r="H48" s="1"/>
      <c r="I48" s="6"/>
      <c r="J48" s="6"/>
    </row>
    <row r="49" spans="1:10" x14ac:dyDescent="0.25">
      <c r="B49" s="1" t="s">
        <v>51</v>
      </c>
      <c r="C49" s="6" t="s">
        <v>14</v>
      </c>
      <c r="D49" s="6" t="s">
        <v>100</v>
      </c>
      <c r="F49" t="str">
        <f t="shared" si="2"/>
        <v>Health-Bedian-Diagnostic</v>
      </c>
      <c r="H49" s="1"/>
      <c r="I49" s="6"/>
      <c r="J49" s="6"/>
    </row>
    <row r="50" spans="1:10" x14ac:dyDescent="0.25">
      <c r="B50" s="1" t="s">
        <v>51</v>
      </c>
      <c r="C50" s="6" t="s">
        <v>14</v>
      </c>
      <c r="D50" s="6" t="s">
        <v>101</v>
      </c>
      <c r="F50" t="str">
        <f>B50&amp;"-"&amp;C50&amp;"-"&amp;D50</f>
        <v>Health-Bedian-Doctor</v>
      </c>
    </row>
    <row r="51" spans="1:10" x14ac:dyDescent="0.25">
      <c r="B51" s="1" t="s">
        <v>51</v>
      </c>
      <c r="C51" s="6" t="s">
        <v>15</v>
      </c>
      <c r="D51" s="6" t="s">
        <v>101</v>
      </c>
      <c r="F51" t="str">
        <f>B51&amp;"-"&amp;C51&amp;"-"&amp;D51</f>
        <v>Health-Kaleb-Doctor</v>
      </c>
    </row>
    <row r="52" spans="1:10" x14ac:dyDescent="0.25">
      <c r="B52" s="1" t="s">
        <v>51</v>
      </c>
      <c r="C52" s="6" t="s">
        <v>11</v>
      </c>
      <c r="D52" s="6" t="s">
        <v>100</v>
      </c>
      <c r="F52" t="str">
        <f>B52&amp;"-"&amp;C52&amp;"-"&amp;D52</f>
        <v>Health-Zach-Diagnostic</v>
      </c>
    </row>
    <row r="53" spans="1:10" x14ac:dyDescent="0.25">
      <c r="B53" s="1" t="s">
        <v>51</v>
      </c>
      <c r="C53" s="6" t="s">
        <v>11</v>
      </c>
      <c r="D53" s="6" t="s">
        <v>101</v>
      </c>
      <c r="F53" t="str">
        <f t="shared" ref="F53" si="14">B53&amp;"-"&amp;C53&amp;"-"&amp;D53</f>
        <v>Health-Zach-Doctor</v>
      </c>
    </row>
    <row r="54" spans="1:10" x14ac:dyDescent="0.25">
      <c r="B54" s="1" t="s">
        <v>51</v>
      </c>
      <c r="C54" s="6" t="s">
        <v>11</v>
      </c>
      <c r="D54" s="6" t="s">
        <v>314</v>
      </c>
      <c r="F54" t="str">
        <f t="shared" si="2"/>
        <v>Health-Zach-Protection</v>
      </c>
    </row>
    <row r="55" spans="1:10" x14ac:dyDescent="0.25">
      <c r="A55">
        <v>5</v>
      </c>
      <c r="B55" s="1" t="s">
        <v>432</v>
      </c>
      <c r="C55" s="6" t="s">
        <v>67</v>
      </c>
      <c r="D55" s="6" t="s">
        <v>55</v>
      </c>
      <c r="F55" t="str">
        <f t="shared" ref="F55:F56" si="15">B55&amp;"-"&amp;C55&amp;"-"&amp;D55</f>
        <v>Hardware-Tools-00000</v>
      </c>
    </row>
    <row r="56" spans="1:10" x14ac:dyDescent="0.25">
      <c r="A56">
        <v>5</v>
      </c>
      <c r="B56" s="1" t="s">
        <v>3</v>
      </c>
      <c r="C56" s="6" t="s">
        <v>434</v>
      </c>
      <c r="D56" s="6" t="s">
        <v>55</v>
      </c>
      <c r="F56" t="str">
        <f t="shared" si="15"/>
        <v>Household-General-00000</v>
      </c>
    </row>
    <row r="57" spans="1:10" x14ac:dyDescent="0.25">
      <c r="A57">
        <v>5</v>
      </c>
      <c r="B57" s="1" t="s">
        <v>3</v>
      </c>
      <c r="C57" s="6" t="s">
        <v>2</v>
      </c>
      <c r="D57" s="6" t="s">
        <v>55</v>
      </c>
      <c r="F57" t="str">
        <f t="shared" si="2"/>
        <v>Household-2nd Floor-00000</v>
      </c>
    </row>
    <row r="58" spans="1:10" x14ac:dyDescent="0.25">
      <c r="A58">
        <v>6</v>
      </c>
      <c r="B58" s="1" t="s">
        <v>3</v>
      </c>
      <c r="C58" s="6" t="s">
        <v>4</v>
      </c>
      <c r="D58" s="6" t="s">
        <v>55</v>
      </c>
      <c r="F58" t="str">
        <f t="shared" si="2"/>
        <v>Household-3rd Floor-00000</v>
      </c>
    </row>
    <row r="59" spans="1:10" x14ac:dyDescent="0.25">
      <c r="A59">
        <v>16</v>
      </c>
      <c r="B59" s="1" t="s">
        <v>13</v>
      </c>
      <c r="C59" s="6" t="s">
        <v>14</v>
      </c>
      <c r="D59" s="6" t="s">
        <v>55</v>
      </c>
      <c r="F59" t="str">
        <f t="shared" si="2"/>
        <v>Leisure-Bedian-00000</v>
      </c>
    </row>
    <row r="60" spans="1:10" x14ac:dyDescent="0.25">
      <c r="A60">
        <v>15</v>
      </c>
      <c r="B60" s="1" t="s">
        <v>13</v>
      </c>
      <c r="C60" s="7" t="s">
        <v>11</v>
      </c>
      <c r="D60" s="6" t="s">
        <v>55</v>
      </c>
      <c r="F60" t="str">
        <f t="shared" si="2"/>
        <v>Leisure-Zach-00000</v>
      </c>
    </row>
    <row r="61" spans="1:10" x14ac:dyDescent="0.25">
      <c r="A61">
        <v>4</v>
      </c>
      <c r="B61" s="1" t="s">
        <v>1</v>
      </c>
      <c r="C61" s="6" t="s">
        <v>5</v>
      </c>
      <c r="D61" s="6" t="s">
        <v>55</v>
      </c>
      <c r="F61" t="str">
        <f t="shared" ref="F61" si="16">B61&amp;"-"&amp;C61&amp;"-"&amp;D61</f>
        <v>Meal-Oldhouse-00000</v>
      </c>
    </row>
    <row r="62" spans="1:10" x14ac:dyDescent="0.25">
      <c r="A62">
        <v>4</v>
      </c>
      <c r="B62" s="1" t="s">
        <v>1</v>
      </c>
      <c r="C62" s="6" t="s">
        <v>4</v>
      </c>
      <c r="D62" s="6" t="s">
        <v>55</v>
      </c>
      <c r="F62" t="str">
        <f t="shared" si="2"/>
        <v>Meal-3rd Floor-00000</v>
      </c>
    </row>
    <row r="63" spans="1:10" x14ac:dyDescent="0.25">
      <c r="A63">
        <v>17</v>
      </c>
      <c r="B63" s="1" t="s">
        <v>1</v>
      </c>
      <c r="C63" s="6" t="s">
        <v>14</v>
      </c>
      <c r="D63" s="6" t="s">
        <v>55</v>
      </c>
      <c r="F63" t="str">
        <f t="shared" si="2"/>
        <v>Meal-Bedian-00000</v>
      </c>
    </row>
    <row r="64" spans="1:10" x14ac:dyDescent="0.25">
      <c r="A64">
        <v>24</v>
      </c>
      <c r="B64" s="1" t="s">
        <v>1</v>
      </c>
      <c r="C64" s="7" t="s">
        <v>19</v>
      </c>
      <c r="D64" s="6" t="s">
        <v>55</v>
      </c>
      <c r="F64" t="str">
        <f t="shared" si="2"/>
        <v>Meal-Brayton-00000</v>
      </c>
    </row>
    <row r="65" spans="1:6" x14ac:dyDescent="0.25">
      <c r="A65">
        <v>20</v>
      </c>
      <c r="B65" s="1" t="s">
        <v>1</v>
      </c>
      <c r="C65" s="7" t="s">
        <v>15</v>
      </c>
      <c r="D65" s="6" t="s">
        <v>55</v>
      </c>
      <c r="F65" t="str">
        <f t="shared" si="2"/>
        <v>Meal-Kaleb-00000</v>
      </c>
    </row>
    <row r="66" spans="1:6" x14ac:dyDescent="0.25">
      <c r="A66">
        <v>13</v>
      </c>
      <c r="B66" s="1" t="s">
        <v>1</v>
      </c>
      <c r="C66" s="7" t="s">
        <v>11</v>
      </c>
      <c r="D66" s="6" t="s">
        <v>55</v>
      </c>
      <c r="F66" t="str">
        <f t="shared" si="2"/>
        <v>Meal-Zach-00000</v>
      </c>
    </row>
    <row r="67" spans="1:6" x14ac:dyDescent="0.25">
      <c r="A67">
        <v>18</v>
      </c>
      <c r="B67" s="1" t="s">
        <v>12</v>
      </c>
      <c r="C67" s="6" t="s">
        <v>60</v>
      </c>
      <c r="D67" s="6" t="s">
        <v>55</v>
      </c>
      <c r="F67" t="str">
        <f t="shared" si="2"/>
        <v>Medicine-Mama-00000</v>
      </c>
    </row>
    <row r="68" spans="1:6" x14ac:dyDescent="0.25">
      <c r="A68">
        <v>14</v>
      </c>
      <c r="B68" s="1" t="s">
        <v>12</v>
      </c>
      <c r="C68" s="7" t="s">
        <v>4</v>
      </c>
      <c r="D68" s="6" t="s">
        <v>55</v>
      </c>
      <c r="F68" t="str">
        <f>B68&amp;"-"&amp;C68&amp;"-"&amp;D68</f>
        <v>Medicine-3rd Floor-00000</v>
      </c>
    </row>
    <row r="69" spans="1:6" x14ac:dyDescent="0.25">
      <c r="A69">
        <v>18</v>
      </c>
      <c r="B69" s="1" t="s">
        <v>12</v>
      </c>
      <c r="C69" s="6" t="s">
        <v>14</v>
      </c>
      <c r="D69" s="6" t="s">
        <v>55</v>
      </c>
      <c r="F69" t="str">
        <f t="shared" si="2"/>
        <v>Medicine-Bedian-00000</v>
      </c>
    </row>
    <row r="70" spans="1:6" x14ac:dyDescent="0.25">
      <c r="B70" s="1" t="s">
        <v>12</v>
      </c>
      <c r="C70" s="7" t="s">
        <v>19</v>
      </c>
      <c r="D70" s="6" t="s">
        <v>55</v>
      </c>
      <c r="F70" t="str">
        <f t="shared" si="2"/>
        <v>Medicine-Brayton-00000</v>
      </c>
    </row>
    <row r="71" spans="1:6" x14ac:dyDescent="0.25">
      <c r="B71" s="1" t="s">
        <v>12</v>
      </c>
      <c r="C71" s="7" t="s">
        <v>15</v>
      </c>
      <c r="D71" s="6" t="s">
        <v>55</v>
      </c>
      <c r="F71" t="str">
        <f t="shared" ref="F71" si="17">B71&amp;"-"&amp;C71&amp;"-"&amp;D71</f>
        <v>Medicine-Kaleb-00000</v>
      </c>
    </row>
    <row r="72" spans="1:6" x14ac:dyDescent="0.25">
      <c r="A72">
        <v>14</v>
      </c>
      <c r="B72" s="1" t="s">
        <v>12</v>
      </c>
      <c r="C72" s="7" t="s">
        <v>11</v>
      </c>
      <c r="D72" s="6" t="s">
        <v>55</v>
      </c>
      <c r="F72" t="str">
        <f t="shared" si="2"/>
        <v>Medicine-Zach-00000</v>
      </c>
    </row>
    <row r="73" spans="1:6" x14ac:dyDescent="0.25">
      <c r="A73">
        <v>7</v>
      </c>
      <c r="B73" s="1" t="s">
        <v>5</v>
      </c>
      <c r="C73" s="6" t="s">
        <v>55</v>
      </c>
      <c r="D73" s="6" t="s">
        <v>55</v>
      </c>
      <c r="F73" t="str">
        <f t="shared" si="2"/>
        <v>Oldhouse-00000-00000</v>
      </c>
    </row>
    <row r="74" spans="1:6" x14ac:dyDescent="0.25">
      <c r="B74" s="1" t="s">
        <v>161</v>
      </c>
      <c r="C74" s="6" t="s">
        <v>11</v>
      </c>
      <c r="D74" s="6" t="s">
        <v>55</v>
      </c>
      <c r="F74" t="str">
        <f t="shared" ref="F74:F75" si="18">B74&amp;"-"&amp;C74&amp;"-"&amp;D74</f>
        <v>Personal-Zach-00000</v>
      </c>
    </row>
    <row r="75" spans="1:6" x14ac:dyDescent="0.25">
      <c r="B75" s="1" t="s">
        <v>315</v>
      </c>
      <c r="C75" s="6" t="s">
        <v>57</v>
      </c>
      <c r="D75" s="6" t="s">
        <v>55</v>
      </c>
      <c r="F75" t="str">
        <f t="shared" si="18"/>
        <v>Receivable-Twins-00000</v>
      </c>
    </row>
    <row r="76" spans="1:6" x14ac:dyDescent="0.25">
      <c r="B76" s="1" t="s">
        <v>64</v>
      </c>
      <c r="C76" s="6" t="s">
        <v>11</v>
      </c>
      <c r="D76" s="6" t="s">
        <v>55</v>
      </c>
      <c r="F76" t="str">
        <f t="shared" si="2"/>
        <v>Religious-Zach-00000</v>
      </c>
    </row>
    <row r="77" spans="1:6" x14ac:dyDescent="0.25">
      <c r="A77">
        <v>26</v>
      </c>
      <c r="B77" s="1" t="s">
        <v>18</v>
      </c>
      <c r="C77" s="7" t="s">
        <v>19</v>
      </c>
      <c r="D77" s="6" t="s">
        <v>55</v>
      </c>
      <c r="F77" t="str">
        <f t="shared" si="2"/>
        <v>School-Brayton-00000</v>
      </c>
    </row>
    <row r="78" spans="1:6" x14ac:dyDescent="0.25">
      <c r="A78">
        <v>22</v>
      </c>
      <c r="B78" s="1" t="s">
        <v>18</v>
      </c>
      <c r="C78" s="7" t="s">
        <v>15</v>
      </c>
      <c r="D78" s="6" t="s">
        <v>55</v>
      </c>
      <c r="F78" t="str">
        <f t="shared" si="2"/>
        <v>School-Kaleb-00000</v>
      </c>
    </row>
    <row r="79" spans="1:6" x14ac:dyDescent="0.25">
      <c r="B79" s="1" t="s">
        <v>152</v>
      </c>
      <c r="C79" s="6" t="s">
        <v>18</v>
      </c>
      <c r="D79" s="6" t="s">
        <v>55</v>
      </c>
      <c r="F79" t="str">
        <f t="shared" ref="F79:F80" si="19">B79&amp;"-"&amp;C79&amp;"-"&amp;D79</f>
        <v>Supplies-School-00000</v>
      </c>
    </row>
    <row r="80" spans="1:6" x14ac:dyDescent="0.25">
      <c r="B80" s="1" t="s">
        <v>152</v>
      </c>
      <c r="C80" s="6" t="s">
        <v>153</v>
      </c>
      <c r="D80" s="6" t="s">
        <v>55</v>
      </c>
      <c r="F80" t="str">
        <f t="shared" si="19"/>
        <v>Supplies-Office-00000</v>
      </c>
    </row>
    <row r="81" spans="1:6" x14ac:dyDescent="0.25">
      <c r="B81" s="1" t="s">
        <v>152</v>
      </c>
      <c r="C81" s="6" t="s">
        <v>154</v>
      </c>
      <c r="D81" s="6" t="s">
        <v>55</v>
      </c>
      <c r="F81" t="str">
        <f t="shared" si="2"/>
        <v>Supplies-Electrical-00000</v>
      </c>
    </row>
    <row r="82" spans="1:6" x14ac:dyDescent="0.25">
      <c r="B82" s="1" t="s">
        <v>152</v>
      </c>
      <c r="C82" s="6" t="s">
        <v>155</v>
      </c>
      <c r="D82" s="6" t="s">
        <v>55</v>
      </c>
      <c r="F82" t="str">
        <f t="shared" ref="F82" si="20">B82&amp;"-"&amp;C82&amp;"-"&amp;D82</f>
        <v>Supplies-Plumbing-00000</v>
      </c>
    </row>
    <row r="83" spans="1:6" x14ac:dyDescent="0.25">
      <c r="A83">
        <v>4</v>
      </c>
      <c r="B83" s="1" t="s">
        <v>39</v>
      </c>
      <c r="C83" s="6" t="s">
        <v>4</v>
      </c>
      <c r="D83" s="6" t="s">
        <v>55</v>
      </c>
      <c r="F83" t="str">
        <f t="shared" si="2"/>
        <v>Snacks-3rd Floor-00000</v>
      </c>
    </row>
    <row r="84" spans="1:6" x14ac:dyDescent="0.25">
      <c r="A84">
        <v>17</v>
      </c>
      <c r="B84" s="1" t="s">
        <v>39</v>
      </c>
      <c r="C84" s="6" t="s">
        <v>14</v>
      </c>
      <c r="D84" s="6" t="s">
        <v>55</v>
      </c>
      <c r="F84" t="str">
        <f t="shared" ref="F84:F107" si="21">B84&amp;"-"&amp;C84&amp;"-"&amp;D84</f>
        <v>Snacks-Bedian-00000</v>
      </c>
    </row>
    <row r="85" spans="1:6" x14ac:dyDescent="0.25">
      <c r="A85">
        <v>24</v>
      </c>
      <c r="B85" s="1" t="s">
        <v>39</v>
      </c>
      <c r="C85" s="7" t="s">
        <v>19</v>
      </c>
      <c r="D85" s="6" t="s">
        <v>55</v>
      </c>
      <c r="F85" t="str">
        <f t="shared" si="21"/>
        <v>Snacks-Brayton-00000</v>
      </c>
    </row>
    <row r="86" spans="1:6" x14ac:dyDescent="0.25">
      <c r="A86">
        <v>20</v>
      </c>
      <c r="B86" s="1" t="s">
        <v>39</v>
      </c>
      <c r="C86" s="7" t="s">
        <v>15</v>
      </c>
      <c r="D86" s="6" t="s">
        <v>55</v>
      </c>
      <c r="F86" t="str">
        <f t="shared" si="21"/>
        <v>Snacks-Kaleb-00000</v>
      </c>
    </row>
    <row r="87" spans="1:6" x14ac:dyDescent="0.25">
      <c r="A87">
        <v>13</v>
      </c>
      <c r="B87" s="1" t="s">
        <v>39</v>
      </c>
      <c r="C87" s="7" t="s">
        <v>11</v>
      </c>
      <c r="D87" s="6" t="s">
        <v>55</v>
      </c>
      <c r="F87" t="str">
        <f t="shared" si="21"/>
        <v>Snacks-Zach-00000</v>
      </c>
    </row>
    <row r="88" spans="1:6" x14ac:dyDescent="0.25">
      <c r="B88" s="1" t="s">
        <v>298</v>
      </c>
      <c r="C88" s="7" t="s">
        <v>14</v>
      </c>
      <c r="D88" s="6" t="s">
        <v>55</v>
      </c>
      <c r="F88" t="str">
        <f t="shared" ref="F88" si="22">B88&amp;"-"&amp;C88&amp;"-"&amp;D88</f>
        <v>Transportation-Bedian-00000</v>
      </c>
    </row>
    <row r="89" spans="1:6" x14ac:dyDescent="0.25">
      <c r="B89" s="1" t="s">
        <v>298</v>
      </c>
      <c r="C89" s="7" t="s">
        <v>11</v>
      </c>
      <c r="D89" s="6" t="s">
        <v>55</v>
      </c>
      <c r="F89" t="str">
        <f t="shared" si="21"/>
        <v>Transportation-Zach-00000</v>
      </c>
    </row>
    <row r="90" spans="1:6" x14ac:dyDescent="0.25">
      <c r="B90" s="1" t="s">
        <v>156</v>
      </c>
      <c r="C90" s="7" t="s">
        <v>11</v>
      </c>
      <c r="D90" s="6" t="s">
        <v>55</v>
      </c>
      <c r="F90" t="str">
        <f t="shared" ref="F90" si="23">B90&amp;"-"&amp;C90&amp;"-"&amp;D90</f>
        <v>Tips-Zach-00000</v>
      </c>
    </row>
    <row r="91" spans="1:6" x14ac:dyDescent="0.25">
      <c r="B91" s="1" t="s">
        <v>67</v>
      </c>
      <c r="C91" s="5" t="s">
        <v>4</v>
      </c>
      <c r="D91" s="6" t="s">
        <v>55</v>
      </c>
      <c r="F91" t="str">
        <f t="shared" si="21"/>
        <v>Tools-3rd Floor-00000</v>
      </c>
    </row>
    <row r="92" spans="1:6" x14ac:dyDescent="0.25">
      <c r="B92" s="1" t="s">
        <v>211</v>
      </c>
      <c r="C92" s="5" t="s">
        <v>14</v>
      </c>
      <c r="D92" s="6" t="s">
        <v>55</v>
      </c>
      <c r="F92" t="str">
        <f t="shared" ref="F92:F93" si="24">B92&amp;"-"&amp;C92&amp;"-"&amp;D92</f>
        <v>Vitamins-Bedian-00000</v>
      </c>
    </row>
    <row r="93" spans="1:6" x14ac:dyDescent="0.25">
      <c r="B93" s="1" t="s">
        <v>211</v>
      </c>
      <c r="C93" s="5" t="s">
        <v>11</v>
      </c>
      <c r="D93" s="6" t="s">
        <v>55</v>
      </c>
      <c r="F93" t="str">
        <f t="shared" si="24"/>
        <v>Vitamins-Zach-00000</v>
      </c>
    </row>
    <row r="94" spans="1:6" x14ac:dyDescent="0.25">
      <c r="B94" s="1" t="s">
        <v>211</v>
      </c>
      <c r="C94" s="5" t="s">
        <v>19</v>
      </c>
      <c r="D94" s="6" t="s">
        <v>55</v>
      </c>
      <c r="F94" t="str">
        <f t="shared" si="21"/>
        <v>Vitamins-Brayton-00000</v>
      </c>
    </row>
    <row r="95" spans="1:6" x14ac:dyDescent="0.25">
      <c r="B95" s="1" t="s">
        <v>211</v>
      </c>
      <c r="C95" s="5" t="s">
        <v>15</v>
      </c>
      <c r="D95" s="6" t="s">
        <v>55</v>
      </c>
      <c r="F95" t="str">
        <f t="shared" ref="F95" si="25">B95&amp;"-"&amp;C95&amp;"-"&amp;D95</f>
        <v>Vitamins-Kaleb-00000</v>
      </c>
    </row>
    <row r="96" spans="1:6" x14ac:dyDescent="0.25">
      <c r="B96" s="1" t="s">
        <v>58</v>
      </c>
      <c r="C96" s="5" t="s">
        <v>11</v>
      </c>
      <c r="D96" s="6" t="s">
        <v>55</v>
      </c>
      <c r="F96" t="str">
        <f t="shared" si="21"/>
        <v>Work-Zach-00000</v>
      </c>
    </row>
    <row r="97" spans="2:6" x14ac:dyDescent="0.25">
      <c r="B97" s="1" t="s">
        <v>58</v>
      </c>
      <c r="C97" s="5" t="s">
        <v>14</v>
      </c>
      <c r="D97" s="6" t="s">
        <v>55</v>
      </c>
      <c r="F97" t="str">
        <f t="shared" si="21"/>
        <v>Work-Bedian-00000</v>
      </c>
    </row>
    <row r="98" spans="2:6" x14ac:dyDescent="0.25">
      <c r="F98" t="str">
        <f t="shared" si="21"/>
        <v>--</v>
      </c>
    </row>
    <row r="99" spans="2:6" x14ac:dyDescent="0.25">
      <c r="F99" t="str">
        <f t="shared" si="21"/>
        <v>--</v>
      </c>
    </row>
    <row r="100" spans="2:6" x14ac:dyDescent="0.25">
      <c r="F100" t="str">
        <f t="shared" si="21"/>
        <v>--</v>
      </c>
    </row>
    <row r="101" spans="2:6" x14ac:dyDescent="0.25">
      <c r="F101" t="str">
        <f t="shared" si="21"/>
        <v>--</v>
      </c>
    </row>
    <row r="102" spans="2:6" x14ac:dyDescent="0.25">
      <c r="F102" t="str">
        <f t="shared" si="21"/>
        <v>--</v>
      </c>
    </row>
    <row r="103" spans="2:6" x14ac:dyDescent="0.25">
      <c r="F103" t="str">
        <f t="shared" si="21"/>
        <v>--</v>
      </c>
    </row>
    <row r="104" spans="2:6" x14ac:dyDescent="0.25">
      <c r="F104" t="str">
        <f t="shared" si="21"/>
        <v>--</v>
      </c>
    </row>
    <row r="105" spans="2:6" x14ac:dyDescent="0.25">
      <c r="F105" t="str">
        <f t="shared" si="21"/>
        <v>--</v>
      </c>
    </row>
    <row r="106" spans="2:6" x14ac:dyDescent="0.25">
      <c r="F106" t="str">
        <f t="shared" si="21"/>
        <v>--</v>
      </c>
    </row>
    <row r="107" spans="2:6" x14ac:dyDescent="0.25">
      <c r="F107" t="str">
        <f t="shared" si="21"/>
        <v>--</v>
      </c>
    </row>
  </sheetData>
  <autoFilter ref="B1:F107" xr:uid="{07F93960-0D4F-4FFF-A4BF-BFC539B5E9F1}"/>
  <sortState xmlns:xlrd2="http://schemas.microsoft.com/office/spreadsheetml/2017/richdata2" ref="A2:I47">
    <sortCondition ref="B2:B47"/>
    <sortCondition ref="C2:C47"/>
    <sortCondition ref="D2:D4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4D72-A1F7-4B58-9934-298680FB2E16}">
  <dimension ref="A1:T309"/>
  <sheetViews>
    <sheetView workbookViewId="0">
      <pane xSplit="5" ySplit="2" topLeftCell="F5" activePane="bottomRight" state="frozen"/>
      <selection activeCell="J15" sqref="J15"/>
      <selection pane="topRight" activeCell="J15" sqref="J15"/>
      <selection pane="bottomLeft" activeCell="J15" sqref="J15"/>
      <selection pane="bottomRight" activeCell="I12" sqref="I12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8" width="9.1406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140625" style="1" bestFit="1" customWidth="1"/>
    <col min="16" max="16" width="9.140625" bestFit="1" customWidth="1"/>
    <col min="17" max="17" width="16.85546875" bestFit="1" customWidth="1"/>
  </cols>
  <sheetData>
    <row r="1" spans="2:20" x14ac:dyDescent="0.25">
      <c r="C1" s="2"/>
      <c r="G1" s="1">
        <f>SUM(G20:G458)</f>
        <v>0</v>
      </c>
      <c r="H1" s="1">
        <f>SUM(H20:H458)</f>
        <v>0</v>
      </c>
      <c r="I1" s="1">
        <f>SUM(I20:I458)</f>
        <v>3299.5</v>
      </c>
      <c r="J1" s="1">
        <f>SUM(J20:J458)</f>
        <v>0</v>
      </c>
      <c r="K1" s="1">
        <f>SUM(K20:K458)</f>
        <v>0</v>
      </c>
      <c r="L1" s="3"/>
      <c r="M1" s="3"/>
      <c r="N1" s="3" t="s">
        <v>27</v>
      </c>
      <c r="O1" s="1">
        <f>SUM(O20:O458)</f>
        <v>0</v>
      </c>
      <c r="Q1" t="s">
        <v>309</v>
      </c>
    </row>
    <row r="2" spans="2:20" x14ac:dyDescent="0.25">
      <c r="B2" t="s">
        <v>28</v>
      </c>
      <c r="C2" s="2" t="s">
        <v>29</v>
      </c>
      <c r="D2" t="s">
        <v>30</v>
      </c>
      <c r="G2" s="1" t="s">
        <v>577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2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2:20" x14ac:dyDescent="0.25">
      <c r="C4" s="2"/>
      <c r="G4" s="1"/>
      <c r="H4" s="1"/>
      <c r="I4" s="1"/>
      <c r="J4" s="1"/>
      <c r="K4" s="1"/>
      <c r="L4" s="3">
        <f t="shared" ref="L4:L27" si="0">L3-SUM(G4:K4)+O4</f>
        <v>0</v>
      </c>
      <c r="M4" s="3"/>
      <c r="N4" s="3"/>
      <c r="Q4" s="1"/>
    </row>
    <row r="5" spans="2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 t="shared" si="0"/>
        <v>0</v>
      </c>
      <c r="M5" s="3"/>
      <c r="N5" s="3"/>
      <c r="Q5" s="1"/>
    </row>
    <row r="6" spans="2:20" x14ac:dyDescent="0.25">
      <c r="C6" s="2"/>
      <c r="E6" t="e">
        <f>INDEX(Establishment!$B$2:$B$169,MATCH(D6,Establishment!$A$2:$A$169,0))</f>
        <v>#N/A</v>
      </c>
      <c r="F6" t="e">
        <f>INDEX(Establishment!$C$2:$C$169,MATCH(D6,Establishment!$A$2:$A$169,0))</f>
        <v>#N/A</v>
      </c>
      <c r="G6" s="1"/>
      <c r="H6" s="1"/>
      <c r="I6" s="1"/>
      <c r="J6" s="1"/>
      <c r="K6" s="1"/>
      <c r="L6" s="3">
        <f t="shared" si="0"/>
        <v>0</v>
      </c>
      <c r="M6" s="3"/>
      <c r="N6" s="3"/>
      <c r="Q6" s="1"/>
    </row>
    <row r="7" spans="2:20" x14ac:dyDescent="0.25">
      <c r="C7" s="2"/>
      <c r="E7" t="e">
        <f>INDEX(Establishment!$B$2:$B$169,MATCH(D7,Establishment!$A$2:$A$169,0))</f>
        <v>#N/A</v>
      </c>
      <c r="F7" t="e">
        <f>INDEX(Establishment!$C$2:$C$169,MATCH(D7,Establishment!$A$2:$A$169,0))</f>
        <v>#N/A</v>
      </c>
      <c r="G7" s="1"/>
      <c r="H7" s="1"/>
      <c r="I7" s="1"/>
      <c r="J7" s="1"/>
      <c r="K7" s="1"/>
      <c r="L7" s="3">
        <f t="shared" si="0"/>
        <v>0</v>
      </c>
      <c r="M7" s="3"/>
      <c r="N7" s="3"/>
      <c r="Q7" s="1"/>
    </row>
    <row r="8" spans="2:20" x14ac:dyDescent="0.25">
      <c r="C8" s="2"/>
      <c r="E8" t="e">
        <f>INDEX(Establishment!$B$2:$B$169,MATCH(D8,Establishment!$A$2:$A$169,0))</f>
        <v>#N/A</v>
      </c>
      <c r="F8" t="e">
        <f>INDEX(Establishment!$C$2:$C$169,MATCH(D8,Establishment!$A$2:$A$169,0))</f>
        <v>#N/A</v>
      </c>
      <c r="G8" s="1"/>
      <c r="H8" s="1"/>
      <c r="I8" s="1"/>
      <c r="J8" s="1"/>
      <c r="K8" s="1"/>
      <c r="L8" s="3">
        <f t="shared" si="0"/>
        <v>0</v>
      </c>
      <c r="M8" s="3"/>
      <c r="N8" s="3"/>
      <c r="P8" s="1"/>
      <c r="Q8" s="1"/>
      <c r="R8" s="1"/>
      <c r="S8" s="1"/>
      <c r="T8" s="1"/>
    </row>
    <row r="9" spans="2:20" x14ac:dyDescent="0.25">
      <c r="C9" s="2"/>
      <c r="E9" t="e">
        <f>INDEX(Establishment!$B$2:$B$169,MATCH(D9,Establishment!$A$2:$A$169,0))</f>
        <v>#N/A</v>
      </c>
      <c r="F9" t="e">
        <f>INDEX(Establishment!$C$2:$C$169,MATCH(D9,Establishment!$A$2:$A$169,0))</f>
        <v>#N/A</v>
      </c>
      <c r="G9" s="1"/>
      <c r="H9" s="1"/>
      <c r="I9" s="1"/>
      <c r="J9" s="1"/>
      <c r="K9" s="1"/>
      <c r="L9" s="3">
        <f t="shared" si="0"/>
        <v>0</v>
      </c>
      <c r="M9" s="3"/>
      <c r="N9" s="3"/>
      <c r="P9" s="1"/>
      <c r="Q9" s="1"/>
      <c r="R9" s="1"/>
      <c r="S9" s="1"/>
      <c r="T9" s="1"/>
    </row>
    <row r="10" spans="2:20" x14ac:dyDescent="0.25">
      <c r="C10" s="2"/>
      <c r="E10" t="e">
        <f>INDEX(Establishment!$B$2:$B$169,MATCH(D10,Establishment!$A$2:$A$169,0))</f>
        <v>#N/A</v>
      </c>
      <c r="F10" t="e">
        <f>INDEX(Establishment!$C$2:$C$169,MATCH(D10,Establishment!$A$2:$A$169,0))</f>
        <v>#N/A</v>
      </c>
      <c r="G10" s="1"/>
      <c r="H10" s="1"/>
      <c r="I10" s="1"/>
      <c r="J10" s="1"/>
      <c r="K10" s="1"/>
      <c r="L10" s="3">
        <f t="shared" si="0"/>
        <v>0</v>
      </c>
      <c r="M10" s="3"/>
      <c r="N10" s="3"/>
      <c r="P10" s="1"/>
      <c r="Q10" s="1"/>
      <c r="R10" s="1"/>
      <c r="S10" s="1"/>
      <c r="T10" s="1"/>
    </row>
    <row r="11" spans="2:20" x14ac:dyDescent="0.25">
      <c r="C11" s="2"/>
      <c r="E11" t="e">
        <f>INDEX(Establishment!$B$2:$B$169,MATCH(D11,Establishment!$A$2:$A$169,0))</f>
        <v>#N/A</v>
      </c>
      <c r="F11" t="e">
        <f>INDEX(Establishment!$C$2:$C$169,MATCH(D11,Establishment!$A$2:$A$169,0))</f>
        <v>#N/A</v>
      </c>
      <c r="G11" s="1"/>
      <c r="H11" s="1"/>
      <c r="I11" s="1"/>
      <c r="J11" s="1"/>
      <c r="K11" s="1"/>
      <c r="L11" s="3">
        <f t="shared" si="0"/>
        <v>0</v>
      </c>
      <c r="M11" s="3"/>
      <c r="N11" s="3"/>
      <c r="P11" s="1"/>
      <c r="Q11" s="1"/>
      <c r="R11" s="1"/>
      <c r="S11" s="1"/>
      <c r="T11" s="1"/>
    </row>
    <row r="12" spans="2:20" x14ac:dyDescent="0.25">
      <c r="C12" s="2">
        <v>44472</v>
      </c>
      <c r="D12" t="s">
        <v>307</v>
      </c>
      <c r="E12" t="str">
        <f>INDEX(Establishment!$B$2:$B$169,MATCH(D12,Establishment!$A$2:$A$169,0))</f>
        <v>Diatoms</v>
      </c>
      <c r="F12" t="str">
        <f>INDEX(Establishment!$C$2:$C$169,MATCH(D12,Establishment!$A$2:$A$169,0))</f>
        <v>Katipunan</v>
      </c>
      <c r="G12" s="1"/>
      <c r="H12" s="1"/>
      <c r="I12" s="1">
        <v>1000</v>
      </c>
      <c r="J12" s="1"/>
      <c r="K12" s="1"/>
      <c r="L12" s="3">
        <f t="shared" si="0"/>
        <v>-1000</v>
      </c>
      <c r="M12" s="3"/>
      <c r="N12" s="3"/>
      <c r="P12" s="1"/>
      <c r="Q12" s="1"/>
      <c r="R12" s="1"/>
      <c r="S12" s="1"/>
      <c r="T12" s="1"/>
    </row>
    <row r="13" spans="2:20" x14ac:dyDescent="0.25">
      <c r="C13" s="2"/>
      <c r="E13" t="e">
        <f>INDEX(Establishment!$B$2:$B$169,MATCH(D13,Establishment!$A$2:$A$169,0))</f>
        <v>#N/A</v>
      </c>
      <c r="F13" t="e">
        <f>INDEX(Establishment!$C$2:$C$169,MATCH(D13,Establishment!$A$2:$A$169,0))</f>
        <v>#N/A</v>
      </c>
      <c r="G13" s="1"/>
      <c r="H13" s="1"/>
      <c r="I13" s="1"/>
      <c r="J13" s="1"/>
      <c r="K13" s="1"/>
      <c r="L13" s="3">
        <f t="shared" si="0"/>
        <v>-1000</v>
      </c>
      <c r="M13" s="3"/>
      <c r="N13" s="3"/>
      <c r="P13" s="1"/>
      <c r="Q13" s="1"/>
      <c r="R13" s="1"/>
      <c r="S13" s="1"/>
      <c r="T13" s="1"/>
    </row>
    <row r="14" spans="2:20" x14ac:dyDescent="0.25">
      <c r="C14" s="2"/>
      <c r="E14" t="e">
        <f>INDEX(Establishment!$B$2:$B$169,MATCH(D14,Establishment!$A$2:$A$169,0))</f>
        <v>#N/A</v>
      </c>
      <c r="F14" t="e">
        <f>INDEX(Establishment!$C$2:$C$169,MATCH(D14,Establishment!$A$2:$A$169,0))</f>
        <v>#N/A</v>
      </c>
      <c r="G14" s="1"/>
      <c r="H14" s="1"/>
      <c r="I14" s="1"/>
      <c r="J14" s="1"/>
      <c r="K14" s="1"/>
      <c r="L14" s="3">
        <f t="shared" si="0"/>
        <v>-1000</v>
      </c>
      <c r="M14" s="3"/>
      <c r="N14" s="3"/>
      <c r="P14" s="1"/>
      <c r="Q14" s="1"/>
      <c r="R14" s="1"/>
      <c r="S14" s="1"/>
      <c r="T14" s="1"/>
    </row>
    <row r="15" spans="2:20" x14ac:dyDescent="0.25">
      <c r="B15" s="8"/>
      <c r="C15" s="9">
        <v>44406</v>
      </c>
      <c r="D15" t="s">
        <v>307</v>
      </c>
      <c r="E15" t="str">
        <f>INDEX(Establishment!$B$2:$B$169,MATCH(D15,Establishment!$A$2:$A$169,0))</f>
        <v>Diatoms</v>
      </c>
      <c r="F15" t="str">
        <f>INDEX(Establishment!$C$2:$C$169,MATCH(D15,Establishment!$A$2:$A$169,0))</f>
        <v>Katipunan</v>
      </c>
      <c r="G15" s="1"/>
      <c r="H15" s="1"/>
      <c r="I15" s="1">
        <v>500</v>
      </c>
      <c r="J15" s="1"/>
      <c r="K15" s="1"/>
      <c r="L15" s="3">
        <f t="shared" si="0"/>
        <v>-1500</v>
      </c>
      <c r="M15" s="3"/>
      <c r="N15" s="3"/>
      <c r="P15" s="1"/>
      <c r="Q15" s="1" t="s">
        <v>444</v>
      </c>
      <c r="R15" s="1"/>
      <c r="S15" s="1"/>
      <c r="T15" s="1"/>
    </row>
    <row r="16" spans="2:20" x14ac:dyDescent="0.25">
      <c r="C16" s="2">
        <v>44410</v>
      </c>
      <c r="D16" t="s">
        <v>307</v>
      </c>
      <c r="E16" t="str">
        <f>INDEX(Establishment!$B$2:$B$169,MATCH(D16,Establishment!$A$2:$A$169,0))</f>
        <v>Diatoms</v>
      </c>
      <c r="F16" t="str">
        <f>INDEX(Establishment!$C$2:$C$169,MATCH(D16,Establishment!$A$2:$A$169,0))</f>
        <v>Katipunan</v>
      </c>
      <c r="G16" s="1"/>
      <c r="H16" s="1"/>
      <c r="I16" s="1">
        <v>1468.52</v>
      </c>
      <c r="J16" s="1"/>
      <c r="K16" s="1"/>
      <c r="L16" s="3">
        <f t="shared" si="0"/>
        <v>-2968.52</v>
      </c>
      <c r="M16" s="3"/>
      <c r="N16" s="3"/>
      <c r="P16" s="1"/>
      <c r="Q16" s="1" t="s">
        <v>440</v>
      </c>
      <c r="R16" s="1"/>
      <c r="S16" s="1"/>
      <c r="T16" s="1"/>
    </row>
    <row r="17" spans="2:20" x14ac:dyDescent="0.25">
      <c r="C17" s="2">
        <v>44440</v>
      </c>
      <c r="D17" t="s">
        <v>307</v>
      </c>
      <c r="E17" t="str">
        <f>INDEX(Establishment!$B$2:$B$169,MATCH(D17,Establishment!$A$2:$A$169,0))</f>
        <v>Diatoms</v>
      </c>
      <c r="F17" t="str">
        <f>INDEX(Establishment!$C$2:$C$169,MATCH(D17,Establishment!$A$2:$A$169,0))</f>
        <v>Katipunan</v>
      </c>
      <c r="G17" s="1"/>
      <c r="H17" s="1"/>
      <c r="I17" s="1">
        <v>500</v>
      </c>
      <c r="J17" s="1"/>
      <c r="K17" s="1"/>
      <c r="L17" s="3">
        <f t="shared" si="0"/>
        <v>-3468.52</v>
      </c>
      <c r="M17" s="3"/>
      <c r="N17" s="3" t="s">
        <v>308</v>
      </c>
      <c r="Q17" s="1" t="s">
        <v>447</v>
      </c>
      <c r="R17" t="s">
        <v>446</v>
      </c>
    </row>
    <row r="18" spans="2:20" x14ac:dyDescent="0.25">
      <c r="C18" s="2">
        <v>44443</v>
      </c>
      <c r="D18" t="s">
        <v>307</v>
      </c>
      <c r="E18" t="str">
        <f>INDEX(Establishment!$B$2:$B$169,MATCH(D18,Establishment!$A$2:$A$169,0))</f>
        <v>Diatoms</v>
      </c>
      <c r="F18" t="str">
        <f>INDEX(Establishment!$C$2:$C$169,MATCH(D18,Establishment!$A$2:$A$169,0))</f>
        <v>Katipunan</v>
      </c>
      <c r="G18" s="1"/>
      <c r="H18" s="1"/>
      <c r="I18" s="1">
        <v>1000</v>
      </c>
      <c r="J18" s="1"/>
      <c r="K18" s="1"/>
      <c r="L18" s="3">
        <f t="shared" si="0"/>
        <v>-4468.5200000000004</v>
      </c>
      <c r="M18" s="3"/>
      <c r="N18" s="3" t="s">
        <v>285</v>
      </c>
      <c r="P18" s="1"/>
      <c r="Q18" s="1" t="s">
        <v>442</v>
      </c>
      <c r="R18" s="1"/>
      <c r="S18" s="1"/>
      <c r="T18" s="1"/>
    </row>
    <row r="19" spans="2:20" x14ac:dyDescent="0.25">
      <c r="B19" s="8"/>
      <c r="C19" s="9">
        <v>44449</v>
      </c>
      <c r="D19" t="s">
        <v>307</v>
      </c>
      <c r="E19" t="str">
        <f>INDEX(Establishment!$B$2:$B$169,MATCH(D19,Establishment!$A$2:$A$169,0))</f>
        <v>Diatoms</v>
      </c>
      <c r="F19" t="str">
        <f>INDEX(Establishment!$C$2:$C$169,MATCH(D19,Establishment!$A$2:$A$169,0))</f>
        <v>Katipunan</v>
      </c>
      <c r="G19" s="1"/>
      <c r="H19" s="1"/>
      <c r="I19" s="1">
        <v>1100</v>
      </c>
      <c r="J19" s="1"/>
      <c r="K19" s="1"/>
      <c r="L19" s="3">
        <f t="shared" si="0"/>
        <v>-5568.52</v>
      </c>
      <c r="M19" s="3"/>
      <c r="N19" s="3" t="s">
        <v>308</v>
      </c>
      <c r="P19" s="1"/>
      <c r="Q19" s="1" t="s">
        <v>443</v>
      </c>
      <c r="R19" s="1" t="s">
        <v>448</v>
      </c>
      <c r="S19" s="1"/>
      <c r="T19" s="1"/>
    </row>
    <row r="20" spans="2:20" x14ac:dyDescent="0.25">
      <c r="C20" s="2">
        <v>44483</v>
      </c>
      <c r="D20" t="s">
        <v>307</v>
      </c>
      <c r="E20" t="str">
        <f>INDEX(Establishment!$B$2:$B$169,MATCH(D20,Establishment!$A$2:$A$169,0))</f>
        <v>Diatoms</v>
      </c>
      <c r="F20" t="str">
        <f>INDEX(Establishment!$C$2:$C$169,MATCH(D20,Establishment!$A$2:$A$169,0))</f>
        <v>Katipunan</v>
      </c>
      <c r="G20" s="1"/>
      <c r="H20" s="1"/>
      <c r="I20" s="1">
        <v>500</v>
      </c>
      <c r="J20" s="1"/>
      <c r="K20" s="1"/>
      <c r="L20" s="3">
        <f t="shared" si="0"/>
        <v>-6068.52</v>
      </c>
      <c r="M20" s="3"/>
      <c r="N20" s="3" t="s">
        <v>308</v>
      </c>
      <c r="P20" s="1"/>
      <c r="Q20" s="1" t="s">
        <v>441</v>
      </c>
      <c r="R20" s="1" t="s">
        <v>449</v>
      </c>
      <c r="S20" s="1"/>
      <c r="T20" s="1"/>
    </row>
    <row r="21" spans="2:20" x14ac:dyDescent="0.25">
      <c r="C21" s="2">
        <v>44487</v>
      </c>
      <c r="D21" t="s">
        <v>307</v>
      </c>
      <c r="E21" t="str">
        <f>INDEX(Establishment!$B$2:$B$169,MATCH(D21,Establishment!$A$2:$A$169,0))</f>
        <v>Diatoms</v>
      </c>
      <c r="F21" t="str">
        <f>INDEX(Establishment!$C$2:$C$169,MATCH(D21,Establishment!$A$2:$A$169,0))</f>
        <v>Katipunan</v>
      </c>
      <c r="G21" s="10"/>
      <c r="H21" s="10"/>
      <c r="I21" s="1">
        <v>500</v>
      </c>
      <c r="J21" s="1"/>
      <c r="K21" s="1"/>
      <c r="L21" s="3">
        <f t="shared" si="0"/>
        <v>-6568.52</v>
      </c>
      <c r="M21" s="3"/>
      <c r="N21" s="3" t="s">
        <v>308</v>
      </c>
      <c r="Q21" s="1" t="s">
        <v>445</v>
      </c>
      <c r="R21" s="1" t="s">
        <v>450</v>
      </c>
    </row>
    <row r="22" spans="2:20" x14ac:dyDescent="0.25">
      <c r="C22" s="2"/>
      <c r="E22" t="e">
        <f>INDEX(Establishment!$B$2:$B$169,MATCH(D22,Establishment!$A$2:$A$169,0))</f>
        <v>#N/A</v>
      </c>
      <c r="F22" t="e">
        <f>INDEX(Establishment!$C$2:$C$169,MATCH(D22,Establishment!$A$2:$A$169,0))</f>
        <v>#N/A</v>
      </c>
      <c r="G22" s="10"/>
      <c r="H22" s="10"/>
      <c r="I22" s="1"/>
      <c r="J22" s="1"/>
      <c r="K22" s="1"/>
      <c r="L22" s="3">
        <f t="shared" si="0"/>
        <v>-6568.52</v>
      </c>
      <c r="M22" s="3"/>
      <c r="N22" s="3"/>
      <c r="Q22" s="1"/>
    </row>
    <row r="23" spans="2:20" x14ac:dyDescent="0.25">
      <c r="C23" s="2"/>
      <c r="E23" t="e">
        <f>INDEX(Establishment!$B$2:$B$169,MATCH(D23,Establishment!$A$2:$A$169,0))</f>
        <v>#N/A</v>
      </c>
      <c r="F23" t="e">
        <f>INDEX(Establishment!$C$2:$C$169,MATCH(D23,Establishment!$A$2:$A$169,0))</f>
        <v>#N/A</v>
      </c>
      <c r="G23" s="1"/>
      <c r="H23" s="1"/>
      <c r="I23" s="1"/>
      <c r="J23" s="1"/>
      <c r="K23" s="1"/>
      <c r="L23" s="3">
        <f t="shared" si="0"/>
        <v>-6568.52</v>
      </c>
      <c r="M23" s="3"/>
      <c r="N23" s="3"/>
      <c r="Q23" s="1"/>
    </row>
    <row r="24" spans="2:20" x14ac:dyDescent="0.25">
      <c r="C24" s="2"/>
      <c r="E24" t="e">
        <f>INDEX(Establishment!$B$2:$B$169,MATCH(D24,Establishment!$A$2:$A$169,0))</f>
        <v>#N/A</v>
      </c>
      <c r="F24" t="e">
        <f>INDEX(Establishment!$C$2:$C$169,MATCH(D24,Establishment!$A$2:$A$169,0))</f>
        <v>#N/A</v>
      </c>
      <c r="G24" s="1"/>
      <c r="H24" s="1"/>
      <c r="I24" s="1"/>
      <c r="J24" s="1"/>
      <c r="K24" s="1"/>
      <c r="L24" s="3">
        <f t="shared" si="0"/>
        <v>-6568.52</v>
      </c>
      <c r="M24" s="3"/>
      <c r="N24" s="3"/>
      <c r="P24" s="1"/>
      <c r="Q24" s="1"/>
      <c r="R24" s="1"/>
      <c r="S24" s="1"/>
      <c r="T24" s="1"/>
    </row>
    <row r="25" spans="2:20" x14ac:dyDescent="0.25">
      <c r="B25" s="8"/>
      <c r="C25" s="9"/>
      <c r="E25" t="e">
        <f>INDEX(Establishment!$B$2:$B$169,MATCH(D25,Establishment!$A$2:$A$169,0))</f>
        <v>#N/A</v>
      </c>
      <c r="F25" t="e">
        <f>INDEX(Establishment!$C$2:$C$169,MATCH(D25,Establishment!$A$2:$A$169,0))</f>
        <v>#N/A</v>
      </c>
      <c r="G25" s="10"/>
      <c r="H25" s="10"/>
      <c r="I25" s="1"/>
      <c r="J25" s="1"/>
      <c r="K25" s="1"/>
      <c r="L25" s="3">
        <f t="shared" si="0"/>
        <v>-6568.52</v>
      </c>
      <c r="M25" s="3"/>
      <c r="N25" s="3"/>
      <c r="P25" s="1"/>
      <c r="Q25" s="1"/>
      <c r="R25" s="1"/>
      <c r="S25" s="1"/>
      <c r="T25" s="1"/>
    </row>
    <row r="26" spans="2:20" x14ac:dyDescent="0.25">
      <c r="B26" s="8"/>
      <c r="C26" s="9"/>
      <c r="E26" t="e">
        <f>INDEX(Establishment!$B$2:$B$169,MATCH(D26,Establishment!$A$2:$A$169,0))</f>
        <v>#N/A</v>
      </c>
      <c r="F26" t="e">
        <f>INDEX(Establishment!$C$2:$C$169,MATCH(D26,Establishment!$A$2:$A$169,0))</f>
        <v>#N/A</v>
      </c>
      <c r="G26" s="10"/>
      <c r="H26" s="10"/>
      <c r="I26" s="1"/>
      <c r="J26" s="1"/>
      <c r="K26" s="1"/>
      <c r="L26" s="3">
        <f t="shared" si="0"/>
        <v>-6568.52</v>
      </c>
      <c r="M26" s="3"/>
      <c r="N26" s="3"/>
      <c r="P26" s="1"/>
      <c r="Q26" s="1"/>
      <c r="R26" s="1"/>
      <c r="S26" s="1"/>
      <c r="T26" s="1"/>
    </row>
    <row r="27" spans="2:20" x14ac:dyDescent="0.25">
      <c r="C27" s="2">
        <v>44479</v>
      </c>
      <c r="D27" t="s">
        <v>307</v>
      </c>
      <c r="E27" t="str">
        <f>INDEX(Establishment!$B$2:$B$169,MATCH(D27,Establishment!$A$2:$A$169,0))</f>
        <v>Diatoms</v>
      </c>
      <c r="F27" t="str">
        <f>INDEX(Establishment!$C$2:$C$169,MATCH(D27,Establishment!$A$2:$A$169,0))</f>
        <v>Katipunan</v>
      </c>
      <c r="G27" s="1"/>
      <c r="H27" s="1"/>
      <c r="I27" s="1">
        <v>2299.5</v>
      </c>
      <c r="J27" s="1"/>
      <c r="K27" s="1"/>
      <c r="L27" s="3">
        <f t="shared" si="0"/>
        <v>-8868.02</v>
      </c>
      <c r="M27" s="3"/>
      <c r="N27" s="3"/>
      <c r="O27" s="12"/>
      <c r="P27" s="1"/>
      <c r="Q27" s="1"/>
      <c r="R27" s="1"/>
      <c r="S27" s="1"/>
      <c r="T27" s="1"/>
    </row>
    <row r="42" spans="3:20" x14ac:dyDescent="0.25">
      <c r="C42" s="2"/>
      <c r="E42" t="e">
        <f>INDEX(Establishment!$B$2:$B$169,MATCH(D42,Establishment!$A$2:$A$169,0))</f>
        <v>#N/A</v>
      </c>
      <c r="F42" t="e">
        <f>INDEX(Establishment!$C$2:$C$169,MATCH(D42,Establishment!$A$2:$A$169,0))</f>
        <v>#N/A</v>
      </c>
      <c r="G42" s="1"/>
      <c r="H42" s="1"/>
      <c r="I42" s="1"/>
      <c r="J42" s="1"/>
      <c r="K42" s="1"/>
      <c r="L42" s="3">
        <f>'03'!L13-SUM(G42:K42)+O42</f>
        <v>-6987.31</v>
      </c>
      <c r="M42" s="3"/>
      <c r="N42" s="3"/>
      <c r="P42" s="1"/>
      <c r="Q42" s="1"/>
      <c r="R42" s="1"/>
      <c r="S42" s="1"/>
      <c r="T42" s="1"/>
    </row>
    <row r="43" spans="3:20" x14ac:dyDescent="0.25">
      <c r="C43" s="2"/>
      <c r="E43" t="e">
        <f>INDEX(Establishment!$B$2:$B$169,MATCH(D43,Establishment!$A$2:$A$169,0))</f>
        <v>#N/A</v>
      </c>
      <c r="F43" t="e">
        <f>INDEX(Establishment!$C$2:$C$169,MATCH(D43,Establishment!$A$2:$A$169,0))</f>
        <v>#N/A</v>
      </c>
      <c r="G43" s="1"/>
      <c r="H43" s="1"/>
      <c r="I43" s="1"/>
      <c r="J43" s="1"/>
      <c r="K43" s="1"/>
      <c r="L43" s="3">
        <f t="shared" ref="L43:L68" si="1">L42-SUM(G43:K43)+O43</f>
        <v>-6987.31</v>
      </c>
      <c r="M43" s="3"/>
      <c r="N43" s="3"/>
      <c r="P43" s="1"/>
      <c r="Q43" s="1"/>
      <c r="R43" s="1"/>
      <c r="S43" s="1"/>
      <c r="T43" s="1"/>
    </row>
    <row r="44" spans="3:20" x14ac:dyDescent="0.25">
      <c r="C44" s="2"/>
      <c r="E44" t="e">
        <f>INDEX(Establishment!$B$2:$B$169,MATCH(D44,Establishment!$A$2:$A$169,0))</f>
        <v>#N/A</v>
      </c>
      <c r="F44" t="e">
        <f>INDEX(Establishment!$C$2:$C$169,MATCH(D44,Establishment!$A$2:$A$169,0))</f>
        <v>#N/A</v>
      </c>
      <c r="G44" s="1"/>
      <c r="H44" s="1"/>
      <c r="I44" s="1"/>
      <c r="J44" s="1"/>
      <c r="K44" s="1"/>
      <c r="L44" s="3">
        <f t="shared" si="1"/>
        <v>-6987.31</v>
      </c>
      <c r="M44" s="3"/>
      <c r="N44" s="3"/>
      <c r="P44" s="1"/>
      <c r="Q44" s="1"/>
      <c r="R44" s="1"/>
      <c r="S44" s="1"/>
      <c r="T44" s="1"/>
    </row>
    <row r="45" spans="3:20" x14ac:dyDescent="0.25">
      <c r="C45" s="2"/>
      <c r="E45" t="e">
        <f>INDEX(Establishment!$B$2:$B$169,MATCH(D45,Establishment!$A$2:$A$169,0))</f>
        <v>#N/A</v>
      </c>
      <c r="F45" t="e">
        <f>INDEX(Establishment!$C$2:$C$169,MATCH(D45,Establishment!$A$2:$A$169,0))</f>
        <v>#N/A</v>
      </c>
      <c r="G45" s="1"/>
      <c r="H45" s="1"/>
      <c r="I45" s="1"/>
      <c r="J45" s="1"/>
      <c r="K45" s="1"/>
      <c r="L45" s="3">
        <f t="shared" si="1"/>
        <v>-6987.31</v>
      </c>
      <c r="M45" s="3"/>
      <c r="N45" s="3"/>
      <c r="P45" s="1"/>
      <c r="Q45" s="1"/>
      <c r="R45" s="1"/>
      <c r="S45" s="1"/>
      <c r="T45" s="1"/>
    </row>
    <row r="46" spans="3:20" x14ac:dyDescent="0.25">
      <c r="C46" s="2"/>
      <c r="E46" t="e">
        <f>INDEX(Establishment!$B$2:$B$169,MATCH(D46,Establishment!$A$2:$A$169,0))</f>
        <v>#N/A</v>
      </c>
      <c r="F46" t="e">
        <f>INDEX(Establishment!$C$2:$C$169,MATCH(D46,Establishment!$A$2:$A$169,0))</f>
        <v>#N/A</v>
      </c>
      <c r="G46" s="1"/>
      <c r="H46" s="1"/>
      <c r="I46" s="1"/>
      <c r="J46" s="1"/>
      <c r="K46" s="1"/>
      <c r="L46" s="3">
        <f t="shared" si="1"/>
        <v>-6987.31</v>
      </c>
      <c r="M46" s="3"/>
      <c r="N46" s="3"/>
      <c r="O46" s="12"/>
      <c r="P46" s="1"/>
      <c r="Q46" s="1"/>
      <c r="R46" s="1"/>
      <c r="S46" s="1"/>
      <c r="T46" s="1"/>
    </row>
    <row r="47" spans="3:20" x14ac:dyDescent="0.25">
      <c r="C47" s="2"/>
      <c r="E47" t="e">
        <f>INDEX(Establishment!$B$2:$B$169,MATCH(D47,Establishment!$A$2:$A$169,0))</f>
        <v>#N/A</v>
      </c>
      <c r="F47" t="e">
        <f>INDEX(Establishment!$C$2:$C$169,MATCH(D47,Establishment!$A$2:$A$169,0))</f>
        <v>#N/A</v>
      </c>
      <c r="G47" s="1"/>
      <c r="H47" s="1"/>
      <c r="I47" s="1"/>
      <c r="J47" s="1"/>
      <c r="K47" s="1"/>
      <c r="L47" s="3">
        <f t="shared" si="1"/>
        <v>-6987.31</v>
      </c>
      <c r="M47" s="3"/>
      <c r="N47" s="3"/>
      <c r="O47" s="12"/>
      <c r="P47" s="1"/>
      <c r="Q47" s="1"/>
      <c r="R47" s="1"/>
      <c r="S47" s="1"/>
      <c r="T47" s="1"/>
    </row>
    <row r="48" spans="3:20" x14ac:dyDescent="0.25">
      <c r="C48" s="2"/>
      <c r="E48" t="e">
        <f>INDEX(Establishment!$B$2:$B$169,MATCH(D48,Establishment!$A$2:$A$169,0))</f>
        <v>#N/A</v>
      </c>
      <c r="F48" t="e">
        <f>INDEX(Establishment!$C$2:$C$169,MATCH(D48,Establishment!$A$2:$A$169,0))</f>
        <v>#N/A</v>
      </c>
      <c r="G48" s="1"/>
      <c r="H48" s="1"/>
      <c r="I48" s="1"/>
      <c r="J48" s="1"/>
      <c r="K48" s="1"/>
      <c r="L48" s="3">
        <f t="shared" si="1"/>
        <v>-6987.31</v>
      </c>
      <c r="M48" s="3"/>
      <c r="N48" s="3"/>
      <c r="O48" s="12"/>
      <c r="P48" s="1"/>
      <c r="Q48" s="1"/>
      <c r="R48" s="1"/>
      <c r="S48" s="1"/>
      <c r="T48" s="1"/>
    </row>
    <row r="49" spans="3:16" x14ac:dyDescent="0.25"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1"/>
        <v>-6987.31</v>
      </c>
      <c r="M49" s="3"/>
      <c r="N49" s="3"/>
    </row>
    <row r="50" spans="3:16" x14ac:dyDescent="0.25"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1"/>
        <v>-6987.31</v>
      </c>
      <c r="M50" s="3"/>
      <c r="N50" s="3"/>
    </row>
    <row r="51" spans="3:16" x14ac:dyDescent="0.25"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1"/>
        <v>-6987.31</v>
      </c>
      <c r="M51" s="3"/>
      <c r="N51" s="3"/>
    </row>
    <row r="52" spans="3:16" x14ac:dyDescent="0.25"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1"/>
        <v>-6987.31</v>
      </c>
      <c r="M52" s="3"/>
      <c r="N52" s="3"/>
    </row>
    <row r="53" spans="3:16" x14ac:dyDescent="0.25"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1"/>
        <v>-6987.31</v>
      </c>
      <c r="M53" s="3"/>
      <c r="N53" s="3"/>
    </row>
    <row r="54" spans="3:16" x14ac:dyDescent="0.25">
      <c r="C54" s="2"/>
      <c r="E54" t="e">
        <f>INDEX(Establishment!$B$2:$B$169,MATCH(D54,Establishment!$A$2:$A$169,0))</f>
        <v>#N/A</v>
      </c>
      <c r="F54" t="e">
        <f>INDEX(Establishment!$C$2:$C$169,MATCH(D54,Establishment!$A$2:$A$169,0))</f>
        <v>#N/A</v>
      </c>
      <c r="G54" s="1"/>
      <c r="H54" s="1"/>
      <c r="I54" s="1"/>
      <c r="J54" s="1"/>
      <c r="K54" s="1"/>
      <c r="L54" s="3">
        <f t="shared" si="1"/>
        <v>-6987.31</v>
      </c>
      <c r="M54" s="3"/>
      <c r="N54" s="3"/>
    </row>
    <row r="55" spans="3:16" x14ac:dyDescent="0.25">
      <c r="C55" s="2"/>
      <c r="E55" t="e">
        <f>INDEX(Establishment!$B$2:$B$169,MATCH(D55,Establishment!$A$2:$A$169,0))</f>
        <v>#N/A</v>
      </c>
      <c r="F55" t="e">
        <f>INDEX(Establishment!$C$2:$C$169,MATCH(D55,Establishment!$A$2:$A$169,0))</f>
        <v>#N/A</v>
      </c>
      <c r="G55" s="1"/>
      <c r="H55" s="1"/>
      <c r="I55" s="1"/>
      <c r="J55" s="1"/>
      <c r="K55" s="1"/>
      <c r="L55" s="3">
        <f t="shared" si="1"/>
        <v>-6987.31</v>
      </c>
      <c r="M55" s="3"/>
      <c r="N55" s="3"/>
    </row>
    <row r="56" spans="3:16" x14ac:dyDescent="0.25"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1"/>
        <v>-6987.31</v>
      </c>
      <c r="M56" s="3"/>
      <c r="N56" s="3"/>
    </row>
    <row r="57" spans="3:16" x14ac:dyDescent="0.25"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1"/>
        <v>-6987.31</v>
      </c>
      <c r="M57" s="3"/>
      <c r="N57" s="3"/>
    </row>
    <row r="58" spans="3:16" x14ac:dyDescent="0.25"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1"/>
        <v>-6987.31</v>
      </c>
      <c r="M58" s="3"/>
      <c r="N58" s="3"/>
      <c r="P58" s="11"/>
    </row>
    <row r="59" spans="3:16" x14ac:dyDescent="0.25"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1"/>
        <v>-6987.31</v>
      </c>
      <c r="M59" s="3"/>
      <c r="N59" s="3"/>
      <c r="P59" s="11"/>
    </row>
    <row r="60" spans="3:16" x14ac:dyDescent="0.25"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1"/>
        <v>-6987.31</v>
      </c>
      <c r="M60" s="3"/>
      <c r="N60" s="3"/>
    </row>
    <row r="61" spans="3:16" x14ac:dyDescent="0.25"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1"/>
        <v>-6987.31</v>
      </c>
      <c r="M61" s="3"/>
      <c r="N61" s="3"/>
    </row>
    <row r="62" spans="3:16" x14ac:dyDescent="0.25"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1"/>
        <v>-6987.31</v>
      </c>
      <c r="M62" s="3"/>
      <c r="N62" s="3"/>
      <c r="O62" s="3"/>
    </row>
    <row r="63" spans="3:16" x14ac:dyDescent="0.25"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1"/>
        <v>-6987.31</v>
      </c>
      <c r="M63" s="3"/>
      <c r="N63" s="3"/>
      <c r="O63" s="3"/>
    </row>
    <row r="64" spans="3:16" x14ac:dyDescent="0.25"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1"/>
        <v>-6987.31</v>
      </c>
      <c r="M64" s="3"/>
      <c r="N64" s="3"/>
    </row>
    <row r="65" spans="3:14" x14ac:dyDescent="0.25"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1"/>
        <v>-6987.31</v>
      </c>
      <c r="M65" s="3"/>
      <c r="N65" s="3"/>
    </row>
    <row r="66" spans="3:14" x14ac:dyDescent="0.25"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1"/>
        <v>-6987.31</v>
      </c>
      <c r="M66" s="3"/>
      <c r="N66" s="3"/>
    </row>
    <row r="67" spans="3:14" x14ac:dyDescent="0.25">
      <c r="C67" s="2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G67" s="1"/>
      <c r="H67" s="1"/>
      <c r="I67" s="1"/>
      <c r="J67" s="1"/>
      <c r="K67" s="1"/>
      <c r="L67" s="3">
        <f t="shared" si="1"/>
        <v>-6987.31</v>
      </c>
      <c r="M67" s="3"/>
      <c r="N67" s="3"/>
    </row>
    <row r="68" spans="3:14" x14ac:dyDescent="0.25">
      <c r="C68" s="2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G68" s="1"/>
      <c r="H68" s="1"/>
      <c r="I68" s="1"/>
      <c r="J68" s="1"/>
      <c r="K68" s="1"/>
      <c r="L68" s="3">
        <f t="shared" si="1"/>
        <v>-6987.31</v>
      </c>
      <c r="M68" s="3"/>
      <c r="N68" s="3"/>
    </row>
    <row r="69" spans="3:14" x14ac:dyDescent="0.25">
      <c r="C69" s="2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G69" s="1"/>
      <c r="H69" s="1"/>
      <c r="I69" s="1"/>
      <c r="J69" s="1"/>
      <c r="K69" s="1"/>
      <c r="L69" s="3">
        <f t="shared" ref="L69:L132" si="2">L68-SUM(G69:K69)+O69</f>
        <v>-6987.31</v>
      </c>
      <c r="M69" s="3"/>
      <c r="N69" s="3"/>
    </row>
    <row r="70" spans="3:14" x14ac:dyDescent="0.25">
      <c r="C70" s="2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G70" s="1"/>
      <c r="H70" s="1"/>
      <c r="I70" s="1"/>
      <c r="J70" s="1"/>
      <c r="K70" s="1"/>
      <c r="L70" s="3">
        <f t="shared" si="2"/>
        <v>-6987.31</v>
      </c>
      <c r="M70" s="3"/>
      <c r="N70" s="3"/>
    </row>
    <row r="71" spans="3:14" x14ac:dyDescent="0.25">
      <c r="C71" s="2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G71" s="1"/>
      <c r="H71" s="1"/>
      <c r="I71" s="1"/>
      <c r="J71" s="1"/>
      <c r="K71" s="1"/>
      <c r="L71" s="3">
        <f t="shared" si="2"/>
        <v>-6987.31</v>
      </c>
      <c r="M71" s="3"/>
      <c r="N71" s="3"/>
    </row>
    <row r="72" spans="3:14" x14ac:dyDescent="0.25">
      <c r="C72" s="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G72" s="1"/>
      <c r="H72" s="1"/>
      <c r="I72" s="1"/>
      <c r="J72" s="1"/>
      <c r="K72" s="1"/>
      <c r="L72" s="3">
        <f t="shared" si="2"/>
        <v>-6987.31</v>
      </c>
      <c r="M72" s="3"/>
      <c r="N72" s="3"/>
    </row>
    <row r="73" spans="3:14" x14ac:dyDescent="0.25">
      <c r="C73" s="2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G73" s="1"/>
      <c r="H73" s="1"/>
      <c r="I73" s="1"/>
      <c r="J73" s="1"/>
      <c r="K73" s="1"/>
      <c r="L73" s="3">
        <f t="shared" si="2"/>
        <v>-6987.31</v>
      </c>
      <c r="M73" s="3"/>
      <c r="N73" s="3"/>
    </row>
    <row r="74" spans="3:14" x14ac:dyDescent="0.25">
      <c r="C74" s="2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G74" s="1"/>
      <c r="H74" s="1"/>
      <c r="I74" s="1"/>
      <c r="J74" s="1"/>
      <c r="K74" s="1"/>
      <c r="L74" s="3">
        <f t="shared" si="2"/>
        <v>-6987.31</v>
      </c>
      <c r="M74" s="3"/>
      <c r="N74" s="3"/>
    </row>
    <row r="75" spans="3:14" x14ac:dyDescent="0.25">
      <c r="C75" s="2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G75" s="1"/>
      <c r="H75" s="1"/>
      <c r="I75" s="1"/>
      <c r="J75" s="1"/>
      <c r="K75" s="1"/>
      <c r="L75" s="3">
        <f t="shared" si="2"/>
        <v>-6987.31</v>
      </c>
      <c r="M75" s="3"/>
      <c r="N75" s="3"/>
    </row>
    <row r="76" spans="3:14" x14ac:dyDescent="0.25">
      <c r="C76" s="2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G76" s="1"/>
      <c r="H76" s="1"/>
      <c r="I76" s="1"/>
      <c r="J76" s="1"/>
      <c r="K76" s="1"/>
      <c r="L76" s="3">
        <f t="shared" si="2"/>
        <v>-6987.31</v>
      </c>
      <c r="M76" s="3"/>
      <c r="N76" s="3"/>
    </row>
    <row r="77" spans="3:14" x14ac:dyDescent="0.25">
      <c r="C77" s="2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G77" s="1"/>
      <c r="H77" s="1"/>
      <c r="I77" s="1"/>
      <c r="J77" s="1"/>
      <c r="K77" s="1"/>
      <c r="L77" s="3">
        <f t="shared" si="2"/>
        <v>-6987.31</v>
      </c>
      <c r="M77" s="3"/>
      <c r="N77" s="3"/>
    </row>
    <row r="78" spans="3:14" x14ac:dyDescent="0.25">
      <c r="C78" s="2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G78" s="1"/>
      <c r="H78" s="1"/>
      <c r="I78" s="1"/>
      <c r="J78" s="1"/>
      <c r="K78" s="1"/>
      <c r="L78" s="3">
        <f t="shared" si="2"/>
        <v>-6987.31</v>
      </c>
      <c r="M78" s="3"/>
      <c r="N78" s="3"/>
    </row>
    <row r="79" spans="3:14" x14ac:dyDescent="0.25">
      <c r="C79" s="2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G79" s="1"/>
      <c r="H79" s="1"/>
      <c r="I79" s="1"/>
      <c r="J79" s="1"/>
      <c r="K79" s="1"/>
      <c r="L79" s="3">
        <f t="shared" si="2"/>
        <v>-6987.31</v>
      </c>
      <c r="M79" s="3"/>
      <c r="N79" s="3"/>
    </row>
    <row r="80" spans="3:14" x14ac:dyDescent="0.25">
      <c r="C80" s="2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G80" s="1"/>
      <c r="H80" s="1"/>
      <c r="I80" s="1"/>
      <c r="J80" s="1"/>
      <c r="K80" s="1"/>
      <c r="L80" s="3">
        <f t="shared" si="2"/>
        <v>-6987.31</v>
      </c>
      <c r="M80" s="3"/>
      <c r="N80" s="3"/>
    </row>
    <row r="81" spans="1:20" x14ac:dyDescent="0.25">
      <c r="C81" s="2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G81" s="1"/>
      <c r="H81" s="1"/>
      <c r="I81" s="1"/>
      <c r="J81" s="1"/>
      <c r="K81" s="1"/>
      <c r="L81" s="3">
        <f t="shared" si="2"/>
        <v>-6987.31</v>
      </c>
      <c r="M81" s="3"/>
      <c r="N81" s="3"/>
    </row>
    <row r="82" spans="1:20" s="1" customFormat="1" x14ac:dyDescent="0.25">
      <c r="A82"/>
      <c r="B82"/>
      <c r="C82" s="2"/>
      <c r="D8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L82" s="3">
        <f t="shared" si="2"/>
        <v>-6987.31</v>
      </c>
      <c r="M82" s="3"/>
      <c r="N82" s="3"/>
      <c r="P82"/>
      <c r="Q82"/>
      <c r="R82"/>
      <c r="S82"/>
      <c r="T82"/>
    </row>
    <row r="83" spans="1:20" s="1" customFormat="1" x14ac:dyDescent="0.25">
      <c r="A83"/>
      <c r="B83"/>
      <c r="C83" s="2"/>
      <c r="D83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L83" s="3">
        <f t="shared" si="2"/>
        <v>-6987.31</v>
      </c>
      <c r="M83" s="3"/>
      <c r="N83" s="3"/>
      <c r="P83"/>
      <c r="Q83"/>
      <c r="R83"/>
      <c r="S83"/>
      <c r="T83"/>
    </row>
    <row r="84" spans="1:20" s="1" customFormat="1" x14ac:dyDescent="0.25">
      <c r="A84"/>
      <c r="B84"/>
      <c r="C84" s="2"/>
      <c r="D84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L84" s="3">
        <f t="shared" si="2"/>
        <v>-6987.31</v>
      </c>
      <c r="M84" s="3"/>
      <c r="N84" s="3"/>
      <c r="P84"/>
      <c r="Q84"/>
      <c r="R84"/>
      <c r="S84"/>
      <c r="T84"/>
    </row>
    <row r="85" spans="1:20" s="1" customFormat="1" x14ac:dyDescent="0.25">
      <c r="A85"/>
      <c r="B85"/>
      <c r="C85" s="2"/>
      <c r="D85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L85" s="3">
        <f t="shared" si="2"/>
        <v>-6987.31</v>
      </c>
      <c r="M85" s="3"/>
      <c r="N85" s="3"/>
      <c r="P85"/>
      <c r="Q85"/>
      <c r="R85"/>
      <c r="S85"/>
      <c r="T85"/>
    </row>
    <row r="86" spans="1:20" s="1" customFormat="1" x14ac:dyDescent="0.25">
      <c r="A86"/>
      <c r="B86"/>
      <c r="C86" s="2"/>
      <c r="D86"/>
      <c r="E86" t="e">
        <f>INDEX(Establishment!$B$2:$B$169,MATCH(D86,Establishment!$A$2:$A$169,0))</f>
        <v>#N/A</v>
      </c>
      <c r="F86" t="e">
        <f>INDEX(Establishment!$C$2:$C$169,MATCH(D86,Establishment!$A$2:$A$169,0))</f>
        <v>#N/A</v>
      </c>
      <c r="L86" s="3">
        <f t="shared" si="2"/>
        <v>-6987.31</v>
      </c>
      <c r="M86" s="3"/>
      <c r="N86" s="3"/>
      <c r="P86"/>
      <c r="Q86"/>
      <c r="R86"/>
      <c r="S86"/>
      <c r="T86"/>
    </row>
    <row r="87" spans="1:20" s="1" customFormat="1" x14ac:dyDescent="0.25">
      <c r="A87"/>
      <c r="B87"/>
      <c r="C87" s="2"/>
      <c r="D87"/>
      <c r="E87" t="e">
        <f>INDEX(Establishment!$B$2:$B$169,MATCH(D87,Establishment!$A$2:$A$169,0))</f>
        <v>#N/A</v>
      </c>
      <c r="F87" t="e">
        <f>INDEX(Establishment!$C$2:$C$169,MATCH(D87,Establishment!$A$2:$A$169,0))</f>
        <v>#N/A</v>
      </c>
      <c r="L87" s="3">
        <f t="shared" si="2"/>
        <v>-6987.31</v>
      </c>
      <c r="M87" s="3"/>
      <c r="N87" s="3"/>
      <c r="P87"/>
      <c r="Q87"/>
      <c r="R87"/>
      <c r="S87"/>
      <c r="T87"/>
    </row>
    <row r="88" spans="1:20" s="1" customFormat="1" x14ac:dyDescent="0.25">
      <c r="A88"/>
      <c r="B88"/>
      <c r="C88" s="2"/>
      <c r="D88"/>
      <c r="E88" t="e">
        <f>INDEX(Establishment!$B$2:$B$169,MATCH(D88,Establishment!$A$2:$A$169,0))</f>
        <v>#N/A</v>
      </c>
      <c r="F88" t="e">
        <f>INDEX(Establishment!$C$2:$C$169,MATCH(D88,Establishment!$A$2:$A$169,0))</f>
        <v>#N/A</v>
      </c>
      <c r="L88" s="3">
        <f t="shared" si="2"/>
        <v>-6987.31</v>
      </c>
      <c r="M88" s="3"/>
      <c r="N88" s="3"/>
      <c r="P88"/>
      <c r="Q88"/>
      <c r="R88"/>
      <c r="S88"/>
      <c r="T88"/>
    </row>
    <row r="89" spans="1:20" s="1" customFormat="1" x14ac:dyDescent="0.25">
      <c r="A89"/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2"/>
        <v>-6987.31</v>
      </c>
      <c r="M89" s="3"/>
      <c r="N89" s="3"/>
      <c r="P89"/>
      <c r="Q89"/>
      <c r="R89"/>
      <c r="S89"/>
      <c r="T89"/>
    </row>
    <row r="90" spans="1:20" s="1" customFormat="1" x14ac:dyDescent="0.25">
      <c r="A90"/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2"/>
        <v>-6987.31</v>
      </c>
      <c r="M90" s="3"/>
      <c r="N90" s="3"/>
      <c r="P90"/>
      <c r="Q90"/>
      <c r="R90"/>
      <c r="S90"/>
      <c r="T90"/>
    </row>
    <row r="91" spans="1:20" s="1" customFormat="1" x14ac:dyDescent="0.25">
      <c r="A91"/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2"/>
        <v>-6987.31</v>
      </c>
      <c r="M91" s="3"/>
      <c r="N91" s="3"/>
      <c r="P91"/>
      <c r="Q91"/>
      <c r="R91"/>
      <c r="S91"/>
      <c r="T91"/>
    </row>
    <row r="92" spans="1:20" s="1" customFormat="1" x14ac:dyDescent="0.25">
      <c r="A92"/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2"/>
        <v>-6987.31</v>
      </c>
      <c r="M92" s="3"/>
      <c r="N92" s="3"/>
      <c r="P92"/>
      <c r="Q92"/>
      <c r="R92"/>
      <c r="S92"/>
      <c r="T92"/>
    </row>
    <row r="93" spans="1:20" s="1" customFormat="1" x14ac:dyDescent="0.25">
      <c r="A93"/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2"/>
        <v>-6987.31</v>
      </c>
      <c r="M93" s="3"/>
      <c r="N93" s="3"/>
      <c r="P93"/>
      <c r="Q93"/>
      <c r="R93"/>
      <c r="S93"/>
      <c r="T93"/>
    </row>
    <row r="94" spans="1:20" s="1" customFormat="1" x14ac:dyDescent="0.25">
      <c r="A94"/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2"/>
        <v>-6987.31</v>
      </c>
      <c r="M94" s="3"/>
      <c r="N94" s="3"/>
      <c r="P94"/>
      <c r="Q94"/>
      <c r="R94"/>
      <c r="S94"/>
      <c r="T94"/>
    </row>
    <row r="95" spans="1:20" s="1" customFormat="1" x14ac:dyDescent="0.25">
      <c r="A95"/>
      <c r="B95"/>
      <c r="C95" s="2"/>
      <c r="D95"/>
      <c r="E95" t="e">
        <f>INDEX(Establishment!$B$2:$B$169,MATCH(D95,Establishment!$A$2:$A$169,0))</f>
        <v>#N/A</v>
      </c>
      <c r="F95" t="e">
        <f>INDEX(Establishment!$C$2:$C$169,MATCH(D95,Establishment!$A$2:$A$169,0))</f>
        <v>#N/A</v>
      </c>
      <c r="L95" s="3">
        <f t="shared" si="2"/>
        <v>-6987.31</v>
      </c>
      <c r="M95" s="3"/>
      <c r="N95" s="3"/>
      <c r="P95"/>
      <c r="Q95"/>
      <c r="R95"/>
      <c r="S95"/>
      <c r="T95"/>
    </row>
    <row r="96" spans="1:20" s="1" customFormat="1" x14ac:dyDescent="0.25">
      <c r="A96"/>
      <c r="B96"/>
      <c r="C96" s="2"/>
      <c r="D96"/>
      <c r="E96" t="e">
        <f>INDEX(Establishment!$B$2:$B$169,MATCH(D96,Establishment!$A$2:$A$169,0))</f>
        <v>#N/A</v>
      </c>
      <c r="F96" t="e">
        <f>INDEX(Establishment!$C$2:$C$169,MATCH(D96,Establishment!$A$2:$A$169,0))</f>
        <v>#N/A</v>
      </c>
      <c r="L96" s="3">
        <f t="shared" si="2"/>
        <v>-6987.31</v>
      </c>
      <c r="M96" s="3"/>
      <c r="N96" s="3"/>
      <c r="P96"/>
      <c r="Q96"/>
      <c r="R96"/>
      <c r="S96"/>
      <c r="T96"/>
    </row>
    <row r="97" spans="1:20" s="1" customFormat="1" x14ac:dyDescent="0.25">
      <c r="A97"/>
      <c r="B97"/>
      <c r="C97" s="2"/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2"/>
        <v>-6987.31</v>
      </c>
      <c r="M97" s="3"/>
      <c r="N97" s="3"/>
      <c r="P97"/>
      <c r="Q97"/>
      <c r="R97"/>
      <c r="S97"/>
      <c r="T97"/>
    </row>
    <row r="98" spans="1:20" s="1" customFormat="1" x14ac:dyDescent="0.25">
      <c r="A98"/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2"/>
        <v>-6987.31</v>
      </c>
      <c r="M98" s="3"/>
      <c r="N98" s="3"/>
      <c r="P98"/>
      <c r="Q98"/>
      <c r="R98"/>
      <c r="S98"/>
      <c r="T98"/>
    </row>
    <row r="99" spans="1:20" s="1" customFormat="1" x14ac:dyDescent="0.25">
      <c r="A99"/>
      <c r="B99"/>
      <c r="C99" s="2"/>
      <c r="D99"/>
      <c r="E99" t="e">
        <f>INDEX(Establishment!$B$2:$B$169,MATCH(D99,Establishment!$A$2:$A$169,0))</f>
        <v>#N/A</v>
      </c>
      <c r="F99" t="e">
        <f>INDEX(Establishment!$C$2:$C$169,MATCH(D99,Establishment!$A$2:$A$169,0))</f>
        <v>#N/A</v>
      </c>
      <c r="L99" s="3">
        <f t="shared" si="2"/>
        <v>-6987.31</v>
      </c>
      <c r="M99" s="3"/>
      <c r="N99" s="3"/>
      <c r="P99"/>
      <c r="Q99"/>
      <c r="R99"/>
      <c r="S99"/>
      <c r="T99"/>
    </row>
    <row r="100" spans="1:20" s="1" customFormat="1" x14ac:dyDescent="0.25">
      <c r="A100"/>
      <c r="B100"/>
      <c r="C100" s="2"/>
      <c r="D100"/>
      <c r="E100" t="e">
        <f>INDEX(Establishment!$B$2:$B$169,MATCH(D100,Establishment!$A$2:$A$169,0))</f>
        <v>#N/A</v>
      </c>
      <c r="F100" t="e">
        <f>INDEX(Establishment!$C$2:$C$169,MATCH(D100,Establishment!$A$2:$A$169,0))</f>
        <v>#N/A</v>
      </c>
      <c r="L100" s="3">
        <f t="shared" si="2"/>
        <v>-6987.31</v>
      </c>
      <c r="M100" s="3"/>
      <c r="N100" s="3"/>
      <c r="P100"/>
      <c r="Q100"/>
      <c r="R100"/>
      <c r="S100"/>
      <c r="T100"/>
    </row>
    <row r="101" spans="1:20" s="1" customFormat="1" x14ac:dyDescent="0.25">
      <c r="A101"/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2"/>
        <v>-6987.31</v>
      </c>
      <c r="M101" s="3"/>
      <c r="N101" s="3"/>
      <c r="P101"/>
      <c r="Q101"/>
      <c r="R101"/>
      <c r="S101"/>
      <c r="T101"/>
    </row>
    <row r="102" spans="1:20" s="1" customFormat="1" x14ac:dyDescent="0.25">
      <c r="A102"/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2"/>
        <v>-6987.31</v>
      </c>
      <c r="M102" s="3"/>
      <c r="N102" s="3"/>
      <c r="P102"/>
      <c r="Q102"/>
      <c r="R102"/>
      <c r="S102"/>
      <c r="T102"/>
    </row>
    <row r="103" spans="1:20" s="1" customFormat="1" x14ac:dyDescent="0.25">
      <c r="A103"/>
      <c r="B103"/>
      <c r="C103" s="2"/>
      <c r="D103"/>
      <c r="E103" t="e">
        <f>INDEX(Establishment!$B$2:$B$169,MATCH(D103,Establishment!$A$2:$A$169,0))</f>
        <v>#N/A</v>
      </c>
      <c r="F103" t="e">
        <f>INDEX(Establishment!$C$2:$C$169,MATCH(D103,Establishment!$A$2:$A$169,0))</f>
        <v>#N/A</v>
      </c>
      <c r="L103" s="3">
        <f t="shared" si="2"/>
        <v>-6987.31</v>
      </c>
      <c r="M103" s="3"/>
      <c r="N103" s="3"/>
      <c r="P103"/>
      <c r="Q103"/>
      <c r="R103"/>
      <c r="S103"/>
      <c r="T103"/>
    </row>
    <row r="104" spans="1:20" s="1" customFormat="1" x14ac:dyDescent="0.25">
      <c r="A104"/>
      <c r="B104"/>
      <c r="C104" s="2"/>
      <c r="D104"/>
      <c r="E104" t="e">
        <f>INDEX(Establishment!$B$2:$B$169,MATCH(D104,Establishment!$A$2:$A$169,0))</f>
        <v>#N/A</v>
      </c>
      <c r="F104" t="e">
        <f>INDEX(Establishment!$C$2:$C$169,MATCH(D104,Establishment!$A$2:$A$169,0))</f>
        <v>#N/A</v>
      </c>
      <c r="L104" s="3">
        <f t="shared" si="2"/>
        <v>-6987.31</v>
      </c>
      <c r="M104" s="3"/>
      <c r="N104" s="3"/>
      <c r="P104"/>
      <c r="Q104"/>
      <c r="R104"/>
      <c r="S104"/>
      <c r="T104"/>
    </row>
    <row r="105" spans="1:20" s="1" customFormat="1" x14ac:dyDescent="0.25">
      <c r="A105"/>
      <c r="B105"/>
      <c r="C105" s="2"/>
      <c r="D105"/>
      <c r="E105" t="e">
        <f>INDEX(Establishment!$B$2:$B$169,MATCH(D105,Establishment!$A$2:$A$169,0))</f>
        <v>#N/A</v>
      </c>
      <c r="F105" t="e">
        <f>INDEX(Establishment!$C$2:$C$169,MATCH(D105,Establishment!$A$2:$A$169,0))</f>
        <v>#N/A</v>
      </c>
      <c r="L105" s="3">
        <f t="shared" si="2"/>
        <v>-6987.31</v>
      </c>
      <c r="M105" s="3"/>
      <c r="N105" s="3"/>
      <c r="P105"/>
      <c r="Q105"/>
      <c r="R105"/>
      <c r="S105"/>
      <c r="T105"/>
    </row>
    <row r="106" spans="1:20" s="1" customFormat="1" x14ac:dyDescent="0.25">
      <c r="A106"/>
      <c r="B106"/>
      <c r="C106" s="2"/>
      <c r="D106"/>
      <c r="E106" t="e">
        <f>INDEX(Establishment!$B$2:$B$169,MATCH(D106,Establishment!$A$2:$A$169,0))</f>
        <v>#N/A</v>
      </c>
      <c r="F106" t="e">
        <f>INDEX(Establishment!$C$2:$C$169,MATCH(D106,Establishment!$A$2:$A$169,0))</f>
        <v>#N/A</v>
      </c>
      <c r="L106" s="3">
        <f t="shared" si="2"/>
        <v>-6987.31</v>
      </c>
      <c r="M106" s="3"/>
      <c r="N106" s="3"/>
      <c r="P106"/>
      <c r="Q106"/>
      <c r="R106"/>
      <c r="S106"/>
      <c r="T106"/>
    </row>
    <row r="107" spans="1:20" s="1" customFormat="1" x14ac:dyDescent="0.25">
      <c r="A107"/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2"/>
        <v>-6987.31</v>
      </c>
      <c r="M107" s="3"/>
      <c r="N107" s="3"/>
      <c r="P107"/>
      <c r="Q107"/>
      <c r="R107"/>
      <c r="S107"/>
      <c r="T107"/>
    </row>
    <row r="108" spans="1:20" s="1" customFormat="1" x14ac:dyDescent="0.25">
      <c r="A108"/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2"/>
        <v>-6987.31</v>
      </c>
      <c r="M108" s="3"/>
      <c r="N108" s="3"/>
      <c r="P108"/>
      <c r="Q108"/>
      <c r="R108"/>
      <c r="S108"/>
      <c r="T108"/>
    </row>
    <row r="109" spans="1:20" s="1" customFormat="1" x14ac:dyDescent="0.25">
      <c r="A109"/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2"/>
        <v>-6987.31</v>
      </c>
      <c r="M109" s="3"/>
      <c r="N109" s="3"/>
      <c r="P109"/>
      <c r="Q109"/>
      <c r="R109"/>
      <c r="S109"/>
      <c r="T109"/>
    </row>
    <row r="110" spans="1:20" s="1" customFormat="1" x14ac:dyDescent="0.25">
      <c r="A110"/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2"/>
        <v>-6987.31</v>
      </c>
      <c r="M110" s="3"/>
      <c r="N110" s="3"/>
      <c r="P110"/>
      <c r="Q110"/>
      <c r="R110"/>
      <c r="S110"/>
      <c r="T110"/>
    </row>
    <row r="111" spans="1:20" s="1" customFormat="1" x14ac:dyDescent="0.25">
      <c r="A111"/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2"/>
        <v>-6987.31</v>
      </c>
      <c r="M111" s="3"/>
      <c r="N111" s="3"/>
      <c r="P111"/>
      <c r="Q111"/>
      <c r="R111"/>
      <c r="S111"/>
      <c r="T111"/>
    </row>
    <row r="112" spans="1:20" s="1" customFormat="1" x14ac:dyDescent="0.25">
      <c r="A112"/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2"/>
        <v>-6987.31</v>
      </c>
      <c r="M112" s="3"/>
      <c r="N112" s="3"/>
      <c r="P112"/>
      <c r="Q112"/>
      <c r="R112"/>
      <c r="S112"/>
      <c r="T112"/>
    </row>
    <row r="113" spans="1:20" s="1" customFormat="1" x14ac:dyDescent="0.25">
      <c r="A113"/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2"/>
        <v>-6987.31</v>
      </c>
      <c r="M113" s="3"/>
      <c r="N113" s="3"/>
      <c r="P113"/>
      <c r="Q113"/>
      <c r="R113"/>
      <c r="S113"/>
      <c r="T113"/>
    </row>
    <row r="114" spans="1:20" s="1" customFormat="1" x14ac:dyDescent="0.25">
      <c r="A114"/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2"/>
        <v>-6987.31</v>
      </c>
      <c r="M114" s="3"/>
      <c r="N114" s="3"/>
      <c r="P114"/>
      <c r="Q114"/>
      <c r="R114"/>
      <c r="S114"/>
      <c r="T114"/>
    </row>
    <row r="115" spans="1:20" s="1" customFormat="1" x14ac:dyDescent="0.25">
      <c r="A115"/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2"/>
        <v>-6987.31</v>
      </c>
      <c r="M115" s="3"/>
      <c r="N115" s="3"/>
      <c r="P115"/>
      <c r="Q115"/>
      <c r="R115"/>
      <c r="S115"/>
      <c r="T115"/>
    </row>
    <row r="116" spans="1:20" s="1" customFormat="1" x14ac:dyDescent="0.25">
      <c r="A116"/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2"/>
        <v>-6987.31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2"/>
        <v>-6987.31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2"/>
        <v>-6987.31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2"/>
        <v>-6987.31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2"/>
        <v>-6987.31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2"/>
        <v>-6987.31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2"/>
        <v>-6987.31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2"/>
        <v>-6987.31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2"/>
        <v>-6987.31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2"/>
        <v>-6987.31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2"/>
        <v>-6987.31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2"/>
        <v>-6987.31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2"/>
        <v>-6987.31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2"/>
        <v>-6987.31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2"/>
        <v>-6987.31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2"/>
        <v>-6987.31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si="2"/>
        <v>-6987.31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ref="L133:L153" si="3">L132-SUM(G133:K133)+O133</f>
        <v>-6987.31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si="3"/>
        <v>-6987.31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3"/>
        <v>-6987.31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si="3"/>
        <v>-6987.31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3"/>
        <v>-6987.31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3"/>
        <v>-6987.31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si="3"/>
        <v>-6987.31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3"/>
        <v>-6987.31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3"/>
        <v>-6987.31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3"/>
        <v>-6987.31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3"/>
        <v>-6987.31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3"/>
        <v>-6987.31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3"/>
        <v>-6987.31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3"/>
        <v>-6987.31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3"/>
        <v>-6987.31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3"/>
        <v>-6987.31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3"/>
        <v>-6987.31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3"/>
        <v>-6987.31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/>
      <c r="F151"/>
      <c r="L151" s="3">
        <f t="shared" si="3"/>
        <v>-6987.31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/>
      <c r="F152"/>
      <c r="L152" s="3">
        <f t="shared" si="3"/>
        <v>-6987.31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/>
      <c r="F153"/>
      <c r="L153" s="3">
        <f t="shared" si="3"/>
        <v>-6987.31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/>
      <c r="F154"/>
      <c r="L154" s="3"/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/>
      <c r="F155"/>
      <c r="L155" s="3"/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/>
      <c r="F156"/>
      <c r="L156" s="3"/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/>
      <c r="F157"/>
      <c r="L157" s="3"/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/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/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/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</sheetData>
  <sortState xmlns:xlrd2="http://schemas.microsoft.com/office/spreadsheetml/2017/richdata2" ref="A27:T45">
    <sortCondition ref="C27:C45"/>
  </sortState>
  <dataValidations count="1">
    <dataValidation type="list" allowBlank="1" showInputMessage="1" showErrorMessage="1" sqref="D5:D27" xr:uid="{B7B985E1-F8FE-49CD-9A56-8C2A03D64F00}">
      <formula1>$A$2:$A$161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9D5461-7394-41F3-9D15-A9C8F5783045}">
          <x14:formula1>
            <xm:f>Accounts!$F:$F</xm:f>
          </x14:formula1>
          <xm:sqref>N1:N27 N42:N1048576</xm:sqref>
        </x14:dataValidation>
        <x14:dataValidation type="list" allowBlank="1" showInputMessage="1" showErrorMessage="1" xr:uid="{E4EE1BFD-1FAC-4FB0-8CB0-747E7225A21A}">
          <x14:formula1>
            <xm:f>Establishment!$A$2:$A$169</xm:f>
          </x14:formula1>
          <xm:sqref>D42:D102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9"/>
  <sheetViews>
    <sheetView workbookViewId="0">
      <pane xSplit="5" ySplit="2" topLeftCell="F3" activePane="bottomRight" state="frozen"/>
      <selection activeCell="L4" sqref="L4"/>
      <selection pane="topRight" activeCell="L4" sqref="L4"/>
      <selection pane="bottomLeft" activeCell="L4" sqref="L4"/>
      <selection pane="bottomRight" activeCell="L4" sqref="L4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8" width="9.1406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140625" style="1" bestFit="1" customWidth="1"/>
    <col min="16" max="16" width="9.140625" bestFit="1" customWidth="1"/>
  </cols>
  <sheetData>
    <row r="1" spans="2:20" x14ac:dyDescent="0.25">
      <c r="C1" s="2"/>
      <c r="G1" s="1">
        <f>SUM(G20:G458)</f>
        <v>0</v>
      </c>
      <c r="H1" s="1">
        <f>SUM(H20:H458)</f>
        <v>0</v>
      </c>
      <c r="I1" s="1">
        <f>SUM(I20:I458)</f>
        <v>0</v>
      </c>
      <c r="J1" s="1">
        <f>SUM(J20:J458)</f>
        <v>0</v>
      </c>
      <c r="K1" s="1">
        <f>SUM(K20:K458)</f>
        <v>0</v>
      </c>
      <c r="L1" s="3"/>
      <c r="M1" s="3"/>
      <c r="N1" s="3" t="s">
        <v>27</v>
      </c>
      <c r="O1" s="1">
        <f>SUM(O20:O458)</f>
        <v>0</v>
      </c>
      <c r="Q1" t="s">
        <v>309</v>
      </c>
    </row>
    <row r="2" spans="2:20" x14ac:dyDescent="0.25">
      <c r="B2" t="s">
        <v>28</v>
      </c>
      <c r="C2" s="2" t="s">
        <v>29</v>
      </c>
      <c r="D2" t="s">
        <v>30</v>
      </c>
      <c r="G2" s="1" t="s">
        <v>577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2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2:20" x14ac:dyDescent="0.25">
      <c r="C4" s="2"/>
      <c r="G4" s="1"/>
      <c r="H4" s="1"/>
      <c r="I4" s="1"/>
      <c r="J4" s="1"/>
      <c r="K4" s="1"/>
      <c r="L4" s="3">
        <f t="shared" ref="L4:L67" si="0">L3-SUM(G4:K4)+O4</f>
        <v>0</v>
      </c>
      <c r="M4" s="3"/>
      <c r="N4" s="3"/>
      <c r="Q4" s="1"/>
    </row>
    <row r="5" spans="2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 t="shared" si="0"/>
        <v>0</v>
      </c>
      <c r="M5" s="3"/>
      <c r="N5" s="3"/>
      <c r="Q5" s="1"/>
    </row>
    <row r="6" spans="2:20" x14ac:dyDescent="0.25">
      <c r="C6" s="2"/>
      <c r="E6" t="e">
        <f>INDEX(Establishment!$B$2:$B$169,MATCH(D6,Establishment!$A$2:$A$169,0))</f>
        <v>#N/A</v>
      </c>
      <c r="F6" t="e">
        <f>INDEX(Establishment!$C$2:$C$169,MATCH(D6,Establishment!$A$2:$A$169,0))</f>
        <v>#N/A</v>
      </c>
      <c r="G6" s="1"/>
      <c r="H6" s="1"/>
      <c r="I6" s="1"/>
      <c r="J6" s="1"/>
      <c r="K6" s="1"/>
      <c r="L6" s="3">
        <f t="shared" si="0"/>
        <v>0</v>
      </c>
      <c r="M6" s="3"/>
      <c r="N6" s="3"/>
      <c r="Q6" s="1"/>
    </row>
    <row r="7" spans="2:20" x14ac:dyDescent="0.25">
      <c r="C7" s="2"/>
      <c r="E7" t="e">
        <f>INDEX(Establishment!$B$2:$B$169,MATCH(D7,Establishment!$A$2:$A$169,0))</f>
        <v>#N/A</v>
      </c>
      <c r="F7" t="e">
        <f>INDEX(Establishment!$C$2:$C$169,MATCH(D7,Establishment!$A$2:$A$169,0))</f>
        <v>#N/A</v>
      </c>
      <c r="G7" s="1"/>
      <c r="H7" s="1"/>
      <c r="I7" s="1"/>
      <c r="J7" s="1"/>
      <c r="K7" s="1"/>
      <c r="L7" s="3">
        <f t="shared" si="0"/>
        <v>0</v>
      </c>
      <c r="M7" s="3"/>
      <c r="N7" s="3"/>
      <c r="Q7" s="1"/>
    </row>
    <row r="8" spans="2:20" x14ac:dyDescent="0.25">
      <c r="C8" s="2"/>
      <c r="E8" t="e">
        <f>INDEX(Establishment!$B$2:$B$169,MATCH(D8,Establishment!$A$2:$A$169,0))</f>
        <v>#N/A</v>
      </c>
      <c r="F8" t="e">
        <f>INDEX(Establishment!$C$2:$C$169,MATCH(D8,Establishment!$A$2:$A$169,0))</f>
        <v>#N/A</v>
      </c>
      <c r="G8" s="1"/>
      <c r="H8" s="1"/>
      <c r="I8" s="1"/>
      <c r="J8" s="1"/>
      <c r="K8" s="1"/>
      <c r="L8" s="3">
        <f t="shared" si="0"/>
        <v>0</v>
      </c>
      <c r="M8" s="3"/>
      <c r="N8" s="3"/>
      <c r="P8" s="1"/>
      <c r="Q8" s="1"/>
      <c r="R8" s="1"/>
      <c r="S8" s="1"/>
      <c r="T8" s="1"/>
    </row>
    <row r="9" spans="2:20" x14ac:dyDescent="0.25">
      <c r="C9" s="2"/>
      <c r="E9" t="e">
        <f>INDEX(Establishment!$B$2:$B$169,MATCH(D9,Establishment!$A$2:$A$169,0))</f>
        <v>#N/A</v>
      </c>
      <c r="F9" t="e">
        <f>INDEX(Establishment!$C$2:$C$169,MATCH(D9,Establishment!$A$2:$A$169,0))</f>
        <v>#N/A</v>
      </c>
      <c r="G9" s="1"/>
      <c r="H9" s="1"/>
      <c r="I9" s="1"/>
      <c r="J9" s="1"/>
      <c r="K9" s="1"/>
      <c r="L9" s="3">
        <f t="shared" si="0"/>
        <v>0</v>
      </c>
      <c r="M9" s="3"/>
      <c r="N9" s="3"/>
      <c r="P9" s="1"/>
      <c r="Q9" s="1"/>
      <c r="R9" s="1"/>
      <c r="S9" s="1"/>
      <c r="T9" s="1"/>
    </row>
    <row r="10" spans="2:20" x14ac:dyDescent="0.25">
      <c r="C10" s="2"/>
      <c r="E10" t="e">
        <f>INDEX(Establishment!$B$2:$B$169,MATCH(D10,Establishment!$A$2:$A$169,0))</f>
        <v>#N/A</v>
      </c>
      <c r="F10" t="e">
        <f>INDEX(Establishment!$C$2:$C$169,MATCH(D10,Establishment!$A$2:$A$169,0))</f>
        <v>#N/A</v>
      </c>
      <c r="G10" s="1"/>
      <c r="H10" s="1"/>
      <c r="I10" s="1"/>
      <c r="J10" s="1"/>
      <c r="K10" s="1"/>
      <c r="L10" s="3">
        <f t="shared" si="0"/>
        <v>0</v>
      </c>
      <c r="M10" s="3"/>
      <c r="N10" s="3"/>
      <c r="P10" s="1"/>
      <c r="Q10" s="1"/>
      <c r="R10" s="1"/>
      <c r="S10" s="1"/>
      <c r="T10" s="1"/>
    </row>
    <row r="11" spans="2:20" x14ac:dyDescent="0.25">
      <c r="C11" s="2"/>
      <c r="E11" t="e">
        <f>INDEX(Establishment!$B$2:$B$169,MATCH(D11,Establishment!$A$2:$A$169,0))</f>
        <v>#N/A</v>
      </c>
      <c r="F11" t="e">
        <f>INDEX(Establishment!$C$2:$C$169,MATCH(D11,Establishment!$A$2:$A$169,0))</f>
        <v>#N/A</v>
      </c>
      <c r="G11" s="1"/>
      <c r="H11" s="1"/>
      <c r="I11" s="1"/>
      <c r="J11" s="1"/>
      <c r="K11" s="1"/>
      <c r="L11" s="3">
        <f t="shared" si="0"/>
        <v>0</v>
      </c>
      <c r="M11" s="3"/>
      <c r="N11" s="3"/>
      <c r="P11" s="1"/>
      <c r="Q11" s="1"/>
      <c r="R11" s="1"/>
      <c r="S11" s="1"/>
      <c r="T11" s="1"/>
    </row>
    <row r="12" spans="2:20" x14ac:dyDescent="0.25">
      <c r="C12" s="2"/>
      <c r="E12" t="e">
        <f>INDEX(Establishment!$B$2:$B$169,MATCH(D12,Establishment!$A$2:$A$169,0))</f>
        <v>#N/A</v>
      </c>
      <c r="F12" t="e">
        <f>INDEX(Establishment!$C$2:$C$169,MATCH(D12,Establishment!$A$2:$A$169,0))</f>
        <v>#N/A</v>
      </c>
      <c r="G12" s="1"/>
      <c r="H12" s="1"/>
      <c r="I12" s="1"/>
      <c r="J12" s="1"/>
      <c r="K12" s="1"/>
      <c r="L12" s="3">
        <f t="shared" si="0"/>
        <v>0</v>
      </c>
      <c r="M12" s="3"/>
      <c r="N12" s="3"/>
      <c r="P12" s="1"/>
      <c r="Q12" s="1"/>
      <c r="R12" s="1"/>
      <c r="S12" s="1"/>
      <c r="T12" s="1"/>
    </row>
    <row r="13" spans="2:20" x14ac:dyDescent="0.25">
      <c r="C13" s="2"/>
      <c r="E13" t="e">
        <f>INDEX(Establishment!$B$2:$B$169,MATCH(D13,Establishment!$A$2:$A$169,0))</f>
        <v>#N/A</v>
      </c>
      <c r="F13" t="e">
        <f>INDEX(Establishment!$C$2:$C$169,MATCH(D13,Establishment!$A$2:$A$169,0))</f>
        <v>#N/A</v>
      </c>
      <c r="G13" s="1"/>
      <c r="H13" s="1"/>
      <c r="I13" s="1"/>
      <c r="J13" s="1"/>
      <c r="K13" s="1"/>
      <c r="L13" s="3">
        <f t="shared" si="0"/>
        <v>0</v>
      </c>
      <c r="M13" s="3"/>
      <c r="N13" s="3"/>
      <c r="P13" s="1"/>
      <c r="Q13" s="1"/>
      <c r="R13" s="1"/>
      <c r="S13" s="1"/>
      <c r="T13" s="1"/>
    </row>
    <row r="14" spans="2:20" x14ac:dyDescent="0.25">
      <c r="C14" s="2"/>
      <c r="E14" t="e">
        <f>INDEX(Establishment!$B$2:$B$169,MATCH(D14,Establishment!$A$2:$A$169,0))</f>
        <v>#N/A</v>
      </c>
      <c r="F14" t="e">
        <f>INDEX(Establishment!$C$2:$C$169,MATCH(D14,Establishment!$A$2:$A$169,0))</f>
        <v>#N/A</v>
      </c>
      <c r="G14" s="1"/>
      <c r="H14" s="1"/>
      <c r="I14" s="1"/>
      <c r="J14" s="1"/>
      <c r="K14" s="1"/>
      <c r="L14" s="3">
        <f t="shared" si="0"/>
        <v>0</v>
      </c>
      <c r="M14" s="3"/>
      <c r="N14" s="3"/>
      <c r="P14" s="1"/>
      <c r="Q14" s="1"/>
      <c r="R14" s="1"/>
      <c r="S14" s="1"/>
      <c r="T14" s="1"/>
    </row>
    <row r="15" spans="2:20" x14ac:dyDescent="0.25">
      <c r="C15" s="2"/>
      <c r="E15" t="e">
        <f>INDEX(Establishment!$B$2:$B$169,MATCH(D15,Establishment!$A$2:$A$169,0))</f>
        <v>#N/A</v>
      </c>
      <c r="F15" t="e">
        <f>INDEX(Establishment!$C$2:$C$169,MATCH(D15,Establishment!$A$2:$A$169,0))</f>
        <v>#N/A</v>
      </c>
      <c r="G15" s="1"/>
      <c r="H15" s="1"/>
      <c r="I15" s="1"/>
      <c r="J15" s="1"/>
      <c r="K15" s="1"/>
      <c r="L15" s="3">
        <f t="shared" si="0"/>
        <v>0</v>
      </c>
      <c r="M15" s="3"/>
      <c r="N15" s="3"/>
      <c r="P15" s="1"/>
      <c r="Q15" s="1"/>
      <c r="R15" s="1"/>
      <c r="S15" s="1"/>
      <c r="T15" s="1"/>
    </row>
    <row r="16" spans="2:20" x14ac:dyDescent="0.25">
      <c r="C16" s="2"/>
      <c r="E16" t="e">
        <f>INDEX(Establishment!$B$2:$B$169,MATCH(D16,Establishment!$A$2:$A$169,0))</f>
        <v>#N/A</v>
      </c>
      <c r="F16" t="e">
        <f>INDEX(Establishment!$C$2:$C$169,MATCH(D16,Establishment!$A$2:$A$169,0))</f>
        <v>#N/A</v>
      </c>
      <c r="G16" s="1"/>
      <c r="H16" s="1"/>
      <c r="I16" s="1"/>
      <c r="J16" s="1"/>
      <c r="K16" s="1"/>
      <c r="L16" s="3">
        <f t="shared" si="0"/>
        <v>0</v>
      </c>
      <c r="M16" s="3"/>
      <c r="N16" s="3"/>
      <c r="P16" s="1"/>
      <c r="Q16" s="1"/>
      <c r="R16" s="1"/>
      <c r="S16" s="1"/>
      <c r="T16" s="1"/>
    </row>
    <row r="17" spans="2:20" x14ac:dyDescent="0.25">
      <c r="C17" s="2"/>
      <c r="E17" t="e">
        <f>INDEX(Establishment!$B$2:$B$169,MATCH(D17,Establishment!$A$2:$A$169,0))</f>
        <v>#N/A</v>
      </c>
      <c r="F17" t="e">
        <f>INDEX(Establishment!$C$2:$C$169,MATCH(D17,Establishment!$A$2:$A$169,0))</f>
        <v>#N/A</v>
      </c>
      <c r="G17" s="1"/>
      <c r="H17" s="1"/>
      <c r="I17" s="1"/>
      <c r="J17" s="1"/>
      <c r="K17" s="1"/>
      <c r="L17" s="3">
        <f t="shared" si="0"/>
        <v>0</v>
      </c>
      <c r="M17" s="3"/>
      <c r="N17" s="3"/>
      <c r="P17" s="1"/>
      <c r="Q17" s="1"/>
      <c r="R17" s="1"/>
      <c r="S17" s="1"/>
      <c r="T17" s="1"/>
    </row>
    <row r="18" spans="2:20" x14ac:dyDescent="0.25">
      <c r="B18" s="8"/>
      <c r="C18" s="9"/>
      <c r="E18" t="e">
        <f>INDEX(Establishment!$B$2:$B$169,MATCH(D18,Establishment!$A$2:$A$169,0))</f>
        <v>#N/A</v>
      </c>
      <c r="F18" t="e">
        <f>INDEX(Establishment!$C$2:$C$169,MATCH(D18,Establishment!$A$2:$A$169,0))</f>
        <v>#N/A</v>
      </c>
      <c r="G18" s="1"/>
      <c r="H18" s="1"/>
      <c r="I18" s="1"/>
      <c r="J18" s="1"/>
      <c r="K18" s="1"/>
      <c r="L18" s="3">
        <f t="shared" si="0"/>
        <v>0</v>
      </c>
      <c r="M18" s="3"/>
      <c r="N18" s="3"/>
      <c r="P18" s="1"/>
      <c r="Q18" s="1"/>
      <c r="R18" s="1"/>
      <c r="S18" s="1"/>
      <c r="T18" s="1"/>
    </row>
    <row r="19" spans="2:20" x14ac:dyDescent="0.25">
      <c r="B19" s="8"/>
      <c r="C19" s="9"/>
      <c r="E19" t="e">
        <f>INDEX(Establishment!$B$2:$B$169,MATCH(D19,Establishment!$A$2:$A$169,0))</f>
        <v>#N/A</v>
      </c>
      <c r="F19" t="e">
        <f>INDEX(Establishment!$C$2:$C$169,MATCH(D19,Establishment!$A$2:$A$169,0))</f>
        <v>#N/A</v>
      </c>
      <c r="G19" s="1"/>
      <c r="H19" s="1"/>
      <c r="I19" s="1"/>
      <c r="J19" s="1"/>
      <c r="K19" s="1"/>
      <c r="L19" s="3">
        <f t="shared" si="0"/>
        <v>0</v>
      </c>
      <c r="M19" s="3"/>
      <c r="N19" s="3"/>
      <c r="P19" s="1"/>
      <c r="Q19" s="1"/>
      <c r="R19" s="1"/>
      <c r="S19" s="1"/>
      <c r="T19" s="1"/>
    </row>
    <row r="20" spans="2:20" x14ac:dyDescent="0.25">
      <c r="C20" s="2"/>
      <c r="E20" t="e">
        <f>INDEX(Establishment!$B$2:$B$169,MATCH(D20,Establishment!$A$2:$A$169,0))</f>
        <v>#N/A</v>
      </c>
      <c r="F20" t="e">
        <f>INDEX(Establishment!$C$2:$C$169,MATCH(D20,Establishment!$A$2:$A$169,0))</f>
        <v>#N/A</v>
      </c>
      <c r="G20" s="1"/>
      <c r="H20" s="1"/>
      <c r="I20" s="1"/>
      <c r="J20" s="1"/>
      <c r="K20" s="1"/>
      <c r="L20" s="3">
        <f t="shared" si="0"/>
        <v>0</v>
      </c>
      <c r="M20" s="3"/>
      <c r="N20" s="3"/>
      <c r="Q20" s="1"/>
    </row>
    <row r="21" spans="2:20" x14ac:dyDescent="0.25">
      <c r="C21" s="2"/>
      <c r="E21" t="e">
        <f>INDEX(Establishment!$B$2:$B$169,MATCH(D21,Establishment!$A$2:$A$169,0))</f>
        <v>#N/A</v>
      </c>
      <c r="F21" t="e">
        <f>INDEX(Establishment!$C$2:$C$169,MATCH(D21,Establishment!$A$2:$A$169,0))</f>
        <v>#N/A</v>
      </c>
      <c r="G21" s="10"/>
      <c r="H21" s="10"/>
      <c r="I21" s="1"/>
      <c r="J21" s="1"/>
      <c r="K21" s="1"/>
      <c r="L21" s="3">
        <f t="shared" si="0"/>
        <v>0</v>
      </c>
      <c r="M21" s="3"/>
      <c r="N21" s="3"/>
      <c r="Q21" s="1"/>
    </row>
    <row r="22" spans="2:20" x14ac:dyDescent="0.25">
      <c r="C22" s="2"/>
      <c r="E22" t="e">
        <f>INDEX(Establishment!$B$2:$B$169,MATCH(D22,Establishment!$A$2:$A$169,0))</f>
        <v>#N/A</v>
      </c>
      <c r="F22" t="e">
        <f>INDEX(Establishment!$C$2:$C$169,MATCH(D22,Establishment!$A$2:$A$169,0))</f>
        <v>#N/A</v>
      </c>
      <c r="G22" s="10"/>
      <c r="H22" s="10"/>
      <c r="I22" s="1"/>
      <c r="J22" s="1"/>
      <c r="K22" s="1"/>
      <c r="L22" s="3">
        <f t="shared" si="0"/>
        <v>0</v>
      </c>
      <c r="M22" s="3"/>
      <c r="N22" s="3"/>
      <c r="Q22" s="1"/>
    </row>
    <row r="23" spans="2:20" x14ac:dyDescent="0.25">
      <c r="C23" s="2"/>
      <c r="E23" t="e">
        <f>INDEX(Establishment!$B$2:$B$169,MATCH(D23,Establishment!$A$2:$A$169,0))</f>
        <v>#N/A</v>
      </c>
      <c r="F23" t="e">
        <f>INDEX(Establishment!$C$2:$C$169,MATCH(D23,Establishment!$A$2:$A$169,0))</f>
        <v>#N/A</v>
      </c>
      <c r="G23" s="1"/>
      <c r="H23" s="1"/>
      <c r="I23" s="1"/>
      <c r="J23" s="1"/>
      <c r="K23" s="1"/>
      <c r="L23" s="3">
        <f t="shared" si="0"/>
        <v>0</v>
      </c>
      <c r="M23" s="3"/>
      <c r="N23" s="3"/>
      <c r="Q23" s="1"/>
    </row>
    <row r="24" spans="2:20" x14ac:dyDescent="0.25">
      <c r="C24" s="2"/>
      <c r="E24" t="e">
        <f>INDEX(Establishment!$B$2:$B$169,MATCH(D24,Establishment!$A$2:$A$169,0))</f>
        <v>#N/A</v>
      </c>
      <c r="F24" t="e">
        <f>INDEX(Establishment!$C$2:$C$169,MATCH(D24,Establishment!$A$2:$A$169,0))</f>
        <v>#N/A</v>
      </c>
      <c r="G24" s="1"/>
      <c r="H24" s="1"/>
      <c r="I24" s="1"/>
      <c r="J24" s="1"/>
      <c r="K24" s="1"/>
      <c r="L24" s="3">
        <f t="shared" si="0"/>
        <v>0</v>
      </c>
      <c r="M24" s="3"/>
      <c r="N24" s="3"/>
      <c r="P24" s="1"/>
      <c r="Q24" s="1"/>
      <c r="R24" s="1"/>
      <c r="S24" s="1"/>
      <c r="T24" s="1"/>
    </row>
    <row r="25" spans="2:20" x14ac:dyDescent="0.25">
      <c r="B25" s="8"/>
      <c r="C25" s="9"/>
      <c r="E25" t="e">
        <f>INDEX(Establishment!$B$2:$B$169,MATCH(D25,Establishment!$A$2:$A$169,0))</f>
        <v>#N/A</v>
      </c>
      <c r="F25" t="e">
        <f>INDEX(Establishment!$C$2:$C$169,MATCH(D25,Establishment!$A$2:$A$169,0))</f>
        <v>#N/A</v>
      </c>
      <c r="G25" s="10"/>
      <c r="H25" s="10"/>
      <c r="I25" s="1"/>
      <c r="J25" s="1"/>
      <c r="K25" s="1"/>
      <c r="L25" s="3">
        <f t="shared" si="0"/>
        <v>0</v>
      </c>
      <c r="M25" s="3"/>
      <c r="N25" s="3"/>
      <c r="P25" s="1"/>
      <c r="Q25" s="1"/>
      <c r="R25" s="1"/>
      <c r="S25" s="1"/>
      <c r="T25" s="1"/>
    </row>
    <row r="26" spans="2:20" x14ac:dyDescent="0.25">
      <c r="B26" s="8"/>
      <c r="C26" s="9"/>
      <c r="E26" t="e">
        <f>INDEX(Establishment!$B$2:$B$169,MATCH(D26,Establishment!$A$2:$A$169,0))</f>
        <v>#N/A</v>
      </c>
      <c r="F26" t="e">
        <f>INDEX(Establishment!$C$2:$C$169,MATCH(D26,Establishment!$A$2:$A$169,0))</f>
        <v>#N/A</v>
      </c>
      <c r="G26" s="10"/>
      <c r="H26" s="10"/>
      <c r="I26" s="1"/>
      <c r="J26" s="1"/>
      <c r="K26" s="1"/>
      <c r="L26" s="3">
        <f t="shared" si="0"/>
        <v>0</v>
      </c>
      <c r="M26" s="3"/>
      <c r="N26" s="3"/>
      <c r="P26" s="1"/>
      <c r="Q26" s="1"/>
      <c r="R26" s="1"/>
      <c r="S26" s="1"/>
      <c r="T26" s="1"/>
    </row>
    <row r="27" spans="2:20" x14ac:dyDescent="0.25">
      <c r="C27" s="2"/>
      <c r="E27" t="e">
        <f>INDEX(Establishment!$B$2:$B$169,MATCH(D27,Establishment!$A$2:$A$169,0))</f>
        <v>#N/A</v>
      </c>
      <c r="F27" t="e">
        <f>INDEX(Establishment!$C$2:$C$169,MATCH(D27,Establishment!$A$2:$A$169,0))</f>
        <v>#N/A</v>
      </c>
      <c r="G27" s="1"/>
      <c r="H27" s="1"/>
      <c r="I27" s="1"/>
      <c r="J27" s="1"/>
      <c r="K27" s="1"/>
      <c r="L27" s="3">
        <f t="shared" si="0"/>
        <v>0</v>
      </c>
      <c r="M27" s="3"/>
      <c r="N27" s="3"/>
      <c r="P27" s="1"/>
      <c r="Q27" s="1"/>
      <c r="R27" s="1"/>
      <c r="S27" s="1"/>
      <c r="T27" s="1"/>
    </row>
    <row r="28" spans="2:20" x14ac:dyDescent="0.25">
      <c r="B28" s="8"/>
      <c r="C28" s="9"/>
      <c r="E28" t="e">
        <f>INDEX(Establishment!$B$2:$B$169,MATCH(D28,Establishment!$A$2:$A$169,0))</f>
        <v>#N/A</v>
      </c>
      <c r="F28" t="e">
        <f>INDEX(Establishment!$C$2:$C$169,MATCH(D28,Establishment!$A$2:$A$169,0))</f>
        <v>#N/A</v>
      </c>
      <c r="G28" s="10"/>
      <c r="H28" s="10"/>
      <c r="I28" s="1"/>
      <c r="J28" s="1"/>
      <c r="K28" s="1"/>
      <c r="L28" s="3">
        <f t="shared" si="0"/>
        <v>0</v>
      </c>
      <c r="M28" s="3"/>
      <c r="N28" s="3"/>
      <c r="P28" s="1"/>
      <c r="Q28" s="1"/>
      <c r="R28" s="1"/>
      <c r="S28" s="1"/>
      <c r="T28" s="1"/>
    </row>
    <row r="29" spans="2:20" x14ac:dyDescent="0.25">
      <c r="C29" s="2"/>
      <c r="E29" t="e">
        <f>INDEX(Establishment!$B$2:$B$169,MATCH(D29,Establishment!$A$2:$A$169,0))</f>
        <v>#N/A</v>
      </c>
      <c r="F29" t="e">
        <f>INDEX(Establishment!$C$2:$C$169,MATCH(D29,Establishment!$A$2:$A$169,0))</f>
        <v>#N/A</v>
      </c>
      <c r="G29" s="1"/>
      <c r="H29" s="1"/>
      <c r="I29" s="1"/>
      <c r="J29" s="1"/>
      <c r="K29" s="1"/>
      <c r="L29" s="3">
        <f t="shared" si="0"/>
        <v>0</v>
      </c>
      <c r="M29" s="3"/>
      <c r="N29" s="3"/>
      <c r="P29" s="1"/>
      <c r="Q29" s="1"/>
      <c r="R29" s="1"/>
      <c r="S29" s="1"/>
      <c r="T29" s="1"/>
    </row>
    <row r="30" spans="2:20" x14ac:dyDescent="0.25">
      <c r="C30" s="2"/>
      <c r="E30" t="e">
        <f>INDEX(Establishment!$B$2:$B$169,MATCH(D30,Establishment!$A$2:$A$169,0))</f>
        <v>#N/A</v>
      </c>
      <c r="F30" t="e">
        <f>INDEX(Establishment!$C$2:$C$169,MATCH(D30,Establishment!$A$2:$A$169,0))</f>
        <v>#N/A</v>
      </c>
      <c r="G30" s="1"/>
      <c r="H30" s="1"/>
      <c r="I30" s="1"/>
      <c r="J30" s="1"/>
      <c r="K30" s="1"/>
      <c r="L30" s="3">
        <f t="shared" si="0"/>
        <v>0</v>
      </c>
      <c r="M30" s="3"/>
      <c r="N30" s="3"/>
      <c r="P30" s="1"/>
      <c r="Q30" s="1"/>
      <c r="R30" s="1"/>
      <c r="S30" s="1"/>
      <c r="T30" s="1"/>
    </row>
    <row r="31" spans="2:20" x14ac:dyDescent="0.25">
      <c r="B31" s="8"/>
      <c r="C31" s="9"/>
      <c r="E31" t="e">
        <f>INDEX(Establishment!$B$2:$B$169,MATCH(D31,Establishment!$A$2:$A$169,0))</f>
        <v>#N/A</v>
      </c>
      <c r="F31" t="e">
        <f>INDEX(Establishment!$C$2:$C$169,MATCH(D31,Establishment!$A$2:$A$169,0))</f>
        <v>#N/A</v>
      </c>
      <c r="G31" s="10"/>
      <c r="H31" s="10"/>
      <c r="I31" s="10"/>
      <c r="J31" s="1"/>
      <c r="K31" s="1"/>
      <c r="L31" s="3">
        <f t="shared" si="0"/>
        <v>0</v>
      </c>
      <c r="M31" s="3"/>
      <c r="N31" s="3"/>
      <c r="O31" s="10"/>
      <c r="P31" s="1"/>
      <c r="Q31" s="1"/>
      <c r="R31" s="1"/>
      <c r="S31" s="1"/>
      <c r="T31" s="1"/>
    </row>
    <row r="32" spans="2:20" x14ac:dyDescent="0.25">
      <c r="C32" s="2"/>
      <c r="E32" t="e">
        <f>INDEX(Establishment!$B$2:$B$169,MATCH(D32,Establishment!$A$2:$A$169,0))</f>
        <v>#N/A</v>
      </c>
      <c r="F32" t="e">
        <f>INDEX(Establishment!$C$2:$C$169,MATCH(D32,Establishment!$A$2:$A$169,0))</f>
        <v>#N/A</v>
      </c>
      <c r="G32" s="1"/>
      <c r="H32" s="1"/>
      <c r="I32" s="1"/>
      <c r="J32" s="1"/>
      <c r="K32" s="1"/>
      <c r="L32" s="3">
        <f t="shared" si="0"/>
        <v>0</v>
      </c>
      <c r="M32" s="3"/>
      <c r="N32" s="3"/>
      <c r="Q32" s="1"/>
    </row>
    <row r="33" spans="2:20" x14ac:dyDescent="0.25">
      <c r="C33" s="2"/>
      <c r="E33" t="e">
        <f>INDEX(Establishment!$B$2:$B$169,MATCH(D33,Establishment!$A$2:$A$169,0))</f>
        <v>#N/A</v>
      </c>
      <c r="F33" t="e">
        <f>INDEX(Establishment!$C$2:$C$169,MATCH(D33,Establishment!$A$2:$A$169,0))</f>
        <v>#N/A</v>
      </c>
      <c r="G33" s="1"/>
      <c r="H33" s="1"/>
      <c r="I33" s="1"/>
      <c r="J33" s="1"/>
      <c r="K33" s="1"/>
      <c r="L33" s="3">
        <f t="shared" si="0"/>
        <v>0</v>
      </c>
      <c r="M33" s="3"/>
      <c r="N33" s="3"/>
      <c r="P33" s="1"/>
      <c r="Q33" s="1"/>
      <c r="R33" s="1"/>
      <c r="S33" s="1"/>
      <c r="T33" s="1"/>
    </row>
    <row r="34" spans="2:20" x14ac:dyDescent="0.25">
      <c r="B34" s="4"/>
      <c r="C34" s="2"/>
      <c r="E34" t="e">
        <f>INDEX(Establishment!$B$2:$B$169,MATCH(D34,Establishment!$A$2:$A$169,0))</f>
        <v>#N/A</v>
      </c>
      <c r="F34" t="e">
        <f>INDEX(Establishment!$C$2:$C$169,MATCH(D34,Establishment!$A$2:$A$169,0))</f>
        <v>#N/A</v>
      </c>
      <c r="G34" s="1"/>
      <c r="H34" s="1"/>
      <c r="I34" s="1"/>
      <c r="J34" s="1"/>
      <c r="K34" s="1"/>
      <c r="L34" s="3">
        <f t="shared" si="0"/>
        <v>0</v>
      </c>
      <c r="M34" s="3"/>
      <c r="N34" s="3"/>
      <c r="P34" s="1"/>
      <c r="Q34" s="1"/>
      <c r="R34" s="1"/>
      <c r="S34" s="1"/>
      <c r="T34" s="1"/>
    </row>
    <row r="35" spans="2:20" x14ac:dyDescent="0.25">
      <c r="C35" s="2"/>
      <c r="E35" t="e">
        <f>INDEX(Establishment!$B$2:$B$169,MATCH(D35,Establishment!$A$2:$A$169,0))</f>
        <v>#N/A</v>
      </c>
      <c r="F35" t="e">
        <f>INDEX(Establishment!$C$2:$C$169,MATCH(D35,Establishment!$A$2:$A$169,0))</f>
        <v>#N/A</v>
      </c>
      <c r="G35" s="1"/>
      <c r="H35" s="1"/>
      <c r="I35" s="1"/>
      <c r="J35" s="1"/>
      <c r="K35" s="1"/>
      <c r="L35" s="3">
        <f t="shared" si="0"/>
        <v>0</v>
      </c>
      <c r="M35" s="3"/>
      <c r="N35" s="3"/>
      <c r="P35" s="1"/>
      <c r="Q35" s="1"/>
      <c r="R35" s="1"/>
      <c r="S35" s="1"/>
      <c r="T35" s="1"/>
    </row>
    <row r="36" spans="2:20" x14ac:dyDescent="0.25">
      <c r="C36" s="2"/>
      <c r="E36" t="e">
        <f>INDEX(Establishment!$B$2:$B$169,MATCH(D36,Establishment!$A$2:$A$169,0))</f>
        <v>#N/A</v>
      </c>
      <c r="F36" t="e">
        <f>INDEX(Establishment!$C$2:$C$169,MATCH(D36,Establishment!$A$2:$A$169,0))</f>
        <v>#N/A</v>
      </c>
      <c r="G36" s="1"/>
      <c r="H36" s="1"/>
      <c r="I36" s="1"/>
      <c r="J36" s="1"/>
      <c r="K36" s="1"/>
      <c r="L36" s="3">
        <f t="shared" si="0"/>
        <v>0</v>
      </c>
      <c r="M36" s="3"/>
      <c r="N36" s="3"/>
      <c r="P36" s="1"/>
      <c r="Q36" s="1"/>
      <c r="R36" s="1"/>
      <c r="S36" s="1"/>
      <c r="T36" s="1"/>
    </row>
    <row r="37" spans="2:20" x14ac:dyDescent="0.25">
      <c r="C37" s="2"/>
      <c r="E37" t="e">
        <f>INDEX(Establishment!$B$2:$B$169,MATCH(D37,Establishment!$A$2:$A$169,0))</f>
        <v>#N/A</v>
      </c>
      <c r="F37" t="e">
        <f>INDEX(Establishment!$C$2:$C$169,MATCH(D37,Establishment!$A$2:$A$169,0))</f>
        <v>#N/A</v>
      </c>
      <c r="G37" s="1"/>
      <c r="H37" s="1"/>
      <c r="I37" s="1"/>
      <c r="J37" s="1"/>
      <c r="K37" s="1"/>
      <c r="L37" s="3">
        <f t="shared" si="0"/>
        <v>0</v>
      </c>
      <c r="M37" s="3"/>
      <c r="N37" s="3"/>
      <c r="P37" s="1"/>
      <c r="Q37" s="1"/>
      <c r="R37" s="1"/>
      <c r="S37" s="1"/>
      <c r="T37" s="1"/>
    </row>
    <row r="38" spans="2:20" x14ac:dyDescent="0.25">
      <c r="C38" s="2"/>
      <c r="E38" t="e">
        <f>INDEX(Establishment!$B$2:$B$169,MATCH(D38,Establishment!$A$2:$A$169,0))</f>
        <v>#N/A</v>
      </c>
      <c r="F38" t="e">
        <f>INDEX(Establishment!$C$2:$C$169,MATCH(D38,Establishment!$A$2:$A$169,0))</f>
        <v>#N/A</v>
      </c>
      <c r="G38" s="1"/>
      <c r="H38" s="1"/>
      <c r="I38" s="1"/>
      <c r="J38" s="1"/>
      <c r="K38" s="1"/>
      <c r="L38" s="3">
        <f t="shared" si="0"/>
        <v>0</v>
      </c>
      <c r="M38" s="3"/>
      <c r="N38" s="3"/>
      <c r="P38" s="1"/>
      <c r="Q38" s="1"/>
      <c r="R38" s="1"/>
      <c r="S38" s="1"/>
      <c r="T38" s="1"/>
    </row>
    <row r="39" spans="2:20" x14ac:dyDescent="0.25">
      <c r="C39" s="2"/>
      <c r="E39" t="e">
        <f>INDEX(Establishment!$B$2:$B$169,MATCH(D39,Establishment!$A$2:$A$169,0))</f>
        <v>#N/A</v>
      </c>
      <c r="F39" t="e">
        <f>INDEX(Establishment!$C$2:$C$169,MATCH(D39,Establishment!$A$2:$A$169,0))</f>
        <v>#N/A</v>
      </c>
      <c r="G39" s="1"/>
      <c r="H39" s="1"/>
      <c r="I39" s="1"/>
      <c r="J39" s="1"/>
      <c r="K39" s="1"/>
      <c r="L39" s="3">
        <f t="shared" si="0"/>
        <v>0</v>
      </c>
      <c r="M39" s="3"/>
      <c r="N39" s="3"/>
      <c r="P39" s="1"/>
      <c r="Q39" s="1"/>
      <c r="R39" s="1"/>
      <c r="S39" s="1"/>
      <c r="T39" s="1"/>
    </row>
    <row r="40" spans="2:20" x14ac:dyDescent="0.25">
      <c r="C40" s="2"/>
      <c r="E40" t="e">
        <f>INDEX(Establishment!$B$2:$B$169,MATCH(D40,Establishment!$A$2:$A$169,0))</f>
        <v>#N/A</v>
      </c>
      <c r="F40" t="e">
        <f>INDEX(Establishment!$C$2:$C$169,MATCH(D40,Establishment!$A$2:$A$169,0))</f>
        <v>#N/A</v>
      </c>
      <c r="G40" s="1"/>
      <c r="H40" s="1"/>
      <c r="I40" s="1"/>
      <c r="J40" s="1"/>
      <c r="K40" s="1"/>
      <c r="L40" s="3">
        <f t="shared" si="0"/>
        <v>0</v>
      </c>
      <c r="M40" s="3"/>
      <c r="N40" s="3"/>
      <c r="P40" s="1"/>
      <c r="Q40" s="1"/>
      <c r="R40" s="1"/>
      <c r="S40" s="1"/>
      <c r="T40" s="1"/>
    </row>
    <row r="41" spans="2:20" x14ac:dyDescent="0.25">
      <c r="C41" s="2"/>
      <c r="E41" t="e">
        <f>INDEX(Establishment!$B$2:$B$169,MATCH(D41,Establishment!$A$2:$A$169,0))</f>
        <v>#N/A</v>
      </c>
      <c r="F41" t="e">
        <f>INDEX(Establishment!$C$2:$C$169,MATCH(D41,Establishment!$A$2:$A$169,0))</f>
        <v>#N/A</v>
      </c>
      <c r="G41" s="1"/>
      <c r="H41" s="1"/>
      <c r="I41" s="1"/>
      <c r="J41" s="1"/>
      <c r="K41" s="1"/>
      <c r="L41" s="3">
        <f t="shared" si="0"/>
        <v>0</v>
      </c>
      <c r="M41" s="3"/>
      <c r="N41" s="3"/>
      <c r="P41" s="1"/>
      <c r="Q41" s="1"/>
      <c r="R41" s="1"/>
      <c r="S41" s="1"/>
      <c r="T41" s="1"/>
    </row>
    <row r="42" spans="2:20" x14ac:dyDescent="0.25">
      <c r="C42" s="2"/>
      <c r="E42" t="e">
        <f>INDEX(Establishment!$B$2:$B$169,MATCH(D42,Establishment!$A$2:$A$169,0))</f>
        <v>#N/A</v>
      </c>
      <c r="F42" t="e">
        <f>INDEX(Establishment!$C$2:$C$169,MATCH(D42,Establishment!$A$2:$A$169,0))</f>
        <v>#N/A</v>
      </c>
      <c r="G42" s="1"/>
      <c r="H42" s="1"/>
      <c r="I42" s="1"/>
      <c r="J42" s="1"/>
      <c r="K42" s="1"/>
      <c r="L42" s="3">
        <f t="shared" si="0"/>
        <v>0</v>
      </c>
      <c r="M42" s="3"/>
      <c r="N42" s="3"/>
      <c r="P42" s="1"/>
      <c r="Q42" s="1"/>
      <c r="R42" s="1"/>
      <c r="S42" s="1"/>
      <c r="T42" s="1"/>
    </row>
    <row r="43" spans="2:20" x14ac:dyDescent="0.25">
      <c r="C43" s="2"/>
      <c r="E43" t="e">
        <f>INDEX(Establishment!$B$2:$B$169,MATCH(D43,Establishment!$A$2:$A$169,0))</f>
        <v>#N/A</v>
      </c>
      <c r="F43" t="e">
        <f>INDEX(Establishment!$C$2:$C$169,MATCH(D43,Establishment!$A$2:$A$169,0))</f>
        <v>#N/A</v>
      </c>
      <c r="G43" s="1"/>
      <c r="H43" s="1"/>
      <c r="I43" s="1"/>
      <c r="J43" s="1"/>
      <c r="K43" s="1"/>
      <c r="L43" s="3">
        <f t="shared" si="0"/>
        <v>0</v>
      </c>
      <c r="M43" s="3"/>
      <c r="N43" s="3"/>
      <c r="P43" s="1"/>
      <c r="Q43" s="1"/>
      <c r="R43" s="1"/>
      <c r="S43" s="1"/>
      <c r="T43" s="1"/>
    </row>
    <row r="44" spans="2:20" x14ac:dyDescent="0.25">
      <c r="C44" s="2"/>
      <c r="E44" t="e">
        <f>INDEX(Establishment!$B$2:$B$169,MATCH(D44,Establishment!$A$2:$A$169,0))</f>
        <v>#N/A</v>
      </c>
      <c r="F44" t="e">
        <f>INDEX(Establishment!$C$2:$C$169,MATCH(D44,Establishment!$A$2:$A$169,0))</f>
        <v>#N/A</v>
      </c>
      <c r="G44" s="1"/>
      <c r="H44" s="1"/>
      <c r="I44" s="1"/>
      <c r="J44" s="1"/>
      <c r="K44" s="1"/>
      <c r="L44" s="3">
        <f t="shared" si="0"/>
        <v>0</v>
      </c>
      <c r="M44" s="3"/>
      <c r="N44" s="3"/>
      <c r="O44" s="12"/>
      <c r="P44" s="1"/>
      <c r="Q44" s="1"/>
      <c r="R44" s="1"/>
      <c r="S44" s="1"/>
      <c r="T44" s="1"/>
    </row>
    <row r="45" spans="2:20" x14ac:dyDescent="0.25">
      <c r="C45" s="2"/>
      <c r="E45" t="e">
        <f>INDEX(Establishment!$B$2:$B$169,MATCH(D45,Establishment!$A$2:$A$169,0))</f>
        <v>#N/A</v>
      </c>
      <c r="F45" t="e">
        <f>INDEX(Establishment!$C$2:$C$169,MATCH(D45,Establishment!$A$2:$A$169,0))</f>
        <v>#N/A</v>
      </c>
      <c r="G45" s="1"/>
      <c r="H45" s="1"/>
      <c r="I45" s="1"/>
      <c r="J45" s="1"/>
      <c r="K45" s="1"/>
      <c r="L45" s="3">
        <f t="shared" si="0"/>
        <v>0</v>
      </c>
      <c r="M45" s="3"/>
      <c r="N45" s="3"/>
      <c r="O45" s="12"/>
      <c r="P45" s="1"/>
      <c r="Q45" s="1"/>
      <c r="R45" s="1"/>
      <c r="S45" s="1"/>
      <c r="T45" s="1"/>
    </row>
    <row r="46" spans="2:20" x14ac:dyDescent="0.25">
      <c r="C46" s="2"/>
      <c r="E46" t="e">
        <f>INDEX(Establishment!$B$2:$B$169,MATCH(D46,Establishment!$A$2:$A$169,0))</f>
        <v>#N/A</v>
      </c>
      <c r="F46" t="e">
        <f>INDEX(Establishment!$C$2:$C$169,MATCH(D46,Establishment!$A$2:$A$169,0))</f>
        <v>#N/A</v>
      </c>
      <c r="G46" s="1"/>
      <c r="H46" s="1"/>
      <c r="I46" s="1"/>
      <c r="J46" s="1"/>
      <c r="K46" s="1"/>
      <c r="L46" s="3">
        <f t="shared" si="0"/>
        <v>0</v>
      </c>
      <c r="M46" s="3"/>
      <c r="N46" s="3"/>
      <c r="O46" s="12"/>
      <c r="P46" s="1"/>
      <c r="Q46" s="1"/>
      <c r="R46" s="1"/>
      <c r="S46" s="1"/>
      <c r="T46" s="1"/>
    </row>
    <row r="47" spans="2:20" x14ac:dyDescent="0.25">
      <c r="C47" s="2"/>
      <c r="E47" t="e">
        <f>INDEX(Establishment!$B$2:$B$169,MATCH(D47,Establishment!$A$2:$A$169,0))</f>
        <v>#N/A</v>
      </c>
      <c r="F47" t="e">
        <f>INDEX(Establishment!$C$2:$C$169,MATCH(D47,Establishment!$A$2:$A$169,0))</f>
        <v>#N/A</v>
      </c>
      <c r="G47" s="1"/>
      <c r="H47" s="1"/>
      <c r="I47" s="1"/>
      <c r="J47" s="1"/>
      <c r="K47" s="1"/>
      <c r="L47" s="3">
        <f t="shared" si="0"/>
        <v>0</v>
      </c>
      <c r="M47" s="3"/>
      <c r="N47" s="3"/>
      <c r="O47" s="12"/>
      <c r="P47" s="1"/>
      <c r="Q47" s="1"/>
      <c r="R47" s="1"/>
      <c r="S47" s="1"/>
      <c r="T47" s="1"/>
    </row>
    <row r="48" spans="2:20" x14ac:dyDescent="0.25">
      <c r="C48" s="2"/>
      <c r="E48" t="e">
        <f>INDEX(Establishment!$B$2:$B$169,MATCH(D48,Establishment!$A$2:$A$169,0))</f>
        <v>#N/A</v>
      </c>
      <c r="F48" t="e">
        <f>INDEX(Establishment!$C$2:$C$169,MATCH(D48,Establishment!$A$2:$A$169,0))</f>
        <v>#N/A</v>
      </c>
      <c r="G48" s="1"/>
      <c r="H48" s="1"/>
      <c r="I48" s="1"/>
      <c r="J48" s="1"/>
      <c r="K48" s="1"/>
      <c r="L48" s="3">
        <f t="shared" si="0"/>
        <v>0</v>
      </c>
      <c r="M48" s="3"/>
      <c r="N48" s="3"/>
      <c r="O48" s="12"/>
      <c r="P48" s="1"/>
      <c r="Q48" s="1"/>
      <c r="R48" s="1"/>
      <c r="S48" s="1"/>
      <c r="T48" s="1"/>
    </row>
    <row r="49" spans="3:16" x14ac:dyDescent="0.25"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0"/>
        <v>0</v>
      </c>
      <c r="M49" s="3"/>
      <c r="N49" s="3"/>
    </row>
    <row r="50" spans="3:16" x14ac:dyDescent="0.25"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0"/>
        <v>0</v>
      </c>
      <c r="M50" s="3"/>
      <c r="N50" s="3"/>
    </row>
    <row r="51" spans="3:16" x14ac:dyDescent="0.25"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0"/>
        <v>0</v>
      </c>
      <c r="M51" s="3"/>
      <c r="N51" s="3"/>
    </row>
    <row r="52" spans="3:16" x14ac:dyDescent="0.25"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0"/>
        <v>0</v>
      </c>
      <c r="M52" s="3"/>
      <c r="N52" s="3"/>
    </row>
    <row r="53" spans="3:16" x14ac:dyDescent="0.25"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0"/>
        <v>0</v>
      </c>
      <c r="M53" s="3"/>
      <c r="N53" s="3"/>
    </row>
    <row r="54" spans="3:16" x14ac:dyDescent="0.25">
      <c r="C54" s="2"/>
      <c r="E54" t="e">
        <f>INDEX(Establishment!$B$2:$B$169,MATCH(D54,Establishment!$A$2:$A$169,0))</f>
        <v>#N/A</v>
      </c>
      <c r="F54" t="e">
        <f>INDEX(Establishment!$C$2:$C$169,MATCH(D54,Establishment!$A$2:$A$169,0))</f>
        <v>#N/A</v>
      </c>
      <c r="G54" s="1"/>
      <c r="H54" s="1"/>
      <c r="I54" s="1"/>
      <c r="J54" s="1"/>
      <c r="K54" s="1"/>
      <c r="L54" s="3">
        <f t="shared" si="0"/>
        <v>0</v>
      </c>
      <c r="M54" s="3"/>
      <c r="N54" s="3"/>
    </row>
    <row r="55" spans="3:16" x14ac:dyDescent="0.25">
      <c r="C55" s="2"/>
      <c r="E55" t="e">
        <f>INDEX(Establishment!$B$2:$B$169,MATCH(D55,Establishment!$A$2:$A$169,0))</f>
        <v>#N/A</v>
      </c>
      <c r="F55" t="e">
        <f>INDEX(Establishment!$C$2:$C$169,MATCH(D55,Establishment!$A$2:$A$169,0))</f>
        <v>#N/A</v>
      </c>
      <c r="G55" s="1"/>
      <c r="H55" s="1"/>
      <c r="I55" s="1"/>
      <c r="J55" s="1"/>
      <c r="K55" s="1"/>
      <c r="L55" s="3">
        <f t="shared" si="0"/>
        <v>0</v>
      </c>
      <c r="M55" s="3"/>
      <c r="N55" s="3"/>
    </row>
    <row r="56" spans="3:16" x14ac:dyDescent="0.25"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0"/>
        <v>0</v>
      </c>
      <c r="M56" s="3"/>
      <c r="N56" s="3"/>
    </row>
    <row r="57" spans="3:16" x14ac:dyDescent="0.25"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0"/>
        <v>0</v>
      </c>
      <c r="M57" s="3"/>
      <c r="N57" s="3"/>
    </row>
    <row r="58" spans="3:16" x14ac:dyDescent="0.25"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0"/>
        <v>0</v>
      </c>
      <c r="M58" s="3"/>
      <c r="N58" s="3"/>
      <c r="P58" s="11"/>
    </row>
    <row r="59" spans="3:16" x14ac:dyDescent="0.25"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0"/>
        <v>0</v>
      </c>
      <c r="M59" s="3"/>
      <c r="N59" s="3"/>
      <c r="P59" s="11"/>
    </row>
    <row r="60" spans="3:16" x14ac:dyDescent="0.25"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0"/>
        <v>0</v>
      </c>
      <c r="M60" s="3"/>
      <c r="N60" s="3"/>
    </row>
    <row r="61" spans="3:16" x14ac:dyDescent="0.25"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0"/>
        <v>0</v>
      </c>
      <c r="M61" s="3"/>
      <c r="N61" s="3"/>
    </row>
    <row r="62" spans="3:16" x14ac:dyDescent="0.25"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0"/>
        <v>0</v>
      </c>
      <c r="M62" s="3"/>
      <c r="N62" s="3"/>
      <c r="O62" s="3"/>
    </row>
    <row r="63" spans="3:16" x14ac:dyDescent="0.25"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0"/>
        <v>0</v>
      </c>
      <c r="M63" s="3"/>
      <c r="N63" s="3"/>
      <c r="O63" s="3"/>
    </row>
    <row r="64" spans="3:16" x14ac:dyDescent="0.25"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0"/>
        <v>0</v>
      </c>
      <c r="M64" s="3"/>
      <c r="N64" s="3"/>
    </row>
    <row r="65" spans="3:14" x14ac:dyDescent="0.25"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0"/>
        <v>0</v>
      </c>
      <c r="M65" s="3"/>
      <c r="N65" s="3"/>
    </row>
    <row r="66" spans="3:14" x14ac:dyDescent="0.25"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0"/>
        <v>0</v>
      </c>
      <c r="M66" s="3"/>
      <c r="N66" s="3"/>
    </row>
    <row r="67" spans="3:14" x14ac:dyDescent="0.25">
      <c r="C67" s="2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G67" s="1"/>
      <c r="H67" s="1"/>
      <c r="I67" s="1"/>
      <c r="J67" s="1"/>
      <c r="K67" s="1"/>
      <c r="L67" s="3">
        <f t="shared" si="0"/>
        <v>0</v>
      </c>
      <c r="M67" s="3"/>
      <c r="N67" s="3"/>
    </row>
    <row r="68" spans="3:14" x14ac:dyDescent="0.25">
      <c r="C68" s="2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G68" s="1"/>
      <c r="H68" s="1"/>
      <c r="I68" s="1"/>
      <c r="J68" s="1"/>
      <c r="K68" s="1"/>
      <c r="L68" s="3">
        <f t="shared" ref="L68:L131" si="1">L67-SUM(G68:K68)+O68</f>
        <v>0</v>
      </c>
      <c r="M68" s="3"/>
      <c r="N68" s="3"/>
    </row>
    <row r="69" spans="3:14" x14ac:dyDescent="0.25">
      <c r="C69" s="2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G69" s="1"/>
      <c r="H69" s="1"/>
      <c r="I69" s="1"/>
      <c r="J69" s="1"/>
      <c r="K69" s="1"/>
      <c r="L69" s="3">
        <f t="shared" si="1"/>
        <v>0</v>
      </c>
      <c r="M69" s="3"/>
      <c r="N69" s="3"/>
    </row>
    <row r="70" spans="3:14" x14ac:dyDescent="0.25">
      <c r="C70" s="2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G70" s="1"/>
      <c r="H70" s="1"/>
      <c r="I70" s="1"/>
      <c r="J70" s="1"/>
      <c r="K70" s="1"/>
      <c r="L70" s="3">
        <f t="shared" si="1"/>
        <v>0</v>
      </c>
      <c r="M70" s="3"/>
      <c r="N70" s="3"/>
    </row>
    <row r="71" spans="3:14" x14ac:dyDescent="0.25">
      <c r="C71" s="2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G71" s="1"/>
      <c r="H71" s="1"/>
      <c r="I71" s="1"/>
      <c r="J71" s="1"/>
      <c r="K71" s="1"/>
      <c r="L71" s="3">
        <f t="shared" si="1"/>
        <v>0</v>
      </c>
      <c r="M71" s="3"/>
      <c r="N71" s="3"/>
    </row>
    <row r="72" spans="3:14" x14ac:dyDescent="0.25">
      <c r="C72" s="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G72" s="1"/>
      <c r="H72" s="1"/>
      <c r="I72" s="1"/>
      <c r="J72" s="1"/>
      <c r="K72" s="1"/>
      <c r="L72" s="3">
        <f t="shared" si="1"/>
        <v>0</v>
      </c>
      <c r="M72" s="3"/>
      <c r="N72" s="3"/>
    </row>
    <row r="73" spans="3:14" x14ac:dyDescent="0.25">
      <c r="C73" s="2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G73" s="1"/>
      <c r="H73" s="1"/>
      <c r="I73" s="1"/>
      <c r="J73" s="1"/>
      <c r="K73" s="1"/>
      <c r="L73" s="3">
        <f t="shared" si="1"/>
        <v>0</v>
      </c>
      <c r="M73" s="3"/>
      <c r="N73" s="3"/>
    </row>
    <row r="74" spans="3:14" x14ac:dyDescent="0.25">
      <c r="C74" s="2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G74" s="1"/>
      <c r="H74" s="1"/>
      <c r="I74" s="1"/>
      <c r="J74" s="1"/>
      <c r="K74" s="1"/>
      <c r="L74" s="3">
        <f t="shared" si="1"/>
        <v>0</v>
      </c>
      <c r="M74" s="3"/>
      <c r="N74" s="3"/>
    </row>
    <row r="75" spans="3:14" x14ac:dyDescent="0.25">
      <c r="C75" s="2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G75" s="1"/>
      <c r="H75" s="1"/>
      <c r="I75" s="1"/>
      <c r="J75" s="1"/>
      <c r="K75" s="1"/>
      <c r="L75" s="3">
        <f t="shared" si="1"/>
        <v>0</v>
      </c>
      <c r="M75" s="3"/>
      <c r="N75" s="3"/>
    </row>
    <row r="76" spans="3:14" x14ac:dyDescent="0.25">
      <c r="C76" s="2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G76" s="1"/>
      <c r="H76" s="1"/>
      <c r="I76" s="1"/>
      <c r="J76" s="1"/>
      <c r="K76" s="1"/>
      <c r="L76" s="3">
        <f t="shared" si="1"/>
        <v>0</v>
      </c>
      <c r="M76" s="3"/>
      <c r="N76" s="3"/>
    </row>
    <row r="77" spans="3:14" x14ac:dyDescent="0.25">
      <c r="C77" s="2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G77" s="1"/>
      <c r="H77" s="1"/>
      <c r="I77" s="1"/>
      <c r="J77" s="1"/>
      <c r="K77" s="1"/>
      <c r="L77" s="3">
        <f t="shared" si="1"/>
        <v>0</v>
      </c>
      <c r="M77" s="3"/>
      <c r="N77" s="3"/>
    </row>
    <row r="78" spans="3:14" x14ac:dyDescent="0.25">
      <c r="C78" s="2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G78" s="1"/>
      <c r="H78" s="1"/>
      <c r="I78" s="1"/>
      <c r="J78" s="1"/>
      <c r="K78" s="1"/>
      <c r="L78" s="3">
        <f t="shared" si="1"/>
        <v>0</v>
      </c>
      <c r="M78" s="3"/>
      <c r="N78" s="3"/>
    </row>
    <row r="79" spans="3:14" x14ac:dyDescent="0.25">
      <c r="C79" s="2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G79" s="1"/>
      <c r="H79" s="1"/>
      <c r="I79" s="1"/>
      <c r="J79" s="1"/>
      <c r="K79" s="1"/>
      <c r="L79" s="3">
        <f t="shared" si="1"/>
        <v>0</v>
      </c>
      <c r="M79" s="3"/>
      <c r="N79" s="3"/>
    </row>
    <row r="80" spans="3:14" x14ac:dyDescent="0.25">
      <c r="C80" s="2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G80" s="1"/>
      <c r="H80" s="1"/>
      <c r="I80" s="1"/>
      <c r="J80" s="1"/>
      <c r="K80" s="1"/>
      <c r="L80" s="3">
        <f t="shared" si="1"/>
        <v>0</v>
      </c>
      <c r="M80" s="3"/>
      <c r="N80" s="3"/>
    </row>
    <row r="81" spans="1:20" x14ac:dyDescent="0.25">
      <c r="C81" s="2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G81" s="1"/>
      <c r="H81" s="1"/>
      <c r="I81" s="1"/>
      <c r="J81" s="1"/>
      <c r="K81" s="1"/>
      <c r="L81" s="3">
        <f t="shared" si="1"/>
        <v>0</v>
      </c>
      <c r="M81" s="3"/>
      <c r="N81" s="3"/>
    </row>
    <row r="82" spans="1:20" s="1" customFormat="1" x14ac:dyDescent="0.25">
      <c r="A82"/>
      <c r="B82"/>
      <c r="C82" s="2"/>
      <c r="D8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L82" s="3">
        <f t="shared" si="1"/>
        <v>0</v>
      </c>
      <c r="M82" s="3"/>
      <c r="N82" s="3"/>
      <c r="P82"/>
      <c r="Q82"/>
      <c r="R82"/>
      <c r="S82"/>
      <c r="T82"/>
    </row>
    <row r="83" spans="1:20" s="1" customFormat="1" x14ac:dyDescent="0.25">
      <c r="A83"/>
      <c r="B83"/>
      <c r="C83" s="2"/>
      <c r="D83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L83" s="3">
        <f t="shared" si="1"/>
        <v>0</v>
      </c>
      <c r="M83" s="3"/>
      <c r="N83" s="3"/>
      <c r="P83"/>
      <c r="Q83"/>
      <c r="R83"/>
      <c r="S83"/>
      <c r="T83"/>
    </row>
    <row r="84" spans="1:20" s="1" customFormat="1" x14ac:dyDescent="0.25">
      <c r="A84"/>
      <c r="B84"/>
      <c r="C84" s="2"/>
      <c r="D84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L84" s="3">
        <f t="shared" si="1"/>
        <v>0</v>
      </c>
      <c r="M84" s="3"/>
      <c r="N84" s="3"/>
      <c r="P84"/>
      <c r="Q84"/>
      <c r="R84"/>
      <c r="S84"/>
      <c r="T84"/>
    </row>
    <row r="85" spans="1:20" s="1" customFormat="1" x14ac:dyDescent="0.25">
      <c r="A85"/>
      <c r="B85"/>
      <c r="C85" s="2"/>
      <c r="D85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L85" s="3">
        <f t="shared" si="1"/>
        <v>0</v>
      </c>
      <c r="M85" s="3"/>
      <c r="N85" s="3"/>
      <c r="P85"/>
      <c r="Q85"/>
      <c r="R85"/>
      <c r="S85"/>
      <c r="T85"/>
    </row>
    <row r="86" spans="1:20" s="1" customFormat="1" x14ac:dyDescent="0.25">
      <c r="A86"/>
      <c r="B86"/>
      <c r="C86" s="2"/>
      <c r="D86"/>
      <c r="E86" t="e">
        <f>INDEX(Establishment!$B$2:$B$169,MATCH(D86,Establishment!$A$2:$A$169,0))</f>
        <v>#N/A</v>
      </c>
      <c r="F86" t="e">
        <f>INDEX(Establishment!$C$2:$C$169,MATCH(D86,Establishment!$A$2:$A$169,0))</f>
        <v>#N/A</v>
      </c>
      <c r="L86" s="3">
        <f t="shared" si="1"/>
        <v>0</v>
      </c>
      <c r="M86" s="3"/>
      <c r="N86" s="3"/>
      <c r="P86"/>
      <c r="Q86"/>
      <c r="R86"/>
      <c r="S86"/>
      <c r="T86"/>
    </row>
    <row r="87" spans="1:20" s="1" customFormat="1" x14ac:dyDescent="0.25">
      <c r="A87"/>
      <c r="B87"/>
      <c r="C87" s="2"/>
      <c r="D87"/>
      <c r="E87" t="e">
        <f>INDEX(Establishment!$B$2:$B$169,MATCH(D87,Establishment!$A$2:$A$169,0))</f>
        <v>#N/A</v>
      </c>
      <c r="F87" t="e">
        <f>INDEX(Establishment!$C$2:$C$169,MATCH(D87,Establishment!$A$2:$A$169,0))</f>
        <v>#N/A</v>
      </c>
      <c r="L87" s="3">
        <f t="shared" si="1"/>
        <v>0</v>
      </c>
      <c r="M87" s="3"/>
      <c r="N87" s="3"/>
      <c r="P87"/>
      <c r="Q87"/>
      <c r="R87"/>
      <c r="S87"/>
      <c r="T87"/>
    </row>
    <row r="88" spans="1:20" s="1" customFormat="1" x14ac:dyDescent="0.25">
      <c r="A88"/>
      <c r="B88"/>
      <c r="C88" s="2"/>
      <c r="D88"/>
      <c r="E88" t="e">
        <f>INDEX(Establishment!$B$2:$B$169,MATCH(D88,Establishment!$A$2:$A$169,0))</f>
        <v>#N/A</v>
      </c>
      <c r="F88" t="e">
        <f>INDEX(Establishment!$C$2:$C$169,MATCH(D88,Establishment!$A$2:$A$169,0))</f>
        <v>#N/A</v>
      </c>
      <c r="L88" s="3">
        <f t="shared" si="1"/>
        <v>0</v>
      </c>
      <c r="M88" s="3"/>
      <c r="N88" s="3"/>
      <c r="P88"/>
      <c r="Q88"/>
      <c r="R88"/>
      <c r="S88"/>
      <c r="T88"/>
    </row>
    <row r="89" spans="1:20" s="1" customFormat="1" x14ac:dyDescent="0.25">
      <c r="A89"/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1"/>
        <v>0</v>
      </c>
      <c r="M89" s="3"/>
      <c r="N89" s="3"/>
      <c r="P89"/>
      <c r="Q89"/>
      <c r="R89"/>
      <c r="S89"/>
      <c r="T89"/>
    </row>
    <row r="90" spans="1:20" s="1" customFormat="1" x14ac:dyDescent="0.25">
      <c r="A90"/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1"/>
        <v>0</v>
      </c>
      <c r="M90" s="3"/>
      <c r="N90" s="3"/>
      <c r="P90"/>
      <c r="Q90"/>
      <c r="R90"/>
      <c r="S90"/>
      <c r="T90"/>
    </row>
    <row r="91" spans="1:20" s="1" customFormat="1" x14ac:dyDescent="0.25">
      <c r="A91"/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1"/>
        <v>0</v>
      </c>
      <c r="M91" s="3"/>
      <c r="N91" s="3"/>
      <c r="P91"/>
      <c r="Q91"/>
      <c r="R91"/>
      <c r="S91"/>
      <c r="T91"/>
    </row>
    <row r="92" spans="1:20" s="1" customFormat="1" x14ac:dyDescent="0.25">
      <c r="A92"/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1"/>
        <v>0</v>
      </c>
      <c r="M92" s="3"/>
      <c r="N92" s="3"/>
      <c r="P92"/>
      <c r="Q92"/>
      <c r="R92"/>
      <c r="S92"/>
      <c r="T92"/>
    </row>
    <row r="93" spans="1:20" s="1" customFormat="1" x14ac:dyDescent="0.25">
      <c r="A93"/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1"/>
        <v>0</v>
      </c>
      <c r="M93" s="3"/>
      <c r="N93" s="3"/>
      <c r="P93"/>
      <c r="Q93"/>
      <c r="R93"/>
      <c r="S93"/>
      <c r="T93"/>
    </row>
    <row r="94" spans="1:20" s="1" customFormat="1" x14ac:dyDescent="0.25">
      <c r="A94"/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1"/>
        <v>0</v>
      </c>
      <c r="M94" s="3"/>
      <c r="N94" s="3"/>
      <c r="P94"/>
      <c r="Q94"/>
      <c r="R94"/>
      <c r="S94"/>
      <c r="T94"/>
    </row>
    <row r="95" spans="1:20" s="1" customFormat="1" x14ac:dyDescent="0.25">
      <c r="A95"/>
      <c r="B95"/>
      <c r="C95" s="2"/>
      <c r="D95"/>
      <c r="E95" t="e">
        <f>INDEX(Establishment!$B$2:$B$169,MATCH(D95,Establishment!$A$2:$A$169,0))</f>
        <v>#N/A</v>
      </c>
      <c r="F95" t="e">
        <f>INDEX(Establishment!$C$2:$C$169,MATCH(D95,Establishment!$A$2:$A$169,0))</f>
        <v>#N/A</v>
      </c>
      <c r="L95" s="3">
        <f t="shared" si="1"/>
        <v>0</v>
      </c>
      <c r="M95" s="3"/>
      <c r="N95" s="3"/>
      <c r="P95"/>
      <c r="Q95"/>
      <c r="R95"/>
      <c r="S95"/>
      <c r="T95"/>
    </row>
    <row r="96" spans="1:20" s="1" customFormat="1" x14ac:dyDescent="0.25">
      <c r="A96"/>
      <c r="B96"/>
      <c r="C96" s="2"/>
      <c r="D96"/>
      <c r="E96" t="e">
        <f>INDEX(Establishment!$B$2:$B$169,MATCH(D96,Establishment!$A$2:$A$169,0))</f>
        <v>#N/A</v>
      </c>
      <c r="F96" t="e">
        <f>INDEX(Establishment!$C$2:$C$169,MATCH(D96,Establishment!$A$2:$A$169,0))</f>
        <v>#N/A</v>
      </c>
      <c r="L96" s="3">
        <f t="shared" si="1"/>
        <v>0</v>
      </c>
      <c r="M96" s="3"/>
      <c r="N96" s="3"/>
      <c r="P96"/>
      <c r="Q96"/>
      <c r="R96"/>
      <c r="S96"/>
      <c r="T96"/>
    </row>
    <row r="97" spans="1:20" s="1" customFormat="1" x14ac:dyDescent="0.25">
      <c r="A97"/>
      <c r="B97"/>
      <c r="C97" s="2"/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1"/>
        <v>0</v>
      </c>
      <c r="M97" s="3"/>
      <c r="N97" s="3"/>
      <c r="P97"/>
      <c r="Q97"/>
      <c r="R97"/>
      <c r="S97"/>
      <c r="T97"/>
    </row>
    <row r="98" spans="1:20" s="1" customFormat="1" x14ac:dyDescent="0.25">
      <c r="A98"/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1"/>
        <v>0</v>
      </c>
      <c r="M98" s="3"/>
      <c r="N98" s="3"/>
      <c r="P98"/>
      <c r="Q98"/>
      <c r="R98"/>
      <c r="S98"/>
      <c r="T98"/>
    </row>
    <row r="99" spans="1:20" s="1" customFormat="1" x14ac:dyDescent="0.25">
      <c r="A99"/>
      <c r="B99"/>
      <c r="C99" s="2"/>
      <c r="D99"/>
      <c r="E99" t="e">
        <f>INDEX(Establishment!$B$2:$B$169,MATCH(D99,Establishment!$A$2:$A$169,0))</f>
        <v>#N/A</v>
      </c>
      <c r="F99" t="e">
        <f>INDEX(Establishment!$C$2:$C$169,MATCH(D99,Establishment!$A$2:$A$169,0))</f>
        <v>#N/A</v>
      </c>
      <c r="L99" s="3">
        <f t="shared" si="1"/>
        <v>0</v>
      </c>
      <c r="M99" s="3"/>
      <c r="N99" s="3"/>
      <c r="P99"/>
      <c r="Q99"/>
      <c r="R99"/>
      <c r="S99"/>
      <c r="T99"/>
    </row>
    <row r="100" spans="1:20" s="1" customFormat="1" x14ac:dyDescent="0.25">
      <c r="A100"/>
      <c r="B100"/>
      <c r="C100" s="2"/>
      <c r="D100"/>
      <c r="E100" t="e">
        <f>INDEX(Establishment!$B$2:$B$169,MATCH(D100,Establishment!$A$2:$A$169,0))</f>
        <v>#N/A</v>
      </c>
      <c r="F100" t="e">
        <f>INDEX(Establishment!$C$2:$C$169,MATCH(D100,Establishment!$A$2:$A$169,0))</f>
        <v>#N/A</v>
      </c>
      <c r="L100" s="3">
        <f t="shared" si="1"/>
        <v>0</v>
      </c>
      <c r="M100" s="3"/>
      <c r="N100" s="3"/>
      <c r="P100"/>
      <c r="Q100"/>
      <c r="R100"/>
      <c r="S100"/>
      <c r="T100"/>
    </row>
    <row r="101" spans="1:20" s="1" customFormat="1" x14ac:dyDescent="0.25">
      <c r="A101"/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1"/>
        <v>0</v>
      </c>
      <c r="M101" s="3"/>
      <c r="N101" s="3"/>
      <c r="P101"/>
      <c r="Q101"/>
      <c r="R101"/>
      <c r="S101"/>
      <c r="T101"/>
    </row>
    <row r="102" spans="1:20" s="1" customFormat="1" x14ac:dyDescent="0.25">
      <c r="A102"/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1"/>
        <v>0</v>
      </c>
      <c r="M102" s="3"/>
      <c r="N102" s="3"/>
      <c r="P102"/>
      <c r="Q102"/>
      <c r="R102"/>
      <c r="S102"/>
      <c r="T102"/>
    </row>
    <row r="103" spans="1:20" s="1" customFormat="1" x14ac:dyDescent="0.25">
      <c r="A103"/>
      <c r="B103"/>
      <c r="C103" s="2"/>
      <c r="D103"/>
      <c r="E103" t="e">
        <f>INDEX(Establishment!$B$2:$B$169,MATCH(D103,Establishment!$A$2:$A$169,0))</f>
        <v>#N/A</v>
      </c>
      <c r="F103" t="e">
        <f>INDEX(Establishment!$C$2:$C$169,MATCH(D103,Establishment!$A$2:$A$169,0))</f>
        <v>#N/A</v>
      </c>
      <c r="L103" s="3">
        <f t="shared" si="1"/>
        <v>0</v>
      </c>
      <c r="M103" s="3"/>
      <c r="N103" s="3"/>
      <c r="P103"/>
      <c r="Q103"/>
      <c r="R103"/>
      <c r="S103"/>
      <c r="T103"/>
    </row>
    <row r="104" spans="1:20" s="1" customFormat="1" x14ac:dyDescent="0.25">
      <c r="A104"/>
      <c r="B104"/>
      <c r="C104" s="2"/>
      <c r="D104"/>
      <c r="E104" t="e">
        <f>INDEX(Establishment!$B$2:$B$169,MATCH(D104,Establishment!$A$2:$A$169,0))</f>
        <v>#N/A</v>
      </c>
      <c r="F104" t="e">
        <f>INDEX(Establishment!$C$2:$C$169,MATCH(D104,Establishment!$A$2:$A$169,0))</f>
        <v>#N/A</v>
      </c>
      <c r="L104" s="3">
        <f t="shared" si="1"/>
        <v>0</v>
      </c>
      <c r="M104" s="3"/>
      <c r="N104" s="3"/>
      <c r="P104"/>
      <c r="Q104"/>
      <c r="R104"/>
      <c r="S104"/>
      <c r="T104"/>
    </row>
    <row r="105" spans="1:20" s="1" customFormat="1" x14ac:dyDescent="0.25">
      <c r="A105"/>
      <c r="B105"/>
      <c r="C105" s="2"/>
      <c r="D105"/>
      <c r="E105" t="e">
        <f>INDEX(Establishment!$B$2:$B$169,MATCH(D105,Establishment!$A$2:$A$169,0))</f>
        <v>#N/A</v>
      </c>
      <c r="F105" t="e">
        <f>INDEX(Establishment!$C$2:$C$169,MATCH(D105,Establishment!$A$2:$A$169,0))</f>
        <v>#N/A</v>
      </c>
      <c r="L105" s="3">
        <f t="shared" si="1"/>
        <v>0</v>
      </c>
      <c r="M105" s="3"/>
      <c r="N105" s="3"/>
      <c r="P105"/>
      <c r="Q105"/>
      <c r="R105"/>
      <c r="S105"/>
      <c r="T105"/>
    </row>
    <row r="106" spans="1:20" s="1" customFormat="1" x14ac:dyDescent="0.25">
      <c r="A106"/>
      <c r="B106"/>
      <c r="C106" s="2"/>
      <c r="D106"/>
      <c r="E106" t="e">
        <f>INDEX(Establishment!$B$2:$B$169,MATCH(D106,Establishment!$A$2:$A$169,0))</f>
        <v>#N/A</v>
      </c>
      <c r="F106" t="e">
        <f>INDEX(Establishment!$C$2:$C$169,MATCH(D106,Establishment!$A$2:$A$169,0))</f>
        <v>#N/A</v>
      </c>
      <c r="L106" s="3">
        <f t="shared" si="1"/>
        <v>0</v>
      </c>
      <c r="M106" s="3"/>
      <c r="N106" s="3"/>
      <c r="P106"/>
      <c r="Q106"/>
      <c r="R106"/>
      <c r="S106"/>
      <c r="T106"/>
    </row>
    <row r="107" spans="1:20" s="1" customFormat="1" x14ac:dyDescent="0.25">
      <c r="A107"/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1"/>
        <v>0</v>
      </c>
      <c r="M107" s="3"/>
      <c r="N107" s="3"/>
      <c r="P107"/>
      <c r="Q107"/>
      <c r="R107"/>
      <c r="S107"/>
      <c r="T107"/>
    </row>
    <row r="108" spans="1:20" s="1" customFormat="1" x14ac:dyDescent="0.25">
      <c r="A108"/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1"/>
        <v>0</v>
      </c>
      <c r="M108" s="3"/>
      <c r="N108" s="3"/>
      <c r="P108"/>
      <c r="Q108"/>
      <c r="R108"/>
      <c r="S108"/>
      <c r="T108"/>
    </row>
    <row r="109" spans="1:20" s="1" customFormat="1" x14ac:dyDescent="0.25">
      <c r="A109"/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1"/>
        <v>0</v>
      </c>
      <c r="M109" s="3"/>
      <c r="N109" s="3"/>
      <c r="P109"/>
      <c r="Q109"/>
      <c r="R109"/>
      <c r="S109"/>
      <c r="T109"/>
    </row>
    <row r="110" spans="1:20" s="1" customFormat="1" x14ac:dyDescent="0.25">
      <c r="A110"/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1"/>
        <v>0</v>
      </c>
      <c r="M110" s="3"/>
      <c r="N110" s="3"/>
      <c r="P110"/>
      <c r="Q110"/>
      <c r="R110"/>
      <c r="S110"/>
      <c r="T110"/>
    </row>
    <row r="111" spans="1:20" s="1" customFormat="1" x14ac:dyDescent="0.25">
      <c r="A111"/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1"/>
        <v>0</v>
      </c>
      <c r="M111" s="3"/>
      <c r="N111" s="3"/>
      <c r="P111"/>
      <c r="Q111"/>
      <c r="R111"/>
      <c r="S111"/>
      <c r="T111"/>
    </row>
    <row r="112" spans="1:20" s="1" customFormat="1" x14ac:dyDescent="0.25">
      <c r="A112"/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1"/>
        <v>0</v>
      </c>
      <c r="M112" s="3"/>
      <c r="N112" s="3"/>
      <c r="P112"/>
      <c r="Q112"/>
      <c r="R112"/>
      <c r="S112"/>
      <c r="T112"/>
    </row>
    <row r="113" spans="1:20" s="1" customFormat="1" x14ac:dyDescent="0.25">
      <c r="A113"/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1"/>
        <v>0</v>
      </c>
      <c r="M113" s="3"/>
      <c r="N113" s="3"/>
      <c r="P113"/>
      <c r="Q113"/>
      <c r="R113"/>
      <c r="S113"/>
      <c r="T113"/>
    </row>
    <row r="114" spans="1:20" s="1" customFormat="1" x14ac:dyDescent="0.25">
      <c r="A114"/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1"/>
        <v>0</v>
      </c>
      <c r="M114" s="3"/>
      <c r="N114" s="3"/>
      <c r="P114"/>
      <c r="Q114"/>
      <c r="R114"/>
      <c r="S114"/>
      <c r="T114"/>
    </row>
    <row r="115" spans="1:20" s="1" customFormat="1" x14ac:dyDescent="0.25">
      <c r="A115"/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1"/>
        <v>0</v>
      </c>
      <c r="M115" s="3"/>
      <c r="N115" s="3"/>
      <c r="P115"/>
      <c r="Q115"/>
      <c r="R115"/>
      <c r="S115"/>
      <c r="T115"/>
    </row>
    <row r="116" spans="1:20" s="1" customFormat="1" x14ac:dyDescent="0.25">
      <c r="A116"/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1"/>
        <v>0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1"/>
        <v>0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1"/>
        <v>0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1"/>
        <v>0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1"/>
        <v>0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1"/>
        <v>0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1"/>
        <v>0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1"/>
        <v>0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1"/>
        <v>0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1"/>
        <v>0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1"/>
        <v>0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1"/>
        <v>0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1"/>
        <v>0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1"/>
        <v>0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1"/>
        <v>0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1"/>
        <v>0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ref="L132:L153" si="2">L131-SUM(G132:K132)+O132</f>
        <v>0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si="2"/>
        <v>0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si="2"/>
        <v>0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2"/>
        <v>0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si="2"/>
        <v>0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2"/>
        <v>0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2"/>
        <v>0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si="2"/>
        <v>0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2"/>
        <v>0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2"/>
        <v>0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2"/>
        <v>0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2"/>
        <v>0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2"/>
        <v>0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2"/>
        <v>0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2"/>
        <v>0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2"/>
        <v>0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2"/>
        <v>0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2"/>
        <v>0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2"/>
        <v>0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/>
      <c r="F151"/>
      <c r="L151" s="3">
        <f t="shared" si="2"/>
        <v>0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/>
      <c r="F152"/>
      <c r="L152" s="3">
        <f t="shared" si="2"/>
        <v>0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/>
      <c r="F153"/>
      <c r="L153" s="3">
        <f t="shared" si="2"/>
        <v>0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/>
      <c r="F154"/>
      <c r="L154" s="3"/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/>
      <c r="F155"/>
      <c r="L155" s="3"/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/>
      <c r="F156"/>
      <c r="L156" s="3"/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/>
      <c r="F157"/>
      <c r="L157" s="3"/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/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/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/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Accounts!$F:$F</xm:f>
          </x14:formula1>
          <xm:sqref>N1:N1048576</xm:sqref>
        </x14:dataValidation>
        <x14:dataValidation type="list" allowBlank="1" showInputMessage="1" showErrorMessage="1" xr:uid="{00000000-0002-0000-0100-000000000000}">
          <x14:formula1>
            <xm:f>Establishment!$A$2:$A$169</xm:f>
          </x14:formula1>
          <xm:sqref>D5:D102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workbookViewId="0">
      <selection activeCell="L4" sqref="L4"/>
    </sheetView>
  </sheetViews>
  <sheetFormatPr defaultRowHeight="15" x14ac:dyDescent="0.25"/>
  <cols>
    <col min="1" max="1" width="14" bestFit="1" customWidth="1"/>
    <col min="3" max="3" width="9.140625" style="1" bestFit="1" customWidth="1"/>
    <col min="5" max="5" width="59.5703125" bestFit="1" customWidth="1"/>
    <col min="6" max="6" width="36.85546875" customWidth="1"/>
  </cols>
  <sheetData>
    <row r="1" spans="1:10" x14ac:dyDescent="0.25">
      <c r="A1" t="s">
        <v>120</v>
      </c>
      <c r="B1" t="s">
        <v>121</v>
      </c>
      <c r="C1" s="1" t="s">
        <v>149</v>
      </c>
      <c r="D1" t="s">
        <v>59</v>
      </c>
      <c r="E1" t="s">
        <v>122</v>
      </c>
      <c r="F1" s="13" t="s">
        <v>28</v>
      </c>
      <c r="G1" s="13" t="s">
        <v>86</v>
      </c>
      <c r="H1" s="13" t="s">
        <v>87</v>
      </c>
      <c r="J1" t="s">
        <v>309</v>
      </c>
    </row>
    <row r="2" spans="1:10" x14ac:dyDescent="0.25">
      <c r="A2" s="2"/>
      <c r="D2">
        <f>C2*B2</f>
        <v>0</v>
      </c>
      <c r="F2" t="e">
        <f>INDEX(Items!$C$2:$C$221,MATCH(E2,Items!$A$2:$A$221,))</f>
        <v>#N/A</v>
      </c>
      <c r="G2" t="e">
        <f>INDEX(Items!$B$2:B221,MATCH(E2,Items!$A$2:$A$221,))</f>
        <v>#N/A</v>
      </c>
      <c r="H2" t="e">
        <f>INDEX(Items!$D$2:D221,MATCH(E2,Items!$A$2:$A$221,))</f>
        <v>#N/A</v>
      </c>
    </row>
    <row r="3" spans="1:10" x14ac:dyDescent="0.25">
      <c r="D3">
        <f t="shared" ref="D3:D66" si="0">C3*B3</f>
        <v>0</v>
      </c>
      <c r="F3" t="e">
        <f>INDEX(Items!$C$2:$C$221,MATCH(E3,Items!$A$2:$A$221,))</f>
        <v>#N/A</v>
      </c>
      <c r="G3" t="e">
        <f>INDEX(Items!$B$2:B222,MATCH(E3,Items!$A$2:$A$221,))</f>
        <v>#N/A</v>
      </c>
      <c r="H3" t="e">
        <f>INDEX(Items!$D$2:D222,MATCH(E3,Items!$A$2:$A$221,))</f>
        <v>#N/A</v>
      </c>
    </row>
    <row r="4" spans="1:10" x14ac:dyDescent="0.25">
      <c r="D4">
        <f t="shared" si="0"/>
        <v>0</v>
      </c>
      <c r="F4" t="e">
        <f>INDEX(Items!$C$2:$C$221,MATCH(E4,Items!$A$2:$A$221,))</f>
        <v>#N/A</v>
      </c>
      <c r="G4" t="e">
        <f>INDEX(Items!$B$2:B223,MATCH(E4,Items!$A$2:$A$221,))</f>
        <v>#N/A</v>
      </c>
      <c r="H4" t="e">
        <f>INDEX(Items!$D$2:D223,MATCH(E4,Items!$A$2:$A$221,))</f>
        <v>#N/A</v>
      </c>
      <c r="J4" s="1"/>
    </row>
    <row r="5" spans="1:10" x14ac:dyDescent="0.25">
      <c r="D5">
        <f t="shared" si="0"/>
        <v>0</v>
      </c>
      <c r="F5" t="e">
        <f>INDEX(Items!$C$2:$C$221,MATCH(E5,Items!$A$2:$A$221,))</f>
        <v>#N/A</v>
      </c>
      <c r="G5" t="e">
        <f>INDEX(Items!$B$2:B224,MATCH(E5,Items!$A$2:$A$221,))</f>
        <v>#N/A</v>
      </c>
      <c r="H5" t="e">
        <f>INDEX(Items!$D$2:D224,MATCH(E5,Items!$A$2:$A$221,))</f>
        <v>#N/A</v>
      </c>
      <c r="J5" s="1"/>
    </row>
    <row r="6" spans="1:10" x14ac:dyDescent="0.25">
      <c r="D6">
        <f t="shared" si="0"/>
        <v>0</v>
      </c>
      <c r="F6" t="e">
        <f>INDEX(Items!$C$2:$C$221,MATCH(E6,Items!$A$2:$A$221,))</f>
        <v>#N/A</v>
      </c>
      <c r="G6" t="e">
        <f>INDEX(Items!$B$2:B225,MATCH(E6,Items!$A$2:$A$221,))</f>
        <v>#N/A</v>
      </c>
      <c r="H6" t="e">
        <f>INDEX(Items!$D$2:D225,MATCH(E6,Items!$A$2:$A$221,))</f>
        <v>#N/A</v>
      </c>
      <c r="J6" s="1"/>
    </row>
    <row r="7" spans="1:10" x14ac:dyDescent="0.25">
      <c r="D7">
        <f t="shared" si="0"/>
        <v>0</v>
      </c>
      <c r="F7" t="e">
        <f>INDEX(Items!$C$2:$C$221,MATCH(E7,Items!$A$2:$A$221,))</f>
        <v>#N/A</v>
      </c>
      <c r="G7" t="e">
        <f>INDEX(Items!$B$2:B226,MATCH(E7,Items!$A$2:$A$221,))</f>
        <v>#N/A</v>
      </c>
      <c r="H7" t="e">
        <f>INDEX(Items!$D$2:D226,MATCH(E7,Items!$A$2:$A$221,))</f>
        <v>#N/A</v>
      </c>
      <c r="J7" s="1"/>
    </row>
    <row r="8" spans="1:10" x14ac:dyDescent="0.25">
      <c r="A8" s="2"/>
      <c r="D8">
        <f t="shared" si="0"/>
        <v>0</v>
      </c>
      <c r="F8" t="e">
        <f>INDEX(Items!$C$2:$C$221,MATCH(E8,Items!$A$2:$A$221,))</f>
        <v>#N/A</v>
      </c>
      <c r="G8" t="e">
        <f>INDEX(Items!$B$2:B227,MATCH(E8,Items!$A$2:$A$221,))</f>
        <v>#N/A</v>
      </c>
      <c r="H8" t="e">
        <f>INDEX(Items!$D$2:D227,MATCH(E8,Items!$A$2:$A$221,))</f>
        <v>#N/A</v>
      </c>
      <c r="J8" s="1"/>
    </row>
    <row r="9" spans="1:10" x14ac:dyDescent="0.25">
      <c r="A9" s="5"/>
      <c r="D9">
        <f t="shared" si="0"/>
        <v>0</v>
      </c>
      <c r="F9" t="e">
        <f>INDEX(Items!$C$2:$C$221,MATCH(E9,Items!$A$2:$A$221,))</f>
        <v>#N/A</v>
      </c>
      <c r="G9" t="e">
        <f>INDEX(Items!$B$2:B228,MATCH(E9,Items!$A$2:$A$221,))</f>
        <v>#N/A</v>
      </c>
      <c r="H9" t="e">
        <f>INDEX(Items!$D$2:D228,MATCH(E9,Items!$A$2:$A$221,))</f>
        <v>#N/A</v>
      </c>
      <c r="J9" s="1"/>
    </row>
    <row r="10" spans="1:10" x14ac:dyDescent="0.25">
      <c r="A10" s="2"/>
      <c r="D10">
        <f t="shared" si="0"/>
        <v>0</v>
      </c>
      <c r="F10" t="e">
        <f>INDEX(Items!$C$2:$C$221,MATCH(E10,Items!$A$2:$A$221,))</f>
        <v>#N/A</v>
      </c>
      <c r="G10" t="e">
        <f>INDEX(Items!$B$2:B229,MATCH(E10,Items!$A$2:$A$221,))</f>
        <v>#N/A</v>
      </c>
      <c r="H10" t="e">
        <f>INDEX(Items!$D$2:D229,MATCH(E10,Items!$A$2:$A$221,))</f>
        <v>#N/A</v>
      </c>
      <c r="J10" s="1"/>
    </row>
    <row r="11" spans="1:10" x14ac:dyDescent="0.25">
      <c r="A11" s="2"/>
      <c r="D11">
        <f t="shared" si="0"/>
        <v>0</v>
      </c>
      <c r="F11" t="e">
        <f>INDEX(Items!$C$2:$C$221,MATCH(E11,Items!$A$2:$A$221,))</f>
        <v>#N/A</v>
      </c>
      <c r="G11" t="e">
        <f>INDEX(Items!$B$2:B230,MATCH(E11,Items!$A$2:$A$221,))</f>
        <v>#N/A</v>
      </c>
      <c r="H11" t="e">
        <f>INDEX(Items!$D$2:D230,MATCH(E11,Items!$A$2:$A$221,))</f>
        <v>#N/A</v>
      </c>
      <c r="J11" s="1"/>
    </row>
    <row r="12" spans="1:10" x14ac:dyDescent="0.25">
      <c r="A12" s="2"/>
      <c r="D12">
        <f t="shared" si="0"/>
        <v>0</v>
      </c>
      <c r="F12" t="e">
        <f>INDEX(Items!$C$2:$C$221,MATCH(E12,Items!$A$2:$A$221,))</f>
        <v>#N/A</v>
      </c>
      <c r="G12" t="e">
        <f>INDEX(Items!$B$2:B231,MATCH(E12,Items!$A$2:$A$221,))</f>
        <v>#N/A</v>
      </c>
      <c r="H12" t="e">
        <f>INDEX(Items!$D$2:D231,MATCH(E12,Items!$A$2:$A$221,))</f>
        <v>#N/A</v>
      </c>
      <c r="J12" s="1"/>
    </row>
    <row r="13" spans="1:10" x14ac:dyDescent="0.25">
      <c r="A13" s="2"/>
      <c r="D13">
        <f t="shared" si="0"/>
        <v>0</v>
      </c>
      <c r="F13" t="e">
        <f>INDEX(Items!$C$2:$C$221,MATCH(E13,Items!$A$2:$A$221,))</f>
        <v>#N/A</v>
      </c>
      <c r="G13" t="e">
        <f>INDEX(Items!$B$2:B232,MATCH(E13,Items!$A$2:$A$221,))</f>
        <v>#N/A</v>
      </c>
      <c r="H13" t="e">
        <f>INDEX(Items!$D$2:D232,MATCH(E13,Items!$A$2:$A$221,))</f>
        <v>#N/A</v>
      </c>
      <c r="J13" s="1"/>
    </row>
    <row r="14" spans="1:10" x14ac:dyDescent="0.25">
      <c r="A14" s="2"/>
      <c r="D14">
        <f t="shared" si="0"/>
        <v>0</v>
      </c>
      <c r="F14" t="e">
        <f>INDEX(Items!$C$2:$C$221,MATCH(E14,Items!$A$2:$A$221,))</f>
        <v>#N/A</v>
      </c>
      <c r="G14" t="e">
        <f>INDEX(Items!$B$2:B233,MATCH(E14,Items!$A$2:$A$221,))</f>
        <v>#N/A</v>
      </c>
      <c r="H14" t="e">
        <f>INDEX(Items!$D$2:D233,MATCH(E14,Items!$A$2:$A$221,))</f>
        <v>#N/A</v>
      </c>
      <c r="J14" s="1"/>
    </row>
    <row r="15" spans="1:10" x14ac:dyDescent="0.25">
      <c r="A15" s="2"/>
      <c r="D15">
        <f t="shared" si="0"/>
        <v>0</v>
      </c>
      <c r="F15" t="e">
        <f>INDEX(Items!$C$2:$C$221,MATCH(E15,Items!$A$2:$A$221,))</f>
        <v>#N/A</v>
      </c>
      <c r="G15" t="e">
        <f>INDEX(Items!$B$2:B234,MATCH(E15,Items!$A$2:$A$221,))</f>
        <v>#N/A</v>
      </c>
      <c r="H15" t="e">
        <f>INDEX(Items!$D$2:D234,MATCH(E15,Items!$A$2:$A$221,))</f>
        <v>#N/A</v>
      </c>
      <c r="J15" s="1"/>
    </row>
    <row r="16" spans="1:10" x14ac:dyDescent="0.25">
      <c r="A16" s="2"/>
      <c r="D16">
        <f t="shared" si="0"/>
        <v>0</v>
      </c>
      <c r="F16" t="e">
        <f>INDEX(Items!$C$2:$C$221,MATCH(E16,Items!$A$2:$A$221,))</f>
        <v>#N/A</v>
      </c>
      <c r="G16" t="e">
        <f>INDEX(Items!$B$2:B235,MATCH(E16,Items!$A$2:$A$221,))</f>
        <v>#N/A</v>
      </c>
      <c r="H16" t="e">
        <f>INDEX(Items!$D$2:D235,MATCH(E16,Items!$A$2:$A$221,))</f>
        <v>#N/A</v>
      </c>
      <c r="J16" s="1"/>
    </row>
    <row r="17" spans="1:10" x14ac:dyDescent="0.25">
      <c r="A17" s="2"/>
      <c r="D17">
        <f t="shared" si="0"/>
        <v>0</v>
      </c>
      <c r="F17" t="e">
        <f>INDEX(Items!$C$2:$C$221,MATCH(E17,Items!$A$2:$A$221,))</f>
        <v>#N/A</v>
      </c>
      <c r="G17" t="e">
        <f>INDEX(Items!$B$2:B236,MATCH(E17,Items!$A$2:$A$221,))</f>
        <v>#N/A</v>
      </c>
      <c r="H17" t="e">
        <f>INDEX(Items!$D$2:D236,MATCH(E17,Items!$A$2:$A$221,))</f>
        <v>#N/A</v>
      </c>
      <c r="J17" s="1"/>
    </row>
    <row r="18" spans="1:10" x14ac:dyDescent="0.25">
      <c r="A18" s="2"/>
      <c r="D18">
        <f t="shared" si="0"/>
        <v>0</v>
      </c>
      <c r="F18" t="e">
        <f>INDEX(Items!$C$2:$C$221,MATCH(E18,Items!$A$2:$A$221,))</f>
        <v>#N/A</v>
      </c>
      <c r="G18" t="e">
        <f>INDEX(Items!$B$2:B237,MATCH(E18,Items!$A$2:$A$221,))</f>
        <v>#N/A</v>
      </c>
      <c r="H18" t="e">
        <f>INDEX(Items!$D$2:D237,MATCH(E18,Items!$A$2:$A$221,))</f>
        <v>#N/A</v>
      </c>
      <c r="J18" s="1"/>
    </row>
    <row r="19" spans="1:10" x14ac:dyDescent="0.25">
      <c r="A19" s="2"/>
      <c r="D19">
        <f t="shared" si="0"/>
        <v>0</v>
      </c>
      <c r="F19" t="e">
        <f>INDEX(Items!$C$2:$C$221,MATCH(E19,Items!$A$2:$A$221,))</f>
        <v>#N/A</v>
      </c>
      <c r="G19" t="e">
        <f>INDEX(Items!$B$2:B238,MATCH(E19,Items!$A$2:$A$221,))</f>
        <v>#N/A</v>
      </c>
      <c r="H19" t="e">
        <f>INDEX(Items!$D$2:D238,MATCH(E19,Items!$A$2:$A$221,))</f>
        <v>#N/A</v>
      </c>
      <c r="J19" s="1"/>
    </row>
    <row r="20" spans="1:10" x14ac:dyDescent="0.25">
      <c r="A20" s="2"/>
      <c r="D20">
        <f t="shared" si="0"/>
        <v>0</v>
      </c>
      <c r="F20" t="e">
        <f>INDEX(Items!$C$2:$C$221,MATCH(E20,Items!$A$2:$A$221,))</f>
        <v>#N/A</v>
      </c>
      <c r="G20" t="e">
        <f>INDEX(Items!$B$2:B239,MATCH(E20,Items!$A$2:$A$221,))</f>
        <v>#N/A</v>
      </c>
      <c r="H20" t="e">
        <f>INDEX(Items!$D$2:D239,MATCH(E20,Items!$A$2:$A$221,))</f>
        <v>#N/A</v>
      </c>
      <c r="J20" s="1"/>
    </row>
    <row r="21" spans="1:10" x14ac:dyDescent="0.25">
      <c r="A21" s="2"/>
      <c r="D21">
        <f t="shared" si="0"/>
        <v>0</v>
      </c>
      <c r="F21" t="e">
        <f>INDEX(Items!$C$2:$C$221,MATCH(E21,Items!$A$2:$A$221,))</f>
        <v>#N/A</v>
      </c>
      <c r="G21" t="e">
        <f>INDEX(Items!$B$2:B240,MATCH(E21,Items!$A$2:$A$221,))</f>
        <v>#N/A</v>
      </c>
      <c r="H21" t="e">
        <f>INDEX(Items!$D$2:D240,MATCH(E21,Items!$A$2:$A$221,))</f>
        <v>#N/A</v>
      </c>
      <c r="J21" s="1"/>
    </row>
    <row r="22" spans="1:10" x14ac:dyDescent="0.25">
      <c r="A22" s="2"/>
      <c r="D22">
        <f t="shared" si="0"/>
        <v>0</v>
      </c>
      <c r="F22" t="e">
        <f>INDEX(Items!$C$2:$C$221,MATCH(E22,Items!$A$2:$A$221,))</f>
        <v>#N/A</v>
      </c>
      <c r="G22" t="e">
        <f>INDEX(Items!$B$2:B241,MATCH(E22,Items!$A$2:$A$221,))</f>
        <v>#N/A</v>
      </c>
      <c r="H22" t="e">
        <f>INDEX(Items!$D$2:D241,MATCH(E22,Items!$A$2:$A$221,))</f>
        <v>#N/A</v>
      </c>
      <c r="J22" s="1"/>
    </row>
    <row r="23" spans="1:10" x14ac:dyDescent="0.25">
      <c r="A23" s="2"/>
      <c r="D23">
        <f t="shared" si="0"/>
        <v>0</v>
      </c>
      <c r="F23" t="e">
        <f>INDEX(Items!$C$2:$C$221,MATCH(E23,Items!$A$2:$A$221,))</f>
        <v>#N/A</v>
      </c>
      <c r="G23" t="e">
        <f>INDEX(Items!$B$2:B242,MATCH(E23,Items!$A$2:$A$221,))</f>
        <v>#N/A</v>
      </c>
      <c r="H23" t="e">
        <f>INDEX(Items!$D$2:D242,MATCH(E23,Items!$A$2:$A$221,))</f>
        <v>#N/A</v>
      </c>
      <c r="J23" s="1"/>
    </row>
    <row r="24" spans="1:10" x14ac:dyDescent="0.25">
      <c r="D24">
        <f>SUM(D16:D23)</f>
        <v>0</v>
      </c>
      <c r="F24" t="e">
        <f>INDEX(Items!$C$2:$C$221,MATCH(E24,Items!$A$2:$A$221,))</f>
        <v>#N/A</v>
      </c>
      <c r="G24" t="e">
        <f>INDEX(Items!$B$2:B243,MATCH(E24,Items!$A$2:$A$221,))</f>
        <v>#N/A</v>
      </c>
      <c r="H24" t="e">
        <f>INDEX(Items!$D$2:D243,MATCH(E24,Items!$A$2:$A$221,))</f>
        <v>#N/A</v>
      </c>
      <c r="J24" s="1"/>
    </row>
    <row r="25" spans="1:10" x14ac:dyDescent="0.25">
      <c r="D25">
        <f t="shared" si="0"/>
        <v>0</v>
      </c>
      <c r="F25" t="e">
        <f>INDEX(Items!$C$2:$C$221,MATCH(E25,Items!$A$2:$A$221,))</f>
        <v>#N/A</v>
      </c>
      <c r="G25" t="e">
        <f>INDEX(Items!$B$2:B244,MATCH(E25,Items!$A$2:$A$221,))</f>
        <v>#N/A</v>
      </c>
      <c r="H25" t="e">
        <f>INDEX(Items!$D$2:D244,MATCH(E25,Items!$A$2:$A$221,))</f>
        <v>#N/A</v>
      </c>
      <c r="J25" s="1"/>
    </row>
    <row r="26" spans="1:10" x14ac:dyDescent="0.25">
      <c r="D26">
        <f t="shared" si="0"/>
        <v>0</v>
      </c>
      <c r="F26" t="e">
        <f>INDEX(Items!$C$2:$C$221,MATCH(E26,Items!$A$2:$A$221,))</f>
        <v>#N/A</v>
      </c>
      <c r="G26" t="e">
        <f>INDEX(Items!$B$2:B245,MATCH(E26,Items!$A$2:$A$221,))</f>
        <v>#N/A</v>
      </c>
      <c r="H26" t="e">
        <f>INDEX(Items!$D$2:D245,MATCH(E26,Items!$A$2:$A$221,))</f>
        <v>#N/A</v>
      </c>
      <c r="J26" s="1"/>
    </row>
    <row r="27" spans="1:10" x14ac:dyDescent="0.25">
      <c r="D27">
        <f t="shared" si="0"/>
        <v>0</v>
      </c>
      <c r="F27" t="e">
        <f>INDEX(Items!$C$2:$C$221,MATCH(E27,Items!$A$2:$A$221,))</f>
        <v>#N/A</v>
      </c>
      <c r="G27" t="e">
        <f>INDEX(Items!$B$2:B246,MATCH(E27,Items!$A$2:$A$221,))</f>
        <v>#N/A</v>
      </c>
      <c r="H27" t="e">
        <f>INDEX(Items!$D$2:D246,MATCH(E27,Items!$A$2:$A$221,))</f>
        <v>#N/A</v>
      </c>
      <c r="J27" s="1"/>
    </row>
    <row r="28" spans="1:10" x14ac:dyDescent="0.25">
      <c r="D28">
        <f t="shared" si="0"/>
        <v>0</v>
      </c>
      <c r="F28" t="e">
        <f>INDEX(Items!$C$2:$C$221,MATCH(E28,Items!$A$2:$A$221,))</f>
        <v>#N/A</v>
      </c>
      <c r="G28" t="e">
        <f>INDEX(Items!$B$2:B247,MATCH(E28,Items!$A$2:$A$221,))</f>
        <v>#N/A</v>
      </c>
      <c r="H28" t="e">
        <f>INDEX(Items!$D$2:D247,MATCH(E28,Items!$A$2:$A$221,))</f>
        <v>#N/A</v>
      </c>
      <c r="J28" s="1"/>
    </row>
    <row r="29" spans="1:10" x14ac:dyDescent="0.25">
      <c r="D29">
        <f t="shared" si="0"/>
        <v>0</v>
      </c>
      <c r="F29" t="e">
        <f>INDEX(Items!$C$2:$C$221,MATCH(E29,Items!$A$2:$A$221,))</f>
        <v>#N/A</v>
      </c>
      <c r="G29" t="e">
        <f>INDEX(Items!$B$2:B248,MATCH(E29,Items!$A$2:$A$221,))</f>
        <v>#N/A</v>
      </c>
      <c r="H29" t="e">
        <f>INDEX(Items!$D$2:D248,MATCH(E29,Items!$A$2:$A$221,))</f>
        <v>#N/A</v>
      </c>
      <c r="J29" s="1"/>
    </row>
    <row r="30" spans="1:10" x14ac:dyDescent="0.25">
      <c r="D30">
        <f t="shared" si="0"/>
        <v>0</v>
      </c>
      <c r="F30" t="e">
        <f>INDEX(Items!$C$2:$C$221,MATCH(E30,Items!$A$2:$A$221,))</f>
        <v>#N/A</v>
      </c>
      <c r="G30" t="e">
        <f>INDEX(Items!$B$2:B249,MATCH(E30,Items!$A$2:$A$221,))</f>
        <v>#N/A</v>
      </c>
      <c r="H30" t="e">
        <f>INDEX(Items!$D$2:D249,MATCH(E30,Items!$A$2:$A$221,))</f>
        <v>#N/A</v>
      </c>
      <c r="J30" s="1"/>
    </row>
    <row r="31" spans="1:10" x14ac:dyDescent="0.25">
      <c r="D31">
        <f t="shared" si="0"/>
        <v>0</v>
      </c>
      <c r="F31" t="e">
        <f>INDEX(Items!$C$2:$C$221,MATCH(E31,Items!$A$2:$A$221,))</f>
        <v>#N/A</v>
      </c>
      <c r="G31" t="e">
        <f>INDEX(Items!$B$2:B250,MATCH(E31,Items!$A$2:$A$221,))</f>
        <v>#N/A</v>
      </c>
      <c r="H31" t="e">
        <f>INDEX(Items!$D$2:D250,MATCH(E31,Items!$A$2:$A$221,))</f>
        <v>#N/A</v>
      </c>
      <c r="J31" s="1"/>
    </row>
    <row r="32" spans="1:10" x14ac:dyDescent="0.25">
      <c r="D32">
        <f t="shared" si="0"/>
        <v>0</v>
      </c>
      <c r="F32" t="e">
        <f>INDEX(Items!$C$2:$C$221,MATCH(E32,Items!$A$2:$A$221,))</f>
        <v>#N/A</v>
      </c>
      <c r="G32" t="e">
        <f>INDEX(Items!$B$2:B251,MATCH(E32,Items!$A$2:$A$221,))</f>
        <v>#N/A</v>
      </c>
      <c r="H32" t="e">
        <f>INDEX(Items!$D$2:D251,MATCH(E32,Items!$A$2:$A$221,))</f>
        <v>#N/A</v>
      </c>
      <c r="J32" s="1"/>
    </row>
    <row r="33" spans="4:10" x14ac:dyDescent="0.25">
      <c r="D33">
        <f t="shared" si="0"/>
        <v>0</v>
      </c>
      <c r="F33" t="e">
        <f>INDEX(Items!$C$2:$C$221,MATCH(E33,Items!$A$2:$A$221,))</f>
        <v>#N/A</v>
      </c>
      <c r="G33" t="e">
        <f>INDEX(Items!$B$2:B252,MATCH(E33,Items!$A$2:$A$221,))</f>
        <v>#N/A</v>
      </c>
      <c r="H33" t="e">
        <f>INDEX(Items!$D$2:D252,MATCH(E33,Items!$A$2:$A$221,))</f>
        <v>#N/A</v>
      </c>
      <c r="J33" s="1"/>
    </row>
    <row r="34" spans="4:10" x14ac:dyDescent="0.25">
      <c r="D34">
        <f t="shared" si="0"/>
        <v>0</v>
      </c>
      <c r="F34" t="e">
        <f>INDEX(Items!$C$2:$C$221,MATCH(E34,Items!$A$2:$A$221,))</f>
        <v>#N/A</v>
      </c>
      <c r="G34" t="e">
        <f>INDEX(Items!$B$2:B253,MATCH(E34,Items!$A$2:$A$221,))</f>
        <v>#N/A</v>
      </c>
      <c r="H34" t="e">
        <f>INDEX(Items!$D$2:D253,MATCH(E34,Items!$A$2:$A$221,))</f>
        <v>#N/A</v>
      </c>
      <c r="J34" s="1"/>
    </row>
    <row r="35" spans="4:10" x14ac:dyDescent="0.25">
      <c r="D35">
        <f t="shared" si="0"/>
        <v>0</v>
      </c>
      <c r="F35" t="e">
        <f>INDEX(Items!$C$2:$C$221,MATCH(E35,Items!$A$2:$A$221,))</f>
        <v>#N/A</v>
      </c>
      <c r="G35" t="e">
        <f>INDEX(Items!$B$2:B254,MATCH(E35,Items!$A$2:$A$221,))</f>
        <v>#N/A</v>
      </c>
      <c r="H35" t="e">
        <f>INDEX(Items!$D$2:D254,MATCH(E35,Items!$A$2:$A$221,))</f>
        <v>#N/A</v>
      </c>
      <c r="J35" s="1"/>
    </row>
    <row r="36" spans="4:10" x14ac:dyDescent="0.25">
      <c r="D36">
        <f t="shared" si="0"/>
        <v>0</v>
      </c>
      <c r="F36" t="e">
        <f>INDEX(Items!$C$2:$C$221,MATCH(E36,Items!$A$2:$A$221,))</f>
        <v>#N/A</v>
      </c>
      <c r="G36" t="e">
        <f>INDEX(Items!$B$2:B255,MATCH(E36,Items!$A$2:$A$221,))</f>
        <v>#N/A</v>
      </c>
      <c r="H36" t="e">
        <f>INDEX(Items!$D$2:D255,MATCH(E36,Items!$A$2:$A$221,))</f>
        <v>#N/A</v>
      </c>
      <c r="J36" s="1"/>
    </row>
    <row r="37" spans="4:10" x14ac:dyDescent="0.25">
      <c r="D37">
        <f t="shared" si="0"/>
        <v>0</v>
      </c>
      <c r="F37" t="e">
        <f>INDEX(Items!$C$2:$C$221,MATCH(E37,Items!$A$2:$A$221,))</f>
        <v>#N/A</v>
      </c>
      <c r="J37" s="1"/>
    </row>
    <row r="38" spans="4:10" x14ac:dyDescent="0.25">
      <c r="D38">
        <f t="shared" si="0"/>
        <v>0</v>
      </c>
      <c r="F38" t="e">
        <f>INDEX(Items!$C$2:$C$221,MATCH(E38,Items!$A$2:$A$221,))</f>
        <v>#N/A</v>
      </c>
      <c r="J38" s="1"/>
    </row>
    <row r="39" spans="4:10" x14ac:dyDescent="0.25">
      <c r="D39">
        <f t="shared" si="0"/>
        <v>0</v>
      </c>
      <c r="J39" s="1"/>
    </row>
    <row r="40" spans="4:10" x14ac:dyDescent="0.25">
      <c r="D40">
        <f t="shared" si="0"/>
        <v>0</v>
      </c>
      <c r="J40" s="1"/>
    </row>
    <row r="41" spans="4:10" x14ac:dyDescent="0.25">
      <c r="D41">
        <f t="shared" si="0"/>
        <v>0</v>
      </c>
      <c r="J41" s="1"/>
    </row>
    <row r="42" spans="4:10" x14ac:dyDescent="0.25">
      <c r="D42">
        <f t="shared" si="0"/>
        <v>0</v>
      </c>
      <c r="J42" s="1"/>
    </row>
    <row r="43" spans="4:10" x14ac:dyDescent="0.25">
      <c r="D43">
        <f t="shared" si="0"/>
        <v>0</v>
      </c>
      <c r="J43" s="1"/>
    </row>
    <row r="44" spans="4:10" x14ac:dyDescent="0.25">
      <c r="D44">
        <f t="shared" si="0"/>
        <v>0</v>
      </c>
      <c r="J44" s="1"/>
    </row>
    <row r="45" spans="4:10" x14ac:dyDescent="0.25">
      <c r="D45">
        <f t="shared" si="0"/>
        <v>0</v>
      </c>
      <c r="J45" s="1"/>
    </row>
    <row r="46" spans="4:10" x14ac:dyDescent="0.25">
      <c r="D46">
        <f t="shared" si="0"/>
        <v>0</v>
      </c>
      <c r="J46" s="1"/>
    </row>
    <row r="47" spans="4:10" x14ac:dyDescent="0.25">
      <c r="D47">
        <f t="shared" si="0"/>
        <v>0</v>
      </c>
      <c r="J47" s="1"/>
    </row>
    <row r="48" spans="4:10" x14ac:dyDescent="0.25">
      <c r="D48">
        <f t="shared" si="0"/>
        <v>0</v>
      </c>
      <c r="J48" s="1"/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Items!$A$2:$A$221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8C37-F114-4D3D-A8E1-D872FDE65DCB}">
  <dimension ref="A1:J66"/>
  <sheetViews>
    <sheetView workbookViewId="0">
      <selection activeCell="C34" sqref="C34"/>
    </sheetView>
  </sheetViews>
  <sheetFormatPr defaultRowHeight="15" x14ac:dyDescent="0.25"/>
  <cols>
    <col min="1" max="1" width="14" bestFit="1" customWidth="1"/>
    <col min="3" max="3" width="9.5703125" style="1" bestFit="1" customWidth="1"/>
    <col min="5" max="5" width="59.5703125" bestFit="1" customWidth="1"/>
    <col min="6" max="6" width="36.85546875" customWidth="1"/>
  </cols>
  <sheetData>
    <row r="1" spans="1:10" x14ac:dyDescent="0.25">
      <c r="A1" t="s">
        <v>120</v>
      </c>
      <c r="B1" t="s">
        <v>121</v>
      </c>
      <c r="C1" s="1" t="s">
        <v>149</v>
      </c>
      <c r="D1" t="s">
        <v>59</v>
      </c>
      <c r="E1" t="s">
        <v>122</v>
      </c>
      <c r="F1" s="13" t="s">
        <v>28</v>
      </c>
      <c r="G1" s="13" t="s">
        <v>86</v>
      </c>
      <c r="H1" s="13" t="s">
        <v>87</v>
      </c>
      <c r="J1" t="s">
        <v>309</v>
      </c>
    </row>
    <row r="2" spans="1:10" x14ac:dyDescent="0.25">
      <c r="A2" s="2"/>
      <c r="D2">
        <f>C2*B2</f>
        <v>0</v>
      </c>
      <c r="F2" t="e">
        <f>INDEX(Items!$C$2:$C$221,MATCH(E2,Items!$A$2:$A$221,))</f>
        <v>#N/A</v>
      </c>
      <c r="G2" t="e">
        <f>INDEX(Items!$B$2:B221,MATCH(E2,Items!$A$2:$A$221,))</f>
        <v>#N/A</v>
      </c>
      <c r="H2" t="e">
        <f>INDEX(Items!$D$2:D221,MATCH(E2,Items!$A$2:$A$221,))</f>
        <v>#N/A</v>
      </c>
    </row>
    <row r="3" spans="1:10" x14ac:dyDescent="0.25">
      <c r="D3">
        <f t="shared" ref="D3:D66" si="0">C3*B3</f>
        <v>0</v>
      </c>
      <c r="F3" t="e">
        <f>INDEX(Items!$C$2:$C$221,MATCH(E3,Items!$A$2:$A$221,))</f>
        <v>#N/A</v>
      </c>
      <c r="G3" t="e">
        <f>INDEX(Items!$B$2:B222,MATCH(E3,Items!$A$2:$A$221,))</f>
        <v>#N/A</v>
      </c>
      <c r="H3" t="e">
        <f>INDEX(Items!$D$2:D222,MATCH(E3,Items!$A$2:$A$221,))</f>
        <v>#N/A</v>
      </c>
    </row>
    <row r="4" spans="1:10" x14ac:dyDescent="0.25">
      <c r="D4">
        <f t="shared" si="0"/>
        <v>0</v>
      </c>
      <c r="F4" t="e">
        <f>INDEX(Items!$C$2:$C$221,MATCH(E4,Items!$A$2:$A$221,))</f>
        <v>#N/A</v>
      </c>
      <c r="G4" t="e">
        <f>INDEX(Items!$B$2:B223,MATCH(E4,Items!$A$2:$A$221,))</f>
        <v>#N/A</v>
      </c>
      <c r="H4" t="e">
        <f>INDEX(Items!$D$2:D223,MATCH(E4,Items!$A$2:$A$221,))</f>
        <v>#N/A</v>
      </c>
      <c r="J4" s="1"/>
    </row>
    <row r="5" spans="1:10" x14ac:dyDescent="0.25">
      <c r="D5">
        <f t="shared" si="0"/>
        <v>0</v>
      </c>
      <c r="F5" t="e">
        <f>INDEX(Items!$C$2:$C$221,MATCH(E5,Items!$A$2:$A$221,))</f>
        <v>#N/A</v>
      </c>
      <c r="G5" t="e">
        <f>INDEX(Items!$B$2:B224,MATCH(E5,Items!$A$2:$A$221,))</f>
        <v>#N/A</v>
      </c>
      <c r="H5" t="e">
        <f>INDEX(Items!$D$2:D224,MATCH(E5,Items!$A$2:$A$221,))</f>
        <v>#N/A</v>
      </c>
      <c r="J5" s="1"/>
    </row>
    <row r="6" spans="1:10" x14ac:dyDescent="0.25">
      <c r="D6">
        <f t="shared" si="0"/>
        <v>0</v>
      </c>
      <c r="F6" t="e">
        <f>INDEX(Items!$C$2:$C$221,MATCH(E6,Items!$A$2:$A$221,))</f>
        <v>#N/A</v>
      </c>
      <c r="G6" t="e">
        <f>INDEX(Items!$B$2:B225,MATCH(E6,Items!$A$2:$A$221,))</f>
        <v>#N/A</v>
      </c>
      <c r="H6" t="e">
        <f>INDEX(Items!$D$2:D225,MATCH(E6,Items!$A$2:$A$221,))</f>
        <v>#N/A</v>
      </c>
      <c r="J6" s="1"/>
    </row>
    <row r="7" spans="1:10" x14ac:dyDescent="0.25">
      <c r="D7">
        <f t="shared" si="0"/>
        <v>0</v>
      </c>
      <c r="F7" t="e">
        <f>INDEX(Items!$C$2:$C$221,MATCH(E7,Items!$A$2:$A$221,))</f>
        <v>#N/A</v>
      </c>
      <c r="G7" t="e">
        <f>INDEX(Items!$B$2:B226,MATCH(E7,Items!$A$2:$A$221,))</f>
        <v>#N/A</v>
      </c>
      <c r="H7" t="e">
        <f>INDEX(Items!$D$2:D226,MATCH(E7,Items!$A$2:$A$221,))</f>
        <v>#N/A</v>
      </c>
      <c r="J7" s="1"/>
    </row>
    <row r="8" spans="1:10" x14ac:dyDescent="0.25">
      <c r="A8" s="2"/>
      <c r="D8">
        <f t="shared" si="0"/>
        <v>0</v>
      </c>
      <c r="F8" t="e">
        <f>INDEX(Items!$C$2:$C$221,MATCH(E8,Items!$A$2:$A$221,))</f>
        <v>#N/A</v>
      </c>
      <c r="G8" t="e">
        <f>INDEX(Items!$B$2:B227,MATCH(E8,Items!$A$2:$A$221,))</f>
        <v>#N/A</v>
      </c>
      <c r="H8" t="e">
        <f>INDEX(Items!$D$2:D227,MATCH(E8,Items!$A$2:$A$221,))</f>
        <v>#N/A</v>
      </c>
      <c r="J8" s="1"/>
    </row>
    <row r="9" spans="1:10" x14ac:dyDescent="0.25">
      <c r="A9" s="5"/>
      <c r="D9">
        <f t="shared" si="0"/>
        <v>0</v>
      </c>
      <c r="F9" t="e">
        <f>INDEX(Items!$C$2:$C$221,MATCH(E9,Items!$A$2:$A$221,))</f>
        <v>#N/A</v>
      </c>
      <c r="G9" t="e">
        <f>INDEX(Items!$B$2:B228,MATCH(E9,Items!$A$2:$A$221,))</f>
        <v>#N/A</v>
      </c>
      <c r="H9" t="e">
        <f>INDEX(Items!$D$2:D228,MATCH(E9,Items!$A$2:$A$221,))</f>
        <v>#N/A</v>
      </c>
      <c r="J9" s="1"/>
    </row>
    <row r="10" spans="1:10" x14ac:dyDescent="0.25">
      <c r="A10" s="2"/>
      <c r="D10">
        <f t="shared" si="0"/>
        <v>0</v>
      </c>
      <c r="F10" t="e">
        <f>INDEX(Items!$C$2:$C$221,MATCH(E10,Items!$A$2:$A$221,))</f>
        <v>#N/A</v>
      </c>
      <c r="G10" t="e">
        <f>INDEX(Items!$B$2:B229,MATCH(E10,Items!$A$2:$A$221,))</f>
        <v>#N/A</v>
      </c>
      <c r="H10" t="e">
        <f>INDEX(Items!$D$2:D229,MATCH(E10,Items!$A$2:$A$221,))</f>
        <v>#N/A</v>
      </c>
      <c r="J10" s="1"/>
    </row>
    <row r="11" spans="1:10" x14ac:dyDescent="0.25">
      <c r="A11" s="2"/>
      <c r="D11">
        <f t="shared" si="0"/>
        <v>0</v>
      </c>
      <c r="F11" t="e">
        <f>INDEX(Items!$C$2:$C$221,MATCH(E11,Items!$A$2:$A$221,))</f>
        <v>#N/A</v>
      </c>
      <c r="G11" t="e">
        <f>INDEX(Items!$B$2:B230,MATCH(E11,Items!$A$2:$A$221,))</f>
        <v>#N/A</v>
      </c>
      <c r="H11" t="e">
        <f>INDEX(Items!$D$2:D230,MATCH(E11,Items!$A$2:$A$221,))</f>
        <v>#N/A</v>
      </c>
      <c r="J11" s="1"/>
    </row>
    <row r="12" spans="1:10" x14ac:dyDescent="0.25">
      <c r="A12" s="2"/>
      <c r="D12">
        <f t="shared" si="0"/>
        <v>0</v>
      </c>
      <c r="F12" t="e">
        <f>INDEX(Items!$C$2:$C$221,MATCH(E12,Items!$A$2:$A$221,))</f>
        <v>#N/A</v>
      </c>
      <c r="G12" t="e">
        <f>INDEX(Items!$B$2:B231,MATCH(E12,Items!$A$2:$A$221,))</f>
        <v>#N/A</v>
      </c>
      <c r="H12" t="e">
        <f>INDEX(Items!$D$2:D231,MATCH(E12,Items!$A$2:$A$221,))</f>
        <v>#N/A</v>
      </c>
      <c r="J12" s="1"/>
    </row>
    <row r="13" spans="1:10" x14ac:dyDescent="0.25">
      <c r="A13" s="2"/>
      <c r="D13">
        <f t="shared" si="0"/>
        <v>0</v>
      </c>
      <c r="F13" t="e">
        <f>INDEX(Items!$C$2:$C$221,MATCH(E13,Items!$A$2:$A$221,))</f>
        <v>#N/A</v>
      </c>
      <c r="G13" t="e">
        <f>INDEX(Items!$B$2:B232,MATCH(E13,Items!$A$2:$A$221,))</f>
        <v>#N/A</v>
      </c>
      <c r="H13" t="e">
        <f>INDEX(Items!$D$2:D232,MATCH(E13,Items!$A$2:$A$221,))</f>
        <v>#N/A</v>
      </c>
      <c r="J13" s="1"/>
    </row>
    <row r="14" spans="1:10" x14ac:dyDescent="0.25">
      <c r="A14" s="2"/>
      <c r="D14">
        <f t="shared" si="0"/>
        <v>0</v>
      </c>
      <c r="F14" t="e">
        <f>INDEX(Items!$C$2:$C$221,MATCH(E14,Items!$A$2:$A$221,))</f>
        <v>#N/A</v>
      </c>
      <c r="G14" t="e">
        <f>INDEX(Items!$B$2:B233,MATCH(E14,Items!$A$2:$A$221,))</f>
        <v>#N/A</v>
      </c>
      <c r="H14" t="e">
        <f>INDEX(Items!$D$2:D233,MATCH(E14,Items!$A$2:$A$221,))</f>
        <v>#N/A</v>
      </c>
      <c r="J14" s="1"/>
    </row>
    <row r="15" spans="1:10" x14ac:dyDescent="0.25">
      <c r="A15" s="2"/>
      <c r="D15">
        <f t="shared" si="0"/>
        <v>0</v>
      </c>
      <c r="F15" t="e">
        <f>INDEX(Items!$C$2:$C$221,MATCH(E15,Items!$A$2:$A$221,))</f>
        <v>#N/A</v>
      </c>
      <c r="G15" t="e">
        <f>INDEX(Items!$B$2:B234,MATCH(E15,Items!$A$2:$A$221,))</f>
        <v>#N/A</v>
      </c>
      <c r="H15" t="e">
        <f>INDEX(Items!$D$2:D234,MATCH(E15,Items!$A$2:$A$221,))</f>
        <v>#N/A</v>
      </c>
      <c r="J15" s="1"/>
    </row>
    <row r="16" spans="1:10" x14ac:dyDescent="0.25">
      <c r="A16" s="2"/>
      <c r="D16">
        <f t="shared" si="0"/>
        <v>0</v>
      </c>
      <c r="F16" t="e">
        <f>INDEX(Items!$C$2:$C$221,MATCH(E16,Items!$A$2:$A$221,))</f>
        <v>#N/A</v>
      </c>
      <c r="G16" t="e">
        <f>INDEX(Items!$B$2:B235,MATCH(E16,Items!$A$2:$A$221,))</f>
        <v>#N/A</v>
      </c>
      <c r="H16" t="e">
        <f>INDEX(Items!$D$2:D235,MATCH(E16,Items!$A$2:$A$221,))</f>
        <v>#N/A</v>
      </c>
      <c r="J16" s="1"/>
    </row>
    <row r="17" spans="1:10" x14ac:dyDescent="0.25">
      <c r="A17" s="2"/>
      <c r="D17">
        <f t="shared" si="0"/>
        <v>0</v>
      </c>
      <c r="F17" t="e">
        <f>INDEX(Items!$C$2:$C$221,MATCH(E17,Items!$A$2:$A$221,))</f>
        <v>#N/A</v>
      </c>
      <c r="G17" t="e">
        <f>INDEX(Items!$B$2:B236,MATCH(E17,Items!$A$2:$A$221,))</f>
        <v>#N/A</v>
      </c>
      <c r="H17" t="e">
        <f>INDEX(Items!$D$2:D236,MATCH(E17,Items!$A$2:$A$221,))</f>
        <v>#N/A</v>
      </c>
      <c r="J17" s="1"/>
    </row>
    <row r="18" spans="1:10" x14ac:dyDescent="0.25">
      <c r="A18" s="2"/>
      <c r="D18">
        <f t="shared" si="0"/>
        <v>0</v>
      </c>
      <c r="F18" t="e">
        <f>INDEX(Items!$C$2:$C$221,MATCH(E18,Items!$A$2:$A$221,))</f>
        <v>#N/A</v>
      </c>
      <c r="G18" t="e">
        <f>INDEX(Items!$B$2:B237,MATCH(E18,Items!$A$2:$A$221,))</f>
        <v>#N/A</v>
      </c>
      <c r="H18" t="e">
        <f>INDEX(Items!$D$2:D237,MATCH(E18,Items!$A$2:$A$221,))</f>
        <v>#N/A</v>
      </c>
      <c r="J18" s="1"/>
    </row>
    <row r="19" spans="1:10" x14ac:dyDescent="0.25">
      <c r="A19" s="2"/>
      <c r="D19">
        <f t="shared" si="0"/>
        <v>0</v>
      </c>
      <c r="F19" t="e">
        <f>INDEX(Items!$C$2:$C$221,MATCH(E19,Items!$A$2:$A$221,))</f>
        <v>#N/A</v>
      </c>
      <c r="G19" t="e">
        <f>INDEX(Items!$B$2:B238,MATCH(E19,Items!$A$2:$A$221,))</f>
        <v>#N/A</v>
      </c>
      <c r="H19" t="e">
        <f>INDEX(Items!$D$2:D238,MATCH(E19,Items!$A$2:$A$221,))</f>
        <v>#N/A</v>
      </c>
      <c r="J19" s="1"/>
    </row>
    <row r="20" spans="1:10" x14ac:dyDescent="0.25">
      <c r="A20" s="2"/>
      <c r="D20">
        <f t="shared" si="0"/>
        <v>0</v>
      </c>
      <c r="F20" t="e">
        <f>INDEX(Items!$C$2:$C$221,MATCH(E20,Items!$A$2:$A$221,))</f>
        <v>#N/A</v>
      </c>
      <c r="G20" t="e">
        <f>INDEX(Items!$B$2:B239,MATCH(E20,Items!$A$2:$A$221,))</f>
        <v>#N/A</v>
      </c>
      <c r="H20" t="e">
        <f>INDEX(Items!$D$2:D239,MATCH(E20,Items!$A$2:$A$221,))</f>
        <v>#N/A</v>
      </c>
      <c r="J20" s="1"/>
    </row>
    <row r="21" spans="1:10" x14ac:dyDescent="0.25">
      <c r="A21" s="2"/>
      <c r="D21">
        <f t="shared" si="0"/>
        <v>0</v>
      </c>
      <c r="F21" t="e">
        <f>INDEX(Items!$C$2:$C$221,MATCH(E21,Items!$A$2:$A$221,))</f>
        <v>#N/A</v>
      </c>
      <c r="G21" t="e">
        <f>INDEX(Items!$B$2:B240,MATCH(E21,Items!$A$2:$A$221,))</f>
        <v>#N/A</v>
      </c>
      <c r="H21" t="e">
        <f>INDEX(Items!$D$2:D240,MATCH(E21,Items!$A$2:$A$221,))</f>
        <v>#N/A</v>
      </c>
      <c r="J21" s="1"/>
    </row>
    <row r="22" spans="1:10" x14ac:dyDescent="0.25">
      <c r="A22" s="2"/>
      <c r="D22">
        <f t="shared" si="0"/>
        <v>0</v>
      </c>
      <c r="F22" t="e">
        <f>INDEX(Items!$C$2:$C$221,MATCH(E22,Items!$A$2:$A$221,))</f>
        <v>#N/A</v>
      </c>
      <c r="G22" t="e">
        <f>INDEX(Items!$B$2:B241,MATCH(E22,Items!$A$2:$A$221,))</f>
        <v>#N/A</v>
      </c>
      <c r="H22" t="e">
        <f>INDEX(Items!$D$2:D241,MATCH(E22,Items!$A$2:$A$221,))</f>
        <v>#N/A</v>
      </c>
      <c r="J22" s="1"/>
    </row>
    <row r="23" spans="1:10" x14ac:dyDescent="0.25">
      <c r="A23" s="2"/>
      <c r="D23">
        <f t="shared" si="0"/>
        <v>0</v>
      </c>
      <c r="F23" t="e">
        <f>INDEX(Items!$C$2:$C$221,MATCH(E23,Items!$A$2:$A$221,))</f>
        <v>#N/A</v>
      </c>
      <c r="G23" t="e">
        <f>INDEX(Items!$B$2:B242,MATCH(E23,Items!$A$2:$A$221,))</f>
        <v>#N/A</v>
      </c>
      <c r="H23" t="e">
        <f>INDEX(Items!$D$2:D242,MATCH(E23,Items!$A$2:$A$221,))</f>
        <v>#N/A</v>
      </c>
      <c r="J23" s="1"/>
    </row>
    <row r="24" spans="1:10" x14ac:dyDescent="0.25">
      <c r="D24">
        <f>SUM(D16:D23)</f>
        <v>0</v>
      </c>
      <c r="F24" t="e">
        <f>INDEX(Items!$C$2:$C$221,MATCH(E24,Items!$A$2:$A$221,))</f>
        <v>#N/A</v>
      </c>
      <c r="G24" t="e">
        <f>INDEX(Items!$B$2:B243,MATCH(E24,Items!$A$2:$A$221,))</f>
        <v>#N/A</v>
      </c>
      <c r="H24" t="e">
        <f>INDEX(Items!$D$2:D243,MATCH(E24,Items!$A$2:$A$221,))</f>
        <v>#N/A</v>
      </c>
      <c r="J24" s="1"/>
    </row>
    <row r="25" spans="1:10" x14ac:dyDescent="0.25">
      <c r="D25">
        <f t="shared" si="0"/>
        <v>0</v>
      </c>
      <c r="F25" t="e">
        <f>INDEX(Items!$C$2:$C$221,MATCH(E25,Items!$A$2:$A$221,))</f>
        <v>#N/A</v>
      </c>
      <c r="G25" t="e">
        <f>INDEX(Items!$B$2:B244,MATCH(E25,Items!$A$2:$A$221,))</f>
        <v>#N/A</v>
      </c>
      <c r="H25" t="e">
        <f>INDEX(Items!$D$2:D244,MATCH(E25,Items!$A$2:$A$221,))</f>
        <v>#N/A</v>
      </c>
      <c r="J25" s="1"/>
    </row>
    <row r="26" spans="1:10" x14ac:dyDescent="0.25">
      <c r="D26">
        <f t="shared" si="0"/>
        <v>0</v>
      </c>
      <c r="F26" t="e">
        <f>INDEX(Items!$C$2:$C$221,MATCH(E26,Items!$A$2:$A$221,))</f>
        <v>#N/A</v>
      </c>
      <c r="G26" t="e">
        <f>INDEX(Items!$B$2:B245,MATCH(E26,Items!$A$2:$A$221,))</f>
        <v>#N/A</v>
      </c>
      <c r="H26" t="e">
        <f>INDEX(Items!$D$2:D245,MATCH(E26,Items!$A$2:$A$221,))</f>
        <v>#N/A</v>
      </c>
      <c r="J26" s="1"/>
    </row>
    <row r="27" spans="1:10" x14ac:dyDescent="0.25">
      <c r="A27" t="s">
        <v>498</v>
      </c>
      <c r="B27">
        <v>1</v>
      </c>
      <c r="C27" s="1">
        <v>7500</v>
      </c>
      <c r="D27">
        <f t="shared" si="0"/>
        <v>7500</v>
      </c>
      <c r="E27" t="s">
        <v>512</v>
      </c>
      <c r="F27" t="str">
        <f>INDEX(Items!$C$2:$C$221,MATCH(E27,Items!$A$2:$A$221,))</f>
        <v>N70ZL</v>
      </c>
      <c r="G27" t="str">
        <f>INDEX(Items!$B$2:B246,MATCH(E27,Items!$A$2:$A$221,))</f>
        <v xml:space="preserve">Motolite </v>
      </c>
      <c r="H27" t="str">
        <f>INDEX(Items!$D$2:D246,MATCH(E27,Items!$A$2:$A$221,))</f>
        <v xml:space="preserve">Gold </v>
      </c>
      <c r="J27" s="1"/>
    </row>
    <row r="28" spans="1:10" x14ac:dyDescent="0.25">
      <c r="A28" t="s">
        <v>498</v>
      </c>
      <c r="B28">
        <v>-1</v>
      </c>
      <c r="C28" s="1">
        <v>600</v>
      </c>
      <c r="D28">
        <f t="shared" si="0"/>
        <v>-600</v>
      </c>
      <c r="E28" t="s">
        <v>514</v>
      </c>
      <c r="F28" t="str">
        <f>INDEX(Items!$C$2:$C$221,MATCH(E28,Items!$A$2:$A$221,))</f>
        <v>Discount</v>
      </c>
      <c r="G28">
        <f>INDEX(Items!$B$2:B247,MATCH(E28,Items!$A$2:$A$221,))</f>
        <v>0</v>
      </c>
      <c r="H28">
        <f>INDEX(Items!$D$2:D247,MATCH(E28,Items!$A$2:$A$221,))</f>
        <v>0</v>
      </c>
      <c r="J28" s="1"/>
    </row>
    <row r="29" spans="1:10" x14ac:dyDescent="0.25">
      <c r="D29">
        <f t="shared" si="0"/>
        <v>0</v>
      </c>
      <c r="F29" t="e">
        <f>INDEX(Items!$C$2:$C$221,MATCH(E29,Items!$A$2:$A$221,))</f>
        <v>#N/A</v>
      </c>
      <c r="G29" t="e">
        <f>INDEX(Items!$B$2:B248,MATCH(E29,Items!$A$2:$A$221,))</f>
        <v>#N/A</v>
      </c>
      <c r="H29" t="e">
        <f>INDEX(Items!$D$2:D248,MATCH(E29,Items!$A$2:$A$221,))</f>
        <v>#N/A</v>
      </c>
      <c r="J29" s="1"/>
    </row>
    <row r="30" spans="1:10" x14ac:dyDescent="0.25">
      <c r="D30">
        <f t="shared" si="0"/>
        <v>0</v>
      </c>
      <c r="F30" t="e">
        <f>INDEX(Items!$C$2:$C$221,MATCH(E30,Items!$A$2:$A$221,))</f>
        <v>#N/A</v>
      </c>
      <c r="G30" t="e">
        <f>INDEX(Items!$B$2:B249,MATCH(E30,Items!$A$2:$A$221,))</f>
        <v>#N/A</v>
      </c>
      <c r="H30" t="e">
        <f>INDEX(Items!$D$2:D249,MATCH(E30,Items!$A$2:$A$221,))</f>
        <v>#N/A</v>
      </c>
      <c r="J30" s="1"/>
    </row>
    <row r="31" spans="1:10" x14ac:dyDescent="0.25">
      <c r="A31" t="s">
        <v>520</v>
      </c>
      <c r="B31">
        <v>30</v>
      </c>
      <c r="C31" s="1">
        <v>16</v>
      </c>
      <c r="D31">
        <f t="shared" si="0"/>
        <v>480</v>
      </c>
      <c r="E31" t="s">
        <v>382</v>
      </c>
      <c r="F31" t="str">
        <f>INDEX(Items!$C$2:$C$221,MATCH(E31,Items!$A$2:$A$221,))</f>
        <v>Methformin Hydrochloride</v>
      </c>
      <c r="G31" t="str">
        <f>INDEX(Items!$B$2:B250,MATCH(E31,Items!$A$2:$A$221,))</f>
        <v>Fornidd XR</v>
      </c>
      <c r="H31" t="str">
        <f>INDEX(Items!$D$2:D250,MATCH(E31,Items!$A$2:$A$221,))</f>
        <v>1g</v>
      </c>
      <c r="J31" s="1"/>
    </row>
    <row r="32" spans="1:10" x14ac:dyDescent="0.25">
      <c r="A32" t="s">
        <v>520</v>
      </c>
      <c r="B32">
        <v>10</v>
      </c>
      <c r="C32" s="1">
        <v>33.25</v>
      </c>
      <c r="D32">
        <f t="shared" si="0"/>
        <v>332.5</v>
      </c>
      <c r="E32" t="s">
        <v>526</v>
      </c>
      <c r="F32" t="str">
        <f>INDEX(Items!$C$2:$C$221,MATCH(E32,Items!$A$2:$A$221,))</f>
        <v>Orlistat</v>
      </c>
      <c r="G32" t="str">
        <f>INDEX(Items!$B$2:B251,MATCH(E32,Items!$A$2:$A$221,))</f>
        <v>Lesofat</v>
      </c>
      <c r="H32" t="str">
        <f>INDEX(Items!$D$2:D251,MATCH(E32,Items!$A$2:$A$221,))</f>
        <v>120mg</v>
      </c>
      <c r="J32" s="1"/>
    </row>
    <row r="33" spans="1:10" x14ac:dyDescent="0.25">
      <c r="A33" t="s">
        <v>520</v>
      </c>
      <c r="B33">
        <v>1</v>
      </c>
      <c r="C33" s="1">
        <v>97</v>
      </c>
      <c r="D33">
        <f t="shared" si="0"/>
        <v>97</v>
      </c>
      <c r="E33" t="s">
        <v>530</v>
      </c>
      <c r="F33" t="str">
        <f>INDEX(Items!$C$2:$C$221,MATCH(E33,Items!$A$2:$A$221,))</f>
        <v>Syrup</v>
      </c>
      <c r="G33" t="str">
        <f>INDEX(Items!$B$2:B252,MATCH(E33,Items!$A$2:$A$221,))</f>
        <v>Tempra</v>
      </c>
      <c r="H33" t="str">
        <f>INDEX(Items!$D$2:D252,MATCH(E33,Items!$A$2:$A$221,))</f>
        <v>120mg/5ml 60ml</v>
      </c>
      <c r="J33" s="1"/>
    </row>
    <row r="34" spans="1:10" x14ac:dyDescent="0.25">
      <c r="D34">
        <f t="shared" si="0"/>
        <v>0</v>
      </c>
      <c r="F34" t="e">
        <f>INDEX(Items!$C$2:$C$221,MATCH(E34,Items!$A$2:$A$221,))</f>
        <v>#N/A</v>
      </c>
      <c r="G34" t="e">
        <f>INDEX(Items!$B$2:B253,MATCH(E34,Items!$A$2:$A$221,))</f>
        <v>#N/A</v>
      </c>
      <c r="H34" t="e">
        <f>INDEX(Items!$D$2:D253,MATCH(E34,Items!$A$2:$A$221,))</f>
        <v>#N/A</v>
      </c>
      <c r="J34" s="1"/>
    </row>
    <row r="35" spans="1:10" x14ac:dyDescent="0.25">
      <c r="D35">
        <f t="shared" si="0"/>
        <v>0</v>
      </c>
      <c r="F35" t="e">
        <f>INDEX(Items!$C$2:$C$221,MATCH(E35,Items!$A$2:$A$221,))</f>
        <v>#N/A</v>
      </c>
      <c r="G35" t="e">
        <f>INDEX(Items!$B$2:B254,MATCH(E35,Items!$A$2:$A$221,))</f>
        <v>#N/A</v>
      </c>
      <c r="H35" t="e">
        <f>INDEX(Items!$D$2:D254,MATCH(E35,Items!$A$2:$A$221,))</f>
        <v>#N/A</v>
      </c>
      <c r="J35" s="1"/>
    </row>
    <row r="36" spans="1:10" x14ac:dyDescent="0.25">
      <c r="D36">
        <f t="shared" si="0"/>
        <v>0</v>
      </c>
      <c r="F36" t="e">
        <f>INDEX(Items!$C$2:$C$221,MATCH(E36,Items!$A$2:$A$221,))</f>
        <v>#N/A</v>
      </c>
      <c r="G36" t="e">
        <f>INDEX(Items!$B$2:B255,MATCH(E36,Items!$A$2:$A$221,))</f>
        <v>#N/A</v>
      </c>
      <c r="H36" t="e">
        <f>INDEX(Items!$D$2:D255,MATCH(E36,Items!$A$2:$A$221,))</f>
        <v>#N/A</v>
      </c>
      <c r="J36" s="1"/>
    </row>
    <row r="37" spans="1:10" x14ac:dyDescent="0.25">
      <c r="D37">
        <f t="shared" si="0"/>
        <v>0</v>
      </c>
      <c r="F37" t="e">
        <f>INDEX(Items!$C$2:$C$221,MATCH(E37,Items!$A$2:$A$221,))</f>
        <v>#N/A</v>
      </c>
      <c r="J37" s="1"/>
    </row>
    <row r="38" spans="1:10" x14ac:dyDescent="0.25">
      <c r="D38">
        <f t="shared" si="0"/>
        <v>0</v>
      </c>
      <c r="F38" t="e">
        <f>INDEX(Items!$C$2:$C$221,MATCH(E38,Items!$A$2:$A$221,))</f>
        <v>#N/A</v>
      </c>
      <c r="J38" s="1"/>
    </row>
    <row r="39" spans="1:10" x14ac:dyDescent="0.25">
      <c r="D39">
        <f t="shared" si="0"/>
        <v>0</v>
      </c>
      <c r="J39" s="1"/>
    </row>
    <row r="40" spans="1:10" x14ac:dyDescent="0.25">
      <c r="D40">
        <f t="shared" si="0"/>
        <v>0</v>
      </c>
      <c r="J40" s="1"/>
    </row>
    <row r="41" spans="1:10" x14ac:dyDescent="0.25">
      <c r="D41">
        <f t="shared" si="0"/>
        <v>0</v>
      </c>
      <c r="J41" s="1"/>
    </row>
    <row r="42" spans="1:10" x14ac:dyDescent="0.25">
      <c r="D42">
        <f t="shared" si="0"/>
        <v>0</v>
      </c>
      <c r="J42" s="1"/>
    </row>
    <row r="43" spans="1:10" x14ac:dyDescent="0.25">
      <c r="D43">
        <f t="shared" si="0"/>
        <v>0</v>
      </c>
      <c r="J43" s="1"/>
    </row>
    <row r="44" spans="1:10" x14ac:dyDescent="0.25">
      <c r="D44">
        <f t="shared" si="0"/>
        <v>0</v>
      </c>
      <c r="J44" s="1"/>
    </row>
    <row r="45" spans="1:10" x14ac:dyDescent="0.25">
      <c r="D45">
        <f t="shared" si="0"/>
        <v>0</v>
      </c>
      <c r="J45" s="1"/>
    </row>
    <row r="46" spans="1:10" x14ac:dyDescent="0.25">
      <c r="D46">
        <f t="shared" si="0"/>
        <v>0</v>
      </c>
      <c r="J46" s="1"/>
    </row>
    <row r="47" spans="1:10" x14ac:dyDescent="0.25">
      <c r="D47">
        <f t="shared" si="0"/>
        <v>0</v>
      </c>
      <c r="J47" s="1"/>
    </row>
    <row r="48" spans="1:10" x14ac:dyDescent="0.25">
      <c r="D48">
        <f t="shared" si="0"/>
        <v>0</v>
      </c>
      <c r="J48" s="1"/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16336F-DD06-47DA-81A0-0FC2D9FC0B27}">
          <x14:formula1>
            <xm:f>Items!$A$2:$A$221</xm:f>
          </x14:formula1>
          <xm:sqref>E2:E500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607D-C436-44C1-A49F-0AAB03BD1CCF}">
  <dimension ref="A1:I49"/>
  <sheetViews>
    <sheetView workbookViewId="0">
      <selection activeCell="B9" sqref="B9"/>
    </sheetView>
  </sheetViews>
  <sheetFormatPr defaultRowHeight="15" x14ac:dyDescent="0.25"/>
  <cols>
    <col min="2" max="2" width="10.7109375" style="2" bestFit="1" customWidth="1"/>
    <col min="7" max="7" width="9.140625" style="14"/>
  </cols>
  <sheetData>
    <row r="1" spans="1:9" x14ac:dyDescent="0.25">
      <c r="A1">
        <v>1</v>
      </c>
      <c r="B1" s="19">
        <v>44622</v>
      </c>
      <c r="C1" s="20">
        <v>152862</v>
      </c>
      <c r="D1" s="21">
        <v>5.03</v>
      </c>
      <c r="E1" s="21">
        <v>59.55</v>
      </c>
      <c r="F1" s="21">
        <v>300</v>
      </c>
      <c r="G1" s="14">
        <f>IF(F1/E1=D1,"",F1/E1-D1)</f>
        <v>7.7833753148617291E-3</v>
      </c>
      <c r="H1">
        <f>SUM($D$1:$D$4)</f>
        <v>50.109000000000002</v>
      </c>
    </row>
    <row r="2" spans="1:9" x14ac:dyDescent="0.25">
      <c r="A2">
        <v>2</v>
      </c>
      <c r="B2" s="19">
        <v>44613</v>
      </c>
      <c r="C2" s="20">
        <v>137562</v>
      </c>
      <c r="D2" s="21">
        <v>14.147</v>
      </c>
      <c r="E2" s="21">
        <v>67.34</v>
      </c>
      <c r="F2" s="21">
        <v>952.66</v>
      </c>
      <c r="G2" s="14">
        <f>IF(F2/E2=D2,"",F2/E2-D2)</f>
        <v>1.514701514615524E-5</v>
      </c>
    </row>
    <row r="3" spans="1:9" x14ac:dyDescent="0.25">
      <c r="A3">
        <v>3</v>
      </c>
      <c r="B3" s="19">
        <v>44585</v>
      </c>
      <c r="C3" s="20">
        <v>303166</v>
      </c>
      <c r="D3" s="21">
        <v>15.39</v>
      </c>
      <c r="E3" s="21">
        <v>52.95</v>
      </c>
      <c r="F3" s="21">
        <v>815</v>
      </c>
      <c r="G3" s="14">
        <f>IF(F3/E3=D3,"",F3/E3-D3)</f>
        <v>1.8791312559010009E-3</v>
      </c>
    </row>
    <row r="4" spans="1:9" x14ac:dyDescent="0.25">
      <c r="A4">
        <v>4</v>
      </c>
      <c r="B4" s="19">
        <v>44611</v>
      </c>
      <c r="C4" s="20">
        <v>319436</v>
      </c>
      <c r="D4" s="21">
        <v>15.542</v>
      </c>
      <c r="E4" s="21">
        <v>66.14</v>
      </c>
      <c r="F4" s="21">
        <v>1027.95</v>
      </c>
      <c r="G4" s="14">
        <f>IF(F4/E4=D4,"",F4/E4-D4)</f>
        <v>3.2053220442307406E-5</v>
      </c>
    </row>
    <row r="5" spans="1:9" x14ac:dyDescent="0.25">
      <c r="A5">
        <v>5</v>
      </c>
      <c r="B5" s="16"/>
      <c r="C5" s="17"/>
      <c r="D5" s="18"/>
      <c r="E5" s="18"/>
      <c r="F5" s="18"/>
    </row>
    <row r="6" spans="1:9" x14ac:dyDescent="0.25">
      <c r="A6">
        <v>6</v>
      </c>
      <c r="B6" s="19">
        <v>44479</v>
      </c>
      <c r="C6" s="20">
        <v>265249</v>
      </c>
      <c r="D6" s="21">
        <v>44.886000000000003</v>
      </c>
      <c r="E6" s="21">
        <v>51.23</v>
      </c>
      <c r="F6" s="21">
        <v>2299.5</v>
      </c>
      <c r="G6" s="14">
        <f t="shared" ref="G6:G22" si="0">IF(F6/E6=D6,"",F6/E6-D6)</f>
        <v>-1.9090376732577852E-4</v>
      </c>
      <c r="H6">
        <f>SUM(D$6:D$9)</f>
        <v>67.006</v>
      </c>
      <c r="I6">
        <f>50-H6</f>
        <v>-17.006</v>
      </c>
    </row>
    <row r="7" spans="1:9" x14ac:dyDescent="0.25">
      <c r="A7">
        <v>7</v>
      </c>
      <c r="B7" s="19">
        <v>44645</v>
      </c>
      <c r="C7" s="21">
        <v>348357</v>
      </c>
      <c r="D7" s="21">
        <v>6</v>
      </c>
      <c r="E7" s="21">
        <v>76.3</v>
      </c>
      <c r="F7" s="21">
        <v>403.72</v>
      </c>
      <c r="G7" s="14">
        <f t="shared" si="0"/>
        <v>-0.70878112712975039</v>
      </c>
    </row>
    <row r="8" spans="1:9" x14ac:dyDescent="0.25">
      <c r="A8">
        <v>8</v>
      </c>
      <c r="B8" s="16"/>
      <c r="C8" s="17"/>
      <c r="D8" s="18"/>
      <c r="E8" s="18"/>
      <c r="F8" s="18"/>
      <c r="G8" s="14" t="e">
        <f t="shared" si="0"/>
        <v>#DIV/0!</v>
      </c>
    </row>
    <row r="9" spans="1:9" x14ac:dyDescent="0.25">
      <c r="A9">
        <v>9</v>
      </c>
      <c r="B9" s="19">
        <v>44627</v>
      </c>
      <c r="C9" s="20">
        <v>154442</v>
      </c>
      <c r="D9" s="20">
        <v>16.12</v>
      </c>
      <c r="E9" s="21">
        <v>59.55</v>
      </c>
      <c r="F9" s="21">
        <v>960.12</v>
      </c>
      <c r="G9" s="14">
        <f t="shared" ref="G9:G13" si="1">IF(F9/E9=D9,"",F9/E9-D9)</f>
        <v>2.921914357681743E-3</v>
      </c>
    </row>
    <row r="10" spans="1:9" x14ac:dyDescent="0.25">
      <c r="A10">
        <v>10</v>
      </c>
      <c r="B10" s="19">
        <v>44660</v>
      </c>
      <c r="C10" s="21">
        <v>325240</v>
      </c>
      <c r="D10" s="21">
        <v>14</v>
      </c>
      <c r="E10" s="21">
        <v>73.400000000000006</v>
      </c>
      <c r="F10" s="21">
        <v>1027.5999999999999</v>
      </c>
      <c r="G10" s="14" t="str">
        <f t="shared" si="1"/>
        <v/>
      </c>
    </row>
    <row r="11" spans="1:9" x14ac:dyDescent="0.25">
      <c r="A11">
        <v>11</v>
      </c>
      <c r="B11" s="19">
        <v>44667</v>
      </c>
      <c r="C11" s="21">
        <v>356541</v>
      </c>
      <c r="D11" s="21">
        <v>20</v>
      </c>
      <c r="E11" s="21">
        <v>73.05</v>
      </c>
      <c r="F11" s="21">
        <v>1461</v>
      </c>
      <c r="G11" s="14" t="str">
        <f t="shared" si="1"/>
        <v/>
      </c>
    </row>
    <row r="12" spans="1:9" x14ac:dyDescent="0.25">
      <c r="A12">
        <v>12</v>
      </c>
      <c r="B12" s="22"/>
      <c r="C12" s="24"/>
      <c r="D12" s="24"/>
      <c r="E12" s="24"/>
      <c r="F12" s="24"/>
      <c r="G12" s="14" t="e">
        <f t="shared" si="1"/>
        <v>#DIV/0!</v>
      </c>
    </row>
    <row r="13" spans="1:9" x14ac:dyDescent="0.25">
      <c r="A13">
        <v>13</v>
      </c>
      <c r="B13" s="22"/>
      <c r="C13" s="23"/>
      <c r="D13" s="24"/>
      <c r="E13" s="24"/>
      <c r="F13" s="24"/>
      <c r="G13" s="14" t="e">
        <f t="shared" si="1"/>
        <v>#DIV/0!</v>
      </c>
    </row>
    <row r="14" spans="1:9" x14ac:dyDescent="0.25">
      <c r="A14">
        <v>14</v>
      </c>
      <c r="B14" s="16"/>
      <c r="C14" s="18"/>
      <c r="D14" s="18"/>
      <c r="E14" s="18"/>
      <c r="F14" s="18"/>
      <c r="G14" s="14" t="e">
        <f t="shared" si="0"/>
        <v>#DIV/0!</v>
      </c>
    </row>
    <row r="15" spans="1:9" x14ac:dyDescent="0.25">
      <c r="A15">
        <v>15</v>
      </c>
      <c r="B15" s="22"/>
      <c r="C15" s="23"/>
      <c r="D15" s="24"/>
      <c r="E15" s="24"/>
      <c r="F15" s="24"/>
      <c r="G15" s="14" t="e">
        <f t="shared" si="0"/>
        <v>#DIV/0!</v>
      </c>
      <c r="H15">
        <f>D15</f>
        <v>0</v>
      </c>
      <c r="I15">
        <f>50-H15</f>
        <v>50</v>
      </c>
    </row>
    <row r="16" spans="1:9" x14ac:dyDescent="0.25">
      <c r="A16">
        <v>16</v>
      </c>
      <c r="B16" s="16"/>
      <c r="C16" s="18"/>
      <c r="D16" s="18"/>
      <c r="E16" s="18"/>
      <c r="F16" s="18"/>
      <c r="G16" s="14" t="e">
        <f t="shared" si="0"/>
        <v>#DIV/0!</v>
      </c>
    </row>
    <row r="17" spans="1:9" x14ac:dyDescent="0.25">
      <c r="A17">
        <v>17</v>
      </c>
      <c r="B17" s="22"/>
      <c r="C17" s="24"/>
      <c r="D17" s="24"/>
      <c r="E17" s="24"/>
      <c r="F17" s="24"/>
      <c r="G17" s="14" t="e">
        <f t="shared" si="0"/>
        <v>#DIV/0!</v>
      </c>
      <c r="H17">
        <f>SUM(D17:D19)</f>
        <v>0</v>
      </c>
      <c r="I17">
        <f>50-H17</f>
        <v>50</v>
      </c>
    </row>
    <row r="18" spans="1:9" x14ac:dyDescent="0.25">
      <c r="A18">
        <v>18</v>
      </c>
      <c r="B18" s="22"/>
      <c r="C18" s="23"/>
      <c r="D18" s="23"/>
      <c r="E18" s="24"/>
      <c r="F18" s="24"/>
      <c r="G18" s="14" t="e">
        <f t="shared" si="0"/>
        <v>#DIV/0!</v>
      </c>
    </row>
    <row r="19" spans="1:9" x14ac:dyDescent="0.25">
      <c r="A19">
        <v>19</v>
      </c>
      <c r="B19" s="16"/>
      <c r="C19" s="18"/>
      <c r="D19" s="18"/>
      <c r="E19" s="18"/>
      <c r="F19" s="18"/>
      <c r="G19" s="14" t="e">
        <f t="shared" si="0"/>
        <v>#DIV/0!</v>
      </c>
    </row>
    <row r="20" spans="1:9" x14ac:dyDescent="0.25">
      <c r="A20">
        <v>20</v>
      </c>
      <c r="B20" s="22">
        <v>44632</v>
      </c>
      <c r="C20" s="24">
        <v>141382</v>
      </c>
      <c r="D20" s="24">
        <v>20.082999999999998</v>
      </c>
      <c r="E20" s="24">
        <v>65.400000000000006</v>
      </c>
      <c r="F20" s="24">
        <v>1313.43</v>
      </c>
      <c r="G20" s="14">
        <f t="shared" si="0"/>
        <v>2.7522935781121305E-5</v>
      </c>
      <c r="H20">
        <f>SUM(D20:D22)</f>
        <v>43.140999999999998</v>
      </c>
      <c r="I20">
        <f>50-H20</f>
        <v>6.8590000000000018</v>
      </c>
    </row>
    <row r="21" spans="1:9" x14ac:dyDescent="0.25">
      <c r="A21">
        <v>21</v>
      </c>
      <c r="B21" s="22">
        <v>44645</v>
      </c>
      <c r="C21" s="24">
        <v>348396</v>
      </c>
      <c r="D21" s="24">
        <v>23.058</v>
      </c>
      <c r="E21" s="24">
        <v>67.3</v>
      </c>
      <c r="F21" s="24">
        <v>1551.8</v>
      </c>
      <c r="G21" s="14">
        <f t="shared" si="0"/>
        <v>-5.0520059435399389E-5</v>
      </c>
    </row>
    <row r="22" spans="1:9" x14ac:dyDescent="0.25">
      <c r="A22">
        <v>22</v>
      </c>
      <c r="B22" s="22"/>
      <c r="C22" s="23"/>
      <c r="D22" s="23"/>
      <c r="E22" s="24"/>
      <c r="F22" s="24"/>
      <c r="G22" s="14" t="e">
        <f t="shared" si="0"/>
        <v>#DIV/0!</v>
      </c>
    </row>
    <row r="23" spans="1:9" x14ac:dyDescent="0.25">
      <c r="A23">
        <v>23</v>
      </c>
      <c r="B23" s="16"/>
      <c r="C23" s="18"/>
      <c r="D23" s="18"/>
      <c r="E23" s="18"/>
      <c r="F23" s="18"/>
      <c r="G23" s="14" t="e">
        <f t="shared" ref="G23:G40" si="2">IF(F23/E23=D23,"",F23/E23-D23)</f>
        <v>#DIV/0!</v>
      </c>
    </row>
    <row r="24" spans="1:9" x14ac:dyDescent="0.25">
      <c r="B24" s="22">
        <v>44627</v>
      </c>
      <c r="C24" s="24">
        <v>154442</v>
      </c>
      <c r="D24" s="24">
        <v>16.12</v>
      </c>
      <c r="E24" s="24">
        <v>59.55</v>
      </c>
      <c r="F24" s="24">
        <v>960.12</v>
      </c>
      <c r="G24" s="14">
        <f t="shared" si="2"/>
        <v>2.921914357681743E-3</v>
      </c>
    </row>
    <row r="25" spans="1:9" x14ac:dyDescent="0.25">
      <c r="B25" s="22"/>
      <c r="C25" s="23"/>
      <c r="D25" s="24"/>
      <c r="E25" s="24"/>
      <c r="F25" s="24"/>
      <c r="G25" s="14" t="e">
        <f t="shared" si="2"/>
        <v>#DIV/0!</v>
      </c>
    </row>
    <row r="26" spans="1:9" x14ac:dyDescent="0.25">
      <c r="G26" s="14" t="e">
        <f t="shared" si="2"/>
        <v>#DIV/0!</v>
      </c>
    </row>
    <row r="27" spans="1:9" x14ac:dyDescent="0.25">
      <c r="G27" s="14" t="e">
        <f t="shared" si="2"/>
        <v>#DIV/0!</v>
      </c>
    </row>
    <row r="28" spans="1:9" x14ac:dyDescent="0.25">
      <c r="G28" s="14" t="e">
        <f t="shared" si="2"/>
        <v>#DIV/0!</v>
      </c>
    </row>
    <row r="29" spans="1:9" x14ac:dyDescent="0.25">
      <c r="B29" s="16"/>
      <c r="C29" s="17"/>
      <c r="D29" s="18"/>
      <c r="E29" s="18"/>
      <c r="F29" s="18"/>
      <c r="G29" s="14" t="e">
        <f t="shared" si="2"/>
        <v>#DIV/0!</v>
      </c>
    </row>
    <row r="30" spans="1:9" x14ac:dyDescent="0.25">
      <c r="B30" s="16">
        <v>44599</v>
      </c>
      <c r="C30" s="17">
        <v>69935</v>
      </c>
      <c r="D30" s="18">
        <v>15.363</v>
      </c>
      <c r="E30" s="18">
        <v>65.09</v>
      </c>
      <c r="F30" s="18">
        <v>1000</v>
      </c>
      <c r="G30" s="14">
        <f t="shared" si="2"/>
        <v>3.430634506056407E-4</v>
      </c>
      <c r="H30">
        <f>SUM(D30:D32)</f>
        <v>50.759</v>
      </c>
      <c r="I30">
        <f>50-H30</f>
        <v>-0.75900000000000034</v>
      </c>
    </row>
    <row r="31" spans="1:9" x14ac:dyDescent="0.25">
      <c r="B31" s="16">
        <v>44599</v>
      </c>
      <c r="C31" s="17">
        <v>70758</v>
      </c>
      <c r="D31" s="18">
        <v>16.425000000000001</v>
      </c>
      <c r="E31" s="18">
        <v>65.09</v>
      </c>
      <c r="F31" s="18">
        <v>1069.1400000000001</v>
      </c>
      <c r="G31" s="14">
        <f t="shared" si="2"/>
        <v>5.6460285758319628E-4</v>
      </c>
    </row>
    <row r="32" spans="1:9" x14ac:dyDescent="0.25">
      <c r="B32" s="16">
        <v>44624</v>
      </c>
      <c r="C32" s="17">
        <v>151102</v>
      </c>
      <c r="D32" s="18">
        <v>18.971</v>
      </c>
      <c r="E32" s="18">
        <v>57.55</v>
      </c>
      <c r="F32" s="18">
        <v>1100</v>
      </c>
      <c r="G32" s="14">
        <f t="shared" si="2"/>
        <v>0.14281407471763785</v>
      </c>
    </row>
    <row r="33" spans="2:9" x14ac:dyDescent="0.25">
      <c r="B33" s="16"/>
      <c r="C33" s="18"/>
      <c r="D33" s="18"/>
      <c r="E33" s="18"/>
      <c r="F33" s="18"/>
      <c r="G33" s="14" t="e">
        <f t="shared" si="2"/>
        <v>#DIV/0!</v>
      </c>
    </row>
    <row r="34" spans="2:9" x14ac:dyDescent="0.25">
      <c r="B34" s="16"/>
      <c r="C34" s="18"/>
      <c r="D34" s="18"/>
      <c r="E34" s="18"/>
      <c r="F34" s="18"/>
      <c r="G34" s="14" t="e">
        <f t="shared" si="2"/>
        <v>#DIV/0!</v>
      </c>
    </row>
    <row r="35" spans="2:9" x14ac:dyDescent="0.25">
      <c r="B35" s="22">
        <v>44623</v>
      </c>
      <c r="C35" s="24">
        <v>151991</v>
      </c>
      <c r="D35" s="24">
        <v>21.565000000000001</v>
      </c>
      <c r="E35" s="24">
        <v>68.39</v>
      </c>
      <c r="F35" s="24">
        <v>1479.33</v>
      </c>
      <c r="G35" s="14">
        <f t="shared" si="2"/>
        <v>6.5793975727441278E-2</v>
      </c>
      <c r="H35">
        <f>SUM(D35:D37)</f>
        <v>46.393000000000001</v>
      </c>
      <c r="I35">
        <f>50-H35</f>
        <v>3.6069999999999993</v>
      </c>
    </row>
    <row r="36" spans="2:9" x14ac:dyDescent="0.25">
      <c r="B36" s="22">
        <v>44632</v>
      </c>
      <c r="C36" s="24">
        <v>144179</v>
      </c>
      <c r="D36" s="24">
        <v>4.9279999999999999</v>
      </c>
      <c r="E36" s="24">
        <v>72.39</v>
      </c>
      <c r="F36" s="24">
        <v>356.74</v>
      </c>
      <c r="G36" s="14">
        <f t="shared" si="2"/>
        <v>2.8733250449164416E-5</v>
      </c>
    </row>
    <row r="37" spans="2:9" x14ac:dyDescent="0.25">
      <c r="B37" s="22">
        <v>44474</v>
      </c>
      <c r="C37" s="23">
        <v>129149</v>
      </c>
      <c r="D37" s="24">
        <v>19.899999999999999</v>
      </c>
      <c r="E37" s="24">
        <v>50.23</v>
      </c>
      <c r="F37" s="24">
        <v>1000</v>
      </c>
      <c r="G37" s="14">
        <f t="shared" si="2"/>
        <v>8.4212621939094845E-3</v>
      </c>
    </row>
    <row r="38" spans="2:9" x14ac:dyDescent="0.25">
      <c r="B38" s="16"/>
      <c r="C38" s="18"/>
      <c r="D38" s="18"/>
      <c r="E38" s="18"/>
      <c r="F38" s="18"/>
      <c r="G38" s="14" t="e">
        <f t="shared" si="2"/>
        <v>#DIV/0!</v>
      </c>
    </row>
    <row r="39" spans="2:9" x14ac:dyDescent="0.25">
      <c r="B39" s="22"/>
      <c r="C39" s="23"/>
      <c r="D39" s="24"/>
      <c r="E39" s="24"/>
      <c r="F39" s="24"/>
      <c r="G39" s="14" t="e">
        <f t="shared" si="2"/>
        <v>#DIV/0!</v>
      </c>
    </row>
    <row r="40" spans="2:9" x14ac:dyDescent="0.25">
      <c r="B40" s="16"/>
      <c r="C40" s="18"/>
      <c r="D40" s="18"/>
      <c r="E40" s="18"/>
      <c r="F40" s="18"/>
      <c r="G40" s="14" t="e">
        <f t="shared" si="2"/>
        <v>#DIV/0!</v>
      </c>
    </row>
    <row r="41" spans="2:9" x14ac:dyDescent="0.25">
      <c r="B41" s="22"/>
      <c r="C41" s="24"/>
      <c r="D41" s="24"/>
      <c r="E41" s="24"/>
      <c r="F41" s="24"/>
    </row>
    <row r="42" spans="2:9" x14ac:dyDescent="0.25">
      <c r="B42" s="22"/>
      <c r="C42" s="23"/>
      <c r="D42" s="23"/>
      <c r="E42" s="24"/>
      <c r="F42" s="24"/>
    </row>
    <row r="43" spans="2:9" x14ac:dyDescent="0.25">
      <c r="B43" s="16"/>
      <c r="C43" s="18"/>
      <c r="D43" s="18"/>
      <c r="E43" s="18"/>
      <c r="F43" s="18"/>
    </row>
    <row r="44" spans="2:9" x14ac:dyDescent="0.25">
      <c r="B44" s="16"/>
      <c r="C44" s="18"/>
      <c r="D44" s="18"/>
      <c r="E44" s="18"/>
      <c r="F44" s="18"/>
    </row>
    <row r="45" spans="2:9" x14ac:dyDescent="0.25">
      <c r="B45" s="22">
        <v>44632</v>
      </c>
      <c r="C45" s="24">
        <v>141382</v>
      </c>
      <c r="D45" s="24">
        <v>20.082999999999998</v>
      </c>
      <c r="E45" s="24">
        <v>65.400000000000006</v>
      </c>
      <c r="F45" s="24">
        <v>1313.43</v>
      </c>
    </row>
    <row r="47" spans="2:9" x14ac:dyDescent="0.25">
      <c r="B47" s="16"/>
      <c r="C47" s="18"/>
      <c r="D47" s="18"/>
      <c r="E47" s="18"/>
      <c r="F47" s="18"/>
    </row>
    <row r="48" spans="2:9" x14ac:dyDescent="0.25">
      <c r="B48" s="22"/>
      <c r="C48" s="24"/>
      <c r="D48" s="24"/>
      <c r="E48" s="24"/>
      <c r="F48" s="24"/>
    </row>
    <row r="49" spans="2:6" x14ac:dyDescent="0.25">
      <c r="B49" s="22"/>
      <c r="C49" s="23"/>
      <c r="D49" s="24"/>
      <c r="E49" s="24"/>
      <c r="F49" s="24"/>
    </row>
  </sheetData>
  <sortState xmlns:xlrd2="http://schemas.microsoft.com/office/spreadsheetml/2017/richdata2" ref="A1:I22">
    <sortCondition ref="A1:A2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9FDE-F577-4BA7-A5B1-BAF029673FB0}">
  <dimension ref="A1:T314"/>
  <sheetViews>
    <sheetView workbookViewId="0">
      <pane xSplit="5" ySplit="2" topLeftCell="F6" activePane="bottomRight" state="frozen"/>
      <selection activeCell="J15" sqref="J15"/>
      <selection pane="topRight" activeCell="J15" sqref="J15"/>
      <selection pane="bottomLeft" activeCell="J15" sqref="J15"/>
      <selection pane="bottomRight" activeCell="D16" sqref="D16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8" width="9.1406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5703125" style="1" bestFit="1" customWidth="1"/>
    <col min="16" max="16" width="9.140625" bestFit="1" customWidth="1"/>
  </cols>
  <sheetData>
    <row r="1" spans="2:20" x14ac:dyDescent="0.25">
      <c r="C1" s="2"/>
      <c r="G1" s="1">
        <f>SUM(G25:G463)</f>
        <v>0</v>
      </c>
      <c r="H1" s="1">
        <f>SUM(H25:H463)</f>
        <v>940</v>
      </c>
      <c r="I1" s="1">
        <f>SUM(I25:I463)</f>
        <v>13917.51</v>
      </c>
      <c r="J1" s="1">
        <f>SUM(J25:J463)</f>
        <v>0</v>
      </c>
      <c r="K1" s="1">
        <f>SUM(K25:K463)</f>
        <v>0</v>
      </c>
      <c r="L1" s="3"/>
      <c r="M1" s="3"/>
      <c r="N1" s="3" t="s">
        <v>27</v>
      </c>
      <c r="O1" s="1">
        <f>SUM(O25:O463)</f>
        <v>14952.01</v>
      </c>
      <c r="Q1" t="s">
        <v>309</v>
      </c>
    </row>
    <row r="2" spans="2:20" x14ac:dyDescent="0.25">
      <c r="B2" t="s">
        <v>28</v>
      </c>
      <c r="C2" s="2" t="s">
        <v>29</v>
      </c>
      <c r="D2" t="s">
        <v>30</v>
      </c>
      <c r="G2" s="1" t="s">
        <v>578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2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2:20" x14ac:dyDescent="0.25">
      <c r="C4" s="2"/>
      <c r="G4" s="1"/>
      <c r="H4" s="1"/>
      <c r="I4" s="1"/>
      <c r="J4" s="1"/>
      <c r="K4" s="1"/>
      <c r="L4" s="3">
        <f>L3-SUM(G4:K4)+O4</f>
        <v>0</v>
      </c>
      <c r="M4" s="3"/>
      <c r="N4" s="3"/>
      <c r="Q4" s="1"/>
    </row>
    <row r="5" spans="2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>L4-SUM(G5:K5)+O5</f>
        <v>0</v>
      </c>
      <c r="M5" s="3"/>
      <c r="N5" s="3"/>
      <c r="Q5" s="1"/>
    </row>
    <row r="6" spans="2:20" x14ac:dyDescent="0.25">
      <c r="C6" s="2"/>
      <c r="E6" t="e">
        <f>INDEX(Establishment!$B$2:$B$169,MATCH(D6,Establishment!$A$2:$A$169,0))</f>
        <v>#N/A</v>
      </c>
      <c r="F6" t="e">
        <f>INDEX(Establishment!$C$2:$C$169,MATCH(D6,Establishment!$A$2:$A$169,0))</f>
        <v>#N/A</v>
      </c>
      <c r="G6" s="1"/>
      <c r="H6" s="1"/>
      <c r="I6" s="1"/>
      <c r="J6" s="1"/>
      <c r="K6" s="1"/>
      <c r="L6" s="3">
        <f>L5-SUM(G6:K6)+O6</f>
        <v>0</v>
      </c>
      <c r="M6" s="3"/>
      <c r="N6" s="3"/>
      <c r="Q6" s="1"/>
    </row>
    <row r="7" spans="2:20" x14ac:dyDescent="0.25">
      <c r="C7" s="2"/>
      <c r="E7" t="e">
        <f>INDEX(Establishment!$B$2:$B$169,MATCH(D7,Establishment!$A$2:$A$169,0))</f>
        <v>#N/A</v>
      </c>
      <c r="F7" t="e">
        <f>INDEX(Establishment!$C$2:$C$169,MATCH(D7,Establishment!$A$2:$A$169,0))</f>
        <v>#N/A</v>
      </c>
      <c r="G7" s="1"/>
      <c r="H7" s="1"/>
      <c r="I7" s="1"/>
      <c r="J7" s="1"/>
      <c r="K7" s="1"/>
      <c r="L7" s="3">
        <f>L6-SUM(G7:K7)+O7</f>
        <v>0</v>
      </c>
      <c r="M7" s="3"/>
      <c r="N7" s="3"/>
      <c r="Q7" s="1"/>
    </row>
    <row r="8" spans="2:20" x14ac:dyDescent="0.25">
      <c r="C8" s="2"/>
      <c r="E8" t="e">
        <f>INDEX(Establishment!$B$2:$B$169,MATCH(D8,Establishment!$A$2:$A$169,0))</f>
        <v>#N/A</v>
      </c>
      <c r="F8" t="e">
        <f>INDEX(Establishment!$C$2:$C$169,MATCH(D8,Establishment!$A$2:$A$169,0))</f>
        <v>#N/A</v>
      </c>
      <c r="G8" s="1"/>
      <c r="H8" s="1"/>
      <c r="I8" s="1"/>
      <c r="J8" s="1"/>
      <c r="K8" s="1"/>
      <c r="L8" s="3">
        <f t="shared" ref="L8:L71" si="0">L7-SUM(G8:K8)+O8</f>
        <v>0</v>
      </c>
      <c r="M8" s="3"/>
      <c r="N8" s="3"/>
      <c r="P8" s="1"/>
      <c r="Q8" s="1"/>
      <c r="R8" s="1"/>
      <c r="S8" s="1"/>
      <c r="T8" s="1"/>
    </row>
    <row r="9" spans="2:20" x14ac:dyDescent="0.25">
      <c r="C9" s="2">
        <v>44568</v>
      </c>
      <c r="D9" t="s">
        <v>307</v>
      </c>
      <c r="E9" t="str">
        <f>INDEX(Establishment!$B$2:$B$169,MATCH(D9,Establishment!$A$2:$A$169,0))</f>
        <v>Diatoms</v>
      </c>
      <c r="F9" t="str">
        <f>INDEX(Establishment!$C$2:$C$169,MATCH(D9,Establishment!$A$2:$A$169,0))</f>
        <v>Katipunan</v>
      </c>
      <c r="G9" s="1"/>
      <c r="H9" s="1"/>
      <c r="I9" s="1">
        <v>1000</v>
      </c>
      <c r="J9" s="1"/>
      <c r="K9" s="1"/>
      <c r="L9" s="3">
        <f t="shared" si="0"/>
        <v>-1000</v>
      </c>
      <c r="M9" s="3"/>
      <c r="N9" s="3"/>
      <c r="P9" s="1"/>
      <c r="Q9" s="1"/>
      <c r="R9" s="1"/>
      <c r="S9" s="1"/>
      <c r="T9" s="1"/>
    </row>
    <row r="10" spans="2:20" x14ac:dyDescent="0.25">
      <c r="C10" s="2">
        <v>44599</v>
      </c>
      <c r="D10" t="s">
        <v>307</v>
      </c>
      <c r="E10" t="str">
        <f>INDEX(Establishment!$B$2:$B$169,MATCH(D10,Establishment!$A$2:$A$169,0))</f>
        <v>Diatoms</v>
      </c>
      <c r="F10" t="str">
        <f>INDEX(Establishment!$C$2:$C$169,MATCH(D10,Establishment!$A$2:$A$169,0))</f>
        <v>Katipunan</v>
      </c>
      <c r="G10" s="1"/>
      <c r="H10" s="1"/>
      <c r="I10" s="1">
        <v>1069.1400000000001</v>
      </c>
      <c r="J10" s="1"/>
      <c r="K10" s="1"/>
      <c r="L10" s="3">
        <f t="shared" si="0"/>
        <v>-2069.1400000000003</v>
      </c>
      <c r="M10" s="3"/>
      <c r="N10" s="3"/>
      <c r="P10" s="1"/>
      <c r="Q10" s="1"/>
      <c r="R10" s="1"/>
      <c r="S10" s="1"/>
      <c r="T10" s="1"/>
    </row>
    <row r="11" spans="2:20" x14ac:dyDescent="0.25">
      <c r="C11" s="2">
        <v>44611</v>
      </c>
      <c r="D11" t="s">
        <v>307</v>
      </c>
      <c r="E11" t="str">
        <f>INDEX(Establishment!$B$2:$B$169,MATCH(D11,Establishment!$A$2:$A$169,0))</f>
        <v>Diatoms</v>
      </c>
      <c r="F11" t="str">
        <f>INDEX(Establishment!$C$2:$C$169,MATCH(D11,Establishment!$A$2:$A$169,0))</f>
        <v>Katipunan</v>
      </c>
      <c r="G11" s="1"/>
      <c r="H11" s="1"/>
      <c r="I11" s="1">
        <v>1027.95</v>
      </c>
      <c r="J11" s="1"/>
      <c r="K11" s="1"/>
      <c r="L11" s="3">
        <f t="shared" si="0"/>
        <v>-3097.09</v>
      </c>
      <c r="M11" s="3"/>
      <c r="N11" s="3"/>
      <c r="P11" s="1"/>
      <c r="Q11" s="1"/>
      <c r="R11" s="1"/>
      <c r="S11" s="1"/>
      <c r="T11" s="1"/>
    </row>
    <row r="12" spans="2:20" x14ac:dyDescent="0.25">
      <c r="C12" s="2">
        <v>44613</v>
      </c>
      <c r="D12" t="s">
        <v>307</v>
      </c>
      <c r="E12" t="str">
        <f>INDEX(Establishment!$B$2:$B$169,MATCH(D12,Establishment!$A$2:$A$169,0))</f>
        <v>Diatoms</v>
      </c>
      <c r="F12" t="str">
        <f>INDEX(Establishment!$C$2:$C$169,MATCH(D12,Establishment!$A$2:$A$169,0))</f>
        <v>Katipunan</v>
      </c>
      <c r="G12" s="1"/>
      <c r="H12" s="1"/>
      <c r="I12" s="1">
        <v>952.66</v>
      </c>
      <c r="J12" s="1"/>
      <c r="K12" s="1"/>
      <c r="L12" s="3">
        <f t="shared" si="0"/>
        <v>-4049.75</v>
      </c>
      <c r="M12" s="3"/>
      <c r="N12" s="3"/>
      <c r="P12" s="1"/>
      <c r="Q12" s="1"/>
      <c r="R12" s="1"/>
      <c r="S12" s="1"/>
      <c r="T12" s="1"/>
    </row>
    <row r="13" spans="2:20" x14ac:dyDescent="0.25">
      <c r="C13" s="2">
        <v>44615</v>
      </c>
      <c r="D13" t="s">
        <v>531</v>
      </c>
      <c r="E13" t="str">
        <f>INDEX(Establishment!$B$2:$B$169,MATCH(D13,Establishment!$A$2:$A$169,0))</f>
        <v>Super Metro</v>
      </c>
      <c r="F13" t="str">
        <f>INDEX(Establishment!$C$2:$C$169,MATCH(D13,Establishment!$A$2:$A$169,0))</f>
        <v>Basak</v>
      </c>
      <c r="G13" s="1"/>
      <c r="H13" s="1"/>
      <c r="I13" s="1">
        <v>401.1</v>
      </c>
      <c r="J13" s="1"/>
      <c r="K13" s="1"/>
      <c r="L13" s="3">
        <f t="shared" si="0"/>
        <v>-4450.8500000000004</v>
      </c>
      <c r="M13" s="3"/>
      <c r="N13" s="3"/>
      <c r="P13" s="1"/>
      <c r="Q13" s="1"/>
      <c r="R13" s="1"/>
      <c r="S13" s="1"/>
      <c r="T13" s="1"/>
    </row>
    <row r="14" spans="2:20" x14ac:dyDescent="0.25">
      <c r="C14" s="2">
        <v>44618</v>
      </c>
      <c r="D14" t="s">
        <v>531</v>
      </c>
      <c r="E14" t="str">
        <f>INDEX(Establishment!$B$2:$B$169,MATCH(D14,Establishment!$A$2:$A$169,0))</f>
        <v>Super Metro</v>
      </c>
      <c r="F14" t="str">
        <f>INDEX(Establishment!$C$2:$C$169,MATCH(D14,Establishment!$A$2:$A$169,0))</f>
        <v>Basak</v>
      </c>
      <c r="G14" s="1"/>
      <c r="H14" s="1"/>
      <c r="I14" s="1">
        <v>3323.25</v>
      </c>
      <c r="J14" s="1"/>
      <c r="K14" s="1"/>
      <c r="L14" s="3">
        <f t="shared" si="0"/>
        <v>-7774.1</v>
      </c>
      <c r="M14" s="3"/>
      <c r="N14" s="3"/>
      <c r="P14" s="1"/>
      <c r="Q14" s="1"/>
      <c r="R14" s="1"/>
      <c r="S14" s="1"/>
      <c r="T14" s="1"/>
    </row>
    <row r="15" spans="2:20" x14ac:dyDescent="0.25">
      <c r="C15" s="2"/>
      <c r="E15" t="e">
        <f>INDEX(Establishment!$B$2:$B$169,MATCH(D15,Establishment!$A$2:$A$169,0))</f>
        <v>#N/A</v>
      </c>
      <c r="F15" t="e">
        <f>INDEX(Establishment!$C$2:$C$169,MATCH(D15,Establishment!$A$2:$A$169,0))</f>
        <v>#N/A</v>
      </c>
      <c r="G15" s="1"/>
      <c r="H15" s="1"/>
      <c r="I15" s="1"/>
      <c r="J15" s="1"/>
      <c r="K15" s="1"/>
      <c r="L15" s="3">
        <f t="shared" si="0"/>
        <v>-7774.1</v>
      </c>
      <c r="M15" s="3"/>
      <c r="N15" s="3"/>
      <c r="P15" s="1"/>
      <c r="Q15" s="1"/>
      <c r="R15" s="1"/>
      <c r="S15" s="1"/>
      <c r="T15" s="1"/>
    </row>
    <row r="16" spans="2:20" x14ac:dyDescent="0.25">
      <c r="C16" s="2">
        <v>44600</v>
      </c>
      <c r="D16" t="s">
        <v>613</v>
      </c>
      <c r="E16" t="str">
        <f>INDEX(Establishment!$B$2:$B$169,MATCH(D16,Establishment!$A$2:$A$169,0))</f>
        <v>Shopee</v>
      </c>
      <c r="F16" t="str">
        <f>INDEX(Establishment!$C$2:$C$169,MATCH(D16,Establishment!$A$2:$A$169,0))</f>
        <v>Online</v>
      </c>
      <c r="G16" s="1"/>
      <c r="H16" s="1"/>
      <c r="I16" s="1"/>
      <c r="J16" s="1"/>
      <c r="K16" s="1"/>
      <c r="L16" s="3">
        <f t="shared" si="0"/>
        <v>-7774.1</v>
      </c>
      <c r="M16" s="3"/>
      <c r="N16" s="3"/>
      <c r="P16" s="1"/>
      <c r="Q16" s="1"/>
      <c r="R16" s="1"/>
      <c r="S16" s="1"/>
      <c r="T16" s="1"/>
    </row>
    <row r="17" spans="2:20" x14ac:dyDescent="0.25">
      <c r="C17" s="2">
        <v>44602</v>
      </c>
      <c r="D17" t="s">
        <v>613</v>
      </c>
      <c r="E17" t="str">
        <f>INDEX(Establishment!$B$2:$B$169,MATCH(D17,Establishment!$A$2:$A$169,0))</f>
        <v>Shopee</v>
      </c>
      <c r="F17" t="str">
        <f>INDEX(Establishment!$C$2:$C$169,MATCH(D17,Establishment!$A$2:$A$169,0))</f>
        <v>Online</v>
      </c>
      <c r="G17" s="1"/>
      <c r="H17" s="1">
        <v>173</v>
      </c>
      <c r="I17" s="1"/>
      <c r="J17" s="1"/>
      <c r="K17" s="1"/>
      <c r="L17" s="3">
        <f t="shared" si="0"/>
        <v>-7947.1</v>
      </c>
      <c r="M17" s="3"/>
      <c r="N17" s="3"/>
      <c r="P17" s="1"/>
      <c r="Q17" s="1"/>
      <c r="R17" s="1"/>
      <c r="S17" s="1"/>
      <c r="T17" s="1"/>
    </row>
    <row r="18" spans="2:20" x14ac:dyDescent="0.25">
      <c r="C18" s="2">
        <v>44615</v>
      </c>
      <c r="D18" t="s">
        <v>613</v>
      </c>
      <c r="E18" t="str">
        <f>INDEX(Establishment!$B$2:$B$169,MATCH(D18,Establishment!$A$2:$A$169,0))</f>
        <v>Shopee</v>
      </c>
      <c r="F18" t="str">
        <f>INDEX(Establishment!$C$2:$C$169,MATCH(D18,Establishment!$A$2:$A$169,0))</f>
        <v>Online</v>
      </c>
      <c r="G18" s="1"/>
      <c r="H18" s="1"/>
      <c r="I18" s="1"/>
      <c r="J18" s="1"/>
      <c r="K18" s="1"/>
      <c r="L18" s="3">
        <f t="shared" si="0"/>
        <v>-7947.1</v>
      </c>
      <c r="M18" s="3"/>
      <c r="N18" s="3"/>
      <c r="P18" s="1"/>
      <c r="Q18" s="1"/>
      <c r="R18" s="1"/>
      <c r="S18" s="1"/>
      <c r="T18" s="1"/>
    </row>
    <row r="19" spans="2:20" x14ac:dyDescent="0.25">
      <c r="C19" s="2"/>
      <c r="E19" t="e">
        <f>INDEX(Establishment!$B$2:$B$169,MATCH(D19,Establishment!$A$2:$A$169,0))</f>
        <v>#N/A</v>
      </c>
      <c r="F19" t="e">
        <f>INDEX(Establishment!$C$2:$C$169,MATCH(D19,Establishment!$A$2:$A$169,0))</f>
        <v>#N/A</v>
      </c>
      <c r="G19" s="1"/>
      <c r="H19" s="1"/>
      <c r="I19" s="1"/>
      <c r="J19" s="1"/>
      <c r="K19" s="1"/>
      <c r="L19" s="3">
        <f t="shared" si="0"/>
        <v>-7947.1</v>
      </c>
      <c r="M19" s="3"/>
      <c r="N19" s="3"/>
      <c r="P19" s="1"/>
      <c r="Q19" s="1"/>
      <c r="R19" s="1"/>
      <c r="S19" s="1"/>
      <c r="T19" s="1"/>
    </row>
    <row r="20" spans="2:20" x14ac:dyDescent="0.25">
      <c r="C20" s="2"/>
      <c r="E20" t="e">
        <f>INDEX(Establishment!$B$2:$B$169,MATCH(D20,Establishment!$A$2:$A$169,0))</f>
        <v>#N/A</v>
      </c>
      <c r="F20" t="e">
        <f>INDEX(Establishment!$C$2:$C$169,MATCH(D20,Establishment!$A$2:$A$169,0))</f>
        <v>#N/A</v>
      </c>
      <c r="G20" s="1"/>
      <c r="H20" s="1"/>
      <c r="I20" s="1"/>
      <c r="J20" s="1"/>
      <c r="K20" s="1"/>
      <c r="L20" s="3">
        <f t="shared" si="0"/>
        <v>-7947.1</v>
      </c>
      <c r="M20" s="3"/>
      <c r="N20" s="3"/>
      <c r="P20" s="1"/>
      <c r="Q20" s="1"/>
      <c r="R20" s="1"/>
      <c r="S20" s="1"/>
      <c r="T20" s="1"/>
    </row>
    <row r="21" spans="2:20" x14ac:dyDescent="0.25">
      <c r="C21" s="2"/>
      <c r="E21" t="e">
        <f>INDEX(Establishment!$B$2:$B$169,MATCH(D21,Establishment!$A$2:$A$169,0))</f>
        <v>#N/A</v>
      </c>
      <c r="F21" t="e">
        <f>INDEX(Establishment!$C$2:$C$169,MATCH(D21,Establishment!$A$2:$A$169,0))</f>
        <v>#N/A</v>
      </c>
      <c r="G21" s="1"/>
      <c r="H21" s="1"/>
      <c r="I21" s="1"/>
      <c r="J21" s="1"/>
      <c r="K21" s="1"/>
      <c r="L21" s="3">
        <f t="shared" si="0"/>
        <v>-7947.1</v>
      </c>
      <c r="M21" s="3"/>
      <c r="N21" s="3"/>
      <c r="P21" s="1"/>
      <c r="Q21" s="1"/>
      <c r="R21" s="1"/>
      <c r="S21" s="1"/>
      <c r="T21" s="1"/>
    </row>
    <row r="22" spans="2:20" x14ac:dyDescent="0.25">
      <c r="C22" s="2"/>
      <c r="E22" t="e">
        <f>INDEX(Establishment!$B$2:$B$169,MATCH(D22,Establishment!$A$2:$A$169,0))</f>
        <v>#N/A</v>
      </c>
      <c r="F22" t="e">
        <f>INDEX(Establishment!$C$2:$C$169,MATCH(D22,Establishment!$A$2:$A$169,0))</f>
        <v>#N/A</v>
      </c>
      <c r="G22" s="1"/>
      <c r="H22" s="1"/>
      <c r="I22" s="1"/>
      <c r="J22" s="1"/>
      <c r="K22" s="1"/>
      <c r="L22" s="3">
        <f t="shared" si="0"/>
        <v>-7947.1</v>
      </c>
      <c r="M22" s="3"/>
      <c r="N22" s="3"/>
      <c r="P22" s="1"/>
      <c r="Q22" s="1"/>
      <c r="R22" s="1"/>
      <c r="S22" s="1"/>
      <c r="T22" s="1"/>
    </row>
    <row r="23" spans="2:20" x14ac:dyDescent="0.25">
      <c r="B23" s="8"/>
      <c r="C23" s="9"/>
      <c r="E23" t="e">
        <f>INDEX(Establishment!$B$2:$B$169,MATCH(D23,Establishment!$A$2:$A$169,0))</f>
        <v>#N/A</v>
      </c>
      <c r="F23" t="e">
        <f>INDEX(Establishment!$C$2:$C$169,MATCH(D23,Establishment!$A$2:$A$169,0))</f>
        <v>#N/A</v>
      </c>
      <c r="G23" s="1"/>
      <c r="H23" s="1"/>
      <c r="I23" s="1"/>
      <c r="J23" s="1"/>
      <c r="K23" s="1"/>
      <c r="L23" s="3">
        <f t="shared" si="0"/>
        <v>-7947.1</v>
      </c>
      <c r="M23" s="3"/>
      <c r="N23" s="3"/>
      <c r="P23" s="1"/>
      <c r="Q23" s="1"/>
      <c r="R23" s="1"/>
      <c r="S23" s="1"/>
      <c r="T23" s="1"/>
    </row>
    <row r="24" spans="2:20" x14ac:dyDescent="0.25">
      <c r="B24" s="8"/>
      <c r="C24" s="9"/>
      <c r="E24" t="e">
        <f>INDEX(Establishment!$B$2:$B$169,MATCH(D24,Establishment!$A$2:$A$169,0))</f>
        <v>#N/A</v>
      </c>
      <c r="F24" t="e">
        <f>INDEX(Establishment!$C$2:$C$169,MATCH(D24,Establishment!$A$2:$A$169,0))</f>
        <v>#N/A</v>
      </c>
      <c r="G24" s="1"/>
      <c r="H24" s="1"/>
      <c r="I24" s="1"/>
      <c r="J24" s="1"/>
      <c r="K24" s="1"/>
      <c r="L24" s="3">
        <f t="shared" si="0"/>
        <v>-7947.1</v>
      </c>
      <c r="M24" s="3"/>
      <c r="N24" s="3"/>
      <c r="P24" s="1"/>
      <c r="Q24" s="1"/>
      <c r="R24" s="1"/>
      <c r="S24" s="1"/>
      <c r="T24" s="1"/>
    </row>
    <row r="25" spans="2:20" x14ac:dyDescent="0.25">
      <c r="C25" s="2"/>
      <c r="E25" t="e">
        <f>INDEX(Establishment!$B$2:$B$169,MATCH(D25,Establishment!$A$2:$A$169,0))</f>
        <v>#N/A</v>
      </c>
      <c r="F25" t="e">
        <f>INDEX(Establishment!$C$2:$C$169,MATCH(D25,Establishment!$A$2:$A$169,0))</f>
        <v>#N/A</v>
      </c>
      <c r="G25" s="1"/>
      <c r="H25" s="1"/>
      <c r="I25" s="1"/>
      <c r="J25" s="1"/>
      <c r="K25" s="1"/>
      <c r="L25" s="3">
        <f t="shared" si="0"/>
        <v>-7947.1</v>
      </c>
      <c r="M25" s="3"/>
      <c r="N25" s="3"/>
      <c r="Q25" s="1"/>
    </row>
    <row r="26" spans="2:20" x14ac:dyDescent="0.25">
      <c r="C26" s="2"/>
      <c r="E26" t="e">
        <f>INDEX(Establishment!$B$2:$B$169,MATCH(D26,Establishment!$A$2:$A$169,0))</f>
        <v>#N/A</v>
      </c>
      <c r="F26" t="e">
        <f>INDEX(Establishment!$C$2:$C$169,MATCH(D26,Establishment!$A$2:$A$169,0))</f>
        <v>#N/A</v>
      </c>
      <c r="G26" s="10"/>
      <c r="H26" s="10"/>
      <c r="I26" s="1"/>
      <c r="J26" s="1"/>
      <c r="K26" s="1"/>
      <c r="L26" s="3">
        <f t="shared" si="0"/>
        <v>-7947.1</v>
      </c>
      <c r="M26" s="3"/>
      <c r="N26" s="3"/>
      <c r="Q26" s="1"/>
    </row>
    <row r="27" spans="2:20" x14ac:dyDescent="0.25">
      <c r="C27" s="2"/>
      <c r="E27" t="e">
        <f>INDEX(Establishment!$B$2:$B$169,MATCH(D27,Establishment!$A$2:$A$169,0))</f>
        <v>#N/A</v>
      </c>
      <c r="F27" t="e">
        <f>INDEX(Establishment!$C$2:$C$169,MATCH(D27,Establishment!$A$2:$A$169,0))</f>
        <v>#N/A</v>
      </c>
      <c r="G27" s="10"/>
      <c r="H27" s="10"/>
      <c r="I27" s="1"/>
      <c r="J27" s="1"/>
      <c r="K27" s="1"/>
      <c r="L27" s="3">
        <f t="shared" si="0"/>
        <v>-7947.1</v>
      </c>
      <c r="M27" s="3"/>
      <c r="N27" s="3"/>
      <c r="Q27" s="1"/>
    </row>
    <row r="28" spans="2:20" x14ac:dyDescent="0.25">
      <c r="C28" s="2"/>
      <c r="E28" t="e">
        <f>INDEX(Establishment!$B$2:$B$169,MATCH(D28,Establishment!$A$2:$A$169,0))</f>
        <v>#N/A</v>
      </c>
      <c r="F28" t="e">
        <f>INDEX(Establishment!$C$2:$C$169,MATCH(D28,Establishment!$A$2:$A$169,0))</f>
        <v>#N/A</v>
      </c>
      <c r="G28" s="1"/>
      <c r="H28" s="1"/>
      <c r="I28" s="1"/>
      <c r="J28" s="1"/>
      <c r="K28" s="1"/>
      <c r="L28" s="3">
        <f t="shared" si="0"/>
        <v>-7947.1</v>
      </c>
      <c r="M28" s="3"/>
      <c r="N28" s="3"/>
      <c r="Q28" s="1"/>
    </row>
    <row r="29" spans="2:20" x14ac:dyDescent="0.25">
      <c r="C29" s="2"/>
      <c r="E29" t="e">
        <f>INDEX(Establishment!$B$2:$B$169,MATCH(D29,Establishment!$A$2:$A$169,0))</f>
        <v>#N/A</v>
      </c>
      <c r="F29" t="e">
        <f>INDEX(Establishment!$C$2:$C$169,MATCH(D29,Establishment!$A$2:$A$169,0))</f>
        <v>#N/A</v>
      </c>
      <c r="G29" s="1"/>
      <c r="H29" s="1"/>
      <c r="I29" s="1"/>
      <c r="J29" s="1"/>
      <c r="K29" s="1"/>
      <c r="L29" s="3">
        <f t="shared" si="0"/>
        <v>-7947.1</v>
      </c>
      <c r="M29" s="3"/>
      <c r="N29" s="3"/>
      <c r="P29" s="1"/>
      <c r="Q29" s="1"/>
      <c r="R29" s="1"/>
      <c r="S29" s="1"/>
      <c r="T29" s="1"/>
    </row>
    <row r="30" spans="2:20" x14ac:dyDescent="0.25">
      <c r="B30" s="8"/>
      <c r="C30" s="9"/>
      <c r="E30" t="e">
        <f>INDEX(Establishment!$B$2:$B$169,MATCH(D30,Establishment!$A$2:$A$169,0))</f>
        <v>#N/A</v>
      </c>
      <c r="F30" t="e">
        <f>INDEX(Establishment!$C$2:$C$169,MATCH(D30,Establishment!$A$2:$A$169,0))</f>
        <v>#N/A</v>
      </c>
      <c r="G30" s="10"/>
      <c r="H30" s="10"/>
      <c r="I30" s="1"/>
      <c r="J30" s="1"/>
      <c r="K30" s="1"/>
      <c r="L30" s="3">
        <f t="shared" si="0"/>
        <v>-7947.1</v>
      </c>
      <c r="M30" s="3"/>
      <c r="N30" s="3"/>
      <c r="P30" s="1"/>
      <c r="Q30" s="1"/>
      <c r="R30" s="1"/>
      <c r="S30" s="1"/>
      <c r="T30" s="1"/>
    </row>
    <row r="31" spans="2:20" x14ac:dyDescent="0.25">
      <c r="B31" s="8"/>
      <c r="C31" s="9"/>
      <c r="E31" t="e">
        <f>INDEX(Establishment!$B$2:$B$169,MATCH(D31,Establishment!$A$2:$A$169,0))</f>
        <v>#N/A</v>
      </c>
      <c r="F31" t="e">
        <f>INDEX(Establishment!$C$2:$C$169,MATCH(D31,Establishment!$A$2:$A$169,0))</f>
        <v>#N/A</v>
      </c>
      <c r="G31" s="10"/>
      <c r="H31" s="10"/>
      <c r="I31" s="1"/>
      <c r="J31" s="1"/>
      <c r="K31" s="1"/>
      <c r="L31" s="3">
        <f t="shared" si="0"/>
        <v>-7947.1</v>
      </c>
      <c r="M31" s="3"/>
      <c r="N31" s="3"/>
      <c r="P31" s="1"/>
      <c r="Q31" s="1"/>
      <c r="R31" s="1"/>
      <c r="S31" s="1"/>
      <c r="T31" s="1"/>
    </row>
    <row r="32" spans="2:20" x14ac:dyDescent="0.25">
      <c r="C32" s="2"/>
      <c r="E32" t="e">
        <f>INDEX(Establishment!$B$2:$B$169,MATCH(D32,Establishment!$A$2:$A$169,0))</f>
        <v>#N/A</v>
      </c>
      <c r="F32" t="e">
        <f>INDEX(Establishment!$C$2:$C$169,MATCH(D32,Establishment!$A$2:$A$169,0))</f>
        <v>#N/A</v>
      </c>
      <c r="G32" s="1"/>
      <c r="H32" s="1"/>
      <c r="I32" s="1"/>
      <c r="J32" s="1"/>
      <c r="K32" s="1"/>
      <c r="L32" s="3">
        <f t="shared" si="0"/>
        <v>-7947.1</v>
      </c>
      <c r="M32" s="3"/>
      <c r="N32" s="3"/>
      <c r="P32" s="1"/>
      <c r="Q32" s="1"/>
      <c r="R32" s="1"/>
      <c r="S32" s="1"/>
      <c r="T32" s="1"/>
    </row>
    <row r="33" spans="2:20" x14ac:dyDescent="0.25">
      <c r="B33" s="8"/>
      <c r="C33" s="9"/>
      <c r="E33" t="e">
        <f>INDEX(Establishment!$B$2:$B$169,MATCH(D33,Establishment!$A$2:$A$169,0))</f>
        <v>#N/A</v>
      </c>
      <c r="F33" t="e">
        <f>INDEX(Establishment!$C$2:$C$169,MATCH(D33,Establishment!$A$2:$A$169,0))</f>
        <v>#N/A</v>
      </c>
      <c r="G33" s="10"/>
      <c r="H33" s="10"/>
      <c r="I33" s="1"/>
      <c r="J33" s="1"/>
      <c r="K33" s="1"/>
      <c r="L33" s="3">
        <f t="shared" si="0"/>
        <v>-7947.1</v>
      </c>
      <c r="M33" s="3"/>
      <c r="N33" s="3"/>
      <c r="P33" s="1"/>
      <c r="Q33" s="1"/>
      <c r="R33" s="1"/>
      <c r="S33" s="1"/>
      <c r="T33" s="1"/>
    </row>
    <row r="34" spans="2:20" x14ac:dyDescent="0.25">
      <c r="C34" s="2"/>
      <c r="E34" t="e">
        <f>INDEX(Establishment!$B$2:$B$169,MATCH(D34,Establishment!$A$2:$A$169,0))</f>
        <v>#N/A</v>
      </c>
      <c r="F34" t="e">
        <f>INDEX(Establishment!$C$2:$C$169,MATCH(D34,Establishment!$A$2:$A$169,0))</f>
        <v>#N/A</v>
      </c>
      <c r="G34" s="1"/>
      <c r="H34" s="1"/>
      <c r="I34" s="1"/>
      <c r="J34" s="1"/>
      <c r="K34" s="1"/>
      <c r="L34" s="3">
        <f t="shared" si="0"/>
        <v>-7947.1</v>
      </c>
      <c r="M34" s="3"/>
      <c r="N34" s="3"/>
      <c r="P34" s="1"/>
      <c r="Q34" s="1"/>
      <c r="R34" s="1"/>
      <c r="S34" s="1"/>
      <c r="T34" s="1"/>
    </row>
    <row r="35" spans="2:20" x14ac:dyDescent="0.25">
      <c r="C35" s="2"/>
      <c r="E35" t="e">
        <f>INDEX(Establishment!$B$2:$B$169,MATCH(D35,Establishment!$A$2:$A$169,0))</f>
        <v>#N/A</v>
      </c>
      <c r="F35" t="e">
        <f>INDEX(Establishment!$C$2:$C$169,MATCH(D35,Establishment!$A$2:$A$169,0))</f>
        <v>#N/A</v>
      </c>
      <c r="G35" s="1"/>
      <c r="H35" s="1"/>
      <c r="I35" s="1"/>
      <c r="J35" s="1"/>
      <c r="K35" s="1"/>
      <c r="L35" s="3">
        <f t="shared" si="0"/>
        <v>-7947.1</v>
      </c>
      <c r="M35" s="3"/>
      <c r="N35" s="3"/>
      <c r="P35" s="1"/>
      <c r="Q35" s="1"/>
      <c r="R35" s="1"/>
      <c r="S35" s="1"/>
      <c r="T35" s="1"/>
    </row>
    <row r="36" spans="2:20" x14ac:dyDescent="0.25">
      <c r="B36" s="8"/>
      <c r="C36" s="9"/>
      <c r="E36" t="e">
        <f>INDEX(Establishment!$B$2:$B$169,MATCH(D36,Establishment!$A$2:$A$169,0))</f>
        <v>#N/A</v>
      </c>
      <c r="F36" t="e">
        <f>INDEX(Establishment!$C$2:$C$169,MATCH(D36,Establishment!$A$2:$A$169,0))</f>
        <v>#N/A</v>
      </c>
      <c r="G36" s="10"/>
      <c r="H36" s="10"/>
      <c r="I36" s="10"/>
      <c r="J36" s="1"/>
      <c r="K36" s="1"/>
      <c r="L36" s="3">
        <f t="shared" si="0"/>
        <v>-7947.1</v>
      </c>
      <c r="M36" s="3"/>
      <c r="N36" s="3"/>
      <c r="O36" s="10"/>
      <c r="P36" s="1"/>
      <c r="Q36" s="1"/>
      <c r="R36" s="1"/>
      <c r="S36" s="1"/>
      <c r="T36" s="1"/>
    </row>
    <row r="37" spans="2:20" x14ac:dyDescent="0.25">
      <c r="C37" s="2"/>
      <c r="E37" t="e">
        <f>INDEX(Establishment!$B$2:$B$169,MATCH(D37,Establishment!$A$2:$A$169,0))</f>
        <v>#N/A</v>
      </c>
      <c r="F37" t="e">
        <f>INDEX(Establishment!$C$2:$C$169,MATCH(D37,Establishment!$A$2:$A$169,0))</f>
        <v>#N/A</v>
      </c>
      <c r="G37" s="1"/>
      <c r="H37" s="1"/>
      <c r="I37" s="1"/>
      <c r="J37" s="1"/>
      <c r="K37" s="1"/>
      <c r="L37" s="3">
        <f t="shared" si="0"/>
        <v>-7947.1</v>
      </c>
      <c r="M37" s="3"/>
      <c r="N37" s="3"/>
      <c r="Q37" s="1"/>
    </row>
    <row r="38" spans="2:20" x14ac:dyDescent="0.25">
      <c r="C38" s="2"/>
      <c r="E38" t="e">
        <f>INDEX(Establishment!$B$2:$B$169,MATCH(D38,Establishment!$A$2:$A$169,0))</f>
        <v>#N/A</v>
      </c>
      <c r="F38" t="e">
        <f>INDEX(Establishment!$C$2:$C$169,MATCH(D38,Establishment!$A$2:$A$169,0))</f>
        <v>#N/A</v>
      </c>
      <c r="G38" s="1"/>
      <c r="H38" s="1"/>
      <c r="I38" s="1"/>
      <c r="J38" s="1"/>
      <c r="K38" s="1"/>
      <c r="L38" s="3">
        <f t="shared" si="0"/>
        <v>-7947.1</v>
      </c>
      <c r="M38" s="3"/>
      <c r="N38" s="3"/>
      <c r="P38" s="1"/>
      <c r="Q38" s="1"/>
      <c r="R38" s="1"/>
      <c r="S38" s="1"/>
      <c r="T38" s="1"/>
    </row>
    <row r="39" spans="2:20" x14ac:dyDescent="0.25">
      <c r="B39" s="4"/>
      <c r="C39" s="2"/>
      <c r="E39" t="e">
        <f>INDEX(Establishment!$B$2:$B$169,MATCH(D39,Establishment!$A$2:$A$169,0))</f>
        <v>#N/A</v>
      </c>
      <c r="F39" t="e">
        <f>INDEX(Establishment!$C$2:$C$169,MATCH(D39,Establishment!$A$2:$A$169,0))</f>
        <v>#N/A</v>
      </c>
      <c r="G39" s="1"/>
      <c r="H39" s="1"/>
      <c r="I39" s="1"/>
      <c r="J39" s="1"/>
      <c r="K39" s="1"/>
      <c r="L39" s="3">
        <f t="shared" si="0"/>
        <v>-7947.1</v>
      </c>
      <c r="M39" s="3"/>
      <c r="N39" s="3"/>
      <c r="P39" s="1"/>
      <c r="Q39" s="1"/>
      <c r="R39" s="1"/>
      <c r="S39" s="1"/>
      <c r="T39" s="1"/>
    </row>
    <row r="40" spans="2:20" x14ac:dyDescent="0.25">
      <c r="C40" s="2"/>
      <c r="E40" t="e">
        <f>INDEX(Establishment!$B$2:$B$169,MATCH(D40,Establishment!$A$2:$A$169,0))</f>
        <v>#N/A</v>
      </c>
      <c r="F40" t="e">
        <f>INDEX(Establishment!$C$2:$C$169,MATCH(D40,Establishment!$A$2:$A$169,0))</f>
        <v>#N/A</v>
      </c>
      <c r="G40" s="1"/>
      <c r="H40" s="1"/>
      <c r="I40" s="1"/>
      <c r="J40" s="1"/>
      <c r="K40" s="1"/>
      <c r="L40" s="3">
        <f t="shared" si="0"/>
        <v>-7947.1</v>
      </c>
      <c r="M40" s="3"/>
      <c r="N40" s="3"/>
      <c r="P40" s="1"/>
      <c r="Q40" s="1"/>
      <c r="R40" s="1"/>
      <c r="S40" s="1"/>
      <c r="T40" s="1"/>
    </row>
    <row r="41" spans="2:20" x14ac:dyDescent="0.25">
      <c r="C41" s="2"/>
      <c r="E41" t="e">
        <f>INDEX(Establishment!$B$2:$B$169,MATCH(D41,Establishment!$A$2:$A$169,0))</f>
        <v>#N/A</v>
      </c>
      <c r="F41" t="e">
        <f>INDEX(Establishment!$C$2:$C$169,MATCH(D41,Establishment!$A$2:$A$169,0))</f>
        <v>#N/A</v>
      </c>
      <c r="G41" s="1"/>
      <c r="H41" s="1"/>
      <c r="I41" s="1"/>
      <c r="J41" s="1"/>
      <c r="K41" s="1"/>
      <c r="L41" s="3">
        <f t="shared" si="0"/>
        <v>-7947.1</v>
      </c>
      <c r="M41" s="3"/>
      <c r="N41" s="3"/>
      <c r="P41" s="1"/>
      <c r="Q41" s="1"/>
      <c r="R41" s="1"/>
      <c r="S41" s="1"/>
      <c r="T41" s="1"/>
    </row>
    <row r="42" spans="2:20" x14ac:dyDescent="0.25">
      <c r="C42" s="2"/>
      <c r="E42" t="e">
        <f>INDEX(Establishment!$B$2:$B$169,MATCH(D42,Establishment!$A$2:$A$169,0))</f>
        <v>#N/A</v>
      </c>
      <c r="F42" t="e">
        <f>INDEX(Establishment!$C$2:$C$169,MATCH(D42,Establishment!$A$2:$A$169,0))</f>
        <v>#N/A</v>
      </c>
      <c r="G42" s="1"/>
      <c r="H42" s="1"/>
      <c r="I42" s="1"/>
      <c r="J42" s="1"/>
      <c r="K42" s="1"/>
      <c r="L42" s="3">
        <f t="shared" si="0"/>
        <v>-7947.1</v>
      </c>
      <c r="M42" s="3"/>
      <c r="N42" s="3"/>
      <c r="P42" s="1"/>
      <c r="Q42" s="1"/>
      <c r="R42" s="1"/>
      <c r="S42" s="1"/>
      <c r="T42" s="1"/>
    </row>
    <row r="43" spans="2:20" x14ac:dyDescent="0.25">
      <c r="C43" s="2"/>
      <c r="E43" t="e">
        <f>INDEX(Establishment!$B$2:$B$169,MATCH(D43,Establishment!$A$2:$A$169,0))</f>
        <v>#N/A</v>
      </c>
      <c r="F43" t="e">
        <f>INDEX(Establishment!$C$2:$C$169,MATCH(D43,Establishment!$A$2:$A$169,0))</f>
        <v>#N/A</v>
      </c>
      <c r="G43" s="1"/>
      <c r="H43" s="1"/>
      <c r="I43" s="1"/>
      <c r="J43" s="1"/>
      <c r="K43" s="1"/>
      <c r="L43" s="3">
        <f t="shared" si="0"/>
        <v>-7947.1</v>
      </c>
      <c r="M43" s="3"/>
      <c r="N43" s="3"/>
      <c r="P43" s="1"/>
      <c r="Q43" s="1"/>
      <c r="R43" s="1"/>
      <c r="S43" s="1"/>
      <c r="T43" s="1"/>
    </row>
    <row r="44" spans="2:20" x14ac:dyDescent="0.25">
      <c r="C44" s="2"/>
      <c r="E44" t="e">
        <f>INDEX(Establishment!$B$2:$B$169,MATCH(D44,Establishment!$A$2:$A$169,0))</f>
        <v>#N/A</v>
      </c>
      <c r="F44" t="e">
        <f>INDEX(Establishment!$C$2:$C$169,MATCH(D44,Establishment!$A$2:$A$169,0))</f>
        <v>#N/A</v>
      </c>
      <c r="G44" s="1"/>
      <c r="H44" s="1"/>
      <c r="I44" s="1"/>
      <c r="J44" s="1"/>
      <c r="K44" s="1"/>
      <c r="L44" s="3">
        <f t="shared" si="0"/>
        <v>-7947.1</v>
      </c>
      <c r="M44" s="3"/>
      <c r="N44" s="3"/>
      <c r="P44" s="1"/>
      <c r="Q44" s="1"/>
      <c r="R44" s="1"/>
      <c r="S44" s="1"/>
      <c r="T44" s="1"/>
    </row>
    <row r="45" spans="2:20" x14ac:dyDescent="0.25">
      <c r="C45" s="2"/>
      <c r="E45" t="e">
        <f>INDEX(Establishment!$B$2:$B$169,MATCH(D45,Establishment!$A$2:$A$169,0))</f>
        <v>#N/A</v>
      </c>
      <c r="F45" t="e">
        <f>INDEX(Establishment!$C$2:$C$169,MATCH(D45,Establishment!$A$2:$A$169,0))</f>
        <v>#N/A</v>
      </c>
      <c r="G45" s="1"/>
      <c r="H45" s="1"/>
      <c r="I45" s="1"/>
      <c r="J45" s="1"/>
      <c r="K45" s="1"/>
      <c r="L45" s="3">
        <f t="shared" si="0"/>
        <v>-7947.1</v>
      </c>
      <c r="M45" s="3"/>
      <c r="N45" s="3"/>
      <c r="P45" s="1"/>
      <c r="Q45" s="1"/>
      <c r="R45" s="1"/>
      <c r="S45" s="1"/>
      <c r="T45" s="1"/>
    </row>
    <row r="46" spans="2:20" x14ac:dyDescent="0.25">
      <c r="C46" s="2"/>
      <c r="E46" t="e">
        <f>INDEX(Establishment!$B$2:$B$169,MATCH(D46,Establishment!$A$2:$A$169,0))</f>
        <v>#N/A</v>
      </c>
      <c r="F46" t="e">
        <f>INDEX(Establishment!$C$2:$C$169,MATCH(D46,Establishment!$A$2:$A$169,0))</f>
        <v>#N/A</v>
      </c>
      <c r="G46" s="1"/>
      <c r="H46" s="1"/>
      <c r="I46" s="1"/>
      <c r="J46" s="1"/>
      <c r="K46" s="1"/>
      <c r="L46" s="3">
        <f t="shared" si="0"/>
        <v>-7947.1</v>
      </c>
      <c r="M46" s="3"/>
      <c r="N46" s="3"/>
      <c r="P46" s="1"/>
      <c r="Q46" s="1"/>
      <c r="R46" s="1"/>
      <c r="S46" s="1"/>
      <c r="T46" s="1"/>
    </row>
    <row r="47" spans="2:20" x14ac:dyDescent="0.25">
      <c r="C47" s="2"/>
      <c r="E47" t="e">
        <f>INDEX(Establishment!$B$2:$B$169,MATCH(D47,Establishment!$A$2:$A$169,0))</f>
        <v>#N/A</v>
      </c>
      <c r="F47" t="e">
        <f>INDEX(Establishment!$C$2:$C$169,MATCH(D47,Establishment!$A$2:$A$169,0))</f>
        <v>#N/A</v>
      </c>
      <c r="G47" s="1"/>
      <c r="H47" s="1"/>
      <c r="I47" s="1"/>
      <c r="J47" s="1"/>
      <c r="K47" s="1"/>
      <c r="L47" s="3">
        <f t="shared" si="0"/>
        <v>-7947.1</v>
      </c>
      <c r="M47" s="3"/>
      <c r="N47" s="3"/>
      <c r="P47" s="1"/>
      <c r="Q47" s="1"/>
      <c r="R47" s="1"/>
      <c r="S47" s="1"/>
      <c r="T47" s="1"/>
    </row>
    <row r="48" spans="2:20" x14ac:dyDescent="0.25">
      <c r="C48" s="2"/>
      <c r="E48" t="e">
        <f>INDEX(Establishment!$B$2:$B$169,MATCH(D48,Establishment!$A$2:$A$169,0))</f>
        <v>#N/A</v>
      </c>
      <c r="F48" t="e">
        <f>INDEX(Establishment!$C$2:$C$169,MATCH(D48,Establishment!$A$2:$A$169,0))</f>
        <v>#N/A</v>
      </c>
      <c r="G48" s="1"/>
      <c r="H48" s="1"/>
      <c r="I48" s="1"/>
      <c r="J48" s="1"/>
      <c r="K48" s="1"/>
      <c r="L48" s="3">
        <f t="shared" si="0"/>
        <v>-7947.1</v>
      </c>
      <c r="M48" s="3"/>
      <c r="N48" s="3"/>
      <c r="P48" s="1"/>
      <c r="Q48" s="1"/>
      <c r="R48" s="1"/>
      <c r="S48" s="1"/>
      <c r="T48" s="1"/>
    </row>
    <row r="49" spans="3:20" x14ac:dyDescent="0.25"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0"/>
        <v>-7947.1</v>
      </c>
      <c r="M49" s="3"/>
      <c r="N49" s="3"/>
      <c r="O49" s="12"/>
      <c r="P49" s="1"/>
      <c r="Q49" s="1"/>
      <c r="R49" s="1"/>
      <c r="S49" s="1"/>
      <c r="T49" s="1"/>
    </row>
    <row r="50" spans="3:20" x14ac:dyDescent="0.25"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0"/>
        <v>-7947.1</v>
      </c>
      <c r="M50" s="3"/>
      <c r="N50" s="3"/>
      <c r="O50" s="12"/>
      <c r="P50" s="1"/>
      <c r="Q50" s="1"/>
      <c r="R50" s="1"/>
      <c r="S50" s="1"/>
      <c r="T50" s="1"/>
    </row>
    <row r="51" spans="3:20" x14ac:dyDescent="0.25"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0"/>
        <v>-7947.1</v>
      </c>
      <c r="M51" s="3"/>
      <c r="N51" s="3"/>
      <c r="O51" s="12"/>
      <c r="P51" s="1"/>
      <c r="Q51" s="1"/>
      <c r="R51" s="1"/>
      <c r="S51" s="1"/>
      <c r="T51" s="1"/>
    </row>
    <row r="52" spans="3:20" x14ac:dyDescent="0.25"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0"/>
        <v>-7947.1</v>
      </c>
      <c r="M52" s="3"/>
      <c r="N52" s="3"/>
      <c r="O52" s="12"/>
      <c r="P52" s="1"/>
      <c r="Q52" s="1"/>
      <c r="R52" s="1"/>
      <c r="S52" s="1"/>
      <c r="T52" s="1"/>
    </row>
    <row r="53" spans="3:20" x14ac:dyDescent="0.25"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0"/>
        <v>-7947.1</v>
      </c>
      <c r="M53" s="3"/>
      <c r="N53" s="3"/>
      <c r="O53" s="12"/>
      <c r="P53" s="1"/>
      <c r="Q53" s="1"/>
      <c r="R53" s="1"/>
      <c r="S53" s="1"/>
      <c r="T53" s="1"/>
    </row>
    <row r="54" spans="3:20" x14ac:dyDescent="0.25">
      <c r="C54" s="2"/>
      <c r="E54" t="e">
        <f>INDEX(Establishment!$B$2:$B$169,MATCH(D54,Establishment!$A$2:$A$169,0))</f>
        <v>#N/A</v>
      </c>
      <c r="F54" t="e">
        <f>INDEX(Establishment!$C$2:$C$169,MATCH(D54,Establishment!$A$2:$A$169,0))</f>
        <v>#N/A</v>
      </c>
      <c r="G54" s="1"/>
      <c r="H54" s="1"/>
      <c r="I54" s="1"/>
      <c r="J54" s="1"/>
      <c r="K54" s="1"/>
      <c r="L54" s="3">
        <f t="shared" si="0"/>
        <v>-7947.1</v>
      </c>
      <c r="M54" s="3"/>
      <c r="N54" s="3"/>
    </row>
    <row r="55" spans="3:20" x14ac:dyDescent="0.25">
      <c r="C55" s="2"/>
      <c r="E55" t="e">
        <f>INDEX(Establishment!$B$2:$B$169,MATCH(D55,Establishment!$A$2:$A$169,0))</f>
        <v>#N/A</v>
      </c>
      <c r="F55" t="e">
        <f>INDEX(Establishment!$C$2:$C$169,MATCH(D55,Establishment!$A$2:$A$169,0))</f>
        <v>#N/A</v>
      </c>
      <c r="G55" s="1"/>
      <c r="H55" s="1"/>
      <c r="I55" s="1"/>
      <c r="J55" s="1"/>
      <c r="K55" s="1"/>
      <c r="L55" s="3">
        <f t="shared" si="0"/>
        <v>-7947.1</v>
      </c>
      <c r="M55" s="3"/>
      <c r="N55" s="3"/>
    </row>
    <row r="56" spans="3:20" x14ac:dyDescent="0.25"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0"/>
        <v>-7947.1</v>
      </c>
      <c r="M56" s="3"/>
      <c r="N56" s="3"/>
    </row>
    <row r="57" spans="3:20" x14ac:dyDescent="0.25"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0"/>
        <v>-7947.1</v>
      </c>
      <c r="M57" s="3"/>
      <c r="N57" s="3"/>
    </row>
    <row r="58" spans="3:20" x14ac:dyDescent="0.25"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0"/>
        <v>-7947.1</v>
      </c>
      <c r="M58" s="3"/>
      <c r="N58" s="3"/>
    </row>
    <row r="59" spans="3:20" x14ac:dyDescent="0.25"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0"/>
        <v>-7947.1</v>
      </c>
      <c r="M59" s="3"/>
      <c r="N59" s="3"/>
    </row>
    <row r="60" spans="3:20" x14ac:dyDescent="0.25"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0"/>
        <v>-7947.1</v>
      </c>
      <c r="M60" s="3"/>
      <c r="N60" s="3"/>
    </row>
    <row r="61" spans="3:20" x14ac:dyDescent="0.25"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0"/>
        <v>-7947.1</v>
      </c>
      <c r="M61" s="3"/>
      <c r="N61" s="3"/>
    </row>
    <row r="62" spans="3:20" x14ac:dyDescent="0.25"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0"/>
        <v>-7947.1</v>
      </c>
      <c r="M62" s="3"/>
      <c r="N62" s="3"/>
    </row>
    <row r="63" spans="3:20" x14ac:dyDescent="0.25"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0"/>
        <v>-7947.1</v>
      </c>
      <c r="M63" s="3"/>
      <c r="N63" s="3"/>
      <c r="P63" s="11"/>
    </row>
    <row r="64" spans="3:20" x14ac:dyDescent="0.25"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0"/>
        <v>-7947.1</v>
      </c>
      <c r="M64" s="3"/>
      <c r="N64" s="3"/>
      <c r="P64" s="11"/>
    </row>
    <row r="65" spans="3:15" x14ac:dyDescent="0.25"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0"/>
        <v>-7947.1</v>
      </c>
      <c r="M65" s="3"/>
      <c r="N65" s="3"/>
    </row>
    <row r="66" spans="3:15" x14ac:dyDescent="0.25"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0"/>
        <v>-7947.1</v>
      </c>
      <c r="M66" s="3"/>
      <c r="N66" s="3"/>
    </row>
    <row r="67" spans="3:15" x14ac:dyDescent="0.25">
      <c r="C67" s="2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G67" s="1"/>
      <c r="H67" s="1"/>
      <c r="I67" s="1"/>
      <c r="J67" s="1"/>
      <c r="K67" s="1"/>
      <c r="L67" s="3">
        <f t="shared" si="0"/>
        <v>-7947.1</v>
      </c>
      <c r="M67" s="3"/>
      <c r="N67" s="3"/>
      <c r="O67" s="3"/>
    </row>
    <row r="68" spans="3:15" x14ac:dyDescent="0.25">
      <c r="C68" s="2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G68" s="1"/>
      <c r="H68" s="1"/>
      <c r="I68" s="1"/>
      <c r="J68" s="1"/>
      <c r="K68" s="1"/>
      <c r="L68" s="3">
        <f t="shared" si="0"/>
        <v>-7947.1</v>
      </c>
      <c r="M68" s="3"/>
      <c r="N68" s="3"/>
      <c r="O68" s="3"/>
    </row>
    <row r="69" spans="3:15" x14ac:dyDescent="0.25">
      <c r="C69" s="2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G69" s="1"/>
      <c r="H69" s="1"/>
      <c r="I69" s="1"/>
      <c r="J69" s="1"/>
      <c r="K69" s="1"/>
      <c r="L69" s="3">
        <f t="shared" si="0"/>
        <v>-7947.1</v>
      </c>
      <c r="M69" s="3"/>
      <c r="N69" s="3"/>
    </row>
    <row r="70" spans="3:15" x14ac:dyDescent="0.25">
      <c r="C70" s="2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G70" s="1"/>
      <c r="H70" s="1"/>
      <c r="I70" s="1"/>
      <c r="J70" s="1"/>
      <c r="K70" s="1"/>
      <c r="L70" s="3">
        <f t="shared" si="0"/>
        <v>-7947.1</v>
      </c>
      <c r="M70" s="3"/>
      <c r="N70" s="3"/>
    </row>
    <row r="71" spans="3:15" x14ac:dyDescent="0.25">
      <c r="C71" s="2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G71" s="1"/>
      <c r="H71" s="1"/>
      <c r="I71" s="1"/>
      <c r="J71" s="1"/>
      <c r="K71" s="1"/>
      <c r="L71" s="3">
        <f t="shared" si="0"/>
        <v>-7947.1</v>
      </c>
      <c r="M71" s="3"/>
      <c r="N71" s="3"/>
    </row>
    <row r="72" spans="3:15" x14ac:dyDescent="0.25">
      <c r="C72" s="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G72" s="1"/>
      <c r="H72" s="1"/>
      <c r="I72" s="1"/>
      <c r="J72" s="1"/>
      <c r="K72" s="1"/>
      <c r="L72" s="3">
        <f t="shared" ref="L72:L135" si="1">L71-SUM(G72:K72)+O72</f>
        <v>-7947.1</v>
      </c>
      <c r="M72" s="3"/>
      <c r="N72" s="3"/>
    </row>
    <row r="73" spans="3:15" x14ac:dyDescent="0.25">
      <c r="C73" s="2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G73" s="1"/>
      <c r="H73" s="1"/>
      <c r="I73" s="1"/>
      <c r="J73" s="1"/>
      <c r="K73" s="1"/>
      <c r="L73" s="3">
        <f t="shared" si="1"/>
        <v>-7947.1</v>
      </c>
      <c r="M73" s="3"/>
      <c r="N73" s="3"/>
    </row>
    <row r="74" spans="3:15" x14ac:dyDescent="0.25">
      <c r="C74" s="2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G74" s="1"/>
      <c r="H74" s="1"/>
      <c r="I74" s="1"/>
      <c r="J74" s="1"/>
      <c r="K74" s="1"/>
      <c r="L74" s="3">
        <f t="shared" si="1"/>
        <v>-7947.1</v>
      </c>
      <c r="M74" s="3"/>
      <c r="N74" s="3"/>
    </row>
    <row r="75" spans="3:15" x14ac:dyDescent="0.25">
      <c r="C75" s="2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G75" s="1"/>
      <c r="H75" s="1"/>
      <c r="I75" s="1"/>
      <c r="J75" s="1"/>
      <c r="K75" s="1"/>
      <c r="L75" s="3">
        <f t="shared" si="1"/>
        <v>-7947.1</v>
      </c>
      <c r="M75" s="3"/>
      <c r="N75" s="3"/>
    </row>
    <row r="76" spans="3:15" x14ac:dyDescent="0.25">
      <c r="C76" s="2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G76" s="1"/>
      <c r="H76" s="1"/>
      <c r="I76" s="1"/>
      <c r="J76" s="1"/>
      <c r="K76" s="1"/>
      <c r="L76" s="3">
        <f t="shared" si="1"/>
        <v>-7947.1</v>
      </c>
      <c r="M76" s="3"/>
      <c r="N76" s="3"/>
    </row>
    <row r="77" spans="3:15" x14ac:dyDescent="0.25">
      <c r="C77" s="2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G77" s="1"/>
      <c r="H77" s="1"/>
      <c r="I77" s="1"/>
      <c r="J77" s="1"/>
      <c r="K77" s="1"/>
      <c r="L77" s="3">
        <f t="shared" si="1"/>
        <v>-7947.1</v>
      </c>
      <c r="M77" s="3"/>
      <c r="N77" s="3"/>
    </row>
    <row r="78" spans="3:15" x14ac:dyDescent="0.25">
      <c r="C78" s="2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G78" s="1"/>
      <c r="H78" s="1"/>
      <c r="I78" s="1"/>
      <c r="J78" s="1"/>
      <c r="K78" s="1"/>
      <c r="L78" s="3">
        <f t="shared" si="1"/>
        <v>-7947.1</v>
      </c>
      <c r="M78" s="3"/>
      <c r="N78" s="3"/>
    </row>
    <row r="79" spans="3:15" x14ac:dyDescent="0.25">
      <c r="C79" s="2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G79" s="1"/>
      <c r="H79" s="1"/>
      <c r="I79" s="1"/>
      <c r="J79" s="1"/>
      <c r="K79" s="1"/>
      <c r="L79" s="3">
        <f t="shared" si="1"/>
        <v>-7947.1</v>
      </c>
      <c r="M79" s="3"/>
      <c r="N79" s="3"/>
    </row>
    <row r="80" spans="3:15" x14ac:dyDescent="0.25">
      <c r="C80" s="2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G80" s="1"/>
      <c r="H80" s="1"/>
      <c r="I80" s="1"/>
      <c r="J80" s="1"/>
      <c r="K80" s="1"/>
      <c r="L80" s="3">
        <f t="shared" si="1"/>
        <v>-7947.1</v>
      </c>
      <c r="M80" s="3"/>
      <c r="N80" s="3"/>
    </row>
    <row r="81" spans="1:20" x14ac:dyDescent="0.25">
      <c r="C81" s="2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G81" s="1"/>
      <c r="H81" s="1"/>
      <c r="I81" s="1"/>
      <c r="J81" s="1"/>
      <c r="K81" s="1"/>
      <c r="L81" s="3">
        <f t="shared" si="1"/>
        <v>-7947.1</v>
      </c>
      <c r="M81" s="3"/>
      <c r="N81" s="3"/>
    </row>
    <row r="82" spans="1:20" x14ac:dyDescent="0.25">
      <c r="C82" s="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G82" s="1"/>
      <c r="H82" s="1"/>
      <c r="I82" s="1"/>
      <c r="J82" s="1"/>
      <c r="K82" s="1"/>
      <c r="L82" s="3">
        <f t="shared" si="1"/>
        <v>-7947.1</v>
      </c>
      <c r="M82" s="3"/>
      <c r="N82" s="3"/>
    </row>
    <row r="83" spans="1:20" x14ac:dyDescent="0.25">
      <c r="C83" s="2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G83" s="1"/>
      <c r="H83" s="1"/>
      <c r="I83" s="1"/>
      <c r="J83" s="1"/>
      <c r="K83" s="1"/>
      <c r="L83" s="3">
        <f t="shared" si="1"/>
        <v>-7947.1</v>
      </c>
      <c r="M83" s="3"/>
      <c r="N83" s="3"/>
    </row>
    <row r="84" spans="1:20" x14ac:dyDescent="0.25">
      <c r="C84" s="2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G84" s="1"/>
      <c r="H84" s="1"/>
      <c r="I84" s="1"/>
      <c r="J84" s="1"/>
      <c r="K84" s="1"/>
      <c r="L84" s="3">
        <f t="shared" si="1"/>
        <v>-7947.1</v>
      </c>
      <c r="M84" s="3"/>
      <c r="N84" s="3"/>
    </row>
    <row r="85" spans="1:20" x14ac:dyDescent="0.25">
      <c r="C85" s="2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G85" s="1"/>
      <c r="H85" s="1"/>
      <c r="I85" s="1"/>
      <c r="J85" s="1"/>
      <c r="K85" s="1"/>
      <c r="L85" s="3">
        <f t="shared" si="1"/>
        <v>-7947.1</v>
      </c>
      <c r="M85" s="3"/>
      <c r="N85" s="3"/>
    </row>
    <row r="86" spans="1:20" x14ac:dyDescent="0.25">
      <c r="A86" t="s">
        <v>539</v>
      </c>
      <c r="B86" t="s">
        <v>12</v>
      </c>
      <c r="C86" s="2">
        <v>44614</v>
      </c>
      <c r="D86" t="s">
        <v>538</v>
      </c>
      <c r="E86" t="str">
        <f>INDEX(Establishment!$B$2:$B$169,MATCH(D86,Establishment!$A$2:$A$169,0))</f>
        <v>GV Botica</v>
      </c>
      <c r="F86" t="str">
        <f>INDEX(Establishment!$C$2:$C$169,MATCH(D86,Establishment!$A$2:$A$169,0))</f>
        <v>Katipunan</v>
      </c>
      <c r="G86" s="1"/>
      <c r="H86" s="1">
        <v>48</v>
      </c>
      <c r="I86" s="1"/>
      <c r="J86" s="1"/>
      <c r="K86" s="1"/>
      <c r="L86" s="3">
        <f t="shared" si="1"/>
        <v>-7947.1</v>
      </c>
      <c r="M86" s="3"/>
      <c r="N86" s="3" t="s">
        <v>521</v>
      </c>
      <c r="O86" s="1">
        <v>48</v>
      </c>
    </row>
    <row r="87" spans="1:20" s="1" customFormat="1" x14ac:dyDescent="0.25">
      <c r="A87" t="s">
        <v>543</v>
      </c>
      <c r="B87" t="s">
        <v>542</v>
      </c>
      <c r="C87" s="2">
        <v>44614</v>
      </c>
      <c r="D87" t="s">
        <v>541</v>
      </c>
      <c r="E87" t="str">
        <f>INDEX(Establishment!$B$2:$B$169,MATCH(D87,Establishment!$A$2:$A$169,0))</f>
        <v>Jim Lechon</v>
      </c>
      <c r="F87" t="str">
        <f>INDEX(Establishment!$C$2:$C$169,MATCH(D87,Establishment!$A$2:$A$169,0))</f>
        <v>F. Llamas Street</v>
      </c>
      <c r="H87" s="1">
        <v>740</v>
      </c>
      <c r="L87" s="3">
        <f t="shared" si="1"/>
        <v>-8187.1</v>
      </c>
      <c r="M87" s="3"/>
      <c r="N87" s="3" t="s">
        <v>545</v>
      </c>
      <c r="O87" s="1">
        <v>500</v>
      </c>
      <c r="P87"/>
      <c r="Q87"/>
      <c r="R87"/>
      <c r="S87"/>
      <c r="T87"/>
    </row>
    <row r="88" spans="1:20" s="1" customFormat="1" x14ac:dyDescent="0.25">
      <c r="A88"/>
      <c r="B88"/>
      <c r="C88" s="2">
        <v>44614</v>
      </c>
      <c r="D88" t="s">
        <v>541</v>
      </c>
      <c r="E88" t="str">
        <f>INDEX(Establishment!$B$2:$B$169,MATCH(D88,Establishment!$A$2:$A$169,0))</f>
        <v>Jim Lechon</v>
      </c>
      <c r="F88" t="str">
        <f>INDEX(Establishment!$C$2:$C$169,MATCH(D88,Establishment!$A$2:$A$169,0))</f>
        <v>F. Llamas Street</v>
      </c>
      <c r="L88" s="3">
        <f t="shared" si="1"/>
        <v>-7947.1</v>
      </c>
      <c r="M88" s="3"/>
      <c r="N88" s="3" t="s">
        <v>544</v>
      </c>
      <c r="O88" s="1">
        <v>240</v>
      </c>
      <c r="P88"/>
      <c r="Q88"/>
      <c r="R88"/>
      <c r="S88"/>
      <c r="T88"/>
    </row>
    <row r="89" spans="1:20" s="1" customFormat="1" x14ac:dyDescent="0.25">
      <c r="A89"/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1"/>
        <v>-7947.1</v>
      </c>
      <c r="M89" s="3"/>
      <c r="N89" s="3"/>
      <c r="P89"/>
      <c r="Q89"/>
      <c r="R89"/>
      <c r="S89"/>
      <c r="T89"/>
    </row>
    <row r="90" spans="1:20" s="1" customFormat="1" x14ac:dyDescent="0.25">
      <c r="A90"/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1"/>
        <v>-7947.1</v>
      </c>
      <c r="M90" s="3"/>
      <c r="N90" s="3"/>
      <c r="P90"/>
      <c r="Q90"/>
      <c r="R90"/>
      <c r="S90"/>
      <c r="T90"/>
    </row>
    <row r="91" spans="1:20" s="1" customFormat="1" x14ac:dyDescent="0.25">
      <c r="A91"/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1"/>
        <v>-7947.1</v>
      </c>
      <c r="M91" s="3"/>
      <c r="N91" s="3"/>
      <c r="P91"/>
      <c r="Q91"/>
      <c r="R91"/>
      <c r="S91"/>
      <c r="T91"/>
    </row>
    <row r="92" spans="1:20" s="1" customFormat="1" x14ac:dyDescent="0.25">
      <c r="A92"/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1"/>
        <v>-7947.1</v>
      </c>
      <c r="M92" s="3"/>
      <c r="N92" s="3"/>
      <c r="P92"/>
      <c r="Q92"/>
      <c r="R92"/>
      <c r="S92"/>
      <c r="T92"/>
    </row>
    <row r="93" spans="1:20" s="1" customFormat="1" x14ac:dyDescent="0.25">
      <c r="A93"/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1"/>
        <v>-7947.1</v>
      </c>
      <c r="M93" s="3"/>
      <c r="N93" s="3"/>
      <c r="P93"/>
      <c r="Q93"/>
      <c r="R93"/>
      <c r="S93"/>
      <c r="T93"/>
    </row>
    <row r="94" spans="1:20" s="1" customFormat="1" x14ac:dyDescent="0.25">
      <c r="A94"/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1"/>
        <v>-7947.1</v>
      </c>
      <c r="M94" s="3"/>
      <c r="N94" s="3"/>
      <c r="P94"/>
      <c r="Q94"/>
      <c r="R94"/>
      <c r="S94"/>
      <c r="T94"/>
    </row>
    <row r="95" spans="1:20" s="1" customFormat="1" x14ac:dyDescent="0.25">
      <c r="A95"/>
      <c r="B95" t="s">
        <v>1</v>
      </c>
      <c r="C95" s="2">
        <v>44616</v>
      </c>
      <c r="D95" t="s">
        <v>270</v>
      </c>
      <c r="E95" t="s">
        <v>553</v>
      </c>
      <c r="F95" t="s">
        <v>554</v>
      </c>
      <c r="L95" s="3">
        <f t="shared" si="1"/>
        <v>-7947.1</v>
      </c>
      <c r="M95" s="3"/>
      <c r="N95" s="3"/>
      <c r="P95"/>
      <c r="Q95"/>
      <c r="R95"/>
      <c r="S95"/>
      <c r="T95"/>
    </row>
    <row r="96" spans="1:20" s="1" customFormat="1" x14ac:dyDescent="0.25">
      <c r="A96"/>
      <c r="B96" t="s">
        <v>1</v>
      </c>
      <c r="C96" s="2">
        <v>44616</v>
      </c>
      <c r="D96" t="s">
        <v>270</v>
      </c>
      <c r="E96" t="s">
        <v>555</v>
      </c>
      <c r="F96" t="s">
        <v>554</v>
      </c>
      <c r="L96" s="3">
        <f t="shared" si="1"/>
        <v>-7947.1</v>
      </c>
      <c r="M96" s="3"/>
      <c r="N96" s="3"/>
      <c r="P96"/>
      <c r="Q96"/>
      <c r="R96"/>
      <c r="S96"/>
      <c r="T96"/>
    </row>
    <row r="97" spans="1:20" s="1" customFormat="1" x14ac:dyDescent="0.25">
      <c r="A97"/>
      <c r="B97" t="s">
        <v>550</v>
      </c>
      <c r="C97" s="2">
        <v>44617</v>
      </c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1"/>
        <v>-7947.1</v>
      </c>
      <c r="M97" s="3"/>
      <c r="N97" s="3"/>
      <c r="P97"/>
      <c r="Q97"/>
      <c r="R97"/>
      <c r="S97"/>
      <c r="T97"/>
    </row>
    <row r="98" spans="1:20" s="1" customFormat="1" x14ac:dyDescent="0.25">
      <c r="A98"/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1"/>
        <v>-7947.1</v>
      </c>
      <c r="M98" s="3"/>
      <c r="N98" s="3"/>
      <c r="P98"/>
      <c r="Q98"/>
      <c r="R98"/>
      <c r="S98"/>
      <c r="T98"/>
    </row>
    <row r="99" spans="1:20" s="1" customFormat="1" x14ac:dyDescent="0.25">
      <c r="A99" t="s">
        <v>549</v>
      </c>
      <c r="B99"/>
      <c r="C99" s="2">
        <v>44617</v>
      </c>
      <c r="D99" t="s">
        <v>548</v>
      </c>
      <c r="E99" t="str">
        <f>INDEX(Establishment!$B$2:$B$169,MATCH(D99,Establishment!$A$2:$A$169,0))</f>
        <v>Wired Systems Corporation</v>
      </c>
      <c r="F99" t="str">
        <f>INDEX(Establishment!$C$2:$C$169,MATCH(D99,Establishment!$A$2:$A$169,0))</f>
        <v>St. Patricks Square</v>
      </c>
      <c r="I99" s="1">
        <v>2700</v>
      </c>
      <c r="L99" s="3">
        <f t="shared" si="1"/>
        <v>-7947.1</v>
      </c>
      <c r="M99" s="3"/>
      <c r="N99" s="3"/>
      <c r="O99" s="1">
        <v>2700</v>
      </c>
      <c r="P99"/>
      <c r="Q99" t="s">
        <v>551</v>
      </c>
      <c r="R99"/>
      <c r="S99"/>
      <c r="T99"/>
    </row>
    <row r="100" spans="1:20" s="1" customFormat="1" x14ac:dyDescent="0.25">
      <c r="A100"/>
      <c r="B100"/>
      <c r="C100" s="2">
        <v>44617</v>
      </c>
      <c r="D100" t="s">
        <v>548</v>
      </c>
      <c r="E100" t="str">
        <f>INDEX(Establishment!$B$2:$B$169,MATCH(D100,Establishment!$A$2:$A$169,0))</f>
        <v>Wired Systems Corporation</v>
      </c>
      <c r="F100" t="str">
        <f>INDEX(Establishment!$C$2:$C$169,MATCH(D100,Establishment!$A$2:$A$169,0))</f>
        <v>St. Patricks Square</v>
      </c>
      <c r="I100" s="1">
        <v>550</v>
      </c>
      <c r="L100" s="3">
        <f t="shared" si="1"/>
        <v>-7947.1</v>
      </c>
      <c r="M100" s="3"/>
      <c r="N100" s="3"/>
      <c r="O100" s="1">
        <v>550</v>
      </c>
      <c r="P100"/>
      <c r="Q100" t="s">
        <v>552</v>
      </c>
      <c r="R100"/>
      <c r="S100"/>
      <c r="T100"/>
    </row>
    <row r="101" spans="1:20" s="1" customFormat="1" x14ac:dyDescent="0.25">
      <c r="A101"/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1"/>
        <v>-7947.1</v>
      </c>
      <c r="M101" s="3"/>
      <c r="N101" s="3"/>
      <c r="P101"/>
      <c r="Q101"/>
      <c r="R101"/>
      <c r="S101"/>
      <c r="T101"/>
    </row>
    <row r="102" spans="1:20" s="1" customFormat="1" x14ac:dyDescent="0.25">
      <c r="A102"/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1"/>
        <v>-7947.1</v>
      </c>
      <c r="M102" s="3"/>
      <c r="N102" s="3"/>
      <c r="P102"/>
      <c r="Q102"/>
      <c r="R102"/>
      <c r="S102"/>
      <c r="T102"/>
    </row>
    <row r="103" spans="1:20" s="1" customFormat="1" x14ac:dyDescent="0.25">
      <c r="A103" t="s">
        <v>560</v>
      </c>
      <c r="B103"/>
      <c r="C103" s="2">
        <v>44618</v>
      </c>
      <c r="D103" t="s">
        <v>556</v>
      </c>
      <c r="E103" t="str">
        <f>INDEX(Establishment!$B$2:$B$169,MATCH(D103,Establishment!$A$2:$A$169,0))</f>
        <v>Tri-J Marketting Inc.</v>
      </c>
      <c r="F103" t="str">
        <f>INDEX(Establishment!$C$2:$C$169,MATCH(D103,Establishment!$A$2:$A$169,0))</f>
        <v>Cebu South Road</v>
      </c>
      <c r="I103" s="1">
        <v>2500</v>
      </c>
      <c r="L103" s="3">
        <f t="shared" si="1"/>
        <v>-7947.1</v>
      </c>
      <c r="M103" s="3"/>
      <c r="N103" s="3" t="s">
        <v>295</v>
      </c>
      <c r="O103" s="1">
        <v>2500</v>
      </c>
      <c r="P103"/>
      <c r="Q103" t="s">
        <v>557</v>
      </c>
      <c r="R103"/>
      <c r="S103"/>
      <c r="T103"/>
    </row>
    <row r="104" spans="1:20" s="1" customFormat="1" x14ac:dyDescent="0.25">
      <c r="A104" t="s">
        <v>561</v>
      </c>
      <c r="B104"/>
      <c r="C104" s="2">
        <v>44618</v>
      </c>
      <c r="D104" t="s">
        <v>558</v>
      </c>
      <c r="E104" t="str">
        <f>INDEX(Establishment!$B$2:$B$169,MATCH(D104,Establishment!$A$2:$A$169,0))</f>
        <v>Metro Drug</v>
      </c>
      <c r="F104" t="str">
        <f>INDEX(Establishment!$C$2:$C$169,MATCH(D104,Establishment!$A$2:$A$169,0))</f>
        <v>Super Metro (Basak)</v>
      </c>
      <c r="I104" s="1">
        <v>3228.75</v>
      </c>
      <c r="L104" s="3">
        <f t="shared" si="1"/>
        <v>-7852.6</v>
      </c>
      <c r="M104" s="3"/>
      <c r="N104" s="3" t="s">
        <v>521</v>
      </c>
      <c r="O104" s="1">
        <v>3323.25</v>
      </c>
      <c r="P104"/>
      <c r="Q104" t="s">
        <v>573</v>
      </c>
      <c r="R104"/>
      <c r="S104"/>
      <c r="T104"/>
    </row>
    <row r="105" spans="1:20" s="1" customFormat="1" x14ac:dyDescent="0.25">
      <c r="A105" t="s">
        <v>562</v>
      </c>
      <c r="B105"/>
      <c r="C105" s="2">
        <v>44618</v>
      </c>
      <c r="D105" t="s">
        <v>559</v>
      </c>
      <c r="E105" t="str">
        <f>INDEX(Establishment!$B$2:$B$169,MATCH(D105,Establishment!$A$2:$A$169,0))</f>
        <v>Rose Pharmacy</v>
      </c>
      <c r="F105" t="str">
        <f>INDEX(Establishment!$C$2:$C$169,MATCH(D105,Establishment!$A$2:$A$169,0))</f>
        <v>ShopWise</v>
      </c>
      <c r="I105" s="1">
        <v>4938.76</v>
      </c>
      <c r="L105" s="3">
        <f t="shared" si="1"/>
        <v>-7852.6</v>
      </c>
      <c r="M105" s="3"/>
      <c r="N105" s="3" t="s">
        <v>521</v>
      </c>
      <c r="O105" s="1">
        <v>4938.76</v>
      </c>
      <c r="P105"/>
      <c r="Q105" t="s">
        <v>573</v>
      </c>
      <c r="R105"/>
      <c r="S105"/>
      <c r="T105"/>
    </row>
    <row r="106" spans="1:20" s="1" customFormat="1" x14ac:dyDescent="0.25">
      <c r="A106" t="s">
        <v>564</v>
      </c>
      <c r="B106"/>
      <c r="C106" s="2">
        <v>44618</v>
      </c>
      <c r="D106" t="s">
        <v>563</v>
      </c>
      <c r="E106" t="str">
        <f>INDEX(Establishment!$B$2:$B$169,MATCH(D106,Establishment!$A$2:$A$169,0))</f>
        <v>Goldilocks Bakeshop</v>
      </c>
      <c r="F106" t="str">
        <f>INDEX(Establishment!$C$2:$C$169,MATCH(D106,Establishment!$A$2:$A$169,0))</f>
        <v>ShopWise</v>
      </c>
      <c r="H106" s="1">
        <v>152</v>
      </c>
      <c r="L106" s="3">
        <f t="shared" si="1"/>
        <v>-7852.6</v>
      </c>
      <c r="M106" s="3"/>
      <c r="N106" s="3" t="s">
        <v>571</v>
      </c>
      <c r="O106" s="1">
        <v>152</v>
      </c>
      <c r="P106"/>
      <c r="Q106" t="s">
        <v>572</v>
      </c>
      <c r="R106"/>
      <c r="S106"/>
      <c r="T106"/>
    </row>
    <row r="107" spans="1:20" s="1" customFormat="1" x14ac:dyDescent="0.25">
      <c r="A107"/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1"/>
        <v>-7852.6</v>
      </c>
      <c r="M107" s="3"/>
      <c r="N107" s="3"/>
      <c r="P107"/>
      <c r="Q107"/>
      <c r="R107"/>
      <c r="S107"/>
      <c r="T107"/>
    </row>
    <row r="108" spans="1:20" s="1" customFormat="1" x14ac:dyDescent="0.25">
      <c r="A108"/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1"/>
        <v>-7852.6</v>
      </c>
      <c r="M108" s="3"/>
      <c r="N108" s="3"/>
      <c r="P108"/>
      <c r="Q108"/>
      <c r="R108"/>
      <c r="S108"/>
      <c r="T108"/>
    </row>
    <row r="109" spans="1:20" s="1" customFormat="1" x14ac:dyDescent="0.25">
      <c r="A109"/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1"/>
        <v>-7852.6</v>
      </c>
      <c r="M109" s="3"/>
      <c r="N109" s="3"/>
      <c r="P109"/>
      <c r="Q109"/>
      <c r="R109"/>
      <c r="S109"/>
      <c r="T109"/>
    </row>
    <row r="110" spans="1:20" s="1" customFormat="1" x14ac:dyDescent="0.25">
      <c r="A110"/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1"/>
        <v>-7852.6</v>
      </c>
      <c r="M110" s="3"/>
      <c r="N110" s="3"/>
      <c r="P110"/>
      <c r="Q110"/>
      <c r="R110"/>
      <c r="S110"/>
      <c r="T110"/>
    </row>
    <row r="111" spans="1:20" s="1" customFormat="1" x14ac:dyDescent="0.25">
      <c r="A111"/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1"/>
        <v>-7852.6</v>
      </c>
      <c r="M111" s="3"/>
      <c r="N111" s="3"/>
      <c r="P111"/>
      <c r="Q111"/>
      <c r="R111"/>
      <c r="S111"/>
      <c r="T111"/>
    </row>
    <row r="112" spans="1:20" s="1" customFormat="1" x14ac:dyDescent="0.25">
      <c r="A112"/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1"/>
        <v>-7852.6</v>
      </c>
      <c r="M112" s="3"/>
      <c r="N112" s="3"/>
      <c r="P112"/>
      <c r="Q112"/>
      <c r="R112"/>
      <c r="S112"/>
      <c r="T112"/>
    </row>
    <row r="113" spans="1:20" s="1" customFormat="1" x14ac:dyDescent="0.25">
      <c r="A113"/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1"/>
        <v>-7852.6</v>
      </c>
      <c r="M113" s="3"/>
      <c r="N113" s="3"/>
      <c r="P113"/>
      <c r="Q113"/>
      <c r="R113"/>
      <c r="S113"/>
      <c r="T113"/>
    </row>
    <row r="114" spans="1:20" s="1" customFormat="1" x14ac:dyDescent="0.25">
      <c r="A114"/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1"/>
        <v>-7852.6</v>
      </c>
      <c r="M114" s="3"/>
      <c r="N114" s="3"/>
      <c r="P114"/>
      <c r="Q114"/>
      <c r="R114"/>
      <c r="S114"/>
      <c r="T114"/>
    </row>
    <row r="115" spans="1:20" s="1" customFormat="1" x14ac:dyDescent="0.25">
      <c r="A115"/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1"/>
        <v>-7852.6</v>
      </c>
      <c r="M115" s="3"/>
      <c r="N115" s="3"/>
      <c r="P115"/>
      <c r="Q115"/>
      <c r="R115"/>
      <c r="S115"/>
      <c r="T115"/>
    </row>
    <row r="116" spans="1:20" s="1" customFormat="1" x14ac:dyDescent="0.25">
      <c r="A116"/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1"/>
        <v>-7852.6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1"/>
        <v>-7852.6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1"/>
        <v>-7852.6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1"/>
        <v>-7852.6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1"/>
        <v>-7852.6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1"/>
        <v>-7852.6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1"/>
        <v>-7852.6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1"/>
        <v>-7852.6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1"/>
        <v>-7852.6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1"/>
        <v>-7852.6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1"/>
        <v>-7852.6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1"/>
        <v>-7852.6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1"/>
        <v>-7852.6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1"/>
        <v>-7852.6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1"/>
        <v>-7852.6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1"/>
        <v>-7852.6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si="1"/>
        <v>-7852.6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si="1"/>
        <v>-7852.6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si="1"/>
        <v>-7852.6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1"/>
        <v>-7852.6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ref="L136:L158" si="2">L135-SUM(G136:K136)+O136</f>
        <v>-7852.6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2"/>
        <v>-7852.6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2"/>
        <v>-7852.6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si="2"/>
        <v>-7852.6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2"/>
        <v>-7852.6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2"/>
        <v>-7852.6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2"/>
        <v>-7852.6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2"/>
        <v>-7852.6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2"/>
        <v>-7852.6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2"/>
        <v>-7852.6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2"/>
        <v>-7852.6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2"/>
        <v>-7852.6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2"/>
        <v>-7852.6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2"/>
        <v>-7852.6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2"/>
        <v>-7852.6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 t="e">
        <f>INDEX(Establishment!$B$2:$B$169,MATCH(D151,Establishment!$A$2:$A$169,0))</f>
        <v>#N/A</v>
      </c>
      <c r="F151" t="e">
        <f>INDEX(Establishment!$C$2:$C$169,MATCH(D151,Establishment!$A$2:$A$169,0))</f>
        <v>#N/A</v>
      </c>
      <c r="L151" s="3">
        <f t="shared" si="2"/>
        <v>-7852.6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 t="e">
        <f>INDEX(Establishment!$B$2:$B$169,MATCH(D152,Establishment!$A$2:$A$169,0))</f>
        <v>#N/A</v>
      </c>
      <c r="F152" t="e">
        <f>INDEX(Establishment!$C$2:$C$169,MATCH(D152,Establishment!$A$2:$A$169,0))</f>
        <v>#N/A</v>
      </c>
      <c r="L152" s="3">
        <f t="shared" si="2"/>
        <v>-7852.6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 t="e">
        <f>INDEX(Establishment!$B$2:$B$169,MATCH(D153,Establishment!$A$2:$A$169,0))</f>
        <v>#N/A</v>
      </c>
      <c r="F153" t="e">
        <f>INDEX(Establishment!$C$2:$C$169,MATCH(D153,Establishment!$A$2:$A$169,0))</f>
        <v>#N/A</v>
      </c>
      <c r="L153" s="3">
        <f t="shared" si="2"/>
        <v>-7852.6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 t="e">
        <f>INDEX(Establishment!$B$2:$B$169,MATCH(D154,Establishment!$A$2:$A$169,0))</f>
        <v>#N/A</v>
      </c>
      <c r="F154" t="e">
        <f>INDEX(Establishment!$C$2:$C$169,MATCH(D154,Establishment!$A$2:$A$169,0))</f>
        <v>#N/A</v>
      </c>
      <c r="L154" s="3">
        <f t="shared" si="2"/>
        <v>-7852.6</v>
      </c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 t="e">
        <f>INDEX(Establishment!$B$2:$B$169,MATCH(D155,Establishment!$A$2:$A$169,0))</f>
        <v>#N/A</v>
      </c>
      <c r="F155" t="e">
        <f>INDEX(Establishment!$C$2:$C$169,MATCH(D155,Establishment!$A$2:$A$169,0))</f>
        <v>#N/A</v>
      </c>
      <c r="L155" s="3">
        <f t="shared" si="2"/>
        <v>-7852.6</v>
      </c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/>
      <c r="F156"/>
      <c r="L156" s="3">
        <f t="shared" si="2"/>
        <v>-7852.6</v>
      </c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/>
      <c r="F157"/>
      <c r="L157" s="3">
        <f t="shared" si="2"/>
        <v>-7852.6</v>
      </c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>
        <f t="shared" si="2"/>
        <v>-7852.6</v>
      </c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/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/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  <row r="310" spans="1:20" s="1" customFormat="1" x14ac:dyDescent="0.25">
      <c r="A310"/>
      <c r="B310"/>
      <c r="C310" s="2"/>
      <c r="D310"/>
      <c r="E310"/>
      <c r="F310"/>
      <c r="L310" s="3"/>
      <c r="M310" s="3"/>
      <c r="N310" s="3"/>
      <c r="P310"/>
      <c r="Q310"/>
      <c r="R310"/>
      <c r="S310"/>
      <c r="T310"/>
    </row>
    <row r="311" spans="1:20" s="1" customFormat="1" x14ac:dyDescent="0.25">
      <c r="A311"/>
      <c r="B311"/>
      <c r="C311" s="2"/>
      <c r="D311"/>
      <c r="E311"/>
      <c r="F311"/>
      <c r="L311" s="3"/>
      <c r="M311" s="3"/>
      <c r="N311" s="3"/>
      <c r="P311"/>
      <c r="Q311"/>
      <c r="R311"/>
      <c r="S311"/>
      <c r="T311"/>
    </row>
    <row r="312" spans="1:20" s="1" customFormat="1" x14ac:dyDescent="0.25">
      <c r="A312"/>
      <c r="B312"/>
      <c r="C312" s="2"/>
      <c r="D312"/>
      <c r="E312"/>
      <c r="F312"/>
      <c r="L312" s="3"/>
      <c r="M312" s="3"/>
      <c r="N312" s="3"/>
      <c r="P312"/>
      <c r="Q312"/>
      <c r="R312"/>
      <c r="S312"/>
      <c r="T312"/>
    </row>
    <row r="313" spans="1:20" s="1" customFormat="1" x14ac:dyDescent="0.25">
      <c r="A313"/>
      <c r="B313"/>
      <c r="C313" s="2"/>
      <c r="D313"/>
      <c r="E313"/>
      <c r="F313"/>
      <c r="L313" s="3"/>
      <c r="M313" s="3"/>
      <c r="N313" s="3"/>
      <c r="P313"/>
      <c r="Q313"/>
      <c r="R313"/>
      <c r="S313"/>
      <c r="T313"/>
    </row>
    <row r="314" spans="1:20" s="1" customFormat="1" x14ac:dyDescent="0.25">
      <c r="A314"/>
      <c r="B314"/>
      <c r="C314" s="2"/>
      <c r="D314"/>
      <c r="E314"/>
      <c r="F314"/>
      <c r="L314" s="3"/>
      <c r="M314" s="3"/>
      <c r="N314" s="3"/>
      <c r="P314"/>
      <c r="Q314"/>
      <c r="R314"/>
      <c r="S314"/>
      <c r="T31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49972E-1863-4145-88E9-31CF7D005176}">
          <x14:formula1>
            <xm:f>Accounts!$F:$F</xm:f>
          </x14:formula1>
          <xm:sqref>N1:N1048576</xm:sqref>
        </x14:dataValidation>
        <x14:dataValidation type="list" allowBlank="1" showInputMessage="1" showErrorMessage="1" xr:uid="{08736EC4-14EA-4CE3-871C-983FC3F6A211}">
          <x14:formula1>
            <xm:f>Establishment!$A$2:$A$169</xm:f>
          </x14:formula1>
          <xm:sqref>D5:D107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C3EF-82E8-4C5C-8EEE-7B58536574C9}">
  <dimension ref="A1:K66"/>
  <sheetViews>
    <sheetView topLeftCell="A8" workbookViewId="0">
      <selection activeCell="F25" sqref="F25"/>
    </sheetView>
  </sheetViews>
  <sheetFormatPr defaultRowHeight="15" x14ac:dyDescent="0.25"/>
  <cols>
    <col min="1" max="1" width="14" bestFit="1" customWidth="1"/>
    <col min="2" max="2" width="59.5703125" bestFit="1" customWidth="1"/>
    <col min="4" max="4" width="10.5703125" style="1" bestFit="1" customWidth="1"/>
    <col min="7" max="7" width="36.85546875" customWidth="1"/>
  </cols>
  <sheetData>
    <row r="1" spans="1:11" x14ac:dyDescent="0.25">
      <c r="A1" t="s">
        <v>120</v>
      </c>
      <c r="B1" t="s">
        <v>122</v>
      </c>
      <c r="C1" t="s">
        <v>121</v>
      </c>
      <c r="D1" s="1" t="s">
        <v>149</v>
      </c>
      <c r="E1" t="s">
        <v>59</v>
      </c>
      <c r="G1" s="13" t="s">
        <v>28</v>
      </c>
      <c r="H1" s="13" t="s">
        <v>86</v>
      </c>
      <c r="I1" s="13" t="s">
        <v>87</v>
      </c>
      <c r="K1" t="s">
        <v>309</v>
      </c>
    </row>
    <row r="2" spans="1:11" x14ac:dyDescent="0.25">
      <c r="A2" s="2"/>
      <c r="E2">
        <f t="shared" ref="E2:E33" si="0">D2*C2</f>
        <v>0</v>
      </c>
      <c r="F2">
        <f t="shared" ref="F2:F33" si="1">IF(A2=A1,F1+E2,E2)</f>
        <v>0</v>
      </c>
      <c r="G2" t="e">
        <f>INDEX(Items!$C$2:$C$221,MATCH(B2,Items!$A$2:$A$221,))</f>
        <v>#N/A</v>
      </c>
      <c r="H2" t="e">
        <f>INDEX(Items!$B$2:B221,MATCH(B2,Items!$A$2:$A$221,))</f>
        <v>#N/A</v>
      </c>
      <c r="I2" t="e">
        <f>INDEX(Items!$D$2:D221,MATCH(B2,Items!$A$2:$A$221,))</f>
        <v>#N/A</v>
      </c>
    </row>
    <row r="3" spans="1:11" x14ac:dyDescent="0.25">
      <c r="E3">
        <f t="shared" si="0"/>
        <v>0</v>
      </c>
      <c r="F3">
        <f t="shared" si="1"/>
        <v>0</v>
      </c>
      <c r="G3" t="e">
        <f>INDEX(Items!$C$2:$C$221,MATCH(B3,Items!$A$2:$A$221,))</f>
        <v>#N/A</v>
      </c>
      <c r="H3" t="e">
        <f>INDEX(Items!$B$2:B222,MATCH(B3,Items!$A$2:$A$221,))</f>
        <v>#N/A</v>
      </c>
      <c r="I3" t="e">
        <f>INDEX(Items!$D$2:D222,MATCH(B3,Items!$A$2:$A$221,))</f>
        <v>#N/A</v>
      </c>
    </row>
    <row r="4" spans="1:11" x14ac:dyDescent="0.25">
      <c r="E4">
        <f t="shared" si="0"/>
        <v>0</v>
      </c>
      <c r="F4">
        <f t="shared" si="1"/>
        <v>0</v>
      </c>
      <c r="G4" t="e">
        <f>INDEX(Items!$C$2:$C$221,MATCH(B4,Items!$A$2:$A$221,))</f>
        <v>#N/A</v>
      </c>
      <c r="H4" t="e">
        <f>INDEX(Items!$B$2:B223,MATCH(B4,Items!$A$2:$A$221,))</f>
        <v>#N/A</v>
      </c>
      <c r="I4" t="e">
        <f>INDEX(Items!$D$2:D223,MATCH(B4,Items!$A$2:$A$221,))</f>
        <v>#N/A</v>
      </c>
      <c r="K4" s="1"/>
    </row>
    <row r="5" spans="1:11" x14ac:dyDescent="0.25">
      <c r="E5">
        <f t="shared" si="0"/>
        <v>0</v>
      </c>
      <c r="F5">
        <f t="shared" si="1"/>
        <v>0</v>
      </c>
      <c r="G5" t="e">
        <f>INDEX(Items!$C$2:$C$221,MATCH(B5,Items!$A$2:$A$221,))</f>
        <v>#N/A</v>
      </c>
      <c r="H5" t="e">
        <f>INDEX(Items!$B$2:B224,MATCH(B5,Items!$A$2:$A$221,))</f>
        <v>#N/A</v>
      </c>
      <c r="I5" t="e">
        <f>INDEX(Items!$D$2:D224,MATCH(B5,Items!$A$2:$A$221,))</f>
        <v>#N/A</v>
      </c>
      <c r="K5" s="1"/>
    </row>
    <row r="6" spans="1:11" x14ac:dyDescent="0.25">
      <c r="E6">
        <f t="shared" si="0"/>
        <v>0</v>
      </c>
      <c r="F6">
        <f t="shared" si="1"/>
        <v>0</v>
      </c>
      <c r="G6" t="e">
        <f>INDEX(Items!$C$2:$C$221,MATCH(B6,Items!$A$2:$A$221,))</f>
        <v>#N/A</v>
      </c>
      <c r="H6" t="e">
        <f>INDEX(Items!$B$2:B225,MATCH(B6,Items!$A$2:$A$221,))</f>
        <v>#N/A</v>
      </c>
      <c r="I6" t="e">
        <f>INDEX(Items!$D$2:D225,MATCH(B6,Items!$A$2:$A$221,))</f>
        <v>#N/A</v>
      </c>
      <c r="K6" s="1"/>
    </row>
    <row r="7" spans="1:11" x14ac:dyDescent="0.25">
      <c r="E7">
        <f t="shared" si="0"/>
        <v>0</v>
      </c>
      <c r="F7">
        <f t="shared" si="1"/>
        <v>0</v>
      </c>
      <c r="G7" t="e">
        <f>INDEX(Items!$C$2:$C$221,MATCH(B7,Items!$A$2:$A$221,))</f>
        <v>#N/A</v>
      </c>
      <c r="H7" t="e">
        <f>INDEX(Items!$B$2:B226,MATCH(B7,Items!$A$2:$A$221,))</f>
        <v>#N/A</v>
      </c>
      <c r="I7" t="e">
        <f>INDEX(Items!$D$2:D226,MATCH(B7,Items!$A$2:$A$221,))</f>
        <v>#N/A</v>
      </c>
      <c r="K7" s="1"/>
    </row>
    <row r="8" spans="1:11" x14ac:dyDescent="0.25">
      <c r="A8" s="2"/>
      <c r="E8">
        <f t="shared" si="0"/>
        <v>0</v>
      </c>
      <c r="F8">
        <f t="shared" si="1"/>
        <v>0</v>
      </c>
      <c r="G8" t="e">
        <f>INDEX(Items!$C$2:$C$221,MATCH(B8,Items!$A$2:$A$221,))</f>
        <v>#N/A</v>
      </c>
      <c r="H8" t="e">
        <f>INDEX(Items!$B$2:B227,MATCH(B8,Items!$A$2:$A$221,))</f>
        <v>#N/A</v>
      </c>
      <c r="I8" t="e">
        <f>INDEX(Items!$D$2:D227,MATCH(B8,Items!$A$2:$A$221,))</f>
        <v>#N/A</v>
      </c>
      <c r="K8" s="1"/>
    </row>
    <row r="9" spans="1:11" x14ac:dyDescent="0.25">
      <c r="A9" s="5"/>
      <c r="E9">
        <f t="shared" si="0"/>
        <v>0</v>
      </c>
      <c r="F9">
        <f t="shared" si="1"/>
        <v>0</v>
      </c>
      <c r="G9" t="e">
        <f>INDEX(Items!$C$2:$C$221,MATCH(B9,Items!$A$2:$A$221,))</f>
        <v>#N/A</v>
      </c>
      <c r="H9" t="e">
        <f>INDEX(Items!$B$2:B228,MATCH(B9,Items!$A$2:$A$221,))</f>
        <v>#N/A</v>
      </c>
      <c r="I9" t="e">
        <f>INDEX(Items!$D$2:D228,MATCH(B9,Items!$A$2:$A$221,))</f>
        <v>#N/A</v>
      </c>
      <c r="K9" s="1"/>
    </row>
    <row r="10" spans="1:11" x14ac:dyDescent="0.25">
      <c r="A10" s="2"/>
      <c r="E10">
        <f t="shared" si="0"/>
        <v>0</v>
      </c>
      <c r="F10">
        <f t="shared" si="1"/>
        <v>0</v>
      </c>
      <c r="G10" t="e">
        <f>INDEX(Items!$C$2:$C$221,MATCH(B10,Items!$A$2:$A$221,))</f>
        <v>#N/A</v>
      </c>
      <c r="H10" t="e">
        <f>INDEX(Items!$B$2:B229,MATCH(B10,Items!$A$2:$A$221,))</f>
        <v>#N/A</v>
      </c>
      <c r="I10" t="e">
        <f>INDEX(Items!$D$2:D229,MATCH(B10,Items!$A$2:$A$221,))</f>
        <v>#N/A</v>
      </c>
      <c r="K10" s="1"/>
    </row>
    <row r="11" spans="1:11" x14ac:dyDescent="0.25">
      <c r="A11" s="2"/>
      <c r="E11">
        <f t="shared" si="0"/>
        <v>0</v>
      </c>
      <c r="F11">
        <f t="shared" si="1"/>
        <v>0</v>
      </c>
      <c r="G11" t="e">
        <f>INDEX(Items!$C$2:$C$221,MATCH(B11,Items!$A$2:$A$221,))</f>
        <v>#N/A</v>
      </c>
      <c r="H11" t="e">
        <f>INDEX(Items!$B$2:B230,MATCH(B11,Items!$A$2:$A$221,))</f>
        <v>#N/A</v>
      </c>
      <c r="I11" t="e">
        <f>INDEX(Items!$D$2:D230,MATCH(B11,Items!$A$2:$A$221,))</f>
        <v>#N/A</v>
      </c>
      <c r="K11" s="1"/>
    </row>
    <row r="12" spans="1:11" x14ac:dyDescent="0.25">
      <c r="A12" s="2"/>
      <c r="E12">
        <f t="shared" si="0"/>
        <v>0</v>
      </c>
      <c r="F12">
        <f t="shared" si="1"/>
        <v>0</v>
      </c>
      <c r="G12" t="e">
        <f>INDEX(Items!$C$2:$C$221,MATCH(B12,Items!$A$2:$A$221,))</f>
        <v>#N/A</v>
      </c>
      <c r="H12" t="e">
        <f>INDEX(Items!$B$2:B231,MATCH(B12,Items!$A$2:$A$221,))</f>
        <v>#N/A</v>
      </c>
      <c r="I12" t="e">
        <f>INDEX(Items!$D$2:D231,MATCH(B12,Items!$A$2:$A$221,))</f>
        <v>#N/A</v>
      </c>
      <c r="K12" s="1"/>
    </row>
    <row r="13" spans="1:11" x14ac:dyDescent="0.25">
      <c r="A13" s="2"/>
      <c r="E13">
        <f t="shared" si="0"/>
        <v>0</v>
      </c>
      <c r="F13">
        <f t="shared" si="1"/>
        <v>0</v>
      </c>
      <c r="G13" t="e">
        <f>INDEX(Items!$C$2:$C$221,MATCH(B13,Items!$A$2:$A$221,))</f>
        <v>#N/A</v>
      </c>
      <c r="H13" t="e">
        <f>INDEX(Items!$B$2:B232,MATCH(B13,Items!$A$2:$A$221,))</f>
        <v>#N/A</v>
      </c>
      <c r="I13" t="e">
        <f>INDEX(Items!$D$2:D232,MATCH(B13,Items!$A$2:$A$221,))</f>
        <v>#N/A</v>
      </c>
      <c r="K13" s="1"/>
    </row>
    <row r="14" spans="1:11" x14ac:dyDescent="0.25">
      <c r="A14" s="2"/>
      <c r="E14">
        <f t="shared" si="0"/>
        <v>0</v>
      </c>
      <c r="F14">
        <f t="shared" si="1"/>
        <v>0</v>
      </c>
      <c r="G14" t="e">
        <f>INDEX(Items!$C$2:$C$221,MATCH(B14,Items!$A$2:$A$221,))</f>
        <v>#N/A</v>
      </c>
      <c r="H14" t="e">
        <f>INDEX(Items!$B$2:B233,MATCH(B14,Items!$A$2:$A$221,))</f>
        <v>#N/A</v>
      </c>
      <c r="I14" t="e">
        <f>INDEX(Items!$D$2:D233,MATCH(B14,Items!$A$2:$A$221,))</f>
        <v>#N/A</v>
      </c>
      <c r="K14" s="1"/>
    </row>
    <row r="15" spans="1:11" x14ac:dyDescent="0.25">
      <c r="A15" s="2" t="s">
        <v>539</v>
      </c>
      <c r="B15" t="s">
        <v>260</v>
      </c>
      <c r="C15">
        <v>4</v>
      </c>
      <c r="D15" s="1">
        <v>12</v>
      </c>
      <c r="E15">
        <f t="shared" si="0"/>
        <v>48</v>
      </c>
      <c r="F15">
        <f t="shared" si="1"/>
        <v>48</v>
      </c>
      <c r="G15" t="str">
        <f>INDEX(Items!$C$2:$C$221,MATCH(B15,Items!$A$2:$A$221,))</f>
        <v>Methformin</v>
      </c>
      <c r="H15" t="str">
        <f>INDEX(Items!$B$2:B234,MATCH(B15,Items!$A$2:$A$221,))</f>
        <v>Glumet</v>
      </c>
      <c r="I15" t="str">
        <f>INDEX(Items!$D$2:D234,MATCH(B15,Items!$A$2:$A$221,))</f>
        <v>1g</v>
      </c>
      <c r="K15" s="1"/>
    </row>
    <row r="16" spans="1:11" x14ac:dyDescent="0.25">
      <c r="A16" s="2"/>
      <c r="E16">
        <f t="shared" si="0"/>
        <v>0</v>
      </c>
      <c r="F16">
        <f t="shared" si="1"/>
        <v>0</v>
      </c>
      <c r="G16" t="e">
        <f>INDEX(Items!$C$2:$C$221,MATCH(B16,Items!$A$2:$A$221,))</f>
        <v>#N/A</v>
      </c>
      <c r="H16" t="e">
        <f>INDEX(Items!$B$2:B235,MATCH(B16,Items!$A$2:$A$221,))</f>
        <v>#N/A</v>
      </c>
      <c r="I16" t="e">
        <f>INDEX(Items!$D$2:D235,MATCH(B16,Items!$A$2:$A$221,))</f>
        <v>#N/A</v>
      </c>
      <c r="K16" s="1"/>
    </row>
    <row r="17" spans="1:11" x14ac:dyDescent="0.25">
      <c r="A17" s="2"/>
      <c r="E17">
        <f t="shared" si="0"/>
        <v>0</v>
      </c>
      <c r="F17">
        <f t="shared" si="1"/>
        <v>0</v>
      </c>
      <c r="G17" t="e">
        <f>INDEX(Items!$C$2:$C$221,MATCH(B17,Items!$A$2:$A$221,))</f>
        <v>#N/A</v>
      </c>
      <c r="H17" t="e">
        <f>INDEX(Items!$B$2:B236,MATCH(B17,Items!$A$2:$A$221,))</f>
        <v>#N/A</v>
      </c>
      <c r="I17" t="e">
        <f>INDEX(Items!$D$2:D236,MATCH(B17,Items!$A$2:$A$221,))</f>
        <v>#N/A</v>
      </c>
      <c r="K17" s="1"/>
    </row>
    <row r="18" spans="1:11" x14ac:dyDescent="0.25">
      <c r="A18" s="2"/>
      <c r="E18">
        <f t="shared" si="0"/>
        <v>0</v>
      </c>
      <c r="F18">
        <f t="shared" si="1"/>
        <v>0</v>
      </c>
      <c r="G18" t="e">
        <f>INDEX(Items!$C$2:$C$221,MATCH(B18,Items!$A$2:$A$221,))</f>
        <v>#N/A</v>
      </c>
      <c r="H18" t="e">
        <f>INDEX(Items!$B$2:B237,MATCH(B18,Items!$A$2:$A$221,))</f>
        <v>#N/A</v>
      </c>
      <c r="I18" t="e">
        <f>INDEX(Items!$D$2:D237,MATCH(B18,Items!$A$2:$A$221,))</f>
        <v>#N/A</v>
      </c>
      <c r="K18" s="1"/>
    </row>
    <row r="19" spans="1:11" x14ac:dyDescent="0.25">
      <c r="A19" s="2"/>
      <c r="E19">
        <f t="shared" si="0"/>
        <v>0</v>
      </c>
      <c r="F19">
        <f t="shared" si="1"/>
        <v>0</v>
      </c>
      <c r="G19" t="e">
        <f>INDEX(Items!$C$2:$C$221,MATCH(B19,Items!$A$2:$A$221,))</f>
        <v>#N/A</v>
      </c>
      <c r="H19" t="e">
        <f>INDEX(Items!$B$2:B238,MATCH(B19,Items!$A$2:$A$221,))</f>
        <v>#N/A</v>
      </c>
      <c r="I19" t="e">
        <f>INDEX(Items!$D$2:D238,MATCH(B19,Items!$A$2:$A$221,))</f>
        <v>#N/A</v>
      </c>
      <c r="K19" s="1"/>
    </row>
    <row r="20" spans="1:11" x14ac:dyDescent="0.25">
      <c r="A20" s="2"/>
      <c r="E20">
        <f t="shared" si="0"/>
        <v>0</v>
      </c>
      <c r="F20">
        <f t="shared" si="1"/>
        <v>0</v>
      </c>
      <c r="G20" t="e">
        <f>INDEX(Items!$C$2:$C$221,MATCH(B20,Items!$A$2:$A$221,))</f>
        <v>#N/A</v>
      </c>
      <c r="H20" t="e">
        <f>INDEX(Items!$B$2:B239,MATCH(B20,Items!$A$2:$A$221,))</f>
        <v>#N/A</v>
      </c>
      <c r="I20" t="e">
        <f>INDEX(Items!$D$2:D239,MATCH(B20,Items!$A$2:$A$221,))</f>
        <v>#N/A</v>
      </c>
      <c r="K20" s="1"/>
    </row>
    <row r="21" spans="1:11" x14ac:dyDescent="0.25">
      <c r="A21" s="2"/>
      <c r="E21">
        <f t="shared" si="0"/>
        <v>0</v>
      </c>
      <c r="F21">
        <f t="shared" si="1"/>
        <v>0</v>
      </c>
      <c r="G21" t="e">
        <f>INDEX(Items!$C$2:$C$221,MATCH(B21,Items!$A$2:$A$221,))</f>
        <v>#N/A</v>
      </c>
      <c r="H21" t="e">
        <f>INDEX(Items!$B$2:B240,MATCH(B21,Items!$A$2:$A$221,))</f>
        <v>#N/A</v>
      </c>
      <c r="I21" t="e">
        <f>INDEX(Items!$D$2:D240,MATCH(B21,Items!$A$2:$A$221,))</f>
        <v>#N/A</v>
      </c>
      <c r="K21" s="1"/>
    </row>
    <row r="22" spans="1:11" x14ac:dyDescent="0.25">
      <c r="A22" s="2" t="s">
        <v>561</v>
      </c>
      <c r="B22" t="s">
        <v>374</v>
      </c>
      <c r="C22">
        <v>30</v>
      </c>
      <c r="D22" s="1">
        <v>3.15</v>
      </c>
      <c r="E22">
        <f t="shared" si="0"/>
        <v>94.5</v>
      </c>
      <c r="F22">
        <f t="shared" si="1"/>
        <v>94.5</v>
      </c>
      <c r="G22" t="str">
        <f>INDEX(Items!$C$2:$C$221,MATCH(B22,Items!$A$2:$A$221,))</f>
        <v>Aspirin</v>
      </c>
      <c r="H22" t="str">
        <f>INDEX(Items!$B$2:B241,MATCH(B22,Items!$A$2:$A$221,))</f>
        <v>Aspilets</v>
      </c>
      <c r="I22" t="str">
        <f>INDEX(Items!$D$2:D241,MATCH(B22,Items!$A$2:$A$221,))</f>
        <v>80mg</v>
      </c>
      <c r="K22" s="1"/>
    </row>
    <row r="23" spans="1:11" x14ac:dyDescent="0.25">
      <c r="A23" s="2" t="s">
        <v>561</v>
      </c>
      <c r="B23" t="s">
        <v>142</v>
      </c>
      <c r="C23">
        <v>15</v>
      </c>
      <c r="D23" s="1">
        <v>26.75</v>
      </c>
      <c r="E23">
        <f t="shared" si="0"/>
        <v>401.25</v>
      </c>
      <c r="F23">
        <f t="shared" si="1"/>
        <v>495.75</v>
      </c>
      <c r="G23" t="str">
        <f>INDEX(Items!$C$2:$C$221,MATCH(B23,Items!$A$2:$A$221,))</f>
        <v>Aldactone</v>
      </c>
      <c r="H23" t="str">
        <f>INDEX(Items!$B$2:B242,MATCH(B23,Items!$A$2:$A$221,))</f>
        <v>Spironolactone</v>
      </c>
      <c r="I23" t="str">
        <f>INDEX(Items!$D$2:D242,MATCH(B23,Items!$A$2:$A$221,))</f>
        <v>50mg</v>
      </c>
      <c r="K23" s="1"/>
    </row>
    <row r="24" spans="1:11" x14ac:dyDescent="0.25">
      <c r="A24" s="2" t="s">
        <v>561</v>
      </c>
      <c r="B24" t="s">
        <v>143</v>
      </c>
      <c r="C24">
        <v>15</v>
      </c>
      <c r="D24" s="1">
        <v>29.5</v>
      </c>
      <c r="E24">
        <f t="shared" si="0"/>
        <v>442.5</v>
      </c>
      <c r="F24">
        <f t="shared" si="1"/>
        <v>938.25</v>
      </c>
      <c r="G24" t="str">
        <f>INDEX(Items!$C$2:$C$221,MATCH(B24,Items!$A$2:$A$221,))</f>
        <v>Diamicron</v>
      </c>
      <c r="H24" t="str">
        <f>INDEX(Items!$B$2:B243,MATCH(B24,Items!$A$2:$A$221,))</f>
        <v xml:space="preserve">Gliclazide </v>
      </c>
      <c r="I24" t="str">
        <f>INDEX(Items!$D$2:D243,MATCH(B24,Items!$A$2:$A$221,))</f>
        <v>60mg</v>
      </c>
      <c r="K24" s="1"/>
    </row>
    <row r="25" spans="1:11" x14ac:dyDescent="0.25">
      <c r="A25" s="2" t="s">
        <v>561</v>
      </c>
      <c r="B25" t="s">
        <v>327</v>
      </c>
      <c r="C25">
        <v>30</v>
      </c>
      <c r="D25" s="1">
        <v>79.5</v>
      </c>
      <c r="E25">
        <f t="shared" si="0"/>
        <v>2385</v>
      </c>
      <c r="F25">
        <f t="shared" si="1"/>
        <v>3323.25</v>
      </c>
      <c r="G25" t="str">
        <f>INDEX(Items!$C$2:$C$221,MATCH(B25,Items!$A$2:$A$221,))</f>
        <v>Glyxambi</v>
      </c>
      <c r="H25" t="str">
        <f>INDEX(Items!$B$2:B244,MATCH(B25,Items!$A$2:$A$221,))</f>
        <v>Empagliflozin Linagliptin</v>
      </c>
      <c r="I25" t="str">
        <f>INDEX(Items!$D$2:D244,MATCH(B25,Items!$A$2:$A$221,))</f>
        <v>25mg/5mg</v>
      </c>
      <c r="K25" s="1"/>
    </row>
    <row r="26" spans="1:11" x14ac:dyDescent="0.25">
      <c r="E26">
        <f t="shared" si="0"/>
        <v>0</v>
      </c>
      <c r="F26">
        <f t="shared" si="1"/>
        <v>0</v>
      </c>
      <c r="G26" t="e">
        <f>INDEX(Items!$C$2:$C$221,MATCH(B26,Items!$A$2:$A$221,))</f>
        <v>#N/A</v>
      </c>
      <c r="H26" t="e">
        <f>INDEX(Items!$B$2:B245,MATCH(B26,Items!$A$2:$A$221,))</f>
        <v>#N/A</v>
      </c>
      <c r="I26" t="e">
        <f>INDEX(Items!$D$2:D245,MATCH(B26,Items!$A$2:$A$221,))</f>
        <v>#N/A</v>
      </c>
      <c r="K26" s="1"/>
    </row>
    <row r="27" spans="1:11" x14ac:dyDescent="0.25">
      <c r="E27">
        <f t="shared" si="0"/>
        <v>0</v>
      </c>
      <c r="F27">
        <f t="shared" si="1"/>
        <v>0</v>
      </c>
      <c r="G27" t="e">
        <f>INDEX(Items!$C$2:$C$221,MATCH(B27,Items!$A$2:$A$221,))</f>
        <v>#N/A</v>
      </c>
      <c r="H27" t="e">
        <f>INDEX(Items!$B$2:B246,MATCH(B27,Items!$A$2:$A$221,))</f>
        <v>#N/A</v>
      </c>
      <c r="I27" t="e">
        <f>INDEX(Items!$D$2:D246,MATCH(B27,Items!$A$2:$A$221,))</f>
        <v>#N/A</v>
      </c>
      <c r="K27" s="1"/>
    </row>
    <row r="28" spans="1:11" x14ac:dyDescent="0.25">
      <c r="E28">
        <f t="shared" si="0"/>
        <v>0</v>
      </c>
      <c r="F28">
        <f t="shared" si="1"/>
        <v>0</v>
      </c>
      <c r="G28" t="e">
        <f>INDEX(Items!$C$2:$C$221,MATCH(B28,Items!$A$2:$A$221,))</f>
        <v>#N/A</v>
      </c>
      <c r="H28" t="e">
        <f>INDEX(Items!$B$2:B247,MATCH(B28,Items!$A$2:$A$221,))</f>
        <v>#N/A</v>
      </c>
      <c r="I28" t="e">
        <f>INDEX(Items!$D$2:D247,MATCH(B28,Items!$A$2:$A$221,))</f>
        <v>#N/A</v>
      </c>
      <c r="K28" s="1"/>
    </row>
    <row r="29" spans="1:11" x14ac:dyDescent="0.25">
      <c r="E29">
        <f t="shared" si="0"/>
        <v>0</v>
      </c>
      <c r="F29">
        <f t="shared" si="1"/>
        <v>0</v>
      </c>
      <c r="G29" t="e">
        <f>INDEX(Items!$C$2:$C$221,MATCH(B29,Items!$A$2:$A$221,))</f>
        <v>#N/A</v>
      </c>
      <c r="H29" t="e">
        <f>INDEX(Items!$B$2:B248,MATCH(B29,Items!$A$2:$A$221,))</f>
        <v>#N/A</v>
      </c>
      <c r="I29" t="e">
        <f>INDEX(Items!$D$2:D248,MATCH(B29,Items!$A$2:$A$221,))</f>
        <v>#N/A</v>
      </c>
      <c r="K29" s="1"/>
    </row>
    <row r="30" spans="1:11" x14ac:dyDescent="0.25">
      <c r="A30" t="s">
        <v>562</v>
      </c>
      <c r="B30" t="s">
        <v>382</v>
      </c>
      <c r="C30">
        <v>60</v>
      </c>
      <c r="D30" s="1">
        <v>16</v>
      </c>
      <c r="E30">
        <f t="shared" si="0"/>
        <v>960</v>
      </c>
      <c r="F30">
        <f t="shared" si="1"/>
        <v>960</v>
      </c>
      <c r="G30" t="str">
        <f>INDEX(Items!$C$2:$C$221,MATCH(B30,Items!$A$2:$A$221,))</f>
        <v>Methformin Hydrochloride</v>
      </c>
      <c r="H30" t="str">
        <f>INDEX(Items!$B$2:B249,MATCH(B30,Items!$A$2:$A$221,))</f>
        <v>Fornidd XR</v>
      </c>
      <c r="I30" t="str">
        <f>INDEX(Items!$D$2:D249,MATCH(B30,Items!$A$2:$A$221,))</f>
        <v>1g</v>
      </c>
      <c r="K30" s="1"/>
    </row>
    <row r="31" spans="1:11" x14ac:dyDescent="0.25">
      <c r="A31" t="s">
        <v>562</v>
      </c>
      <c r="B31" t="s">
        <v>242</v>
      </c>
      <c r="C31">
        <v>16</v>
      </c>
      <c r="D31" s="1">
        <v>150.36000000000001</v>
      </c>
      <c r="E31">
        <f t="shared" si="0"/>
        <v>2405.7600000000002</v>
      </c>
      <c r="F31">
        <f t="shared" si="1"/>
        <v>3365.76</v>
      </c>
      <c r="G31" t="str">
        <f>INDEX(Items!$C$2:$C$221,MATCH(B31,Items!$A$2:$A$221,))</f>
        <v>Entresto</v>
      </c>
      <c r="H31" t="str">
        <f>INDEX(Items!$B$2:B250,MATCH(B31,Items!$A$2:$A$221,))</f>
        <v>Sacubitril, Valsartan</v>
      </c>
      <c r="I31" t="str">
        <f>INDEX(Items!$D$2:D250,MATCH(B31,Items!$A$2:$A$221,))</f>
        <v>200mg</v>
      </c>
      <c r="K31" s="1"/>
    </row>
    <row r="32" spans="1:11" x14ac:dyDescent="0.25">
      <c r="A32" t="s">
        <v>562</v>
      </c>
      <c r="B32" t="s">
        <v>565</v>
      </c>
      <c r="C32">
        <v>15</v>
      </c>
      <c r="D32" s="1">
        <v>21.25</v>
      </c>
      <c r="E32">
        <f t="shared" si="0"/>
        <v>318.75</v>
      </c>
      <c r="F32">
        <f t="shared" si="1"/>
        <v>3684.51</v>
      </c>
      <c r="G32" t="str">
        <f>INDEX(Items!$C$2:$C$221,MATCH(B32,Items!$A$2:$A$221,))</f>
        <v>Rosuvastatin</v>
      </c>
      <c r="H32" t="str">
        <f>INDEX(Items!$B$2:B251,MATCH(B32,Items!$A$2:$A$221,))</f>
        <v>Rovista</v>
      </c>
      <c r="I32" t="str">
        <f>INDEX(Items!$D$2:D251,MATCH(B32,Items!$A$2:$A$221,))</f>
        <v>5mg</v>
      </c>
      <c r="K32" s="1"/>
    </row>
    <row r="33" spans="1:11" x14ac:dyDescent="0.25">
      <c r="A33" t="s">
        <v>562</v>
      </c>
      <c r="B33" t="s">
        <v>567</v>
      </c>
      <c r="C33">
        <v>30</v>
      </c>
      <c r="D33" s="1">
        <v>13.5</v>
      </c>
      <c r="E33">
        <f t="shared" si="0"/>
        <v>405</v>
      </c>
      <c r="F33">
        <f t="shared" si="1"/>
        <v>4089.51</v>
      </c>
      <c r="G33" t="str">
        <f>INDEX(Items!$C$2:$C$221,MATCH(B33,Items!$A$2:$A$221,))</f>
        <v>Carvedilol</v>
      </c>
      <c r="H33" t="str">
        <f>INDEX(Items!$B$2:B252,MATCH(B33,Items!$A$2:$A$221,))</f>
        <v>BetaCard</v>
      </c>
      <c r="I33" t="str">
        <f>INDEX(Items!$D$2:D252,MATCH(B33,Items!$A$2:$A$221,))</f>
        <v>25mg</v>
      </c>
      <c r="K33" s="1"/>
    </row>
    <row r="34" spans="1:11" x14ac:dyDescent="0.25">
      <c r="A34" t="s">
        <v>562</v>
      </c>
      <c r="B34" t="s">
        <v>143</v>
      </c>
      <c r="C34">
        <v>15</v>
      </c>
      <c r="D34" s="1">
        <v>28.25</v>
      </c>
      <c r="E34">
        <f t="shared" ref="E34:E65" si="2">D34*C34</f>
        <v>423.75</v>
      </c>
      <c r="F34">
        <f t="shared" ref="F34:F65" si="3">IF(A34=A33,F33+E34,E34)</f>
        <v>4513.26</v>
      </c>
      <c r="G34" t="str">
        <f>INDEX(Items!$C$2:$C$221,MATCH(B34,Items!$A$2:$A$221,))</f>
        <v>Diamicron</v>
      </c>
      <c r="H34" t="str">
        <f>INDEX(Items!$B$2:B253,MATCH(B34,Items!$A$2:$A$221,))</f>
        <v xml:space="preserve">Gliclazide </v>
      </c>
      <c r="I34" t="str">
        <f>INDEX(Items!$D$2:D253,MATCH(B34,Items!$A$2:$A$221,))</f>
        <v>60mg</v>
      </c>
      <c r="K34" s="1"/>
    </row>
    <row r="35" spans="1:11" x14ac:dyDescent="0.25">
      <c r="A35" t="s">
        <v>562</v>
      </c>
      <c r="B35" t="s">
        <v>568</v>
      </c>
      <c r="C35">
        <v>1</v>
      </c>
      <c r="D35" s="1">
        <v>355.5</v>
      </c>
      <c r="E35">
        <f t="shared" si="2"/>
        <v>355.5</v>
      </c>
      <c r="F35">
        <f t="shared" si="3"/>
        <v>4868.76</v>
      </c>
      <c r="G35" t="str">
        <f>INDEX(Items!$C$2:$C$221,MATCH(B35,Items!$A$2:$A$221,))</f>
        <v>Salmeterol + Fluticasone propionate</v>
      </c>
      <c r="H35" t="str">
        <f>INDEX(Items!$B$2:B254,MATCH(B35,Items!$A$2:$A$221,))</f>
        <v xml:space="preserve">Seretide </v>
      </c>
      <c r="I35" t="str">
        <f>INDEX(Items!$D$2:D254,MATCH(B35,Items!$A$2:$A$221,))</f>
        <v>25/50 mg</v>
      </c>
      <c r="K35" s="1"/>
    </row>
    <row r="36" spans="1:11" x14ac:dyDescent="0.25">
      <c r="A36" t="s">
        <v>562</v>
      </c>
      <c r="B36" t="s">
        <v>73</v>
      </c>
      <c r="C36">
        <v>2</v>
      </c>
      <c r="D36" s="1">
        <v>35</v>
      </c>
      <c r="E36">
        <f t="shared" si="2"/>
        <v>70</v>
      </c>
      <c r="F36">
        <f t="shared" si="3"/>
        <v>4938.76</v>
      </c>
      <c r="G36" t="s">
        <v>570</v>
      </c>
      <c r="H36" t="s">
        <v>569</v>
      </c>
      <c r="I36" t="str">
        <f>INDEX(Items!$D$2:D255,MATCH(B36,Items!$A$2:$A$221,))</f>
        <v xml:space="preserve"> </v>
      </c>
      <c r="K36" s="1"/>
    </row>
    <row r="37" spans="1:11" x14ac:dyDescent="0.25">
      <c r="E37">
        <f t="shared" si="2"/>
        <v>0</v>
      </c>
      <c r="F37">
        <f t="shared" si="3"/>
        <v>0</v>
      </c>
      <c r="G37" t="e">
        <f>INDEX(Items!$C$2:$C$221,MATCH(B37,Items!$A$2:$A$221,))</f>
        <v>#N/A</v>
      </c>
      <c r="K37" s="1"/>
    </row>
    <row r="38" spans="1:11" x14ac:dyDescent="0.25">
      <c r="E38">
        <f t="shared" si="2"/>
        <v>0</v>
      </c>
      <c r="F38">
        <f t="shared" si="3"/>
        <v>0</v>
      </c>
      <c r="G38" t="e">
        <f>INDEX(Items!$C$2:$C$221,MATCH(B38,Items!$A$2:$A$221,))</f>
        <v>#N/A</v>
      </c>
      <c r="K38" s="1"/>
    </row>
    <row r="39" spans="1:11" x14ac:dyDescent="0.25">
      <c r="E39">
        <f t="shared" si="2"/>
        <v>0</v>
      </c>
      <c r="F39">
        <f t="shared" si="3"/>
        <v>0</v>
      </c>
      <c r="K39" s="1"/>
    </row>
    <row r="40" spans="1:11" x14ac:dyDescent="0.25">
      <c r="E40">
        <f t="shared" si="2"/>
        <v>0</v>
      </c>
      <c r="F40">
        <f t="shared" si="3"/>
        <v>0</v>
      </c>
      <c r="K40" s="1"/>
    </row>
    <row r="41" spans="1:11" x14ac:dyDescent="0.25">
      <c r="E41">
        <f t="shared" si="2"/>
        <v>0</v>
      </c>
      <c r="F41">
        <f t="shared" si="3"/>
        <v>0</v>
      </c>
      <c r="K41" s="1"/>
    </row>
    <row r="42" spans="1:11" x14ac:dyDescent="0.25">
      <c r="E42">
        <f t="shared" si="2"/>
        <v>0</v>
      </c>
      <c r="F42">
        <f t="shared" si="3"/>
        <v>0</v>
      </c>
      <c r="K42" s="1"/>
    </row>
    <row r="43" spans="1:11" x14ac:dyDescent="0.25">
      <c r="E43">
        <f t="shared" si="2"/>
        <v>0</v>
      </c>
      <c r="F43">
        <f t="shared" si="3"/>
        <v>0</v>
      </c>
      <c r="K43" s="1"/>
    </row>
    <row r="44" spans="1:11" x14ac:dyDescent="0.25">
      <c r="E44">
        <f t="shared" si="2"/>
        <v>0</v>
      </c>
      <c r="F44">
        <f t="shared" si="3"/>
        <v>0</v>
      </c>
      <c r="K44" s="1"/>
    </row>
    <row r="45" spans="1:11" x14ac:dyDescent="0.25">
      <c r="E45">
        <f t="shared" si="2"/>
        <v>0</v>
      </c>
      <c r="F45">
        <f t="shared" si="3"/>
        <v>0</v>
      </c>
      <c r="K45" s="1"/>
    </row>
    <row r="46" spans="1:11" x14ac:dyDescent="0.25">
      <c r="E46">
        <f t="shared" si="2"/>
        <v>0</v>
      </c>
      <c r="F46">
        <f t="shared" si="3"/>
        <v>0</v>
      </c>
      <c r="K46" s="1"/>
    </row>
    <row r="47" spans="1:11" x14ac:dyDescent="0.25">
      <c r="E47">
        <f t="shared" si="2"/>
        <v>0</v>
      </c>
      <c r="F47">
        <f t="shared" si="3"/>
        <v>0</v>
      </c>
      <c r="K47" s="1"/>
    </row>
    <row r="48" spans="1:11" x14ac:dyDescent="0.25">
      <c r="E48">
        <f t="shared" si="2"/>
        <v>0</v>
      </c>
      <c r="F48">
        <f t="shared" si="3"/>
        <v>0</v>
      </c>
      <c r="K48" s="1"/>
    </row>
    <row r="49" spans="5:6" x14ac:dyDescent="0.25">
      <c r="E49">
        <f t="shared" si="2"/>
        <v>0</v>
      </c>
      <c r="F49">
        <f t="shared" si="3"/>
        <v>0</v>
      </c>
    </row>
    <row r="50" spans="5:6" x14ac:dyDescent="0.25">
      <c r="E50">
        <f t="shared" si="2"/>
        <v>0</v>
      </c>
      <c r="F50">
        <f t="shared" si="3"/>
        <v>0</v>
      </c>
    </row>
    <row r="51" spans="5:6" x14ac:dyDescent="0.25">
      <c r="E51">
        <f t="shared" si="2"/>
        <v>0</v>
      </c>
      <c r="F51">
        <f t="shared" si="3"/>
        <v>0</v>
      </c>
    </row>
    <row r="52" spans="5:6" x14ac:dyDescent="0.25">
      <c r="E52">
        <f t="shared" si="2"/>
        <v>0</v>
      </c>
      <c r="F52">
        <f t="shared" si="3"/>
        <v>0</v>
      </c>
    </row>
    <row r="53" spans="5:6" x14ac:dyDescent="0.25">
      <c r="E53">
        <f t="shared" si="2"/>
        <v>0</v>
      </c>
      <c r="F53">
        <f t="shared" si="3"/>
        <v>0</v>
      </c>
    </row>
    <row r="54" spans="5:6" x14ac:dyDescent="0.25">
      <c r="E54">
        <f t="shared" si="2"/>
        <v>0</v>
      </c>
      <c r="F54">
        <f t="shared" si="3"/>
        <v>0</v>
      </c>
    </row>
    <row r="55" spans="5:6" x14ac:dyDescent="0.25">
      <c r="E55">
        <f t="shared" si="2"/>
        <v>0</v>
      </c>
      <c r="F55">
        <f t="shared" si="3"/>
        <v>0</v>
      </c>
    </row>
    <row r="56" spans="5:6" x14ac:dyDescent="0.25">
      <c r="E56">
        <f t="shared" si="2"/>
        <v>0</v>
      </c>
      <c r="F56">
        <f t="shared" si="3"/>
        <v>0</v>
      </c>
    </row>
    <row r="57" spans="5:6" x14ac:dyDescent="0.25">
      <c r="E57">
        <f t="shared" si="2"/>
        <v>0</v>
      </c>
      <c r="F57">
        <f t="shared" si="3"/>
        <v>0</v>
      </c>
    </row>
    <row r="58" spans="5:6" x14ac:dyDescent="0.25">
      <c r="E58">
        <f t="shared" si="2"/>
        <v>0</v>
      </c>
      <c r="F58">
        <f t="shared" si="3"/>
        <v>0</v>
      </c>
    </row>
    <row r="59" spans="5:6" x14ac:dyDescent="0.25">
      <c r="E59">
        <f t="shared" si="2"/>
        <v>0</v>
      </c>
      <c r="F59">
        <f t="shared" si="3"/>
        <v>0</v>
      </c>
    </row>
    <row r="60" spans="5:6" x14ac:dyDescent="0.25">
      <c r="E60">
        <f t="shared" si="2"/>
        <v>0</v>
      </c>
      <c r="F60">
        <f t="shared" si="3"/>
        <v>0</v>
      </c>
    </row>
    <row r="61" spans="5:6" x14ac:dyDescent="0.25">
      <c r="E61">
        <f t="shared" si="2"/>
        <v>0</v>
      </c>
      <c r="F61">
        <f t="shared" si="3"/>
        <v>0</v>
      </c>
    </row>
    <row r="62" spans="5:6" x14ac:dyDescent="0.25">
      <c r="E62">
        <f t="shared" si="2"/>
        <v>0</v>
      </c>
      <c r="F62">
        <f t="shared" si="3"/>
        <v>0</v>
      </c>
    </row>
    <row r="63" spans="5:6" x14ac:dyDescent="0.25">
      <c r="E63">
        <f t="shared" si="2"/>
        <v>0</v>
      </c>
      <c r="F63">
        <f t="shared" si="3"/>
        <v>0</v>
      </c>
    </row>
    <row r="64" spans="5:6" x14ac:dyDescent="0.25">
      <c r="E64">
        <f t="shared" si="2"/>
        <v>0</v>
      </c>
      <c r="F64">
        <f t="shared" si="3"/>
        <v>0</v>
      </c>
    </row>
    <row r="65" spans="5:6" x14ac:dyDescent="0.25">
      <c r="E65">
        <f t="shared" si="2"/>
        <v>0</v>
      </c>
      <c r="F65">
        <f t="shared" si="3"/>
        <v>0</v>
      </c>
    </row>
    <row r="66" spans="5:6" x14ac:dyDescent="0.25">
      <c r="E66">
        <f t="shared" ref="E66" si="4">D66*C66</f>
        <v>0</v>
      </c>
      <c r="F66">
        <f t="shared" ref="F66" si="5">IF(A66=A65,F65+E66,E66)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B22582-1520-497F-9E1A-AE57EE2C049D}">
          <x14:formula1>
            <xm:f>Items!$A$2:$A$221</xm:f>
          </x14:formula1>
          <xm:sqref>B2:B500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A6CD-51B4-4104-AD70-242522B4D993}">
  <dimension ref="A1:T316"/>
  <sheetViews>
    <sheetView workbookViewId="0">
      <pane xSplit="5" ySplit="2" topLeftCell="F18" activePane="bottomRight" state="frozen"/>
      <selection activeCell="L4" sqref="L4"/>
      <selection pane="topRight" activeCell="L4" sqref="L4"/>
      <selection pane="bottomLeft" activeCell="L4" sqref="L4"/>
      <selection pane="bottomRight" activeCell="D21" sqref="D21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8" width="9.1406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5703125" style="1" bestFit="1" customWidth="1"/>
    <col min="16" max="16" width="9.140625" bestFit="1" customWidth="1"/>
    <col min="17" max="17" width="23.42578125" customWidth="1"/>
  </cols>
  <sheetData>
    <row r="1" spans="2:20" x14ac:dyDescent="0.25">
      <c r="C1" s="2"/>
      <c r="G1" s="1">
        <f>SUM(G27:G465)</f>
        <v>0</v>
      </c>
      <c r="H1" s="1">
        <f>SUM(H27:H465)</f>
        <v>781</v>
      </c>
      <c r="I1" s="1">
        <f>SUM(I27:I465)</f>
        <v>6558.63</v>
      </c>
      <c r="J1" s="1">
        <f>SUM(J27:J465)</f>
        <v>0</v>
      </c>
      <c r="K1" s="1">
        <f>SUM(K27:K465)</f>
        <v>0</v>
      </c>
      <c r="L1" s="3"/>
      <c r="M1" s="3"/>
      <c r="N1" s="3" t="s">
        <v>27</v>
      </c>
      <c r="O1" s="1">
        <f>SUM(O27:O465)</f>
        <v>3082</v>
      </c>
      <c r="Q1" t="s">
        <v>309</v>
      </c>
    </row>
    <row r="2" spans="2:20" x14ac:dyDescent="0.25">
      <c r="B2" t="s">
        <v>28</v>
      </c>
      <c r="C2" s="2" t="s">
        <v>29</v>
      </c>
      <c r="D2" t="s">
        <v>30</v>
      </c>
      <c r="G2" s="1" t="s">
        <v>577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2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2:20" x14ac:dyDescent="0.25">
      <c r="C4" s="2"/>
      <c r="G4" s="1"/>
      <c r="H4" s="1"/>
      <c r="I4" s="1"/>
      <c r="J4" s="1"/>
      <c r="K4" s="1"/>
      <c r="L4" s="3">
        <f t="shared" ref="L4:L74" si="0">L3-SUM(G4:K4)+O4</f>
        <v>0</v>
      </c>
      <c r="M4" s="3"/>
      <c r="N4" s="3"/>
      <c r="Q4" s="1"/>
    </row>
    <row r="5" spans="2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 t="shared" si="0"/>
        <v>0</v>
      </c>
      <c r="M5" s="3"/>
      <c r="N5" s="3"/>
      <c r="Q5" s="1"/>
    </row>
    <row r="6" spans="2:20" x14ac:dyDescent="0.25">
      <c r="C6" s="2"/>
      <c r="E6" t="e">
        <f>INDEX(Establishment!$B$2:$B$169,MATCH(D6,Establishment!$A$2:$A$169,0))</f>
        <v>#N/A</v>
      </c>
      <c r="F6" t="e">
        <f>INDEX(Establishment!$C$2:$C$169,MATCH(D6,Establishment!$A$2:$A$169,0))</f>
        <v>#N/A</v>
      </c>
      <c r="G6" s="1"/>
      <c r="H6" s="1"/>
      <c r="I6" s="1"/>
      <c r="J6" s="1"/>
      <c r="K6" s="1"/>
      <c r="L6" s="3">
        <f t="shared" si="0"/>
        <v>0</v>
      </c>
      <c r="M6" s="3"/>
      <c r="N6" s="3"/>
      <c r="Q6" s="1"/>
    </row>
    <row r="7" spans="2:20" x14ac:dyDescent="0.25">
      <c r="B7" s="4"/>
      <c r="C7" s="2">
        <v>44622</v>
      </c>
      <c r="D7" t="s">
        <v>307</v>
      </c>
      <c r="E7" t="str">
        <f>INDEX(Establishment!$B$2:$B$169,MATCH(D7,Establishment!$A$2:$A$169,0))</f>
        <v>Diatoms</v>
      </c>
      <c r="F7" t="str">
        <f>INDEX(Establishment!$C$2:$C$169,MATCH(D7,Establishment!$A$2:$A$169,0))</f>
        <v>Katipunan</v>
      </c>
      <c r="G7" s="1"/>
      <c r="H7" s="1"/>
      <c r="I7" s="1">
        <v>300</v>
      </c>
      <c r="J7" s="1"/>
      <c r="K7" s="1"/>
      <c r="L7" s="3">
        <f t="shared" si="0"/>
        <v>-300</v>
      </c>
      <c r="M7" s="3"/>
      <c r="N7" s="3"/>
      <c r="P7" s="1"/>
      <c r="Q7" s="1"/>
      <c r="R7" s="1"/>
      <c r="S7" s="1"/>
      <c r="T7" s="1"/>
    </row>
    <row r="8" spans="2:20" x14ac:dyDescent="0.25">
      <c r="B8" s="8"/>
      <c r="C8" s="9">
        <v>44623</v>
      </c>
      <c r="D8" t="s">
        <v>574</v>
      </c>
      <c r="E8" t="str">
        <f>INDEX(Establishment!$B$2:$B$169,MATCH(D8,Establishment!$A$2:$A$169,0))</f>
        <v>SM Grocery</v>
      </c>
      <c r="F8" t="str">
        <f>INDEX(Establishment!$C$2:$C$169,MATCH(D8,Establishment!$A$2:$A$169,0))</f>
        <v>SM Seaside, Cebu</v>
      </c>
      <c r="G8" s="10"/>
      <c r="H8" s="10"/>
      <c r="I8" s="1">
        <v>4675.8100000000004</v>
      </c>
      <c r="J8" s="1"/>
      <c r="K8" s="1"/>
      <c r="L8" s="3">
        <f t="shared" si="0"/>
        <v>-4975.8100000000004</v>
      </c>
      <c r="M8" s="3"/>
      <c r="N8" s="3"/>
      <c r="P8" s="1"/>
      <c r="Q8" s="1"/>
      <c r="R8" s="1"/>
      <c r="S8" s="1"/>
      <c r="T8" s="1"/>
    </row>
    <row r="9" spans="2:20" x14ac:dyDescent="0.25">
      <c r="B9" s="8"/>
      <c r="C9" s="9">
        <v>44623</v>
      </c>
      <c r="D9" t="s">
        <v>576</v>
      </c>
      <c r="E9" t="str">
        <f>INDEX(Establishment!$B$2:$B$169,MATCH(D9,Establishment!$A$2:$A$169,0))</f>
        <v>SM Store</v>
      </c>
      <c r="F9" t="str">
        <f>INDEX(Establishment!$C$2:$C$169,MATCH(D9,Establishment!$A$2:$A$169,0))</f>
        <v>SM Seaside, Cebu</v>
      </c>
      <c r="G9" s="10">
        <v>500</v>
      </c>
      <c r="H9" s="10"/>
      <c r="I9" s="10">
        <v>437.5</v>
      </c>
      <c r="J9" s="1"/>
      <c r="K9" s="1"/>
      <c r="L9" s="3">
        <f t="shared" si="0"/>
        <v>-5913.31</v>
      </c>
      <c r="M9" s="3"/>
      <c r="N9" s="3"/>
      <c r="O9" s="10"/>
      <c r="P9" s="1"/>
      <c r="Q9" s="1"/>
      <c r="R9" s="1"/>
      <c r="S9" s="1"/>
      <c r="T9" s="1"/>
    </row>
    <row r="10" spans="2:20" x14ac:dyDescent="0.25">
      <c r="C10" s="2">
        <v>44624</v>
      </c>
      <c r="D10" t="s">
        <v>307</v>
      </c>
      <c r="E10" t="str">
        <f>INDEX(Establishment!$B$2:$B$169,MATCH(D10,Establishment!$A$2:$A$169,0))</f>
        <v>Diatoms</v>
      </c>
      <c r="F10" t="str">
        <f>INDEX(Establishment!$C$2:$C$169,MATCH(D10,Establishment!$A$2:$A$169,0))</f>
        <v>Katipunan</v>
      </c>
      <c r="G10" s="1"/>
      <c r="H10" s="1"/>
      <c r="I10" s="1">
        <v>1100</v>
      </c>
      <c r="J10" s="1"/>
      <c r="K10" s="1"/>
      <c r="L10" s="3">
        <f t="shared" si="0"/>
        <v>-5913.31</v>
      </c>
      <c r="M10" s="3"/>
      <c r="N10" s="3" t="s">
        <v>308</v>
      </c>
      <c r="O10" s="1">
        <v>1100</v>
      </c>
      <c r="Q10" s="1"/>
    </row>
    <row r="11" spans="2:20" x14ac:dyDescent="0.25">
      <c r="C11" s="2"/>
      <c r="E11" t="e">
        <f>INDEX(Establishment!$B$2:$B$169,MATCH(D11,Establishment!$A$2:$A$169,0))</f>
        <v>#N/A</v>
      </c>
      <c r="F11" t="e">
        <f>INDEX(Establishment!$C$2:$C$169,MATCH(D11,Establishment!$A$2:$A$169,0))</f>
        <v>#N/A</v>
      </c>
      <c r="G11" s="1"/>
      <c r="H11" s="1"/>
      <c r="I11" s="1"/>
      <c r="J11" s="1"/>
      <c r="K11" s="1"/>
      <c r="L11" s="3">
        <f t="shared" si="0"/>
        <v>-5913.31</v>
      </c>
      <c r="M11" s="3"/>
      <c r="N11" s="3"/>
      <c r="P11" s="1"/>
      <c r="Q11" s="1"/>
      <c r="R11" s="1"/>
      <c r="S11" s="1"/>
      <c r="T11" s="1"/>
    </row>
    <row r="12" spans="2:20" x14ac:dyDescent="0.25">
      <c r="C12" s="2">
        <v>44627</v>
      </c>
      <c r="D12" t="s">
        <v>531</v>
      </c>
      <c r="E12" t="str">
        <f>INDEX(Establishment!$B$2:$B$169,MATCH(D12,Establishment!$A$2:$A$169,0))</f>
        <v>Super Metro</v>
      </c>
      <c r="F12" t="str">
        <f>INDEX(Establishment!$C$2:$C$169,MATCH(D12,Establishment!$A$2:$A$169,0))</f>
        <v>Basak</v>
      </c>
      <c r="G12" s="1"/>
      <c r="H12" s="1"/>
      <c r="I12" s="1"/>
      <c r="J12" s="1"/>
      <c r="K12" s="1">
        <v>1074</v>
      </c>
      <c r="L12" s="3">
        <f t="shared" si="0"/>
        <v>-6987.31</v>
      </c>
      <c r="M12" s="3"/>
      <c r="N12" s="3"/>
      <c r="P12" s="1"/>
      <c r="Q12" s="1"/>
      <c r="R12" s="1"/>
      <c r="S12" s="1"/>
      <c r="T12" s="1"/>
    </row>
    <row r="13" spans="2:20" x14ac:dyDescent="0.25">
      <c r="C13" s="2">
        <v>44627</v>
      </c>
      <c r="D13" t="s">
        <v>307</v>
      </c>
      <c r="E13" t="str">
        <f>INDEX(Establishment!$B$2:$B$169,MATCH(D13,Establishment!$A$2:$A$169,0))</f>
        <v>Diatoms</v>
      </c>
      <c r="F13" t="str">
        <f>INDEX(Establishment!$C$2:$C$169,MATCH(D13,Establishment!$A$2:$A$169,0))</f>
        <v>Katipunan</v>
      </c>
      <c r="G13" s="1"/>
      <c r="H13" s="1"/>
      <c r="I13" s="1">
        <v>960.12</v>
      </c>
      <c r="J13" s="1"/>
      <c r="K13" s="1"/>
      <c r="L13" s="3">
        <f t="shared" si="0"/>
        <v>-6987.31</v>
      </c>
      <c r="M13" s="3"/>
      <c r="N13" s="3" t="s">
        <v>308</v>
      </c>
      <c r="O13" s="1">
        <v>960.12</v>
      </c>
      <c r="P13" s="1"/>
      <c r="Q13" s="1"/>
      <c r="R13" s="1"/>
      <c r="S13" s="1"/>
      <c r="T13" s="1"/>
    </row>
    <row r="14" spans="2:20" x14ac:dyDescent="0.25">
      <c r="C14" s="2"/>
      <c r="E14" t="e">
        <f>INDEX(Establishment!$B$2:$B$169,MATCH(D14,Establishment!$A$2:$A$169,0))</f>
        <v>#N/A</v>
      </c>
      <c r="F14" t="e">
        <f>INDEX(Establishment!$C$2:$C$169,MATCH(D14,Establishment!$A$2:$A$169,0))</f>
        <v>#N/A</v>
      </c>
      <c r="G14" s="1"/>
      <c r="H14" s="1"/>
      <c r="I14" s="1"/>
      <c r="J14" s="1"/>
      <c r="K14" s="1"/>
      <c r="L14" s="3">
        <f t="shared" si="0"/>
        <v>-6987.31</v>
      </c>
      <c r="M14" s="3"/>
      <c r="N14" s="3"/>
      <c r="Q14" s="1"/>
    </row>
    <row r="15" spans="2:20" x14ac:dyDescent="0.25">
      <c r="C15" s="2">
        <v>44623</v>
      </c>
      <c r="D15" t="s">
        <v>307</v>
      </c>
      <c r="E15" t="str">
        <f>INDEX(Establishment!$B$2:$B$169,MATCH(D15,Establishment!$A$2:$A$169,0))</f>
        <v>Diatoms</v>
      </c>
      <c r="F15" t="str">
        <f>INDEX(Establishment!$C$2:$C$169,MATCH(D15,Establishment!$A$2:$A$169,0))</f>
        <v>Katipunan</v>
      </c>
      <c r="G15" s="1"/>
      <c r="H15" s="1"/>
      <c r="I15" s="1">
        <v>1479.33</v>
      </c>
      <c r="J15" s="1"/>
      <c r="K15" s="1"/>
      <c r="L15" s="3">
        <f t="shared" si="0"/>
        <v>-6987.3099999999995</v>
      </c>
      <c r="M15" s="3"/>
      <c r="N15" s="3" t="s">
        <v>308</v>
      </c>
      <c r="O15" s="1">
        <v>1479.33</v>
      </c>
      <c r="P15" s="1"/>
      <c r="Q15" s="1"/>
      <c r="R15" s="1"/>
      <c r="S15" s="1"/>
      <c r="T15" s="1"/>
    </row>
    <row r="16" spans="2:20" x14ac:dyDescent="0.25">
      <c r="C16" s="2">
        <v>44632</v>
      </c>
      <c r="D16" t="s">
        <v>307</v>
      </c>
      <c r="E16" t="str">
        <f>INDEX(Establishment!$B$2:$B$169,MATCH(D16,Establishment!$A$2:$A$169,0))</f>
        <v>Diatoms</v>
      </c>
      <c r="F16" t="str">
        <f>INDEX(Establishment!$C$2:$C$169,MATCH(D16,Establishment!$A$2:$A$169,0))</f>
        <v>Katipunan</v>
      </c>
      <c r="G16" s="1"/>
      <c r="H16" s="1">
        <v>356.74</v>
      </c>
      <c r="I16" s="1"/>
      <c r="J16" s="1"/>
      <c r="K16" s="1"/>
      <c r="L16" s="3">
        <f t="shared" si="0"/>
        <v>-6987.3099999999995</v>
      </c>
      <c r="M16" s="3"/>
      <c r="N16" s="3" t="s">
        <v>285</v>
      </c>
      <c r="O16" s="1">
        <v>356.74</v>
      </c>
      <c r="P16" s="1"/>
      <c r="Q16" s="1"/>
      <c r="R16" s="1"/>
      <c r="S16" s="1"/>
      <c r="T16" s="1"/>
    </row>
    <row r="17" spans="2:20" x14ac:dyDescent="0.25">
      <c r="C17" s="2">
        <v>44632</v>
      </c>
      <c r="D17" t="s">
        <v>307</v>
      </c>
      <c r="E17" t="str">
        <f>INDEX(Establishment!$B$2:$B$169,MATCH(D17,Establishment!$A$2:$A$169,0))</f>
        <v>Diatoms</v>
      </c>
      <c r="F17" t="str">
        <f>INDEX(Establishment!$C$2:$C$169,MATCH(D17,Establishment!$A$2:$A$169,0))</f>
        <v>Katipunan</v>
      </c>
      <c r="G17" s="1"/>
      <c r="H17" s="1"/>
      <c r="I17" s="1">
        <v>1313.43</v>
      </c>
      <c r="J17" s="1"/>
      <c r="K17" s="1"/>
      <c r="L17" s="3">
        <f t="shared" si="0"/>
        <v>-6987.3099999999995</v>
      </c>
      <c r="M17" s="3"/>
      <c r="N17" s="3" t="s">
        <v>308</v>
      </c>
      <c r="O17" s="1">
        <v>1313.43</v>
      </c>
      <c r="P17" s="1"/>
      <c r="Q17" s="1"/>
      <c r="R17" s="1"/>
      <c r="S17" s="1"/>
      <c r="T17" s="1"/>
    </row>
    <row r="18" spans="2:20" x14ac:dyDescent="0.25">
      <c r="C18" s="2"/>
      <c r="E18" t="e">
        <f>INDEX(Establishment!$B$2:$B$169,MATCH(D18,Establishment!$A$2:$A$169,0))</f>
        <v>#N/A</v>
      </c>
      <c r="F18" t="e">
        <f>INDEX(Establishment!$C$2:$C$169,MATCH(D18,Establishment!$A$2:$A$169,0))</f>
        <v>#N/A</v>
      </c>
      <c r="G18" s="1"/>
      <c r="H18" s="1"/>
      <c r="I18" s="1"/>
      <c r="J18" s="1"/>
      <c r="K18" s="1"/>
      <c r="L18" s="3">
        <f t="shared" si="0"/>
        <v>-6987.3099999999995</v>
      </c>
      <c r="M18" s="3"/>
      <c r="N18" s="3"/>
      <c r="P18" s="1"/>
      <c r="Q18" s="1"/>
      <c r="R18" s="1"/>
      <c r="S18" s="1"/>
      <c r="T18" s="1"/>
    </row>
    <row r="19" spans="2:20" x14ac:dyDescent="0.25">
      <c r="C19" s="2"/>
      <c r="E19" t="e">
        <f>INDEX(Establishment!$B$2:$B$169,MATCH(D19,Establishment!$A$2:$A$169,0))</f>
        <v>#N/A</v>
      </c>
      <c r="F19" t="e">
        <f>INDEX(Establishment!$C$2:$C$169,MATCH(D19,Establishment!$A$2:$A$169,0))</f>
        <v>#N/A</v>
      </c>
      <c r="G19" s="1"/>
      <c r="H19" s="1"/>
      <c r="I19" s="1"/>
      <c r="J19" s="1"/>
      <c r="K19" s="1"/>
      <c r="L19" s="3">
        <f t="shared" si="0"/>
        <v>-6987.3099999999995</v>
      </c>
      <c r="M19" s="3"/>
      <c r="N19" s="3"/>
      <c r="P19" s="1"/>
      <c r="Q19" s="1"/>
      <c r="R19" s="1"/>
      <c r="S19" s="1"/>
      <c r="T19" s="1"/>
    </row>
    <row r="20" spans="2:20" x14ac:dyDescent="0.25">
      <c r="C20" s="2"/>
      <c r="E20" t="e">
        <f>INDEX(Establishment!$B$2:$B$169,MATCH(D20,Establishment!$A$2:$A$169,0))</f>
        <v>#N/A</v>
      </c>
      <c r="F20" t="e">
        <f>INDEX(Establishment!$C$2:$C$169,MATCH(D20,Establishment!$A$2:$A$169,0))</f>
        <v>#N/A</v>
      </c>
      <c r="G20" s="1"/>
      <c r="H20" s="1"/>
      <c r="I20" s="1"/>
      <c r="J20" s="1"/>
      <c r="K20" s="1"/>
      <c r="L20" s="3">
        <f t="shared" si="0"/>
        <v>-6987.3099999999995</v>
      </c>
      <c r="M20" s="3"/>
      <c r="N20" s="3"/>
      <c r="P20" s="1"/>
      <c r="Q20" s="1"/>
      <c r="R20" s="1"/>
      <c r="S20" s="1"/>
      <c r="T20" s="1"/>
    </row>
    <row r="21" spans="2:20" x14ac:dyDescent="0.25">
      <c r="C21" s="2">
        <v>44631</v>
      </c>
      <c r="D21" t="s">
        <v>613</v>
      </c>
      <c r="E21" t="str">
        <f>INDEX(Establishment!$B$2:$B$169,MATCH(D21,Establishment!$A$2:$A$169,0))</f>
        <v>Shopee</v>
      </c>
      <c r="F21" t="str">
        <f>INDEX(Establishment!$C$2:$C$169,MATCH(D21,Establishment!$A$2:$A$169,0))</f>
        <v>Online</v>
      </c>
      <c r="G21" s="1"/>
      <c r="H21" s="1">
        <v>320</v>
      </c>
      <c r="I21" s="1"/>
      <c r="J21" s="1"/>
      <c r="K21" s="1"/>
      <c r="L21" s="3">
        <f t="shared" si="0"/>
        <v>-7307.3099999999995</v>
      </c>
      <c r="M21" s="3"/>
      <c r="N21" s="3"/>
      <c r="P21" s="1"/>
      <c r="Q21" s="1"/>
      <c r="R21" s="1"/>
      <c r="S21" s="1"/>
      <c r="T21" s="1"/>
    </row>
    <row r="22" spans="2:20" x14ac:dyDescent="0.25">
      <c r="C22" s="2"/>
      <c r="E22" t="e">
        <f>INDEX(Establishment!$B$2:$B$169,MATCH(D22,Establishment!$A$2:$A$169,0))</f>
        <v>#N/A</v>
      </c>
      <c r="F22" t="e">
        <f>INDEX(Establishment!$C$2:$C$169,MATCH(D22,Establishment!$A$2:$A$169,0))</f>
        <v>#N/A</v>
      </c>
      <c r="G22" s="1"/>
      <c r="H22" s="1"/>
      <c r="I22" s="1"/>
      <c r="J22" s="1"/>
      <c r="K22" s="1"/>
      <c r="L22" s="3">
        <f t="shared" si="0"/>
        <v>-7307.3099999999995</v>
      </c>
      <c r="M22" s="3"/>
      <c r="N22" s="3"/>
      <c r="P22" s="1"/>
      <c r="Q22" s="1"/>
      <c r="R22" s="1"/>
      <c r="S22" s="1"/>
      <c r="T22" s="1"/>
    </row>
    <row r="23" spans="2:20" x14ac:dyDescent="0.25">
      <c r="C23" s="2"/>
      <c r="E23" t="e">
        <f>INDEX(Establishment!$B$2:$B$169,MATCH(D23,Establishment!$A$2:$A$169,0))</f>
        <v>#N/A</v>
      </c>
      <c r="F23" t="e">
        <f>INDEX(Establishment!$C$2:$C$169,MATCH(D23,Establishment!$A$2:$A$169,0))</f>
        <v>#N/A</v>
      </c>
      <c r="G23" s="1"/>
      <c r="H23" s="1"/>
      <c r="I23" s="1"/>
      <c r="J23" s="1"/>
      <c r="K23" s="1"/>
      <c r="L23" s="3">
        <f t="shared" si="0"/>
        <v>-7307.3099999999995</v>
      </c>
      <c r="M23" s="3"/>
      <c r="N23" s="3"/>
      <c r="P23" s="1"/>
      <c r="Q23" s="1"/>
      <c r="R23" s="1"/>
      <c r="S23" s="1"/>
      <c r="T23" s="1"/>
    </row>
    <row r="24" spans="2:20" x14ac:dyDescent="0.25">
      <c r="C24" s="2"/>
      <c r="E24" t="e">
        <f>INDEX(Establishment!$B$2:$B$169,MATCH(D24,Establishment!$A$2:$A$169,0))</f>
        <v>#N/A</v>
      </c>
      <c r="F24" t="e">
        <f>INDEX(Establishment!$C$2:$C$169,MATCH(D24,Establishment!$A$2:$A$169,0))</f>
        <v>#N/A</v>
      </c>
      <c r="G24" s="1"/>
      <c r="H24" s="1"/>
      <c r="I24" s="1"/>
      <c r="J24" s="1"/>
      <c r="K24" s="1"/>
      <c r="L24" s="3">
        <f t="shared" si="0"/>
        <v>-7307.3099999999995</v>
      </c>
      <c r="M24" s="3"/>
      <c r="N24" s="3"/>
      <c r="P24" s="1"/>
      <c r="Q24" s="1"/>
      <c r="R24" s="1"/>
      <c r="S24" s="1"/>
      <c r="T24" s="1"/>
    </row>
    <row r="25" spans="2:20" x14ac:dyDescent="0.25">
      <c r="B25" s="8"/>
      <c r="C25" s="9">
        <v>44632</v>
      </c>
      <c r="D25" t="s">
        <v>581</v>
      </c>
      <c r="E25" t="str">
        <f>INDEX(Establishment!$B$2:$B$169,MATCH(D25,Establishment!$A$2:$A$169,0))</f>
        <v>Chong Hua Hospital</v>
      </c>
      <c r="F25" t="str">
        <f>INDEX(Establishment!$C$2:$C$169,MATCH(D25,Establishment!$A$2:$A$169,0))</f>
        <v>Mandaue</v>
      </c>
      <c r="G25" s="1"/>
      <c r="H25" s="1"/>
      <c r="I25" s="1"/>
      <c r="J25" s="1"/>
      <c r="K25" s="1"/>
      <c r="L25" s="3">
        <f t="shared" si="0"/>
        <v>-7307.3099999999995</v>
      </c>
      <c r="M25" s="3"/>
      <c r="N25" s="3" t="s">
        <v>583</v>
      </c>
      <c r="P25" s="1"/>
      <c r="Q25" s="1"/>
      <c r="R25" s="1"/>
      <c r="S25" s="1"/>
      <c r="T25" s="1"/>
    </row>
    <row r="26" spans="2:20" x14ac:dyDescent="0.25">
      <c r="B26" s="8"/>
      <c r="C26" s="9">
        <v>44632</v>
      </c>
      <c r="D26" t="s">
        <v>581</v>
      </c>
      <c r="E26" t="str">
        <f>INDEX(Establishment!$B$2:$B$169,MATCH(D26,Establishment!$A$2:$A$169,0))</f>
        <v>Chong Hua Hospital</v>
      </c>
      <c r="F26" t="str">
        <f>INDEX(Establishment!$C$2:$C$169,MATCH(D26,Establishment!$A$2:$A$169,0))</f>
        <v>Mandaue</v>
      </c>
      <c r="G26" s="1"/>
      <c r="H26" s="1">
        <v>30</v>
      </c>
      <c r="I26" s="1"/>
      <c r="J26" s="1"/>
      <c r="K26" s="1"/>
      <c r="L26" s="3">
        <f t="shared" si="0"/>
        <v>-7307.3099999999995</v>
      </c>
      <c r="M26" s="3"/>
      <c r="N26" s="3" t="s">
        <v>582</v>
      </c>
      <c r="O26" s="1">
        <v>30</v>
      </c>
      <c r="P26" s="1"/>
      <c r="Q26" s="1"/>
      <c r="R26" s="1"/>
      <c r="S26" s="1"/>
      <c r="T26" s="1"/>
    </row>
    <row r="27" spans="2:20" x14ac:dyDescent="0.25">
      <c r="C27" s="2"/>
      <c r="E27" t="e">
        <f>INDEX(Establishment!$B$2:$B$169,MATCH(D27,Establishment!$A$2:$A$169,0))</f>
        <v>#N/A</v>
      </c>
      <c r="F27" t="e">
        <f>INDEX(Establishment!$C$2:$C$169,MATCH(D27,Establishment!$A$2:$A$169,0))</f>
        <v>#N/A</v>
      </c>
      <c r="G27" s="1"/>
      <c r="H27" s="1"/>
      <c r="I27" s="1"/>
      <c r="J27" s="1"/>
      <c r="K27" s="1"/>
      <c r="L27" s="3">
        <f t="shared" si="0"/>
        <v>-7307.3099999999995</v>
      </c>
      <c r="M27" s="3"/>
      <c r="N27" s="3"/>
      <c r="Q27" s="1"/>
    </row>
    <row r="28" spans="2:20" x14ac:dyDescent="0.25">
      <c r="C28" s="2"/>
      <c r="E28" t="e">
        <f>INDEX(Establishment!$B$2:$B$169,MATCH(D28,Establishment!$A$2:$A$169,0))</f>
        <v>#N/A</v>
      </c>
      <c r="F28" t="e">
        <f>INDEX(Establishment!$C$2:$C$169,MATCH(D28,Establishment!$A$2:$A$169,0))</f>
        <v>#N/A</v>
      </c>
      <c r="G28" s="10"/>
      <c r="H28" s="10"/>
      <c r="I28" s="1"/>
      <c r="J28" s="1"/>
      <c r="K28" s="1"/>
      <c r="L28" s="3">
        <f t="shared" si="0"/>
        <v>-7307.3099999999995</v>
      </c>
      <c r="M28" s="3"/>
      <c r="N28" s="3"/>
      <c r="Q28" s="1"/>
    </row>
    <row r="29" spans="2:20" x14ac:dyDescent="0.25">
      <c r="C29" s="2"/>
      <c r="E29" t="e">
        <f>INDEX(Establishment!$B$2:$B$169,MATCH(D29,Establishment!$A$2:$A$169,0))</f>
        <v>#N/A</v>
      </c>
      <c r="F29" t="e">
        <f>INDEX(Establishment!$C$2:$C$169,MATCH(D29,Establishment!$A$2:$A$169,0))</f>
        <v>#N/A</v>
      </c>
      <c r="G29" s="10"/>
      <c r="H29" s="10"/>
      <c r="I29" s="1"/>
      <c r="J29" s="1"/>
      <c r="K29" s="1"/>
      <c r="L29" s="3">
        <f t="shared" si="0"/>
        <v>-7307.3099999999995</v>
      </c>
      <c r="M29" s="3"/>
      <c r="N29" s="3"/>
      <c r="Q29" s="1"/>
    </row>
    <row r="30" spans="2:20" x14ac:dyDescent="0.25">
      <c r="C30" s="2">
        <v>44635</v>
      </c>
      <c r="D30" t="s">
        <v>574</v>
      </c>
      <c r="E30" t="str">
        <f>INDEX(Establishment!$B$2:$B$169,MATCH(D30,Establishment!$A$2:$A$169,0))</f>
        <v>SM Grocery</v>
      </c>
      <c r="F30" t="str">
        <f>INDEX(Establishment!$C$2:$C$169,MATCH(D30,Establishment!$A$2:$A$169,0))</f>
        <v>SM Seaside, Cebu</v>
      </c>
      <c r="G30" s="1"/>
      <c r="H30" s="1"/>
      <c r="I30" s="1">
        <v>2752</v>
      </c>
      <c r="J30" s="1"/>
      <c r="K30" s="1"/>
      <c r="L30" s="3">
        <f t="shared" si="0"/>
        <v>-9926.56</v>
      </c>
      <c r="M30" s="3"/>
      <c r="N30" s="3" t="s">
        <v>584</v>
      </c>
      <c r="O30" s="1">
        <v>132.75</v>
      </c>
      <c r="Q30" t="s">
        <v>585</v>
      </c>
    </row>
    <row r="31" spans="2:20" x14ac:dyDescent="0.25">
      <c r="C31" s="2"/>
      <c r="E31" t="e">
        <f>INDEX(Establishment!$B$2:$B$169,MATCH(D31,Establishment!$A$2:$A$169,0))</f>
        <v>#N/A</v>
      </c>
      <c r="F31" t="e">
        <f>INDEX(Establishment!$C$2:$C$169,MATCH(D31,Establishment!$A$2:$A$169,0))</f>
        <v>#N/A</v>
      </c>
      <c r="G31" s="1"/>
      <c r="H31" s="1"/>
      <c r="I31" s="1"/>
      <c r="J31" s="1"/>
      <c r="K31" s="1"/>
      <c r="L31" s="3">
        <f t="shared" si="0"/>
        <v>-7307.3099999999995</v>
      </c>
      <c r="M31" s="3"/>
      <c r="N31" s="3" t="s">
        <v>532</v>
      </c>
      <c r="O31" s="1">
        <v>2619.25</v>
      </c>
      <c r="P31" s="1"/>
      <c r="Q31" s="1"/>
      <c r="R31" s="1"/>
      <c r="S31" s="1"/>
      <c r="T31" s="1"/>
    </row>
    <row r="32" spans="2:20" x14ac:dyDescent="0.25">
      <c r="B32" s="8"/>
      <c r="C32" s="9"/>
      <c r="E32" t="e">
        <f>INDEX(Establishment!$B$2:$B$169,MATCH(D32,Establishment!$A$2:$A$169,0))</f>
        <v>#N/A</v>
      </c>
      <c r="F32" t="e">
        <f>INDEX(Establishment!$C$2:$C$169,MATCH(D32,Establishment!$A$2:$A$169,0))</f>
        <v>#N/A</v>
      </c>
      <c r="G32" s="10"/>
      <c r="H32" s="10"/>
      <c r="I32" s="1"/>
      <c r="J32" s="1"/>
      <c r="K32" s="1"/>
      <c r="L32" s="3">
        <f t="shared" si="0"/>
        <v>-7307.3099999999995</v>
      </c>
      <c r="M32" s="3"/>
      <c r="N32" s="3"/>
      <c r="P32" s="1"/>
      <c r="Q32" s="1"/>
      <c r="R32" s="1"/>
      <c r="S32" s="1"/>
      <c r="T32" s="1"/>
    </row>
    <row r="33" spans="2:20" x14ac:dyDescent="0.25">
      <c r="B33" s="8"/>
      <c r="C33" s="9"/>
      <c r="E33" t="e">
        <f>INDEX(Establishment!$B$2:$B$169,MATCH(D33,Establishment!$A$2:$A$169,0))</f>
        <v>#N/A</v>
      </c>
      <c r="F33" t="e">
        <f>INDEX(Establishment!$C$2:$C$169,MATCH(D33,Establishment!$A$2:$A$169,0))</f>
        <v>#N/A</v>
      </c>
      <c r="G33" s="10"/>
      <c r="H33" s="10"/>
      <c r="I33" s="1"/>
      <c r="J33" s="1"/>
      <c r="K33" s="1"/>
      <c r="L33" s="3">
        <f t="shared" si="0"/>
        <v>-7307.3099999999995</v>
      </c>
      <c r="M33" s="3"/>
      <c r="N33" s="3"/>
      <c r="P33" s="1"/>
      <c r="Q33" s="1"/>
      <c r="R33" s="1"/>
      <c r="S33" s="1"/>
      <c r="T33" s="1"/>
    </row>
    <row r="34" spans="2:20" x14ac:dyDescent="0.25">
      <c r="C34" s="2"/>
      <c r="E34" t="e">
        <f>INDEX(Establishment!$B$2:$B$169,MATCH(D34,Establishment!$A$2:$A$169,0))</f>
        <v>#N/A</v>
      </c>
      <c r="F34" t="e">
        <f>INDEX(Establishment!$C$2:$C$169,MATCH(D34,Establishment!$A$2:$A$169,0))</f>
        <v>#N/A</v>
      </c>
      <c r="G34" s="1"/>
      <c r="H34" s="1"/>
      <c r="I34" s="1"/>
      <c r="J34" s="1"/>
      <c r="K34" s="1"/>
      <c r="L34" s="3">
        <f t="shared" si="0"/>
        <v>-7307.3099999999995</v>
      </c>
      <c r="M34" s="3"/>
      <c r="N34" s="3"/>
      <c r="P34" s="1"/>
      <c r="Q34" s="1"/>
      <c r="R34" s="1"/>
      <c r="S34" s="1"/>
      <c r="T34" s="1"/>
    </row>
    <row r="35" spans="2:20" x14ac:dyDescent="0.25">
      <c r="B35" s="8"/>
      <c r="C35" s="9"/>
      <c r="E35" t="e">
        <f>INDEX(Establishment!$B$2:$B$169,MATCH(D35,Establishment!$A$2:$A$169,0))</f>
        <v>#N/A</v>
      </c>
      <c r="F35" t="e">
        <f>INDEX(Establishment!$C$2:$C$169,MATCH(D35,Establishment!$A$2:$A$169,0))</f>
        <v>#N/A</v>
      </c>
      <c r="G35" s="10"/>
      <c r="H35" s="10"/>
      <c r="I35" s="1"/>
      <c r="J35" s="1"/>
      <c r="K35" s="1"/>
      <c r="L35" s="3">
        <f t="shared" si="0"/>
        <v>-7307.3099999999995</v>
      </c>
      <c r="M35" s="3"/>
      <c r="N35" s="3"/>
      <c r="P35" s="1"/>
      <c r="Q35" s="1"/>
      <c r="R35" s="1"/>
      <c r="S35" s="1"/>
      <c r="T35" s="1"/>
    </row>
    <row r="36" spans="2:20" x14ac:dyDescent="0.25">
      <c r="C36" s="2"/>
      <c r="E36" t="e">
        <f>INDEX(Establishment!$B$2:$B$169,MATCH(D36,Establishment!$A$2:$A$169,0))</f>
        <v>#N/A</v>
      </c>
      <c r="F36" t="e">
        <f>INDEX(Establishment!$C$2:$C$169,MATCH(D36,Establishment!$A$2:$A$169,0))</f>
        <v>#N/A</v>
      </c>
      <c r="G36" s="1"/>
      <c r="H36" s="1"/>
      <c r="I36" s="1"/>
      <c r="J36" s="1"/>
      <c r="K36" s="1"/>
      <c r="L36" s="3">
        <f t="shared" si="0"/>
        <v>-7307.3099999999995</v>
      </c>
      <c r="M36" s="3"/>
      <c r="N36" s="3"/>
      <c r="P36" s="1"/>
      <c r="Q36" s="1"/>
      <c r="R36" s="1"/>
      <c r="S36" s="1"/>
      <c r="T36" s="1"/>
    </row>
    <row r="37" spans="2:20" x14ac:dyDescent="0.25">
      <c r="C37" s="2">
        <v>44638</v>
      </c>
      <c r="D37" t="s">
        <v>586</v>
      </c>
      <c r="E37" t="str">
        <f>INDEX(Establishment!$B$2:$B$169,MATCH(D37,Establishment!$A$2:$A$169,0))</f>
        <v>Cebu Bolt and Screw Sales</v>
      </c>
      <c r="F37" t="str">
        <f>INDEX(Establishment!$C$2:$C$169,MATCH(D37,Establishment!$A$2:$A$169,0))</f>
        <v>Leon Kilat</v>
      </c>
      <c r="G37" s="1"/>
      <c r="H37" s="1"/>
      <c r="I37" s="1"/>
      <c r="J37" s="1"/>
      <c r="K37" s="1"/>
      <c r="L37" s="3">
        <f t="shared" si="0"/>
        <v>-7307.3099999999995</v>
      </c>
      <c r="M37" s="3"/>
      <c r="N37" s="3"/>
      <c r="P37" s="1"/>
      <c r="Q37" s="1"/>
      <c r="R37" s="1"/>
      <c r="S37" s="1"/>
      <c r="T37" s="1"/>
    </row>
    <row r="38" spans="2:20" x14ac:dyDescent="0.25">
      <c r="B38" s="8"/>
      <c r="C38" s="2">
        <v>44638</v>
      </c>
      <c r="D38" t="s">
        <v>587</v>
      </c>
      <c r="E38" t="str">
        <f>INDEX(Establishment!$B$2:$B$169,MATCH(D38,Establishment!$A$2:$A$169,0))</f>
        <v>Unitop</v>
      </c>
      <c r="F38" t="str">
        <f>INDEX(Establishment!$C$2:$C$169,MATCH(D38,Establishment!$A$2:$A$169,0))</f>
        <v>Osmena Blvd. (Downtown)</v>
      </c>
      <c r="G38" s="10"/>
      <c r="H38" s="10"/>
      <c r="I38" s="10">
        <v>971</v>
      </c>
      <c r="J38" s="1"/>
      <c r="K38" s="1"/>
      <c r="L38" s="3">
        <f t="shared" si="0"/>
        <v>-8278.31</v>
      </c>
      <c r="M38" s="3"/>
      <c r="N38" s="3"/>
      <c r="O38" s="10"/>
      <c r="P38" s="1"/>
      <c r="Q38" s="1"/>
      <c r="R38" s="1"/>
      <c r="S38" s="1"/>
      <c r="T38" s="1"/>
    </row>
    <row r="39" spans="2:20" x14ac:dyDescent="0.25">
      <c r="C39" s="2">
        <v>44638</v>
      </c>
      <c r="D39" t="s">
        <v>588</v>
      </c>
      <c r="E39" t="str">
        <f>INDEX(Establishment!$B$2:$B$169,MATCH(D39,Establishment!$A$2:$A$169,0))</f>
        <v>Hi Grain</v>
      </c>
      <c r="F39" t="str">
        <f>INDEX(Establishment!$C$2:$C$169,MATCH(D39,Establishment!$A$2:$A$169,0))</f>
        <v>P. Gullas</v>
      </c>
      <c r="G39" s="1"/>
      <c r="H39" s="1">
        <v>330</v>
      </c>
      <c r="I39" s="1"/>
      <c r="J39" s="1"/>
      <c r="K39" s="1"/>
      <c r="L39" s="3">
        <f t="shared" si="0"/>
        <v>-8278.31</v>
      </c>
      <c r="M39" s="3"/>
      <c r="N39" s="3" t="s">
        <v>532</v>
      </c>
      <c r="O39" s="1">
        <v>330</v>
      </c>
      <c r="Q39" t="s">
        <v>595</v>
      </c>
    </row>
    <row r="40" spans="2:20" x14ac:dyDescent="0.25">
      <c r="C40" s="2">
        <v>44638</v>
      </c>
      <c r="D40" t="s">
        <v>589</v>
      </c>
      <c r="E40" t="str">
        <f>INDEX(Establishment!$B$2:$B$169,MATCH(D40,Establishment!$A$2:$A$169,0))</f>
        <v>People's Educational Supply</v>
      </c>
      <c r="F40" t="str">
        <f>INDEX(Establishment!$C$2:$C$169,MATCH(D40,Establishment!$A$2:$A$169,0))</f>
        <v xml:space="preserve">P. Lopez </v>
      </c>
      <c r="G40" s="1"/>
      <c r="H40" s="1"/>
      <c r="I40" s="1"/>
      <c r="J40" s="1"/>
      <c r="K40" s="1"/>
      <c r="L40" s="3">
        <f t="shared" si="0"/>
        <v>-8278.31</v>
      </c>
      <c r="M40" s="3"/>
      <c r="N40" s="3"/>
      <c r="P40" s="1"/>
      <c r="Q40" s="1"/>
      <c r="R40" s="1"/>
      <c r="S40" s="1"/>
      <c r="T40" s="1"/>
    </row>
    <row r="41" spans="2:20" ht="45" x14ac:dyDescent="0.25">
      <c r="B41" s="4"/>
      <c r="C41" s="2">
        <v>44638</v>
      </c>
      <c r="D41" t="s">
        <v>594</v>
      </c>
      <c r="E41" t="str">
        <f>INDEX(Establishment!$B$2:$B$169,MATCH(D41,Establishment!$A$2:$A$169,0))</f>
        <v>Cebu Chinese Drug</v>
      </c>
      <c r="F41" t="str">
        <f>INDEX(Establishment!$C$2:$C$169,MATCH(D41,Establishment!$A$2:$A$169,0))</f>
        <v>Plaridel Street</v>
      </c>
      <c r="G41" s="1"/>
      <c r="H41" s="1"/>
      <c r="I41" s="1"/>
      <c r="J41" s="1"/>
      <c r="K41" s="1"/>
      <c r="L41" s="3">
        <f t="shared" si="0"/>
        <v>-8278.31</v>
      </c>
      <c r="M41" s="3"/>
      <c r="N41" s="3" t="s">
        <v>597</v>
      </c>
      <c r="O41" s="15"/>
      <c r="P41" s="1"/>
      <c r="Q41" s="15" t="s">
        <v>596</v>
      </c>
      <c r="R41" s="1"/>
      <c r="S41" s="1"/>
      <c r="T41" s="1"/>
    </row>
    <row r="42" spans="2:20" x14ac:dyDescent="0.25">
      <c r="C42" s="2">
        <v>44638</v>
      </c>
      <c r="D42" t="s">
        <v>594</v>
      </c>
      <c r="E42" t="str">
        <f>INDEX(Establishment!$B$2:$B$169,MATCH(D42,Establishment!$A$2:$A$169,0))</f>
        <v>Cebu Chinese Drug</v>
      </c>
      <c r="F42" t="str">
        <f>INDEX(Establishment!$C$2:$C$169,MATCH(D42,Establishment!$A$2:$A$169,0))</f>
        <v>Plaridel Street</v>
      </c>
      <c r="G42" s="1"/>
      <c r="H42" s="1"/>
      <c r="I42" s="1"/>
      <c r="J42" s="1"/>
      <c r="K42" s="1"/>
      <c r="L42" s="3">
        <f t="shared" si="0"/>
        <v>-8278.31</v>
      </c>
      <c r="M42" s="3"/>
      <c r="N42" s="3" t="s">
        <v>521</v>
      </c>
      <c r="P42" s="1"/>
      <c r="Q42" s="1"/>
      <c r="R42" s="1"/>
      <c r="S42" s="1"/>
      <c r="T42" s="1"/>
    </row>
    <row r="43" spans="2:20" x14ac:dyDescent="0.25">
      <c r="C43" s="2">
        <v>44638</v>
      </c>
      <c r="D43" t="s">
        <v>594</v>
      </c>
      <c r="E43" t="str">
        <f>INDEX(Establishment!$B$2:$B$169,MATCH(D43,Establishment!$A$2:$A$169,0))</f>
        <v>Cebu Chinese Drug</v>
      </c>
      <c r="F43" t="str">
        <f>INDEX(Establishment!$C$2:$C$169,MATCH(D43,Establishment!$A$2:$A$169,0))</f>
        <v>Plaridel Street</v>
      </c>
      <c r="G43" s="1"/>
      <c r="H43" s="1"/>
      <c r="I43" s="1"/>
      <c r="J43" s="1"/>
      <c r="K43" s="1"/>
      <c r="L43" s="3">
        <f t="shared" si="0"/>
        <v>-8278.31</v>
      </c>
      <c r="M43" s="3"/>
      <c r="N43" s="3" t="s">
        <v>532</v>
      </c>
      <c r="P43" s="1"/>
      <c r="Q43" s="1"/>
      <c r="R43" s="1"/>
      <c r="S43" s="1"/>
      <c r="T43" s="1"/>
    </row>
    <row r="44" spans="2:20" x14ac:dyDescent="0.25">
      <c r="C44" s="2">
        <v>44638</v>
      </c>
      <c r="D44" t="s">
        <v>592</v>
      </c>
      <c r="E44" t="str">
        <f>INDEX(Establishment!$B$2:$B$169,MATCH(D44,Establishment!$A$2:$A$169,0))</f>
        <v>Cebu Paper Sales, Inc.</v>
      </c>
      <c r="F44" t="str">
        <f>INDEX(Establishment!$C$2:$C$169,MATCH(D44,Establishment!$A$2:$A$169,0))</f>
        <v>F. Gonzales Street</v>
      </c>
      <c r="G44" s="1"/>
      <c r="H44" s="1">
        <v>104</v>
      </c>
      <c r="I44" s="1"/>
      <c r="J44" s="1"/>
      <c r="K44" s="1"/>
      <c r="L44" s="3">
        <f t="shared" si="0"/>
        <v>-8382.31</v>
      </c>
      <c r="M44" s="3"/>
      <c r="N44" s="3" t="s">
        <v>598</v>
      </c>
      <c r="P44" s="1"/>
      <c r="Q44" s="1" t="s">
        <v>599</v>
      </c>
      <c r="R44" s="1"/>
      <c r="S44" s="1"/>
      <c r="T44" s="1"/>
    </row>
    <row r="45" spans="2:20" x14ac:dyDescent="0.25">
      <c r="C45" s="2"/>
      <c r="E45" t="e">
        <f>INDEX(Establishment!$B$2:$B$169,MATCH(D45,Establishment!$A$2:$A$169,0))</f>
        <v>#N/A</v>
      </c>
      <c r="F45" t="e">
        <f>INDEX(Establishment!$C$2:$C$169,MATCH(D45,Establishment!$A$2:$A$169,0))</f>
        <v>#N/A</v>
      </c>
      <c r="G45" s="1"/>
      <c r="H45" s="1"/>
      <c r="I45" s="1"/>
      <c r="J45" s="1"/>
      <c r="K45" s="1"/>
      <c r="L45" s="3">
        <f t="shared" si="0"/>
        <v>-8382.31</v>
      </c>
      <c r="M45" s="3"/>
      <c r="N45" s="3"/>
      <c r="P45" s="1"/>
      <c r="Q45" s="1"/>
      <c r="R45" s="1"/>
      <c r="S45" s="1"/>
      <c r="T45" s="1"/>
    </row>
    <row r="46" spans="2:20" x14ac:dyDescent="0.25">
      <c r="C46" s="2">
        <v>44642</v>
      </c>
      <c r="D46" t="s">
        <v>613</v>
      </c>
      <c r="E46" t="str">
        <f>INDEX(Establishment!$B$2:$B$169,MATCH(D46,Establishment!$A$2:$A$169,0))</f>
        <v>Shopee</v>
      </c>
      <c r="F46" t="str">
        <f>INDEX(Establishment!$C$2:$C$169,MATCH(D46,Establishment!$A$2:$A$169,0))</f>
        <v>Online</v>
      </c>
      <c r="G46" s="1"/>
      <c r="H46" s="1">
        <v>347</v>
      </c>
      <c r="I46" s="1"/>
      <c r="J46" s="1"/>
      <c r="K46" s="1"/>
      <c r="L46" s="3">
        <f t="shared" si="0"/>
        <v>-8729.31</v>
      </c>
      <c r="M46" s="3"/>
      <c r="N46" s="3"/>
      <c r="P46" s="1"/>
      <c r="Q46" s="1"/>
      <c r="R46" s="1"/>
      <c r="S46" s="1"/>
      <c r="T46" s="1"/>
    </row>
    <row r="47" spans="2:20" x14ac:dyDescent="0.25">
      <c r="C47" s="2">
        <v>44649</v>
      </c>
      <c r="D47" t="s">
        <v>410</v>
      </c>
      <c r="E47" t="str">
        <f>INDEX(Establishment!$B$2:$B$169,MATCH(D47,Establishment!$A$2:$A$169,0))</f>
        <v>Rose Pharmacy</v>
      </c>
      <c r="F47" t="str">
        <f>INDEX(Establishment!$C$2:$C$169,MATCH(D47,Establishment!$A$2:$A$169,0))</f>
        <v>Salvador Ext. Labangon</v>
      </c>
      <c r="G47" s="1"/>
      <c r="H47" s="1"/>
      <c r="I47" s="1">
        <v>2835.63</v>
      </c>
      <c r="J47" s="1"/>
      <c r="K47" s="1"/>
      <c r="L47" s="3">
        <f t="shared" si="0"/>
        <v>-11564.939999999999</v>
      </c>
      <c r="M47" s="3"/>
      <c r="N47" s="3"/>
      <c r="P47" s="1"/>
      <c r="Q47" s="1"/>
      <c r="R47" s="1"/>
      <c r="S47" s="1"/>
      <c r="T47" s="1"/>
    </row>
    <row r="48" spans="2:20" x14ac:dyDescent="0.25">
      <c r="C48" s="2"/>
      <c r="E48" t="e">
        <f>INDEX(Establishment!$B$2:$B$169,MATCH(D48,Establishment!$A$2:$A$169,0))</f>
        <v>#N/A</v>
      </c>
      <c r="F48" t="e">
        <f>INDEX(Establishment!$C$2:$C$169,MATCH(D48,Establishment!$A$2:$A$169,0))</f>
        <v>#N/A</v>
      </c>
      <c r="G48" s="1"/>
      <c r="H48" s="1"/>
      <c r="I48" s="1"/>
      <c r="J48" s="1"/>
      <c r="K48" s="1"/>
      <c r="L48" s="3">
        <f t="shared" si="0"/>
        <v>-11564.939999999999</v>
      </c>
      <c r="M48" s="3"/>
      <c r="N48" s="3"/>
      <c r="P48" s="1"/>
      <c r="Q48" s="1"/>
      <c r="R48" s="1"/>
      <c r="S48" s="1"/>
      <c r="T48" s="1"/>
    </row>
    <row r="49" spans="3:20" x14ac:dyDescent="0.25"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0"/>
        <v>-11564.939999999999</v>
      </c>
      <c r="M49" s="3"/>
      <c r="N49" s="3"/>
      <c r="P49" s="1"/>
      <c r="Q49" s="1"/>
      <c r="R49" s="1"/>
      <c r="S49" s="1"/>
      <c r="T49" s="1"/>
    </row>
    <row r="50" spans="3:20" x14ac:dyDescent="0.25"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0"/>
        <v>-11564.939999999999</v>
      </c>
      <c r="M50" s="3"/>
      <c r="N50" s="3"/>
      <c r="P50" s="1"/>
      <c r="Q50" s="1"/>
      <c r="R50" s="1"/>
      <c r="S50" s="1"/>
      <c r="T50" s="1"/>
    </row>
    <row r="51" spans="3:20" x14ac:dyDescent="0.25"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0"/>
        <v>-11564.939999999999</v>
      </c>
      <c r="M51" s="3"/>
      <c r="N51" s="3"/>
      <c r="O51" s="12"/>
      <c r="P51" s="1"/>
      <c r="Q51" s="1"/>
      <c r="R51" s="1"/>
      <c r="S51" s="1"/>
      <c r="T51" s="1"/>
    </row>
    <row r="52" spans="3:20" x14ac:dyDescent="0.25"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0"/>
        <v>-11564.939999999999</v>
      </c>
      <c r="M52" s="3"/>
      <c r="N52" s="3"/>
      <c r="O52" s="12"/>
      <c r="P52" s="1"/>
      <c r="Q52" s="1"/>
      <c r="R52" s="1"/>
      <c r="S52" s="1"/>
      <c r="T52" s="1"/>
    </row>
    <row r="53" spans="3:20" x14ac:dyDescent="0.25"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0"/>
        <v>-11564.939999999999</v>
      </c>
      <c r="M53" s="3"/>
      <c r="N53" s="3"/>
      <c r="O53" s="12"/>
      <c r="P53" s="1"/>
      <c r="Q53" s="1"/>
      <c r="R53" s="1"/>
      <c r="S53" s="1"/>
      <c r="T53" s="1"/>
    </row>
    <row r="54" spans="3:20" x14ac:dyDescent="0.25">
      <c r="C54" s="2"/>
      <c r="E54" t="e">
        <f>INDEX(Establishment!$B$2:$B$169,MATCH(D54,Establishment!$A$2:$A$169,0))</f>
        <v>#N/A</v>
      </c>
      <c r="F54" t="e">
        <f>INDEX(Establishment!$C$2:$C$169,MATCH(D54,Establishment!$A$2:$A$169,0))</f>
        <v>#N/A</v>
      </c>
      <c r="G54" s="1"/>
      <c r="H54" s="1"/>
      <c r="I54" s="1"/>
      <c r="J54" s="1"/>
      <c r="K54" s="1"/>
      <c r="L54" s="3">
        <f t="shared" si="0"/>
        <v>-11564.939999999999</v>
      </c>
      <c r="M54" s="3"/>
      <c r="N54" s="3"/>
      <c r="O54" s="12"/>
      <c r="P54" s="1"/>
      <c r="Q54" s="1"/>
      <c r="R54" s="1"/>
      <c r="S54" s="1"/>
      <c r="T54" s="1"/>
    </row>
    <row r="55" spans="3:20" x14ac:dyDescent="0.25">
      <c r="C55" s="2"/>
      <c r="E55" t="e">
        <f>INDEX(Establishment!$B$2:$B$169,MATCH(D55,Establishment!$A$2:$A$169,0))</f>
        <v>#N/A</v>
      </c>
      <c r="F55" t="e">
        <f>INDEX(Establishment!$C$2:$C$169,MATCH(D55,Establishment!$A$2:$A$169,0))</f>
        <v>#N/A</v>
      </c>
      <c r="G55" s="1"/>
      <c r="H55" s="1"/>
      <c r="I55" s="1"/>
      <c r="J55" s="1"/>
      <c r="K55" s="1"/>
      <c r="L55" s="3">
        <f t="shared" si="0"/>
        <v>-11564.939999999999</v>
      </c>
      <c r="M55" s="3"/>
      <c r="N55" s="3"/>
      <c r="O55" s="12"/>
      <c r="P55" s="1"/>
      <c r="Q55" s="1"/>
      <c r="R55" s="1"/>
      <c r="S55" s="1"/>
      <c r="T55" s="1"/>
    </row>
    <row r="56" spans="3:20" x14ac:dyDescent="0.25"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0"/>
        <v>-11564.939999999999</v>
      </c>
      <c r="M56" s="3"/>
      <c r="N56" s="3"/>
    </row>
    <row r="57" spans="3:20" x14ac:dyDescent="0.25"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0"/>
        <v>-11564.939999999999</v>
      </c>
      <c r="M57" s="3"/>
      <c r="N57" s="3"/>
    </row>
    <row r="58" spans="3:20" x14ac:dyDescent="0.25"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0"/>
        <v>-11564.939999999999</v>
      </c>
      <c r="M58" s="3"/>
      <c r="N58" s="3"/>
    </row>
    <row r="59" spans="3:20" x14ac:dyDescent="0.25"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0"/>
        <v>-11564.939999999999</v>
      </c>
      <c r="M59" s="3"/>
      <c r="N59" s="3"/>
    </row>
    <row r="60" spans="3:20" x14ac:dyDescent="0.25"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0"/>
        <v>-11564.939999999999</v>
      </c>
      <c r="M60" s="3"/>
      <c r="N60" s="3"/>
    </row>
    <row r="61" spans="3:20" x14ac:dyDescent="0.25"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0"/>
        <v>-11564.939999999999</v>
      </c>
      <c r="M61" s="3"/>
      <c r="N61" s="3"/>
    </row>
    <row r="62" spans="3:20" x14ac:dyDescent="0.25"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0"/>
        <v>-11564.939999999999</v>
      </c>
      <c r="M62" s="3"/>
      <c r="N62" s="3"/>
    </row>
    <row r="63" spans="3:20" x14ac:dyDescent="0.25"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0"/>
        <v>-11564.939999999999</v>
      </c>
      <c r="M63" s="3"/>
      <c r="N63" s="3"/>
    </row>
    <row r="64" spans="3:20" x14ac:dyDescent="0.25"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0"/>
        <v>-11564.939999999999</v>
      </c>
      <c r="M64" s="3"/>
      <c r="N64" s="3"/>
    </row>
    <row r="65" spans="1:20" x14ac:dyDescent="0.25"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0"/>
        <v>-11564.939999999999</v>
      </c>
      <c r="M65" s="3"/>
      <c r="N65" s="3"/>
      <c r="P65" s="11"/>
    </row>
    <row r="66" spans="1:20" x14ac:dyDescent="0.25"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0"/>
        <v>-11564.939999999999</v>
      </c>
      <c r="M66" s="3"/>
      <c r="N66" s="3"/>
      <c r="P66" s="11"/>
    </row>
    <row r="67" spans="1:20" x14ac:dyDescent="0.25">
      <c r="C67" s="2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G67" s="1"/>
      <c r="H67" s="1"/>
      <c r="I67" s="1"/>
      <c r="J67" s="1"/>
      <c r="K67" s="1"/>
      <c r="L67" s="3">
        <f t="shared" si="0"/>
        <v>-11564.939999999999</v>
      </c>
      <c r="M67" s="3"/>
      <c r="N67" s="3"/>
    </row>
    <row r="68" spans="1:20" x14ac:dyDescent="0.25">
      <c r="C68" s="2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G68" s="1"/>
      <c r="H68" s="1"/>
      <c r="I68" s="1"/>
      <c r="J68" s="1"/>
      <c r="K68" s="1"/>
      <c r="L68" s="3">
        <f t="shared" si="0"/>
        <v>-11564.939999999999</v>
      </c>
      <c r="M68" s="3"/>
      <c r="N68" s="3"/>
    </row>
    <row r="69" spans="1:20" x14ac:dyDescent="0.25">
      <c r="C69" s="2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G69" s="1"/>
      <c r="H69" s="1"/>
      <c r="I69" s="1"/>
      <c r="J69" s="1"/>
      <c r="K69" s="1"/>
      <c r="L69" s="3">
        <f t="shared" si="0"/>
        <v>-11564.939999999999</v>
      </c>
      <c r="M69" s="3"/>
      <c r="N69" s="3"/>
      <c r="O69" s="3"/>
    </row>
    <row r="70" spans="1:20" x14ac:dyDescent="0.25">
      <c r="C70" s="2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G70" s="1"/>
      <c r="H70" s="1"/>
      <c r="I70" s="1"/>
      <c r="J70" s="1"/>
      <c r="K70" s="1"/>
      <c r="L70" s="3">
        <f t="shared" si="0"/>
        <v>-11564.939999999999</v>
      </c>
      <c r="M70" s="3"/>
      <c r="N70" s="3"/>
      <c r="O70" s="3"/>
    </row>
    <row r="71" spans="1:20" x14ac:dyDescent="0.25">
      <c r="C71" s="2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G71" s="1"/>
      <c r="H71" s="1"/>
      <c r="I71" s="1"/>
      <c r="J71" s="1"/>
      <c r="K71" s="1"/>
      <c r="L71" s="3">
        <f t="shared" si="0"/>
        <v>-11564.939999999999</v>
      </c>
      <c r="M71" s="3"/>
      <c r="N71" s="3"/>
    </row>
    <row r="72" spans="1:20" s="1" customFormat="1" x14ac:dyDescent="0.25">
      <c r="A72"/>
      <c r="B72"/>
      <c r="C72" s="2"/>
      <c r="D7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L72" s="3">
        <f t="shared" si="0"/>
        <v>-11564.939999999999</v>
      </c>
      <c r="M72" s="3"/>
      <c r="N72" s="3"/>
      <c r="P72"/>
      <c r="Q72"/>
      <c r="R72"/>
      <c r="S72"/>
      <c r="T72"/>
    </row>
    <row r="73" spans="1:20" s="1" customFormat="1" x14ac:dyDescent="0.25">
      <c r="A73"/>
      <c r="B73"/>
      <c r="C73" s="2"/>
      <c r="D73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L73" s="3">
        <f t="shared" si="0"/>
        <v>-11564.939999999999</v>
      </c>
      <c r="M73" s="3"/>
      <c r="N73" s="3"/>
      <c r="P73"/>
      <c r="Q73"/>
      <c r="R73"/>
      <c r="S73"/>
      <c r="T73"/>
    </row>
    <row r="74" spans="1:20" s="1" customFormat="1" x14ac:dyDescent="0.25">
      <c r="A74"/>
      <c r="B74"/>
      <c r="C74" s="2"/>
      <c r="D74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L74" s="3">
        <f t="shared" si="0"/>
        <v>-11564.939999999999</v>
      </c>
      <c r="M74" s="3"/>
      <c r="N74" s="3"/>
      <c r="P74"/>
      <c r="Q74"/>
      <c r="R74"/>
      <c r="S74"/>
      <c r="T74"/>
    </row>
    <row r="75" spans="1:20" s="1" customFormat="1" x14ac:dyDescent="0.25">
      <c r="A75"/>
      <c r="B75"/>
      <c r="C75" s="2"/>
      <c r="D75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L75" s="3">
        <f t="shared" ref="L75:L138" si="1">L74-SUM(G75:K75)+O75</f>
        <v>-11564.939999999999</v>
      </c>
      <c r="M75" s="3"/>
      <c r="N75" s="3"/>
      <c r="P75"/>
      <c r="Q75"/>
      <c r="R75"/>
      <c r="S75"/>
      <c r="T75"/>
    </row>
    <row r="76" spans="1:20" s="1" customFormat="1" x14ac:dyDescent="0.25">
      <c r="A76"/>
      <c r="B76"/>
      <c r="C76" s="2"/>
      <c r="D76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L76" s="3">
        <f t="shared" si="1"/>
        <v>-11564.939999999999</v>
      </c>
      <c r="M76" s="3"/>
      <c r="N76" s="3"/>
      <c r="P76"/>
      <c r="Q76"/>
      <c r="R76"/>
      <c r="S76"/>
      <c r="T76"/>
    </row>
    <row r="77" spans="1:20" s="1" customFormat="1" x14ac:dyDescent="0.25">
      <c r="A77"/>
      <c r="B77"/>
      <c r="C77" s="2"/>
      <c r="D77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L77" s="3">
        <f t="shared" si="1"/>
        <v>-11564.939999999999</v>
      </c>
      <c r="M77" s="3"/>
      <c r="N77" s="3"/>
      <c r="P77"/>
      <c r="Q77"/>
      <c r="R77"/>
      <c r="S77"/>
      <c r="T77"/>
    </row>
    <row r="78" spans="1:20" s="1" customFormat="1" x14ac:dyDescent="0.25">
      <c r="A78"/>
      <c r="B78"/>
      <c r="C78" s="2"/>
      <c r="D78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L78" s="3">
        <f t="shared" si="1"/>
        <v>-11564.939999999999</v>
      </c>
      <c r="M78" s="3"/>
      <c r="N78" s="3"/>
      <c r="P78"/>
      <c r="Q78"/>
      <c r="R78"/>
      <c r="S78"/>
      <c r="T78"/>
    </row>
    <row r="79" spans="1:20" s="1" customFormat="1" x14ac:dyDescent="0.25">
      <c r="A79"/>
      <c r="B79"/>
      <c r="C79" s="2"/>
      <c r="D79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L79" s="3">
        <f t="shared" si="1"/>
        <v>-11564.939999999999</v>
      </c>
      <c r="M79" s="3"/>
      <c r="N79" s="3"/>
      <c r="P79"/>
      <c r="Q79"/>
      <c r="R79"/>
      <c r="S79"/>
      <c r="T79"/>
    </row>
    <row r="80" spans="1:20" s="1" customFormat="1" x14ac:dyDescent="0.25">
      <c r="A80"/>
      <c r="B80"/>
      <c r="C80" s="2"/>
      <c r="D80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L80" s="3">
        <f t="shared" si="1"/>
        <v>-11564.939999999999</v>
      </c>
      <c r="M80" s="3"/>
      <c r="N80" s="3"/>
      <c r="P80"/>
      <c r="Q80"/>
      <c r="R80"/>
      <c r="S80"/>
      <c r="T80"/>
    </row>
    <row r="81" spans="1:20" s="1" customFormat="1" x14ac:dyDescent="0.25">
      <c r="A81"/>
      <c r="B81"/>
      <c r="C81" s="2"/>
      <c r="D81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L81" s="3">
        <f t="shared" si="1"/>
        <v>-11564.939999999999</v>
      </c>
      <c r="M81" s="3"/>
      <c r="N81" s="3"/>
      <c r="P81"/>
      <c r="Q81"/>
      <c r="R81"/>
      <c r="S81"/>
      <c r="T81"/>
    </row>
    <row r="82" spans="1:20" s="1" customFormat="1" x14ac:dyDescent="0.25">
      <c r="A82"/>
      <c r="B82"/>
      <c r="C82" s="2"/>
      <c r="D8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L82" s="3">
        <f t="shared" si="1"/>
        <v>-11564.939999999999</v>
      </c>
      <c r="M82" s="3"/>
      <c r="N82" s="3"/>
      <c r="P82"/>
      <c r="Q82"/>
      <c r="R82"/>
      <c r="S82"/>
      <c r="T82"/>
    </row>
    <row r="83" spans="1:20" s="1" customFormat="1" x14ac:dyDescent="0.25">
      <c r="A83"/>
      <c r="B83"/>
      <c r="C83" s="2"/>
      <c r="D83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L83" s="3">
        <f t="shared" si="1"/>
        <v>-11564.939999999999</v>
      </c>
      <c r="M83" s="3"/>
      <c r="N83" s="3"/>
      <c r="P83"/>
      <c r="Q83"/>
      <c r="R83"/>
      <c r="S83"/>
      <c r="T83"/>
    </row>
    <row r="84" spans="1:20" s="1" customFormat="1" x14ac:dyDescent="0.25">
      <c r="A84"/>
      <c r="B84"/>
      <c r="C84" s="2"/>
      <c r="D84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L84" s="3">
        <f t="shared" si="1"/>
        <v>-11564.939999999999</v>
      </c>
      <c r="M84" s="3"/>
      <c r="N84" s="3"/>
      <c r="P84"/>
      <c r="Q84"/>
      <c r="R84"/>
      <c r="S84"/>
      <c r="T84"/>
    </row>
    <row r="85" spans="1:20" s="1" customFormat="1" x14ac:dyDescent="0.25">
      <c r="A85"/>
      <c r="B85"/>
      <c r="C85" s="2"/>
      <c r="D85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L85" s="3">
        <f t="shared" si="1"/>
        <v>-11564.939999999999</v>
      </c>
      <c r="M85" s="3"/>
      <c r="N85" s="3"/>
      <c r="P85"/>
      <c r="Q85"/>
      <c r="R85"/>
      <c r="S85"/>
      <c r="T85"/>
    </row>
    <row r="86" spans="1:20" s="1" customFormat="1" x14ac:dyDescent="0.25">
      <c r="A86"/>
      <c r="B86"/>
      <c r="C86" s="2"/>
      <c r="D86"/>
      <c r="E86" t="e">
        <f>INDEX(Establishment!$B$2:$B$169,MATCH(D86,Establishment!$A$2:$A$169,0))</f>
        <v>#N/A</v>
      </c>
      <c r="F86" t="e">
        <f>INDEX(Establishment!$C$2:$C$169,MATCH(D86,Establishment!$A$2:$A$169,0))</f>
        <v>#N/A</v>
      </c>
      <c r="L86" s="3">
        <f t="shared" si="1"/>
        <v>-11564.939999999999</v>
      </c>
      <c r="M86" s="3"/>
      <c r="N86" s="3"/>
      <c r="P86"/>
      <c r="Q86"/>
      <c r="R86"/>
      <c r="S86"/>
      <c r="T86"/>
    </row>
    <row r="87" spans="1:20" s="1" customFormat="1" x14ac:dyDescent="0.25">
      <c r="A87"/>
      <c r="B87"/>
      <c r="C87" s="2"/>
      <c r="D87"/>
      <c r="E87" t="e">
        <f>INDEX(Establishment!$B$2:$B$169,MATCH(D87,Establishment!$A$2:$A$169,0))</f>
        <v>#N/A</v>
      </c>
      <c r="F87" t="e">
        <f>INDEX(Establishment!$C$2:$C$169,MATCH(D87,Establishment!$A$2:$A$169,0))</f>
        <v>#N/A</v>
      </c>
      <c r="L87" s="3">
        <f t="shared" si="1"/>
        <v>-11564.939999999999</v>
      </c>
      <c r="M87" s="3"/>
      <c r="N87" s="3"/>
      <c r="P87"/>
      <c r="Q87"/>
      <c r="R87"/>
      <c r="S87"/>
      <c r="T87"/>
    </row>
    <row r="88" spans="1:20" x14ac:dyDescent="0.25">
      <c r="C88" s="2"/>
      <c r="E88" t="e">
        <f>INDEX(Establishment!$B$2:$B$169,MATCH(D88,Establishment!$A$2:$A$169,0))</f>
        <v>#N/A</v>
      </c>
      <c r="F88" t="e">
        <f>INDEX(Establishment!$C$2:$C$169,MATCH(D88,Establishment!$A$2:$A$169,0))</f>
        <v>#N/A</v>
      </c>
      <c r="G88" s="1"/>
      <c r="H88" s="1"/>
      <c r="I88" s="1"/>
      <c r="J88" s="1"/>
      <c r="K88" s="1"/>
      <c r="L88" s="3">
        <f t="shared" si="1"/>
        <v>-11564.939999999999</v>
      </c>
      <c r="M88" s="3"/>
      <c r="N88" s="3"/>
    </row>
    <row r="89" spans="1:20" s="1" customFormat="1" x14ac:dyDescent="0.25">
      <c r="A89"/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1"/>
        <v>-11564.939999999999</v>
      </c>
      <c r="M89" s="3"/>
      <c r="N89" s="3"/>
      <c r="P89"/>
      <c r="Q89"/>
      <c r="R89"/>
      <c r="S89"/>
      <c r="T89"/>
    </row>
    <row r="90" spans="1:20" s="1" customFormat="1" x14ac:dyDescent="0.25">
      <c r="A90"/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1"/>
        <v>-11564.939999999999</v>
      </c>
      <c r="M90" s="3"/>
      <c r="N90" s="3"/>
      <c r="P90"/>
      <c r="Q90"/>
      <c r="R90"/>
      <c r="S90"/>
      <c r="T90"/>
    </row>
    <row r="91" spans="1:20" s="1" customFormat="1" x14ac:dyDescent="0.25">
      <c r="A91"/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1"/>
        <v>-11564.939999999999</v>
      </c>
      <c r="M91" s="3"/>
      <c r="N91" s="3"/>
      <c r="P91"/>
      <c r="Q91"/>
      <c r="R91"/>
      <c r="S91"/>
      <c r="T91"/>
    </row>
    <row r="92" spans="1:20" s="1" customFormat="1" x14ac:dyDescent="0.25">
      <c r="A92"/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1"/>
        <v>-11564.939999999999</v>
      </c>
      <c r="M92" s="3"/>
      <c r="N92" s="3"/>
      <c r="P92"/>
      <c r="Q92"/>
      <c r="R92"/>
      <c r="S92"/>
      <c r="T92"/>
    </row>
    <row r="93" spans="1:20" s="1" customFormat="1" x14ac:dyDescent="0.25">
      <c r="A93"/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1"/>
        <v>-11564.939999999999</v>
      </c>
      <c r="M93" s="3"/>
      <c r="N93" s="3"/>
      <c r="P93"/>
      <c r="Q93"/>
      <c r="R93"/>
      <c r="S93"/>
      <c r="T93"/>
    </row>
    <row r="94" spans="1:20" s="1" customFormat="1" x14ac:dyDescent="0.25">
      <c r="A94"/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1"/>
        <v>-11564.939999999999</v>
      </c>
      <c r="M94" s="3"/>
      <c r="N94" s="3"/>
      <c r="P94"/>
      <c r="Q94"/>
      <c r="R94"/>
      <c r="S94"/>
      <c r="T94"/>
    </row>
    <row r="95" spans="1:20" s="1" customFormat="1" x14ac:dyDescent="0.25">
      <c r="A95"/>
      <c r="B95"/>
      <c r="C95" s="2"/>
      <c r="D95"/>
      <c r="E95" t="e">
        <f>INDEX(Establishment!$B$2:$B$169,MATCH(D95,Establishment!$A$2:$A$169,0))</f>
        <v>#N/A</v>
      </c>
      <c r="F95" t="e">
        <f>INDEX(Establishment!$C$2:$C$169,MATCH(D95,Establishment!$A$2:$A$169,0))</f>
        <v>#N/A</v>
      </c>
      <c r="L95" s="3">
        <f t="shared" si="1"/>
        <v>-11564.939999999999</v>
      </c>
      <c r="M95" s="3"/>
      <c r="N95" s="3"/>
      <c r="P95"/>
      <c r="Q95"/>
      <c r="R95"/>
      <c r="S95"/>
      <c r="T95"/>
    </row>
    <row r="96" spans="1:20" s="1" customFormat="1" x14ac:dyDescent="0.25">
      <c r="A96"/>
      <c r="B96"/>
      <c r="C96" s="2"/>
      <c r="D96"/>
      <c r="E96" t="e">
        <f>INDEX(Establishment!$B$2:$B$169,MATCH(D96,Establishment!$A$2:$A$169,0))</f>
        <v>#N/A</v>
      </c>
      <c r="F96" t="e">
        <f>INDEX(Establishment!$C$2:$C$169,MATCH(D96,Establishment!$A$2:$A$169,0))</f>
        <v>#N/A</v>
      </c>
      <c r="L96" s="3">
        <f t="shared" si="1"/>
        <v>-11564.939999999999</v>
      </c>
      <c r="M96" s="3"/>
      <c r="N96" s="3"/>
      <c r="P96"/>
      <c r="Q96"/>
      <c r="R96"/>
      <c r="S96"/>
      <c r="T96"/>
    </row>
    <row r="97" spans="1:20" s="1" customFormat="1" x14ac:dyDescent="0.25">
      <c r="A97"/>
      <c r="B97"/>
      <c r="C97" s="2"/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1"/>
        <v>-11564.939999999999</v>
      </c>
      <c r="M97" s="3"/>
      <c r="N97" s="3"/>
      <c r="P97"/>
      <c r="Q97"/>
      <c r="R97"/>
      <c r="S97"/>
      <c r="T97"/>
    </row>
    <row r="98" spans="1:20" s="1" customFormat="1" x14ac:dyDescent="0.25">
      <c r="A98"/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1"/>
        <v>-11564.939999999999</v>
      </c>
      <c r="M98" s="3"/>
      <c r="N98" s="3"/>
      <c r="P98"/>
      <c r="Q98"/>
      <c r="R98"/>
      <c r="S98"/>
      <c r="T98"/>
    </row>
    <row r="99" spans="1:20" s="1" customFormat="1" x14ac:dyDescent="0.25">
      <c r="A99"/>
      <c r="B99"/>
      <c r="C99" s="2"/>
      <c r="D99"/>
      <c r="E99" t="e">
        <f>INDEX(Establishment!$B$2:$B$169,MATCH(D99,Establishment!$A$2:$A$169,0))</f>
        <v>#N/A</v>
      </c>
      <c r="F99" t="e">
        <f>INDEX(Establishment!$C$2:$C$169,MATCH(D99,Establishment!$A$2:$A$169,0))</f>
        <v>#N/A</v>
      </c>
      <c r="L99" s="3">
        <f t="shared" si="1"/>
        <v>-11564.939999999999</v>
      </c>
      <c r="M99" s="3"/>
      <c r="N99" s="3"/>
      <c r="P99"/>
      <c r="Q99"/>
      <c r="R99"/>
      <c r="S99"/>
      <c r="T99"/>
    </row>
    <row r="100" spans="1:20" s="1" customFormat="1" x14ac:dyDescent="0.25">
      <c r="A100"/>
      <c r="B100"/>
      <c r="C100" s="2"/>
      <c r="D100"/>
      <c r="E100" t="e">
        <f>INDEX(Establishment!$B$2:$B$169,MATCH(D100,Establishment!$A$2:$A$169,0))</f>
        <v>#N/A</v>
      </c>
      <c r="F100" t="e">
        <f>INDEX(Establishment!$C$2:$C$169,MATCH(D100,Establishment!$A$2:$A$169,0))</f>
        <v>#N/A</v>
      </c>
      <c r="L100" s="3">
        <f t="shared" si="1"/>
        <v>-11564.939999999999</v>
      </c>
      <c r="M100" s="3"/>
      <c r="N100" s="3"/>
      <c r="P100"/>
      <c r="Q100"/>
      <c r="R100"/>
      <c r="S100"/>
      <c r="T100"/>
    </row>
    <row r="101" spans="1:20" s="1" customFormat="1" x14ac:dyDescent="0.25">
      <c r="A101"/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1"/>
        <v>-11564.939999999999</v>
      </c>
      <c r="M101" s="3"/>
      <c r="N101" s="3"/>
      <c r="P101"/>
      <c r="Q101"/>
      <c r="R101"/>
      <c r="S101"/>
      <c r="T101"/>
    </row>
    <row r="102" spans="1:20" s="1" customFormat="1" x14ac:dyDescent="0.25">
      <c r="A102"/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1"/>
        <v>-11564.939999999999</v>
      </c>
      <c r="M102" s="3"/>
      <c r="N102" s="3"/>
      <c r="P102"/>
      <c r="Q102"/>
      <c r="R102"/>
      <c r="S102"/>
      <c r="T102"/>
    </row>
    <row r="103" spans="1:20" s="1" customFormat="1" x14ac:dyDescent="0.25">
      <c r="A103"/>
      <c r="B103"/>
      <c r="C103" s="2"/>
      <c r="D103"/>
      <c r="E103" t="e">
        <f>INDEX(Establishment!$B$2:$B$169,MATCH(D103,Establishment!$A$2:$A$169,0))</f>
        <v>#N/A</v>
      </c>
      <c r="F103" t="e">
        <f>INDEX(Establishment!$C$2:$C$169,MATCH(D103,Establishment!$A$2:$A$169,0))</f>
        <v>#N/A</v>
      </c>
      <c r="L103" s="3">
        <f t="shared" si="1"/>
        <v>-11564.939999999999</v>
      </c>
      <c r="M103" s="3"/>
      <c r="N103" s="3"/>
      <c r="P103"/>
      <c r="Q103"/>
      <c r="R103"/>
      <c r="S103"/>
      <c r="T103"/>
    </row>
    <row r="104" spans="1:20" s="1" customFormat="1" x14ac:dyDescent="0.25">
      <c r="A104"/>
      <c r="B104"/>
      <c r="C104" s="2"/>
      <c r="D104"/>
      <c r="E104" t="e">
        <f>INDEX(Establishment!$B$2:$B$169,MATCH(D104,Establishment!$A$2:$A$169,0))</f>
        <v>#N/A</v>
      </c>
      <c r="F104" t="e">
        <f>INDEX(Establishment!$C$2:$C$169,MATCH(D104,Establishment!$A$2:$A$169,0))</f>
        <v>#N/A</v>
      </c>
      <c r="L104" s="3">
        <f t="shared" si="1"/>
        <v>-11564.939999999999</v>
      </c>
      <c r="M104" s="3"/>
      <c r="N104" s="3"/>
      <c r="P104"/>
      <c r="Q104"/>
      <c r="R104"/>
      <c r="S104"/>
      <c r="T104"/>
    </row>
    <row r="105" spans="1:20" s="1" customFormat="1" x14ac:dyDescent="0.25">
      <c r="A105"/>
      <c r="B105"/>
      <c r="C105" s="2"/>
      <c r="D105"/>
      <c r="E105" t="e">
        <f>INDEX(Establishment!$B$2:$B$169,MATCH(D105,Establishment!$A$2:$A$169,0))</f>
        <v>#N/A</v>
      </c>
      <c r="F105" t="e">
        <f>INDEX(Establishment!$C$2:$C$169,MATCH(D105,Establishment!$A$2:$A$169,0))</f>
        <v>#N/A</v>
      </c>
      <c r="L105" s="3">
        <f t="shared" si="1"/>
        <v>-11564.939999999999</v>
      </c>
      <c r="M105" s="3"/>
      <c r="N105" s="3"/>
      <c r="P105"/>
      <c r="Q105"/>
      <c r="R105"/>
      <c r="S105"/>
      <c r="T105"/>
    </row>
    <row r="106" spans="1:20" s="1" customFormat="1" x14ac:dyDescent="0.25">
      <c r="A106"/>
      <c r="B106"/>
      <c r="C106" s="2"/>
      <c r="D106"/>
      <c r="E106" t="e">
        <f>INDEX(Establishment!$B$2:$B$169,MATCH(D106,Establishment!$A$2:$A$169,0))</f>
        <v>#N/A</v>
      </c>
      <c r="F106" t="e">
        <f>INDEX(Establishment!$C$2:$C$169,MATCH(D106,Establishment!$A$2:$A$169,0))</f>
        <v>#N/A</v>
      </c>
      <c r="L106" s="3">
        <f t="shared" si="1"/>
        <v>-11564.939999999999</v>
      </c>
      <c r="M106" s="3"/>
      <c r="N106" s="3"/>
      <c r="P106"/>
      <c r="Q106"/>
      <c r="R106"/>
      <c r="S106"/>
      <c r="T106"/>
    </row>
    <row r="107" spans="1:20" s="1" customFormat="1" x14ac:dyDescent="0.25">
      <c r="A107"/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1"/>
        <v>-11564.939999999999</v>
      </c>
      <c r="M107" s="3"/>
      <c r="N107" s="3"/>
      <c r="P107"/>
      <c r="Q107"/>
      <c r="R107"/>
      <c r="S107"/>
      <c r="T107"/>
    </row>
    <row r="108" spans="1:20" s="1" customFormat="1" x14ac:dyDescent="0.25">
      <c r="A108"/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1"/>
        <v>-11564.939999999999</v>
      </c>
      <c r="M108" s="3"/>
      <c r="N108" s="3"/>
      <c r="P108"/>
      <c r="Q108"/>
      <c r="R108"/>
      <c r="S108"/>
      <c r="T108"/>
    </row>
    <row r="109" spans="1:20" s="1" customFormat="1" x14ac:dyDescent="0.25">
      <c r="A109"/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1"/>
        <v>-11564.939999999999</v>
      </c>
      <c r="M109" s="3"/>
      <c r="N109" s="3"/>
      <c r="P109"/>
      <c r="Q109"/>
      <c r="R109"/>
      <c r="S109"/>
      <c r="T109"/>
    </row>
    <row r="110" spans="1:20" s="1" customFormat="1" x14ac:dyDescent="0.25">
      <c r="A110"/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1"/>
        <v>-11564.939999999999</v>
      </c>
      <c r="M110" s="3"/>
      <c r="N110" s="3"/>
      <c r="P110"/>
      <c r="Q110"/>
      <c r="R110"/>
      <c r="S110"/>
      <c r="T110"/>
    </row>
    <row r="111" spans="1:20" s="1" customFormat="1" x14ac:dyDescent="0.25">
      <c r="A111"/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1"/>
        <v>-11564.939999999999</v>
      </c>
      <c r="M111" s="3"/>
      <c r="N111" s="3"/>
      <c r="P111"/>
      <c r="Q111"/>
      <c r="R111"/>
      <c r="S111"/>
      <c r="T111"/>
    </row>
    <row r="112" spans="1:20" s="1" customFormat="1" x14ac:dyDescent="0.25">
      <c r="A112"/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1"/>
        <v>-11564.939999999999</v>
      </c>
      <c r="M112" s="3"/>
      <c r="N112" s="3"/>
      <c r="P112"/>
      <c r="Q112"/>
      <c r="R112"/>
      <c r="S112"/>
      <c r="T112"/>
    </row>
    <row r="113" spans="1:20" s="1" customFormat="1" x14ac:dyDescent="0.25">
      <c r="A113"/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1"/>
        <v>-11564.939999999999</v>
      </c>
      <c r="M113" s="3"/>
      <c r="N113" s="3"/>
      <c r="P113"/>
      <c r="Q113"/>
      <c r="R113"/>
      <c r="S113"/>
      <c r="T113"/>
    </row>
    <row r="114" spans="1:20" s="1" customFormat="1" x14ac:dyDescent="0.25">
      <c r="A114"/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1"/>
        <v>-11564.939999999999</v>
      </c>
      <c r="M114" s="3"/>
      <c r="N114" s="3"/>
      <c r="P114"/>
      <c r="Q114"/>
      <c r="R114"/>
      <c r="S114"/>
      <c r="T114"/>
    </row>
    <row r="115" spans="1:20" s="1" customFormat="1" x14ac:dyDescent="0.25">
      <c r="A115"/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1"/>
        <v>-11564.939999999999</v>
      </c>
      <c r="M115" s="3"/>
      <c r="N115" s="3"/>
      <c r="P115"/>
      <c r="Q115"/>
      <c r="R115"/>
      <c r="S115"/>
      <c r="T115"/>
    </row>
    <row r="116" spans="1:20" s="1" customFormat="1" x14ac:dyDescent="0.25">
      <c r="A116"/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1"/>
        <v>-11564.939999999999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1"/>
        <v>-11564.939999999999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1"/>
        <v>-11564.939999999999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1"/>
        <v>-11564.939999999999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1"/>
        <v>-11564.939999999999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1"/>
        <v>-11564.939999999999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1"/>
        <v>-11564.939999999999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1"/>
        <v>-11564.939999999999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1"/>
        <v>-11564.939999999999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1"/>
        <v>-11564.939999999999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1"/>
        <v>-11564.939999999999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1"/>
        <v>-11564.939999999999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1"/>
        <v>-11564.939999999999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1"/>
        <v>-11564.939999999999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1"/>
        <v>-11564.939999999999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1"/>
        <v>-11564.939999999999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si="1"/>
        <v>-11564.939999999999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si="1"/>
        <v>-11564.939999999999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si="1"/>
        <v>-11564.939999999999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1"/>
        <v>-11564.939999999999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si="1"/>
        <v>-11564.939999999999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1"/>
        <v>-11564.939999999999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1"/>
        <v>-11564.939999999999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ref="L139:L160" si="2">L138-SUM(G139:K139)+O139</f>
        <v>-11564.939999999999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2"/>
        <v>-11564.939999999999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2"/>
        <v>-11564.939999999999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2"/>
        <v>-11564.939999999999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2"/>
        <v>-11564.939999999999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2"/>
        <v>-11564.939999999999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2"/>
        <v>-11564.939999999999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2"/>
        <v>-11564.939999999999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2"/>
        <v>-11564.939999999999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2"/>
        <v>-11564.939999999999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2"/>
        <v>-11564.939999999999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2"/>
        <v>-11564.939999999999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 t="e">
        <f>INDEX(Establishment!$B$2:$B$169,MATCH(D151,Establishment!$A$2:$A$169,0))</f>
        <v>#N/A</v>
      </c>
      <c r="F151" t="e">
        <f>INDEX(Establishment!$C$2:$C$169,MATCH(D151,Establishment!$A$2:$A$169,0))</f>
        <v>#N/A</v>
      </c>
      <c r="L151" s="3">
        <f t="shared" si="2"/>
        <v>-11564.939999999999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 t="e">
        <f>INDEX(Establishment!$B$2:$B$169,MATCH(D152,Establishment!$A$2:$A$169,0))</f>
        <v>#N/A</v>
      </c>
      <c r="F152" t="e">
        <f>INDEX(Establishment!$C$2:$C$169,MATCH(D152,Establishment!$A$2:$A$169,0))</f>
        <v>#N/A</v>
      </c>
      <c r="L152" s="3">
        <f t="shared" si="2"/>
        <v>-11564.939999999999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 t="e">
        <f>INDEX(Establishment!$B$2:$B$169,MATCH(D153,Establishment!$A$2:$A$169,0))</f>
        <v>#N/A</v>
      </c>
      <c r="F153" t="e">
        <f>INDEX(Establishment!$C$2:$C$169,MATCH(D153,Establishment!$A$2:$A$169,0))</f>
        <v>#N/A</v>
      </c>
      <c r="L153" s="3">
        <f t="shared" si="2"/>
        <v>-11564.939999999999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 t="e">
        <f>INDEX(Establishment!$B$2:$B$169,MATCH(D154,Establishment!$A$2:$A$169,0))</f>
        <v>#N/A</v>
      </c>
      <c r="F154" t="e">
        <f>INDEX(Establishment!$C$2:$C$169,MATCH(D154,Establishment!$A$2:$A$169,0))</f>
        <v>#N/A</v>
      </c>
      <c r="L154" s="3">
        <f t="shared" si="2"/>
        <v>-11564.939999999999</v>
      </c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 t="e">
        <f>INDEX(Establishment!$B$2:$B$169,MATCH(D155,Establishment!$A$2:$A$169,0))</f>
        <v>#N/A</v>
      </c>
      <c r="F155" t="e">
        <f>INDEX(Establishment!$C$2:$C$169,MATCH(D155,Establishment!$A$2:$A$169,0))</f>
        <v>#N/A</v>
      </c>
      <c r="L155" s="3">
        <f t="shared" si="2"/>
        <v>-11564.939999999999</v>
      </c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 t="e">
        <f>INDEX(Establishment!$B$2:$B$169,MATCH(D156,Establishment!$A$2:$A$169,0))</f>
        <v>#N/A</v>
      </c>
      <c r="F156" t="e">
        <f>INDEX(Establishment!$C$2:$C$169,MATCH(D156,Establishment!$A$2:$A$169,0))</f>
        <v>#N/A</v>
      </c>
      <c r="L156" s="3">
        <f t="shared" si="2"/>
        <v>-11564.939999999999</v>
      </c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 t="e">
        <f>INDEX(Establishment!$B$2:$B$169,MATCH(D157,Establishment!$A$2:$A$169,0))</f>
        <v>#N/A</v>
      </c>
      <c r="F157" t="e">
        <f>INDEX(Establishment!$C$2:$C$169,MATCH(D157,Establishment!$A$2:$A$169,0))</f>
        <v>#N/A</v>
      </c>
      <c r="L157" s="3">
        <f t="shared" si="2"/>
        <v>-11564.939999999999</v>
      </c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>
        <f t="shared" si="2"/>
        <v>-11564.939999999999</v>
      </c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>
        <f t="shared" si="2"/>
        <v>-11564.939999999999</v>
      </c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>
        <f t="shared" si="2"/>
        <v>-11564.939999999999</v>
      </c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  <row r="310" spans="1:20" s="1" customFormat="1" x14ac:dyDescent="0.25">
      <c r="A310"/>
      <c r="B310"/>
      <c r="C310" s="2"/>
      <c r="D310"/>
      <c r="E310"/>
      <c r="F310"/>
      <c r="L310" s="3"/>
      <c r="M310" s="3"/>
      <c r="N310" s="3"/>
      <c r="P310"/>
      <c r="Q310"/>
      <c r="R310"/>
      <c r="S310"/>
      <c r="T310"/>
    </row>
    <row r="311" spans="1:20" s="1" customFormat="1" x14ac:dyDescent="0.25">
      <c r="A311"/>
      <c r="B311"/>
      <c r="C311" s="2"/>
      <c r="D311"/>
      <c r="E311"/>
      <c r="F311"/>
      <c r="L311" s="3"/>
      <c r="M311" s="3"/>
      <c r="N311" s="3"/>
      <c r="P311"/>
      <c r="Q311"/>
      <c r="R311"/>
      <c r="S311"/>
      <c r="T311"/>
    </row>
    <row r="312" spans="1:20" s="1" customFormat="1" x14ac:dyDescent="0.25">
      <c r="A312"/>
      <c r="B312"/>
      <c r="C312" s="2"/>
      <c r="D312"/>
      <c r="E312"/>
      <c r="F312"/>
      <c r="L312" s="3"/>
      <c r="M312" s="3"/>
      <c r="N312" s="3"/>
      <c r="P312"/>
      <c r="Q312"/>
      <c r="R312"/>
      <c r="S312"/>
      <c r="T312"/>
    </row>
    <row r="313" spans="1:20" s="1" customFormat="1" x14ac:dyDescent="0.25">
      <c r="A313"/>
      <c r="B313"/>
      <c r="C313" s="2"/>
      <c r="D313"/>
      <c r="E313"/>
      <c r="F313"/>
      <c r="L313" s="3"/>
      <c r="M313" s="3"/>
      <c r="N313" s="3"/>
      <c r="P313"/>
      <c r="Q313"/>
      <c r="R313"/>
      <c r="S313"/>
      <c r="T313"/>
    </row>
    <row r="314" spans="1:20" s="1" customFormat="1" x14ac:dyDescent="0.25">
      <c r="A314"/>
      <c r="B314"/>
      <c r="C314" s="2"/>
      <c r="D314"/>
      <c r="E314"/>
      <c r="F314"/>
      <c r="L314" s="3"/>
      <c r="M314" s="3"/>
      <c r="N314" s="3"/>
      <c r="P314"/>
      <c r="Q314"/>
      <c r="R314"/>
      <c r="S314"/>
      <c r="T314"/>
    </row>
    <row r="315" spans="1:20" s="1" customFormat="1" x14ac:dyDescent="0.25">
      <c r="A315"/>
      <c r="B315"/>
      <c r="C315" s="2"/>
      <c r="D315"/>
      <c r="E315"/>
      <c r="F315"/>
      <c r="L315" s="3"/>
      <c r="M315" s="3"/>
      <c r="N315" s="3"/>
      <c r="P315"/>
      <c r="Q315"/>
      <c r="R315"/>
      <c r="S315"/>
      <c r="T315"/>
    </row>
    <row r="316" spans="1:20" s="1" customFormat="1" x14ac:dyDescent="0.25">
      <c r="A316"/>
      <c r="B316"/>
      <c r="C316" s="2"/>
      <c r="D316"/>
      <c r="E316"/>
      <c r="F316"/>
      <c r="L316" s="3"/>
      <c r="M316" s="3"/>
      <c r="N316" s="3"/>
      <c r="P316"/>
      <c r="Q316"/>
      <c r="R316"/>
      <c r="S316"/>
      <c r="T31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30B09D-7AC1-4F7F-8E1C-56839FAD9E6C}">
          <x14:formula1>
            <xm:f>Accounts!$F:$F</xm:f>
          </x14:formula1>
          <xm:sqref>N1:N1048576</xm:sqref>
        </x14:dataValidation>
        <x14:dataValidation type="list" allowBlank="1" showInputMessage="1" showErrorMessage="1" xr:uid="{3C3BAF1A-64C6-4DF2-81DB-A7044CF28B4C}">
          <x14:formula1>
            <xm:f>Establishment!$A$2:$A$169</xm:f>
          </x14:formula1>
          <xm:sqref>D5:D109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B2B8-7B4C-4E3B-971C-50DC394F3A9A}">
  <dimension ref="A1:J66"/>
  <sheetViews>
    <sheetView workbookViewId="0">
      <selection activeCell="E20" sqref="E20"/>
    </sheetView>
  </sheetViews>
  <sheetFormatPr defaultRowHeight="15" x14ac:dyDescent="0.25"/>
  <cols>
    <col min="1" max="1" width="14" bestFit="1" customWidth="1"/>
    <col min="3" max="3" width="9.140625" style="1" bestFit="1" customWidth="1"/>
    <col min="5" max="5" width="59.5703125" bestFit="1" customWidth="1"/>
    <col min="6" max="6" width="36.85546875" customWidth="1"/>
  </cols>
  <sheetData>
    <row r="1" spans="1:10" x14ac:dyDescent="0.25">
      <c r="A1" t="s">
        <v>120</v>
      </c>
      <c r="B1" t="s">
        <v>121</v>
      </c>
      <c r="C1" s="1" t="s">
        <v>149</v>
      </c>
      <c r="D1" t="s">
        <v>59</v>
      </c>
      <c r="E1" t="s">
        <v>122</v>
      </c>
      <c r="F1" s="13" t="s">
        <v>28</v>
      </c>
      <c r="G1" s="13" t="s">
        <v>86</v>
      </c>
      <c r="H1" s="13" t="s">
        <v>87</v>
      </c>
      <c r="J1" t="s">
        <v>309</v>
      </c>
    </row>
    <row r="2" spans="1:10" x14ac:dyDescent="0.25">
      <c r="A2" s="2"/>
      <c r="D2">
        <f>C2*B2</f>
        <v>0</v>
      </c>
      <c r="F2" t="e">
        <f>INDEX(Items!$C$2:$C$221,MATCH(E2,Items!$A$2:$A$221,))</f>
        <v>#N/A</v>
      </c>
      <c r="G2" t="e">
        <f>INDEX(Items!$B$2:B221,MATCH(E2,Items!$A$2:$A$221,))</f>
        <v>#N/A</v>
      </c>
      <c r="H2" t="e">
        <f>INDEX(Items!$D$2:D221,MATCH(E2,Items!$A$2:$A$221,))</f>
        <v>#N/A</v>
      </c>
    </row>
    <row r="3" spans="1:10" x14ac:dyDescent="0.25">
      <c r="D3">
        <f t="shared" ref="D3:D66" si="0">C3*B3</f>
        <v>0</v>
      </c>
      <c r="F3" t="e">
        <f>INDEX(Items!$C$2:$C$221,MATCH(E3,Items!$A$2:$A$221,))</f>
        <v>#N/A</v>
      </c>
      <c r="G3" t="e">
        <f>INDEX(Items!$B$2:B222,MATCH(E3,Items!$A$2:$A$221,))</f>
        <v>#N/A</v>
      </c>
      <c r="H3" t="e">
        <f>INDEX(Items!$D$2:D222,MATCH(E3,Items!$A$2:$A$221,))</f>
        <v>#N/A</v>
      </c>
    </row>
    <row r="4" spans="1:10" x14ac:dyDescent="0.25">
      <c r="D4">
        <f t="shared" si="0"/>
        <v>0</v>
      </c>
      <c r="F4" t="e">
        <f>INDEX(Items!$C$2:$C$221,MATCH(E4,Items!$A$2:$A$221,))</f>
        <v>#N/A</v>
      </c>
      <c r="G4" t="e">
        <f>INDEX(Items!$B$2:B223,MATCH(E4,Items!$A$2:$A$221,))</f>
        <v>#N/A</v>
      </c>
      <c r="H4" t="e">
        <f>INDEX(Items!$D$2:D223,MATCH(E4,Items!$A$2:$A$221,))</f>
        <v>#N/A</v>
      </c>
      <c r="J4" s="1"/>
    </row>
    <row r="5" spans="1:10" x14ac:dyDescent="0.25">
      <c r="D5">
        <f t="shared" si="0"/>
        <v>0</v>
      </c>
      <c r="F5" t="e">
        <f>INDEX(Items!$C$2:$C$221,MATCH(E5,Items!$A$2:$A$221,))</f>
        <v>#N/A</v>
      </c>
      <c r="G5" t="e">
        <f>INDEX(Items!$B$2:B224,MATCH(E5,Items!$A$2:$A$221,))</f>
        <v>#N/A</v>
      </c>
      <c r="H5" t="e">
        <f>INDEX(Items!$D$2:D224,MATCH(E5,Items!$A$2:$A$221,))</f>
        <v>#N/A</v>
      </c>
      <c r="J5" s="1"/>
    </row>
    <row r="6" spans="1:10" x14ac:dyDescent="0.25">
      <c r="D6">
        <f t="shared" si="0"/>
        <v>0</v>
      </c>
      <c r="F6" t="e">
        <f>INDEX(Items!$C$2:$C$221,MATCH(E6,Items!$A$2:$A$221,))</f>
        <v>#N/A</v>
      </c>
      <c r="G6" t="e">
        <f>INDEX(Items!$B$2:B225,MATCH(E6,Items!$A$2:$A$221,))</f>
        <v>#N/A</v>
      </c>
      <c r="H6" t="e">
        <f>INDEX(Items!$D$2:D225,MATCH(E6,Items!$A$2:$A$221,))</f>
        <v>#N/A</v>
      </c>
      <c r="J6" s="1"/>
    </row>
    <row r="7" spans="1:10" x14ac:dyDescent="0.25">
      <c r="D7">
        <f t="shared" si="0"/>
        <v>0</v>
      </c>
      <c r="F7" t="e">
        <f>INDEX(Items!$C$2:$C$221,MATCH(E7,Items!$A$2:$A$221,))</f>
        <v>#N/A</v>
      </c>
      <c r="G7" t="e">
        <f>INDEX(Items!$B$2:B226,MATCH(E7,Items!$A$2:$A$221,))</f>
        <v>#N/A</v>
      </c>
      <c r="H7" t="e">
        <f>INDEX(Items!$D$2:D226,MATCH(E7,Items!$A$2:$A$221,))</f>
        <v>#N/A</v>
      </c>
      <c r="J7" s="1"/>
    </row>
    <row r="8" spans="1:10" x14ac:dyDescent="0.25">
      <c r="A8" s="2"/>
      <c r="D8">
        <f t="shared" si="0"/>
        <v>0</v>
      </c>
      <c r="F8" t="e">
        <f>INDEX(Items!$C$2:$C$221,MATCH(E8,Items!$A$2:$A$221,))</f>
        <v>#N/A</v>
      </c>
      <c r="G8" t="e">
        <f>INDEX(Items!$B$2:B227,MATCH(E8,Items!$A$2:$A$221,))</f>
        <v>#N/A</v>
      </c>
      <c r="H8" t="e">
        <f>INDEX(Items!$D$2:D227,MATCH(E8,Items!$A$2:$A$221,))</f>
        <v>#N/A</v>
      </c>
      <c r="J8" s="1"/>
    </row>
    <row r="9" spans="1:10" x14ac:dyDescent="0.25">
      <c r="A9" s="5"/>
      <c r="D9">
        <f t="shared" si="0"/>
        <v>0</v>
      </c>
      <c r="F9" t="e">
        <f>INDEX(Items!$C$2:$C$221,MATCH(E9,Items!$A$2:$A$221,))</f>
        <v>#N/A</v>
      </c>
      <c r="G9" t="e">
        <f>INDEX(Items!$B$2:B228,MATCH(E9,Items!$A$2:$A$221,))</f>
        <v>#N/A</v>
      </c>
      <c r="H9" t="e">
        <f>INDEX(Items!$D$2:D228,MATCH(E9,Items!$A$2:$A$221,))</f>
        <v>#N/A</v>
      </c>
      <c r="J9" s="1"/>
    </row>
    <row r="10" spans="1:10" x14ac:dyDescent="0.25">
      <c r="A10" s="2"/>
      <c r="D10">
        <f t="shared" si="0"/>
        <v>0</v>
      </c>
      <c r="F10" t="e">
        <f>INDEX(Items!$C$2:$C$221,MATCH(E10,Items!$A$2:$A$221,))</f>
        <v>#N/A</v>
      </c>
      <c r="G10" t="e">
        <f>INDEX(Items!$B$2:B229,MATCH(E10,Items!$A$2:$A$221,))</f>
        <v>#N/A</v>
      </c>
      <c r="H10" t="e">
        <f>INDEX(Items!$D$2:D229,MATCH(E10,Items!$A$2:$A$221,))</f>
        <v>#N/A</v>
      </c>
      <c r="J10" s="1"/>
    </row>
    <row r="11" spans="1:10" x14ac:dyDescent="0.25">
      <c r="A11" s="2"/>
      <c r="D11">
        <f t="shared" si="0"/>
        <v>0</v>
      </c>
      <c r="F11" t="e">
        <f>INDEX(Items!$C$2:$C$221,MATCH(E11,Items!$A$2:$A$221,))</f>
        <v>#N/A</v>
      </c>
      <c r="G11" t="e">
        <f>INDEX(Items!$B$2:B230,MATCH(E11,Items!$A$2:$A$221,))</f>
        <v>#N/A</v>
      </c>
      <c r="H11" t="e">
        <f>INDEX(Items!$D$2:D230,MATCH(E11,Items!$A$2:$A$221,))</f>
        <v>#N/A</v>
      </c>
      <c r="J11" s="1"/>
    </row>
    <row r="12" spans="1:10" x14ac:dyDescent="0.25">
      <c r="A12" s="2"/>
      <c r="D12">
        <f t="shared" si="0"/>
        <v>0</v>
      </c>
      <c r="F12" t="e">
        <f>INDEX(Items!$C$2:$C$221,MATCH(E12,Items!$A$2:$A$221,))</f>
        <v>#N/A</v>
      </c>
      <c r="G12" t="e">
        <f>INDEX(Items!$B$2:B231,MATCH(E12,Items!$A$2:$A$221,))</f>
        <v>#N/A</v>
      </c>
      <c r="H12" t="e">
        <f>INDEX(Items!$D$2:D231,MATCH(E12,Items!$A$2:$A$221,))</f>
        <v>#N/A</v>
      </c>
      <c r="J12" s="1"/>
    </row>
    <row r="13" spans="1:10" x14ac:dyDescent="0.25">
      <c r="A13" s="2"/>
      <c r="D13">
        <f t="shared" si="0"/>
        <v>0</v>
      </c>
      <c r="F13" t="e">
        <f>INDEX(Items!$C$2:$C$221,MATCH(E13,Items!$A$2:$A$221,))</f>
        <v>#N/A</v>
      </c>
      <c r="G13" t="e">
        <f>INDEX(Items!$B$2:B232,MATCH(E13,Items!$A$2:$A$221,))</f>
        <v>#N/A</v>
      </c>
      <c r="H13" t="e">
        <f>INDEX(Items!$D$2:D232,MATCH(E13,Items!$A$2:$A$221,))</f>
        <v>#N/A</v>
      </c>
      <c r="J13" s="1"/>
    </row>
    <row r="14" spans="1:10" x14ac:dyDescent="0.25">
      <c r="A14" s="2"/>
      <c r="B14">
        <v>1</v>
      </c>
      <c r="C14" s="1">
        <v>19</v>
      </c>
      <c r="D14">
        <f t="shared" si="0"/>
        <v>19</v>
      </c>
      <c r="E14" t="s">
        <v>605</v>
      </c>
      <c r="F14" t="str">
        <f>INDEX(Items!$C$2:$C$221,MATCH(E14,Items!$A$2:$A$221,))</f>
        <v>Plaster</v>
      </c>
      <c r="G14" t="str">
        <f>INDEX(Items!$B$2:B233,MATCH(E14,Items!$A$2:$A$221,))</f>
        <v>GDN</v>
      </c>
      <c r="H14" t="str">
        <f>INDEX(Items!$D$2:D233,MATCH(E14,Items!$A$2:$A$221,))</f>
        <v>Plastic</v>
      </c>
      <c r="J14" s="1"/>
    </row>
    <row r="15" spans="1:10" x14ac:dyDescent="0.25">
      <c r="A15" s="2"/>
      <c r="B15">
        <v>31</v>
      </c>
      <c r="C15" s="1">
        <v>17.75</v>
      </c>
      <c r="D15">
        <f t="shared" si="0"/>
        <v>550.25</v>
      </c>
      <c r="E15" t="s">
        <v>601</v>
      </c>
      <c r="F15" t="str">
        <f>INDEX(Items!$C$2:$C$221,MATCH(E15,Items!$A$2:$A$221,))</f>
        <v>Carvedilol</v>
      </c>
      <c r="G15" t="str">
        <f>INDEX(Items!$B$2:B234,MATCH(E15,Items!$A$2:$A$221,))</f>
        <v>Cardipres</v>
      </c>
      <c r="H15" t="str">
        <f>INDEX(Items!$D$2:D234,MATCH(E15,Items!$A$2:$A$221,))</f>
        <v>25mg</v>
      </c>
      <c r="J15" s="1"/>
    </row>
    <row r="16" spans="1:10" x14ac:dyDescent="0.25">
      <c r="A16" s="2"/>
      <c r="B16">
        <v>8</v>
      </c>
      <c r="C16" s="1">
        <v>150.36000000000001</v>
      </c>
      <c r="D16">
        <f t="shared" si="0"/>
        <v>1202.8800000000001</v>
      </c>
      <c r="E16" t="s">
        <v>242</v>
      </c>
      <c r="F16" t="str">
        <f>INDEX(Items!$C$2:$C$221,MATCH(E16,Items!$A$2:$A$221,))</f>
        <v>Entresto</v>
      </c>
      <c r="G16" t="str">
        <f>INDEX(Items!$B$2:B235,MATCH(E16,Items!$A$2:$A$221,))</f>
        <v>Sacubitril, Valsartan</v>
      </c>
      <c r="H16" t="str">
        <f>INDEX(Items!$D$2:D235,MATCH(E16,Items!$A$2:$A$221,))</f>
        <v>200mg</v>
      </c>
      <c r="J16" s="1"/>
    </row>
    <row r="17" spans="1:10" x14ac:dyDescent="0.25">
      <c r="A17" s="2"/>
      <c r="B17">
        <v>50</v>
      </c>
      <c r="C17" s="1">
        <v>14</v>
      </c>
      <c r="D17">
        <f t="shared" si="0"/>
        <v>700</v>
      </c>
      <c r="E17" t="s">
        <v>382</v>
      </c>
      <c r="F17" t="str">
        <f>INDEX(Items!$C$2:$C$221,MATCH(E17,Items!$A$2:$A$221,))</f>
        <v>Methformin Hydrochloride</v>
      </c>
      <c r="G17" t="str">
        <f>INDEX(Items!$B$2:B236,MATCH(E17,Items!$A$2:$A$221,))</f>
        <v>Fornidd XR</v>
      </c>
      <c r="H17" t="str">
        <f>INDEX(Items!$D$2:D236,MATCH(E17,Items!$A$2:$A$221,))</f>
        <v>1g</v>
      </c>
      <c r="J17" s="1"/>
    </row>
    <row r="18" spans="1:10" x14ac:dyDescent="0.25">
      <c r="A18" s="2"/>
      <c r="B18">
        <v>31</v>
      </c>
      <c r="C18" s="1">
        <v>3.5</v>
      </c>
      <c r="D18">
        <f t="shared" si="0"/>
        <v>108.5</v>
      </c>
      <c r="E18" t="s">
        <v>374</v>
      </c>
      <c r="F18" t="str">
        <f>INDEX(Items!$C$2:$C$221,MATCH(E18,Items!$A$2:$A$221,))</f>
        <v>Aspirin</v>
      </c>
      <c r="G18" t="str">
        <f>INDEX(Items!$B$2:B237,MATCH(E18,Items!$A$2:$A$221,))</f>
        <v>Aspilets</v>
      </c>
      <c r="H18" t="str">
        <f>INDEX(Items!$D$2:D237,MATCH(E18,Items!$A$2:$A$221,))</f>
        <v>80mg</v>
      </c>
      <c r="J18" s="1"/>
    </row>
    <row r="19" spans="1:10" x14ac:dyDescent="0.25">
      <c r="A19" s="2"/>
      <c r="B19">
        <v>12</v>
      </c>
      <c r="C19" s="1">
        <v>21.25</v>
      </c>
      <c r="D19">
        <f t="shared" si="0"/>
        <v>255</v>
      </c>
      <c r="E19" t="s">
        <v>565</v>
      </c>
      <c r="F19" t="str">
        <f>INDEX(Items!$C$2:$C$221,MATCH(E19,Items!$A$2:$A$221,))</f>
        <v>Rosuvastatin</v>
      </c>
      <c r="G19" t="str">
        <f>INDEX(Items!$B$2:B238,MATCH(E19,Items!$A$2:$A$221,))</f>
        <v>Rovista</v>
      </c>
      <c r="H19" t="str">
        <f>INDEX(Items!$D$2:D238,MATCH(E19,Items!$A$2:$A$221,))</f>
        <v>5mg</v>
      </c>
      <c r="J19" s="1"/>
    </row>
    <row r="20" spans="1:10" x14ac:dyDescent="0.25">
      <c r="A20" s="2"/>
      <c r="D20">
        <f t="shared" si="0"/>
        <v>0</v>
      </c>
      <c r="F20" t="e">
        <f>INDEX(Items!$C$2:$C$221,MATCH(E20,Items!$A$2:$A$221,))</f>
        <v>#N/A</v>
      </c>
      <c r="G20" t="e">
        <f>INDEX(Items!$B$2:B239,MATCH(E20,Items!$A$2:$A$221,))</f>
        <v>#N/A</v>
      </c>
      <c r="H20" t="e">
        <f>INDEX(Items!$D$2:D239,MATCH(E20,Items!$A$2:$A$221,))</f>
        <v>#N/A</v>
      </c>
      <c r="J20" s="1"/>
    </row>
    <row r="21" spans="1:10" x14ac:dyDescent="0.25">
      <c r="A21" s="2"/>
      <c r="D21">
        <f t="shared" si="0"/>
        <v>0</v>
      </c>
      <c r="F21" t="e">
        <f>INDEX(Items!$C$2:$C$221,MATCH(E21,Items!$A$2:$A$221,))</f>
        <v>#N/A</v>
      </c>
      <c r="G21" t="e">
        <f>INDEX(Items!$B$2:B240,MATCH(E21,Items!$A$2:$A$221,))</f>
        <v>#N/A</v>
      </c>
      <c r="H21" t="e">
        <f>INDEX(Items!$D$2:D240,MATCH(E21,Items!$A$2:$A$221,))</f>
        <v>#N/A</v>
      </c>
      <c r="J21" s="1"/>
    </row>
    <row r="22" spans="1:10" x14ac:dyDescent="0.25">
      <c r="A22" s="2"/>
      <c r="D22">
        <f t="shared" si="0"/>
        <v>0</v>
      </c>
      <c r="F22" t="e">
        <f>INDEX(Items!$C$2:$C$221,MATCH(E22,Items!$A$2:$A$221,))</f>
        <v>#N/A</v>
      </c>
      <c r="G22" t="e">
        <f>INDEX(Items!$B$2:B241,MATCH(E22,Items!$A$2:$A$221,))</f>
        <v>#N/A</v>
      </c>
      <c r="H22" t="e">
        <f>INDEX(Items!$D$2:D241,MATCH(E22,Items!$A$2:$A$221,))</f>
        <v>#N/A</v>
      </c>
      <c r="J22" s="1"/>
    </row>
    <row r="23" spans="1:10" x14ac:dyDescent="0.25">
      <c r="A23" s="2"/>
      <c r="D23">
        <f t="shared" si="0"/>
        <v>0</v>
      </c>
      <c r="F23" t="e">
        <f>INDEX(Items!$C$2:$C$221,MATCH(E23,Items!$A$2:$A$221,))</f>
        <v>#N/A</v>
      </c>
      <c r="G23" t="e">
        <f>INDEX(Items!$B$2:B242,MATCH(E23,Items!$A$2:$A$221,))</f>
        <v>#N/A</v>
      </c>
      <c r="H23" t="e">
        <f>INDEX(Items!$D$2:D242,MATCH(E23,Items!$A$2:$A$221,))</f>
        <v>#N/A</v>
      </c>
      <c r="J23" s="1"/>
    </row>
    <row r="24" spans="1:10" x14ac:dyDescent="0.25">
      <c r="D24">
        <f>SUM(D14:D23)</f>
        <v>2835.63</v>
      </c>
      <c r="F24" t="e">
        <f>INDEX(Items!$C$2:$C$221,MATCH(E24,Items!$A$2:$A$221,))</f>
        <v>#N/A</v>
      </c>
      <c r="G24" t="e">
        <f>INDEX(Items!$B$2:B243,MATCH(E24,Items!$A$2:$A$221,))</f>
        <v>#N/A</v>
      </c>
      <c r="H24" t="e">
        <f>INDEX(Items!$D$2:D243,MATCH(E24,Items!$A$2:$A$221,))</f>
        <v>#N/A</v>
      </c>
      <c r="J24" s="1"/>
    </row>
    <row r="25" spans="1:10" x14ac:dyDescent="0.25">
      <c r="D25">
        <f t="shared" si="0"/>
        <v>0</v>
      </c>
      <c r="F25" t="e">
        <f>INDEX(Items!$C$2:$C$221,MATCH(E25,Items!$A$2:$A$221,))</f>
        <v>#N/A</v>
      </c>
      <c r="G25" t="e">
        <f>INDEX(Items!$B$2:B244,MATCH(E25,Items!$A$2:$A$221,))</f>
        <v>#N/A</v>
      </c>
      <c r="H25" t="e">
        <f>INDEX(Items!$D$2:D244,MATCH(E25,Items!$A$2:$A$221,))</f>
        <v>#N/A</v>
      </c>
      <c r="J25" s="1"/>
    </row>
    <row r="26" spans="1:10" x14ac:dyDescent="0.25">
      <c r="D26">
        <f t="shared" si="0"/>
        <v>0</v>
      </c>
      <c r="F26" t="e">
        <f>INDEX(Items!$C$2:$C$221,MATCH(E26,Items!$A$2:$A$221,))</f>
        <v>#N/A</v>
      </c>
      <c r="G26" t="e">
        <f>INDEX(Items!$B$2:B245,MATCH(E26,Items!$A$2:$A$221,))</f>
        <v>#N/A</v>
      </c>
      <c r="H26" t="e">
        <f>INDEX(Items!$D$2:D245,MATCH(E26,Items!$A$2:$A$221,))</f>
        <v>#N/A</v>
      </c>
      <c r="J26" s="1"/>
    </row>
    <row r="27" spans="1:10" x14ac:dyDescent="0.25">
      <c r="D27">
        <f t="shared" si="0"/>
        <v>0</v>
      </c>
      <c r="F27" t="e">
        <f>INDEX(Items!$C$2:$C$221,MATCH(E27,Items!$A$2:$A$221,))</f>
        <v>#N/A</v>
      </c>
      <c r="G27" t="e">
        <f>INDEX(Items!$B$2:B246,MATCH(E27,Items!$A$2:$A$221,))</f>
        <v>#N/A</v>
      </c>
      <c r="H27" t="e">
        <f>INDEX(Items!$D$2:D246,MATCH(E27,Items!$A$2:$A$221,))</f>
        <v>#N/A</v>
      </c>
      <c r="J27" s="1"/>
    </row>
    <row r="28" spans="1:10" x14ac:dyDescent="0.25">
      <c r="D28">
        <f t="shared" si="0"/>
        <v>0</v>
      </c>
      <c r="F28" t="e">
        <f>INDEX(Items!$C$2:$C$221,MATCH(E28,Items!$A$2:$A$221,))</f>
        <v>#N/A</v>
      </c>
      <c r="G28" t="e">
        <f>INDEX(Items!$B$2:B247,MATCH(E28,Items!$A$2:$A$221,))</f>
        <v>#N/A</v>
      </c>
      <c r="H28" t="e">
        <f>INDEX(Items!$D$2:D247,MATCH(E28,Items!$A$2:$A$221,))</f>
        <v>#N/A</v>
      </c>
      <c r="J28" s="1"/>
    </row>
    <row r="29" spans="1:10" x14ac:dyDescent="0.25">
      <c r="D29">
        <f t="shared" si="0"/>
        <v>0</v>
      </c>
      <c r="F29" t="e">
        <f>INDEX(Items!$C$2:$C$221,MATCH(E29,Items!$A$2:$A$221,))</f>
        <v>#N/A</v>
      </c>
      <c r="G29" t="e">
        <f>INDEX(Items!$B$2:B248,MATCH(E29,Items!$A$2:$A$221,))</f>
        <v>#N/A</v>
      </c>
      <c r="H29" t="e">
        <f>INDEX(Items!$D$2:D248,MATCH(E29,Items!$A$2:$A$221,))</f>
        <v>#N/A</v>
      </c>
      <c r="J29" s="1"/>
    </row>
    <row r="30" spans="1:10" x14ac:dyDescent="0.25">
      <c r="D30">
        <f t="shared" si="0"/>
        <v>0</v>
      </c>
      <c r="F30" t="e">
        <f>INDEX(Items!$C$2:$C$221,MATCH(E30,Items!$A$2:$A$221,))</f>
        <v>#N/A</v>
      </c>
      <c r="G30" t="e">
        <f>INDEX(Items!$B$2:B249,MATCH(E30,Items!$A$2:$A$221,))</f>
        <v>#N/A</v>
      </c>
      <c r="H30" t="e">
        <f>INDEX(Items!$D$2:D249,MATCH(E30,Items!$A$2:$A$221,))</f>
        <v>#N/A</v>
      </c>
      <c r="J30" s="1"/>
    </row>
    <row r="31" spans="1:10" x14ac:dyDescent="0.25">
      <c r="D31">
        <f t="shared" si="0"/>
        <v>0</v>
      </c>
      <c r="F31" t="e">
        <f>INDEX(Items!$C$2:$C$221,MATCH(E31,Items!$A$2:$A$221,))</f>
        <v>#N/A</v>
      </c>
      <c r="G31" t="e">
        <f>INDEX(Items!$B$2:B250,MATCH(E31,Items!$A$2:$A$221,))</f>
        <v>#N/A</v>
      </c>
      <c r="H31" t="e">
        <f>INDEX(Items!$D$2:D250,MATCH(E31,Items!$A$2:$A$221,))</f>
        <v>#N/A</v>
      </c>
      <c r="J31" s="1"/>
    </row>
    <row r="32" spans="1:10" x14ac:dyDescent="0.25">
      <c r="D32">
        <f t="shared" si="0"/>
        <v>0</v>
      </c>
      <c r="F32" t="e">
        <f>INDEX(Items!$C$2:$C$221,MATCH(E32,Items!$A$2:$A$221,))</f>
        <v>#N/A</v>
      </c>
      <c r="G32" t="e">
        <f>INDEX(Items!$B$2:B251,MATCH(E32,Items!$A$2:$A$221,))</f>
        <v>#N/A</v>
      </c>
      <c r="H32" t="e">
        <f>INDEX(Items!$D$2:D251,MATCH(E32,Items!$A$2:$A$221,))</f>
        <v>#N/A</v>
      </c>
      <c r="J32" s="1"/>
    </row>
    <row r="33" spans="4:10" x14ac:dyDescent="0.25">
      <c r="D33">
        <f t="shared" si="0"/>
        <v>0</v>
      </c>
      <c r="F33" t="e">
        <f>INDEX(Items!$C$2:$C$221,MATCH(E33,Items!$A$2:$A$221,))</f>
        <v>#N/A</v>
      </c>
      <c r="G33" t="e">
        <f>INDEX(Items!$B$2:B252,MATCH(E33,Items!$A$2:$A$221,))</f>
        <v>#N/A</v>
      </c>
      <c r="H33" t="e">
        <f>INDEX(Items!$D$2:D252,MATCH(E33,Items!$A$2:$A$221,))</f>
        <v>#N/A</v>
      </c>
      <c r="J33" s="1"/>
    </row>
    <row r="34" spans="4:10" x14ac:dyDescent="0.25">
      <c r="D34">
        <f t="shared" si="0"/>
        <v>0</v>
      </c>
      <c r="F34" t="e">
        <f>INDEX(Items!$C$2:$C$221,MATCH(E34,Items!$A$2:$A$221,))</f>
        <v>#N/A</v>
      </c>
      <c r="G34" t="e">
        <f>INDEX(Items!$B$2:B253,MATCH(E34,Items!$A$2:$A$221,))</f>
        <v>#N/A</v>
      </c>
      <c r="H34" t="e">
        <f>INDEX(Items!$D$2:D253,MATCH(E34,Items!$A$2:$A$221,))</f>
        <v>#N/A</v>
      </c>
      <c r="J34" s="1"/>
    </row>
    <row r="35" spans="4:10" x14ac:dyDescent="0.25">
      <c r="D35">
        <f t="shared" si="0"/>
        <v>0</v>
      </c>
      <c r="F35" t="e">
        <f>INDEX(Items!$C$2:$C$221,MATCH(E35,Items!$A$2:$A$221,))</f>
        <v>#N/A</v>
      </c>
      <c r="G35" t="e">
        <f>INDEX(Items!$B$2:B254,MATCH(E35,Items!$A$2:$A$221,))</f>
        <v>#N/A</v>
      </c>
      <c r="H35" t="e">
        <f>INDEX(Items!$D$2:D254,MATCH(E35,Items!$A$2:$A$221,))</f>
        <v>#N/A</v>
      </c>
      <c r="J35" s="1"/>
    </row>
    <row r="36" spans="4:10" x14ac:dyDescent="0.25">
      <c r="D36">
        <f t="shared" si="0"/>
        <v>0</v>
      </c>
      <c r="F36" t="e">
        <f>INDEX(Items!$C$2:$C$221,MATCH(E36,Items!$A$2:$A$221,))</f>
        <v>#N/A</v>
      </c>
      <c r="G36" t="e">
        <f>INDEX(Items!$B$2:B255,MATCH(E36,Items!$A$2:$A$221,))</f>
        <v>#N/A</v>
      </c>
      <c r="H36" t="e">
        <f>INDEX(Items!$D$2:D255,MATCH(E36,Items!$A$2:$A$221,))</f>
        <v>#N/A</v>
      </c>
      <c r="J36" s="1"/>
    </row>
    <row r="37" spans="4:10" x14ac:dyDescent="0.25">
      <c r="D37">
        <f t="shared" si="0"/>
        <v>0</v>
      </c>
      <c r="F37" t="e">
        <f>INDEX(Items!$C$2:$C$221,MATCH(E37,Items!$A$2:$A$221,))</f>
        <v>#N/A</v>
      </c>
      <c r="J37" s="1"/>
    </row>
    <row r="38" spans="4:10" x14ac:dyDescent="0.25">
      <c r="D38">
        <f t="shared" si="0"/>
        <v>0</v>
      </c>
      <c r="F38" t="e">
        <f>INDEX(Items!$C$2:$C$221,MATCH(E38,Items!$A$2:$A$221,))</f>
        <v>#N/A</v>
      </c>
      <c r="J38" s="1"/>
    </row>
    <row r="39" spans="4:10" x14ac:dyDescent="0.25">
      <c r="D39">
        <f t="shared" si="0"/>
        <v>0</v>
      </c>
      <c r="J39" s="1"/>
    </row>
    <row r="40" spans="4:10" x14ac:dyDescent="0.25">
      <c r="D40">
        <f t="shared" si="0"/>
        <v>0</v>
      </c>
      <c r="J40" s="1"/>
    </row>
    <row r="41" spans="4:10" x14ac:dyDescent="0.25">
      <c r="D41">
        <f t="shared" si="0"/>
        <v>0</v>
      </c>
      <c r="J41" s="1"/>
    </row>
    <row r="42" spans="4:10" x14ac:dyDescent="0.25">
      <c r="D42">
        <f t="shared" si="0"/>
        <v>0</v>
      </c>
      <c r="J42" s="1"/>
    </row>
    <row r="43" spans="4:10" x14ac:dyDescent="0.25">
      <c r="D43">
        <f t="shared" si="0"/>
        <v>0</v>
      </c>
      <c r="J43" s="1"/>
    </row>
    <row r="44" spans="4:10" x14ac:dyDescent="0.25">
      <c r="D44">
        <f t="shared" si="0"/>
        <v>0</v>
      </c>
      <c r="J44" s="1"/>
    </row>
    <row r="45" spans="4:10" x14ac:dyDescent="0.25">
      <c r="D45">
        <f t="shared" si="0"/>
        <v>0</v>
      </c>
      <c r="J45" s="1"/>
    </row>
    <row r="46" spans="4:10" x14ac:dyDescent="0.25">
      <c r="D46">
        <f t="shared" si="0"/>
        <v>0</v>
      </c>
      <c r="J46" s="1"/>
    </row>
    <row r="47" spans="4:10" x14ac:dyDescent="0.25">
      <c r="D47">
        <f t="shared" si="0"/>
        <v>0</v>
      </c>
      <c r="J47" s="1"/>
    </row>
    <row r="48" spans="4:10" x14ac:dyDescent="0.25">
      <c r="D48">
        <f t="shared" si="0"/>
        <v>0</v>
      </c>
      <c r="J48" s="1"/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D8A5F2-F437-406C-B4B3-AD425FABA14C}">
          <x14:formula1>
            <xm:f>Items!$A$2:$A$221</xm:f>
          </x14:formula1>
          <xm:sqref>E2:E500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91B4-6E22-480A-8FA6-DB259A1A0D36}">
  <dimension ref="A1:T309"/>
  <sheetViews>
    <sheetView workbookViewId="0">
      <pane xSplit="5" ySplit="2" topLeftCell="F3" activePane="bottomRight" state="frozen"/>
      <selection activeCell="L4" sqref="L4"/>
      <selection pane="topRight" activeCell="L4" sqref="L4"/>
      <selection pane="bottomLeft" activeCell="L4" sqref="L4"/>
      <selection pane="bottomRight" activeCell="D22" sqref="D22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8" width="9.1406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5703125" style="1" bestFit="1" customWidth="1"/>
    <col min="16" max="16" width="9.140625" bestFit="1" customWidth="1"/>
  </cols>
  <sheetData>
    <row r="1" spans="2:20" x14ac:dyDescent="0.25">
      <c r="C1" s="2"/>
      <c r="G1" s="1">
        <f>SUM(G20:G458)</f>
        <v>0</v>
      </c>
      <c r="H1" s="1">
        <f>SUM(H20:H458)</f>
        <v>0</v>
      </c>
      <c r="I1" s="1">
        <f>SUM(I20:I458)</f>
        <v>1461</v>
      </c>
      <c r="J1" s="1">
        <f>SUM(J20:J458)</f>
        <v>0</v>
      </c>
      <c r="K1" s="1">
        <f>SUM(K20:K458)</f>
        <v>0</v>
      </c>
      <c r="L1" s="3"/>
      <c r="M1" s="3"/>
      <c r="N1" s="3" t="s">
        <v>27</v>
      </c>
      <c r="O1" s="1">
        <f>SUM(O20:O458)</f>
        <v>1461</v>
      </c>
      <c r="Q1" t="s">
        <v>309</v>
      </c>
    </row>
    <row r="2" spans="2:20" x14ac:dyDescent="0.25">
      <c r="B2" t="s">
        <v>28</v>
      </c>
      <c r="C2" s="2" t="s">
        <v>29</v>
      </c>
      <c r="D2" t="s">
        <v>30</v>
      </c>
      <c r="G2" s="1" t="s">
        <v>577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2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2:20" x14ac:dyDescent="0.25">
      <c r="C4" s="2"/>
      <c r="G4" s="1"/>
      <c r="H4" s="1"/>
      <c r="I4" s="1"/>
      <c r="J4" s="1"/>
      <c r="K4" s="1"/>
      <c r="L4" s="3">
        <f t="shared" ref="L4:L67" si="0">L3-SUM(G4:K4)+O4</f>
        <v>0</v>
      </c>
      <c r="M4" s="3"/>
      <c r="N4" s="3"/>
      <c r="Q4" s="1"/>
    </row>
    <row r="5" spans="2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 t="shared" si="0"/>
        <v>0</v>
      </c>
      <c r="M5" s="3"/>
      <c r="N5" s="3"/>
      <c r="Q5" s="1"/>
    </row>
    <row r="6" spans="2:20" x14ac:dyDescent="0.25">
      <c r="C6" s="2"/>
      <c r="E6" t="e">
        <f>INDEX(Establishment!$B$2:$B$169,MATCH(D6,Establishment!$A$2:$A$169,0))</f>
        <v>#N/A</v>
      </c>
      <c r="F6" t="e">
        <f>INDEX(Establishment!$C$2:$C$169,MATCH(D6,Establishment!$A$2:$A$169,0))</f>
        <v>#N/A</v>
      </c>
      <c r="G6" s="1"/>
      <c r="H6" s="1"/>
      <c r="I6" s="1"/>
      <c r="J6" s="1"/>
      <c r="K6" s="1"/>
      <c r="L6" s="3">
        <f t="shared" si="0"/>
        <v>0</v>
      </c>
      <c r="M6" s="3"/>
      <c r="N6" s="3"/>
      <c r="Q6" s="1"/>
    </row>
    <row r="7" spans="2:20" x14ac:dyDescent="0.25">
      <c r="C7" s="2"/>
      <c r="E7" t="e">
        <f>INDEX(Establishment!$B$2:$B$169,MATCH(D7,Establishment!$A$2:$A$169,0))</f>
        <v>#N/A</v>
      </c>
      <c r="F7" t="e">
        <f>INDEX(Establishment!$C$2:$C$169,MATCH(D7,Establishment!$A$2:$A$169,0))</f>
        <v>#N/A</v>
      </c>
      <c r="G7" s="1"/>
      <c r="H7" s="1"/>
      <c r="I7" s="1"/>
      <c r="J7" s="1"/>
      <c r="K7" s="1"/>
      <c r="L7" s="3">
        <f t="shared" si="0"/>
        <v>0</v>
      </c>
      <c r="M7" s="3"/>
      <c r="N7" s="3"/>
      <c r="Q7" s="1"/>
    </row>
    <row r="8" spans="2:20" x14ac:dyDescent="0.25">
      <c r="C8" s="2"/>
      <c r="E8" t="e">
        <f>INDEX(Establishment!$B$2:$B$169,MATCH(D8,Establishment!$A$2:$A$169,0))</f>
        <v>#N/A</v>
      </c>
      <c r="F8" t="e">
        <f>INDEX(Establishment!$C$2:$C$169,MATCH(D8,Establishment!$A$2:$A$169,0))</f>
        <v>#N/A</v>
      </c>
      <c r="G8" s="1"/>
      <c r="H8" s="1"/>
      <c r="I8" s="1"/>
      <c r="J8" s="1"/>
      <c r="K8" s="1"/>
      <c r="L8" s="3">
        <f t="shared" si="0"/>
        <v>0</v>
      </c>
      <c r="M8" s="3"/>
      <c r="N8" s="3"/>
      <c r="P8" s="1"/>
      <c r="Q8" s="1"/>
      <c r="R8" s="1"/>
      <c r="S8" s="1"/>
      <c r="T8" s="1"/>
    </row>
    <row r="9" spans="2:20" x14ac:dyDescent="0.25">
      <c r="C9" s="2"/>
      <c r="E9" t="e">
        <f>INDEX(Establishment!$B$2:$B$169,MATCH(D9,Establishment!$A$2:$A$169,0))</f>
        <v>#N/A</v>
      </c>
      <c r="F9" t="e">
        <f>INDEX(Establishment!$C$2:$C$169,MATCH(D9,Establishment!$A$2:$A$169,0))</f>
        <v>#N/A</v>
      </c>
      <c r="G9" s="1"/>
      <c r="H9" s="1"/>
      <c r="I9" s="1"/>
      <c r="J9" s="1"/>
      <c r="K9" s="1"/>
      <c r="L9" s="3">
        <f t="shared" si="0"/>
        <v>0</v>
      </c>
      <c r="M9" s="3"/>
      <c r="N9" s="3"/>
      <c r="P9" s="1"/>
      <c r="Q9" s="1"/>
      <c r="R9" s="1"/>
      <c r="S9" s="1"/>
      <c r="T9" s="1"/>
    </row>
    <row r="10" spans="2:20" x14ac:dyDescent="0.25">
      <c r="C10" s="2"/>
      <c r="E10" t="e">
        <f>INDEX(Establishment!$B$2:$B$169,MATCH(D10,Establishment!$A$2:$A$169,0))</f>
        <v>#N/A</v>
      </c>
      <c r="F10" t="e">
        <f>INDEX(Establishment!$C$2:$C$169,MATCH(D10,Establishment!$A$2:$A$169,0))</f>
        <v>#N/A</v>
      </c>
      <c r="G10" s="1"/>
      <c r="H10" s="1"/>
      <c r="I10" s="1"/>
      <c r="J10" s="1"/>
      <c r="K10" s="1"/>
      <c r="L10" s="3">
        <f t="shared" si="0"/>
        <v>0</v>
      </c>
      <c r="M10" s="3"/>
      <c r="N10" s="3"/>
      <c r="P10" s="1"/>
      <c r="Q10" s="1"/>
      <c r="R10" s="1"/>
      <c r="S10" s="1"/>
      <c r="T10" s="1"/>
    </row>
    <row r="11" spans="2:20" x14ac:dyDescent="0.25">
      <c r="C11" s="2"/>
      <c r="E11" t="e">
        <f>INDEX(Establishment!$B$2:$B$169,MATCH(D11,Establishment!$A$2:$A$169,0))</f>
        <v>#N/A</v>
      </c>
      <c r="F11" t="e">
        <f>INDEX(Establishment!$C$2:$C$169,MATCH(D11,Establishment!$A$2:$A$169,0))</f>
        <v>#N/A</v>
      </c>
      <c r="G11" s="1"/>
      <c r="H11" s="1"/>
      <c r="I11" s="1"/>
      <c r="J11" s="1"/>
      <c r="K11" s="1"/>
      <c r="L11" s="3">
        <f t="shared" si="0"/>
        <v>0</v>
      </c>
      <c r="M11" s="3"/>
      <c r="N11" s="3"/>
      <c r="P11" s="1"/>
      <c r="Q11" s="1"/>
      <c r="R11" s="1"/>
      <c r="S11" s="1"/>
      <c r="T11" s="1"/>
    </row>
    <row r="12" spans="2:20" x14ac:dyDescent="0.25">
      <c r="C12" s="2"/>
      <c r="E12" t="e">
        <f>INDEX(Establishment!$B$2:$B$169,MATCH(D12,Establishment!$A$2:$A$169,0))</f>
        <v>#N/A</v>
      </c>
      <c r="F12" t="e">
        <f>INDEX(Establishment!$C$2:$C$169,MATCH(D12,Establishment!$A$2:$A$169,0))</f>
        <v>#N/A</v>
      </c>
      <c r="G12" s="1"/>
      <c r="H12" s="1"/>
      <c r="I12" s="1"/>
      <c r="J12" s="1"/>
      <c r="K12" s="1"/>
      <c r="L12" s="3">
        <f t="shared" si="0"/>
        <v>0</v>
      </c>
      <c r="M12" s="3"/>
      <c r="N12" s="3"/>
      <c r="P12" s="1"/>
      <c r="Q12" s="1"/>
      <c r="R12" s="1"/>
      <c r="S12" s="1"/>
      <c r="T12" s="1"/>
    </row>
    <row r="13" spans="2:20" x14ac:dyDescent="0.25">
      <c r="C13" s="2"/>
      <c r="E13" t="e">
        <f>INDEX(Establishment!$B$2:$B$169,MATCH(D13,Establishment!$A$2:$A$169,0))</f>
        <v>#N/A</v>
      </c>
      <c r="F13" t="e">
        <f>INDEX(Establishment!$C$2:$C$169,MATCH(D13,Establishment!$A$2:$A$169,0))</f>
        <v>#N/A</v>
      </c>
      <c r="G13" s="1"/>
      <c r="H13" s="1"/>
      <c r="I13" s="1"/>
      <c r="J13" s="1"/>
      <c r="K13" s="1"/>
      <c r="L13" s="3">
        <f t="shared" si="0"/>
        <v>0</v>
      </c>
      <c r="M13" s="3"/>
      <c r="N13" s="3"/>
      <c r="P13" s="1"/>
      <c r="Q13" s="1"/>
      <c r="R13" s="1"/>
      <c r="S13" s="1"/>
      <c r="T13" s="1"/>
    </row>
    <row r="14" spans="2:20" x14ac:dyDescent="0.25">
      <c r="C14" s="2"/>
      <c r="E14" t="e">
        <f>INDEX(Establishment!$B$2:$B$169,MATCH(D14,Establishment!$A$2:$A$169,0))</f>
        <v>#N/A</v>
      </c>
      <c r="F14" t="e">
        <f>INDEX(Establishment!$C$2:$C$169,MATCH(D14,Establishment!$A$2:$A$169,0))</f>
        <v>#N/A</v>
      </c>
      <c r="G14" s="1"/>
      <c r="H14" s="1"/>
      <c r="I14" s="1"/>
      <c r="J14" s="1"/>
      <c r="K14" s="1"/>
      <c r="L14" s="3">
        <f t="shared" si="0"/>
        <v>0</v>
      </c>
      <c r="M14" s="3"/>
      <c r="N14" s="3"/>
      <c r="P14" s="1"/>
      <c r="Q14" s="1"/>
      <c r="R14" s="1"/>
      <c r="S14" s="1"/>
      <c r="T14" s="1"/>
    </row>
    <row r="15" spans="2:20" x14ac:dyDescent="0.25">
      <c r="C15" s="2"/>
      <c r="E15" t="e">
        <f>INDEX(Establishment!$B$2:$B$169,MATCH(D15,Establishment!$A$2:$A$169,0))</f>
        <v>#N/A</v>
      </c>
      <c r="F15" t="e">
        <f>INDEX(Establishment!$C$2:$C$169,MATCH(D15,Establishment!$A$2:$A$169,0))</f>
        <v>#N/A</v>
      </c>
      <c r="G15" s="1"/>
      <c r="H15" s="1"/>
      <c r="I15" s="1"/>
      <c r="J15" s="1"/>
      <c r="K15" s="1"/>
      <c r="L15" s="3">
        <f t="shared" si="0"/>
        <v>0</v>
      </c>
      <c r="M15" s="3"/>
      <c r="N15" s="3"/>
      <c r="P15" s="1"/>
      <c r="Q15" s="1"/>
      <c r="R15" s="1"/>
      <c r="S15" s="1"/>
      <c r="T15" s="1"/>
    </row>
    <row r="16" spans="2:20" x14ac:dyDescent="0.25">
      <c r="C16" s="2"/>
      <c r="E16" t="e">
        <f>INDEX(Establishment!$B$2:$B$169,MATCH(D16,Establishment!$A$2:$A$169,0))</f>
        <v>#N/A</v>
      </c>
      <c r="F16" t="e">
        <f>INDEX(Establishment!$C$2:$C$169,MATCH(D16,Establishment!$A$2:$A$169,0))</f>
        <v>#N/A</v>
      </c>
      <c r="G16" s="1"/>
      <c r="H16" s="1"/>
      <c r="I16" s="1"/>
      <c r="J16" s="1"/>
      <c r="K16" s="1"/>
      <c r="L16" s="3">
        <f t="shared" si="0"/>
        <v>0</v>
      </c>
      <c r="M16" s="3"/>
      <c r="N16" s="3"/>
      <c r="P16" s="1"/>
      <c r="Q16" s="1"/>
      <c r="R16" s="1"/>
      <c r="S16" s="1"/>
      <c r="T16" s="1"/>
    </row>
    <row r="17" spans="2:20" x14ac:dyDescent="0.25">
      <c r="C17" s="2"/>
      <c r="E17" t="e">
        <f>INDEX(Establishment!$B$2:$B$169,MATCH(D17,Establishment!$A$2:$A$169,0))</f>
        <v>#N/A</v>
      </c>
      <c r="F17" t="e">
        <f>INDEX(Establishment!$C$2:$C$169,MATCH(D17,Establishment!$A$2:$A$169,0))</f>
        <v>#N/A</v>
      </c>
      <c r="G17" s="1"/>
      <c r="H17" s="1"/>
      <c r="I17" s="1"/>
      <c r="J17" s="1"/>
      <c r="K17" s="1"/>
      <c r="L17" s="3">
        <f t="shared" si="0"/>
        <v>0</v>
      </c>
      <c r="M17" s="3"/>
      <c r="N17" s="3"/>
      <c r="P17" s="1"/>
      <c r="Q17" s="1"/>
      <c r="R17" s="1"/>
      <c r="S17" s="1"/>
      <c r="T17" s="1"/>
    </row>
    <row r="18" spans="2:20" x14ac:dyDescent="0.25">
      <c r="B18" s="8"/>
      <c r="C18" s="9"/>
      <c r="E18" t="e">
        <f>INDEX(Establishment!$B$2:$B$169,MATCH(D18,Establishment!$A$2:$A$169,0))</f>
        <v>#N/A</v>
      </c>
      <c r="F18" t="e">
        <f>INDEX(Establishment!$C$2:$C$169,MATCH(D18,Establishment!$A$2:$A$169,0))</f>
        <v>#N/A</v>
      </c>
      <c r="G18" s="1"/>
      <c r="H18" s="1"/>
      <c r="I18" s="1"/>
      <c r="J18" s="1"/>
      <c r="K18" s="1"/>
      <c r="L18" s="3">
        <f t="shared" si="0"/>
        <v>0</v>
      </c>
      <c r="M18" s="3"/>
      <c r="N18" s="3"/>
      <c r="P18" s="1"/>
      <c r="Q18" s="1"/>
      <c r="R18" s="1"/>
      <c r="S18" s="1"/>
      <c r="T18" s="1"/>
    </row>
    <row r="19" spans="2:20" x14ac:dyDescent="0.25">
      <c r="B19" s="8"/>
      <c r="C19" s="9">
        <v>44660</v>
      </c>
      <c r="D19" t="s">
        <v>307</v>
      </c>
      <c r="E19" t="str">
        <f>INDEX(Establishment!$B$2:$B$169,MATCH(D19,Establishment!$A$2:$A$169,0))</f>
        <v>Diatoms</v>
      </c>
      <c r="F19" t="str">
        <f>INDEX(Establishment!$C$2:$C$169,MATCH(D19,Establishment!$A$2:$A$169,0))</f>
        <v>Katipunan</v>
      </c>
      <c r="G19" s="1"/>
      <c r="H19" s="1"/>
      <c r="I19" s="1">
        <v>1027.5999999999999</v>
      </c>
      <c r="J19" s="1"/>
      <c r="K19" s="1"/>
      <c r="L19" s="3">
        <f t="shared" si="0"/>
        <v>0</v>
      </c>
      <c r="M19" s="3"/>
      <c r="N19" s="3" t="s">
        <v>308</v>
      </c>
      <c r="O19" s="1">
        <v>1027.5999999999999</v>
      </c>
      <c r="P19" s="1"/>
      <c r="Q19" s="1"/>
      <c r="R19" s="1"/>
      <c r="S19" s="1"/>
      <c r="T19" s="1"/>
    </row>
    <row r="20" spans="2:20" x14ac:dyDescent="0.25">
      <c r="C20" s="2">
        <v>44667</v>
      </c>
      <c r="D20" t="s">
        <v>307</v>
      </c>
      <c r="E20" t="str">
        <f>INDEX(Establishment!$B$2:$B$169,MATCH(D20,Establishment!$A$2:$A$169,0))</f>
        <v>Diatoms</v>
      </c>
      <c r="F20" t="str">
        <f>INDEX(Establishment!$C$2:$C$169,MATCH(D20,Establishment!$A$2:$A$169,0))</f>
        <v>Katipunan</v>
      </c>
      <c r="G20" s="1"/>
      <c r="H20" s="1"/>
      <c r="I20" s="1">
        <v>1461</v>
      </c>
      <c r="J20" s="1"/>
      <c r="K20" s="1"/>
      <c r="L20" s="3">
        <f t="shared" si="0"/>
        <v>0</v>
      </c>
      <c r="M20" s="3"/>
      <c r="N20" s="3" t="s">
        <v>308</v>
      </c>
      <c r="O20" s="1">
        <v>1461</v>
      </c>
      <c r="Q20" s="1"/>
    </row>
    <row r="21" spans="2:20" x14ac:dyDescent="0.25">
      <c r="C21" s="2"/>
      <c r="E21" t="e">
        <f>INDEX(Establishment!$B$2:$B$169,MATCH(D21,Establishment!$A$2:$A$169,0))</f>
        <v>#N/A</v>
      </c>
      <c r="F21" t="e">
        <f>INDEX(Establishment!$C$2:$C$169,MATCH(D21,Establishment!$A$2:$A$169,0))</f>
        <v>#N/A</v>
      </c>
      <c r="G21" s="10"/>
      <c r="H21" s="10"/>
      <c r="I21" s="1"/>
      <c r="J21" s="1"/>
      <c r="K21" s="1"/>
      <c r="L21" s="3">
        <f t="shared" si="0"/>
        <v>0</v>
      </c>
      <c r="M21" s="3"/>
      <c r="N21" s="3"/>
      <c r="Q21" s="1"/>
    </row>
    <row r="22" spans="2:20" x14ac:dyDescent="0.25">
      <c r="C22" s="2">
        <v>44664</v>
      </c>
      <c r="D22" t="s">
        <v>613</v>
      </c>
      <c r="E22" t="str">
        <f>INDEX(Establishment!$B$2:$B$169,MATCH(D22,Establishment!$A$2:$A$169,0))</f>
        <v>Shopee</v>
      </c>
      <c r="F22" t="str">
        <f>INDEX(Establishment!$C$2:$C$169,MATCH(D22,Establishment!$A$2:$A$169,0))</f>
        <v>Online</v>
      </c>
      <c r="G22" s="10"/>
      <c r="H22" s="10"/>
      <c r="I22" s="1"/>
      <c r="J22" s="1"/>
      <c r="K22" s="1"/>
      <c r="L22" s="3">
        <f t="shared" si="0"/>
        <v>0</v>
      </c>
      <c r="M22" s="3"/>
      <c r="N22" s="3"/>
      <c r="Q22" s="1"/>
    </row>
    <row r="23" spans="2:20" x14ac:dyDescent="0.25">
      <c r="C23" s="2"/>
      <c r="E23" t="e">
        <f>INDEX(Establishment!$B$2:$B$169,MATCH(D23,Establishment!$A$2:$A$169,0))</f>
        <v>#N/A</v>
      </c>
      <c r="F23" t="e">
        <f>INDEX(Establishment!$C$2:$C$169,MATCH(D23,Establishment!$A$2:$A$169,0))</f>
        <v>#N/A</v>
      </c>
      <c r="G23" s="1"/>
      <c r="H23" s="1"/>
      <c r="I23" s="1"/>
      <c r="J23" s="1"/>
      <c r="K23" s="1"/>
      <c r="L23" s="3">
        <f t="shared" si="0"/>
        <v>0</v>
      </c>
      <c r="M23" s="3"/>
      <c r="N23" s="3"/>
      <c r="Q23" s="1"/>
    </row>
    <row r="24" spans="2:20" x14ac:dyDescent="0.25">
      <c r="C24" s="2"/>
      <c r="E24" t="e">
        <f>INDEX(Establishment!$B$2:$B$169,MATCH(D24,Establishment!$A$2:$A$169,0))</f>
        <v>#N/A</v>
      </c>
      <c r="F24" t="e">
        <f>INDEX(Establishment!$C$2:$C$169,MATCH(D24,Establishment!$A$2:$A$169,0))</f>
        <v>#N/A</v>
      </c>
      <c r="G24" s="1"/>
      <c r="H24" s="1"/>
      <c r="I24" s="1"/>
      <c r="J24" s="1"/>
      <c r="K24" s="1"/>
      <c r="L24" s="3">
        <f t="shared" si="0"/>
        <v>0</v>
      </c>
      <c r="M24" s="3"/>
      <c r="N24" s="3"/>
      <c r="P24" s="1"/>
      <c r="Q24" s="1"/>
      <c r="R24" s="1"/>
      <c r="S24" s="1"/>
      <c r="T24" s="1"/>
    </row>
    <row r="25" spans="2:20" x14ac:dyDescent="0.25">
      <c r="B25" s="8"/>
      <c r="C25" s="9"/>
      <c r="E25" t="e">
        <f>INDEX(Establishment!$B$2:$B$169,MATCH(D25,Establishment!$A$2:$A$169,0))</f>
        <v>#N/A</v>
      </c>
      <c r="F25" t="e">
        <f>INDEX(Establishment!$C$2:$C$169,MATCH(D25,Establishment!$A$2:$A$169,0))</f>
        <v>#N/A</v>
      </c>
      <c r="G25" s="10"/>
      <c r="H25" s="10"/>
      <c r="I25" s="1"/>
      <c r="J25" s="1"/>
      <c r="K25" s="1"/>
      <c r="L25" s="3">
        <f t="shared" si="0"/>
        <v>0</v>
      </c>
      <c r="M25" s="3"/>
      <c r="N25" s="3"/>
      <c r="P25" s="1"/>
      <c r="Q25" s="1"/>
      <c r="R25" s="1"/>
      <c r="S25" s="1"/>
      <c r="T25" s="1"/>
    </row>
    <row r="26" spans="2:20" x14ac:dyDescent="0.25">
      <c r="B26" s="8"/>
      <c r="C26" s="9"/>
      <c r="E26" t="e">
        <f>INDEX(Establishment!$B$2:$B$169,MATCH(D26,Establishment!$A$2:$A$169,0))</f>
        <v>#N/A</v>
      </c>
      <c r="F26" t="e">
        <f>INDEX(Establishment!$C$2:$C$169,MATCH(D26,Establishment!$A$2:$A$169,0))</f>
        <v>#N/A</v>
      </c>
      <c r="G26" s="10"/>
      <c r="H26" s="10"/>
      <c r="I26" s="1"/>
      <c r="J26" s="1"/>
      <c r="K26" s="1"/>
      <c r="L26" s="3">
        <f t="shared" si="0"/>
        <v>0</v>
      </c>
      <c r="M26" s="3"/>
      <c r="N26" s="3"/>
      <c r="P26" s="1"/>
      <c r="Q26" s="1"/>
      <c r="R26" s="1"/>
      <c r="S26" s="1"/>
      <c r="T26" s="1"/>
    </row>
    <row r="27" spans="2:20" x14ac:dyDescent="0.25">
      <c r="C27" s="2"/>
      <c r="E27" t="e">
        <f>INDEX(Establishment!$B$2:$B$169,MATCH(D27,Establishment!$A$2:$A$169,0))</f>
        <v>#N/A</v>
      </c>
      <c r="F27" t="e">
        <f>INDEX(Establishment!$C$2:$C$169,MATCH(D27,Establishment!$A$2:$A$169,0))</f>
        <v>#N/A</v>
      </c>
      <c r="G27" s="1"/>
      <c r="H27" s="1"/>
      <c r="I27" s="1"/>
      <c r="J27" s="1"/>
      <c r="K27" s="1"/>
      <c r="L27" s="3">
        <f t="shared" si="0"/>
        <v>0</v>
      </c>
      <c r="M27" s="3"/>
      <c r="N27" s="3"/>
      <c r="P27" s="1"/>
      <c r="Q27" s="1"/>
      <c r="R27" s="1"/>
      <c r="S27" s="1"/>
      <c r="T27" s="1"/>
    </row>
    <row r="28" spans="2:20" x14ac:dyDescent="0.25">
      <c r="B28" s="8"/>
      <c r="C28" s="9"/>
      <c r="E28" t="e">
        <f>INDEX(Establishment!$B$2:$B$169,MATCH(D28,Establishment!$A$2:$A$169,0))</f>
        <v>#N/A</v>
      </c>
      <c r="F28" t="e">
        <f>INDEX(Establishment!$C$2:$C$169,MATCH(D28,Establishment!$A$2:$A$169,0))</f>
        <v>#N/A</v>
      </c>
      <c r="G28" s="10"/>
      <c r="H28" s="10"/>
      <c r="I28" s="1"/>
      <c r="J28" s="1"/>
      <c r="K28" s="1"/>
      <c r="L28" s="3">
        <f t="shared" si="0"/>
        <v>0</v>
      </c>
      <c r="M28" s="3"/>
      <c r="N28" s="3"/>
      <c r="P28" s="1"/>
      <c r="Q28" s="1"/>
      <c r="R28" s="1"/>
      <c r="S28" s="1"/>
      <c r="T28" s="1"/>
    </row>
    <row r="29" spans="2:20" x14ac:dyDescent="0.25">
      <c r="C29" s="2"/>
      <c r="E29" t="e">
        <f>INDEX(Establishment!$B$2:$B$169,MATCH(D29,Establishment!$A$2:$A$169,0))</f>
        <v>#N/A</v>
      </c>
      <c r="F29" t="e">
        <f>INDEX(Establishment!$C$2:$C$169,MATCH(D29,Establishment!$A$2:$A$169,0))</f>
        <v>#N/A</v>
      </c>
      <c r="G29" s="1"/>
      <c r="H29" s="1"/>
      <c r="I29" s="1"/>
      <c r="J29" s="1"/>
      <c r="K29" s="1"/>
      <c r="L29" s="3">
        <f t="shared" si="0"/>
        <v>0</v>
      </c>
      <c r="M29" s="3"/>
      <c r="N29" s="3"/>
      <c r="P29" s="1"/>
      <c r="Q29" s="1"/>
      <c r="R29" s="1"/>
      <c r="S29" s="1"/>
      <c r="T29" s="1"/>
    </row>
    <row r="30" spans="2:20" x14ac:dyDescent="0.25">
      <c r="C30" s="2"/>
      <c r="E30" t="e">
        <f>INDEX(Establishment!$B$2:$B$169,MATCH(D30,Establishment!$A$2:$A$169,0))</f>
        <v>#N/A</v>
      </c>
      <c r="F30" t="e">
        <f>INDEX(Establishment!$C$2:$C$169,MATCH(D30,Establishment!$A$2:$A$169,0))</f>
        <v>#N/A</v>
      </c>
      <c r="G30" s="1"/>
      <c r="H30" s="1"/>
      <c r="I30" s="1"/>
      <c r="J30" s="1"/>
      <c r="K30" s="1"/>
      <c r="L30" s="3">
        <f t="shared" si="0"/>
        <v>0</v>
      </c>
      <c r="M30" s="3"/>
      <c r="N30" s="3"/>
      <c r="P30" s="1"/>
      <c r="Q30" s="1"/>
      <c r="R30" s="1"/>
      <c r="S30" s="1"/>
      <c r="T30" s="1"/>
    </row>
    <row r="31" spans="2:20" x14ac:dyDescent="0.25">
      <c r="B31" s="8"/>
      <c r="C31" s="9"/>
      <c r="E31" t="e">
        <f>INDEX(Establishment!$B$2:$B$169,MATCH(D31,Establishment!$A$2:$A$169,0))</f>
        <v>#N/A</v>
      </c>
      <c r="F31" t="e">
        <f>INDEX(Establishment!$C$2:$C$169,MATCH(D31,Establishment!$A$2:$A$169,0))</f>
        <v>#N/A</v>
      </c>
      <c r="G31" s="10"/>
      <c r="H31" s="10"/>
      <c r="I31" s="10"/>
      <c r="J31" s="1"/>
      <c r="K31" s="1"/>
      <c r="L31" s="3">
        <f t="shared" si="0"/>
        <v>0</v>
      </c>
      <c r="M31" s="3"/>
      <c r="N31" s="3"/>
      <c r="O31" s="10"/>
      <c r="P31" s="1"/>
      <c r="Q31" s="1"/>
      <c r="R31" s="1"/>
      <c r="S31" s="1"/>
      <c r="T31" s="1"/>
    </row>
    <row r="32" spans="2:20" x14ac:dyDescent="0.25">
      <c r="C32" s="2"/>
      <c r="E32" t="e">
        <f>INDEX(Establishment!$B$2:$B$169,MATCH(D32,Establishment!$A$2:$A$169,0))</f>
        <v>#N/A</v>
      </c>
      <c r="F32" t="e">
        <f>INDEX(Establishment!$C$2:$C$169,MATCH(D32,Establishment!$A$2:$A$169,0))</f>
        <v>#N/A</v>
      </c>
      <c r="G32" s="1"/>
      <c r="H32" s="1"/>
      <c r="I32" s="1"/>
      <c r="J32" s="1"/>
      <c r="K32" s="1"/>
      <c r="L32" s="3">
        <f t="shared" si="0"/>
        <v>0</v>
      </c>
      <c r="M32" s="3"/>
      <c r="N32" s="3"/>
      <c r="Q32" s="1"/>
    </row>
    <row r="33" spans="2:20" x14ac:dyDescent="0.25">
      <c r="C33" s="2"/>
      <c r="E33" t="e">
        <f>INDEX(Establishment!$B$2:$B$169,MATCH(D33,Establishment!$A$2:$A$169,0))</f>
        <v>#N/A</v>
      </c>
      <c r="F33" t="e">
        <f>INDEX(Establishment!$C$2:$C$169,MATCH(D33,Establishment!$A$2:$A$169,0))</f>
        <v>#N/A</v>
      </c>
      <c r="G33" s="1"/>
      <c r="H33" s="1"/>
      <c r="I33" s="1"/>
      <c r="J33" s="1"/>
      <c r="K33" s="1"/>
      <c r="L33" s="3">
        <f t="shared" si="0"/>
        <v>0</v>
      </c>
      <c r="M33" s="3"/>
      <c r="N33" s="3"/>
      <c r="P33" s="1"/>
      <c r="Q33" s="1"/>
      <c r="R33" s="1"/>
      <c r="S33" s="1"/>
      <c r="T33" s="1"/>
    </row>
    <row r="34" spans="2:20" x14ac:dyDescent="0.25">
      <c r="B34" s="4"/>
      <c r="C34" s="2"/>
      <c r="E34" t="e">
        <f>INDEX(Establishment!$B$2:$B$169,MATCH(D34,Establishment!$A$2:$A$169,0))</f>
        <v>#N/A</v>
      </c>
      <c r="F34" t="e">
        <f>INDEX(Establishment!$C$2:$C$169,MATCH(D34,Establishment!$A$2:$A$169,0))</f>
        <v>#N/A</v>
      </c>
      <c r="G34" s="1"/>
      <c r="H34" s="1"/>
      <c r="I34" s="1"/>
      <c r="J34" s="1"/>
      <c r="K34" s="1"/>
      <c r="L34" s="3">
        <f t="shared" si="0"/>
        <v>0</v>
      </c>
      <c r="M34" s="3"/>
      <c r="N34" s="3"/>
      <c r="P34" s="1"/>
      <c r="Q34" s="1"/>
      <c r="R34" s="1"/>
      <c r="S34" s="1"/>
      <c r="T34" s="1"/>
    </row>
    <row r="35" spans="2:20" x14ac:dyDescent="0.25">
      <c r="C35" s="2"/>
      <c r="E35" t="e">
        <f>INDEX(Establishment!$B$2:$B$169,MATCH(D35,Establishment!$A$2:$A$169,0))</f>
        <v>#N/A</v>
      </c>
      <c r="F35" t="e">
        <f>INDEX(Establishment!$C$2:$C$169,MATCH(D35,Establishment!$A$2:$A$169,0))</f>
        <v>#N/A</v>
      </c>
      <c r="G35" s="1"/>
      <c r="H35" s="1"/>
      <c r="I35" s="1"/>
      <c r="J35" s="1"/>
      <c r="K35" s="1"/>
      <c r="L35" s="3">
        <f t="shared" si="0"/>
        <v>0</v>
      </c>
      <c r="M35" s="3"/>
      <c r="N35" s="3"/>
      <c r="P35" s="1"/>
      <c r="Q35" s="1"/>
      <c r="R35" s="1"/>
      <c r="S35" s="1"/>
      <c r="T35" s="1"/>
    </row>
    <row r="36" spans="2:20" x14ac:dyDescent="0.25">
      <c r="C36" s="2"/>
      <c r="E36" t="e">
        <f>INDEX(Establishment!$B$2:$B$169,MATCH(D36,Establishment!$A$2:$A$169,0))</f>
        <v>#N/A</v>
      </c>
      <c r="F36" t="e">
        <f>INDEX(Establishment!$C$2:$C$169,MATCH(D36,Establishment!$A$2:$A$169,0))</f>
        <v>#N/A</v>
      </c>
      <c r="G36" s="1"/>
      <c r="H36" s="1"/>
      <c r="I36" s="1"/>
      <c r="J36" s="1"/>
      <c r="K36" s="1"/>
      <c r="L36" s="3">
        <f t="shared" si="0"/>
        <v>0</v>
      </c>
      <c r="M36" s="3"/>
      <c r="N36" s="3"/>
      <c r="P36" s="1"/>
      <c r="Q36" s="1"/>
      <c r="R36" s="1"/>
      <c r="S36" s="1"/>
      <c r="T36" s="1"/>
    </row>
    <row r="37" spans="2:20" x14ac:dyDescent="0.25">
      <c r="C37" s="2"/>
      <c r="E37" t="e">
        <f>INDEX(Establishment!$B$2:$B$169,MATCH(D37,Establishment!$A$2:$A$169,0))</f>
        <v>#N/A</v>
      </c>
      <c r="F37" t="e">
        <f>INDEX(Establishment!$C$2:$C$169,MATCH(D37,Establishment!$A$2:$A$169,0))</f>
        <v>#N/A</v>
      </c>
      <c r="G37" s="1"/>
      <c r="H37" s="1"/>
      <c r="I37" s="1"/>
      <c r="J37" s="1"/>
      <c r="K37" s="1"/>
      <c r="L37" s="3">
        <f t="shared" si="0"/>
        <v>0</v>
      </c>
      <c r="M37" s="3"/>
      <c r="N37" s="3"/>
      <c r="P37" s="1"/>
      <c r="Q37" s="1"/>
      <c r="R37" s="1"/>
      <c r="S37" s="1"/>
      <c r="T37" s="1"/>
    </row>
    <row r="38" spans="2:20" x14ac:dyDescent="0.25">
      <c r="C38" s="2"/>
      <c r="E38" t="e">
        <f>INDEX(Establishment!$B$2:$B$169,MATCH(D38,Establishment!$A$2:$A$169,0))</f>
        <v>#N/A</v>
      </c>
      <c r="F38" t="e">
        <f>INDEX(Establishment!$C$2:$C$169,MATCH(D38,Establishment!$A$2:$A$169,0))</f>
        <v>#N/A</v>
      </c>
      <c r="G38" s="1"/>
      <c r="H38" s="1"/>
      <c r="I38" s="1"/>
      <c r="J38" s="1"/>
      <c r="K38" s="1"/>
      <c r="L38" s="3">
        <f t="shared" si="0"/>
        <v>0</v>
      </c>
      <c r="M38" s="3"/>
      <c r="N38" s="3"/>
      <c r="P38" s="1"/>
      <c r="Q38" s="1"/>
      <c r="R38" s="1"/>
      <c r="S38" s="1"/>
      <c r="T38" s="1"/>
    </row>
    <row r="39" spans="2:20" x14ac:dyDescent="0.25">
      <c r="C39" s="2"/>
      <c r="E39" t="e">
        <f>INDEX(Establishment!$B$2:$B$169,MATCH(D39,Establishment!$A$2:$A$169,0))</f>
        <v>#N/A</v>
      </c>
      <c r="F39" t="e">
        <f>INDEX(Establishment!$C$2:$C$169,MATCH(D39,Establishment!$A$2:$A$169,0))</f>
        <v>#N/A</v>
      </c>
      <c r="G39" s="1"/>
      <c r="H39" s="1"/>
      <c r="I39" s="1"/>
      <c r="J39" s="1"/>
      <c r="K39" s="1"/>
      <c r="L39" s="3">
        <f t="shared" si="0"/>
        <v>0</v>
      </c>
      <c r="M39" s="3"/>
      <c r="N39" s="3"/>
      <c r="P39" s="1"/>
      <c r="Q39" s="1"/>
      <c r="R39" s="1"/>
      <c r="S39" s="1"/>
      <c r="T39" s="1"/>
    </row>
    <row r="40" spans="2:20" x14ac:dyDescent="0.25">
      <c r="C40" s="2"/>
      <c r="E40" t="e">
        <f>INDEX(Establishment!$B$2:$B$169,MATCH(D40,Establishment!$A$2:$A$169,0))</f>
        <v>#N/A</v>
      </c>
      <c r="F40" t="e">
        <f>INDEX(Establishment!$C$2:$C$169,MATCH(D40,Establishment!$A$2:$A$169,0))</f>
        <v>#N/A</v>
      </c>
      <c r="G40" s="1"/>
      <c r="H40" s="1"/>
      <c r="I40" s="1"/>
      <c r="J40" s="1"/>
      <c r="K40" s="1"/>
      <c r="L40" s="3">
        <f t="shared" si="0"/>
        <v>0</v>
      </c>
      <c r="M40" s="3"/>
      <c r="N40" s="3"/>
      <c r="P40" s="1"/>
      <c r="Q40" s="1"/>
      <c r="R40" s="1"/>
      <c r="S40" s="1"/>
      <c r="T40" s="1"/>
    </row>
    <row r="41" spans="2:20" x14ac:dyDescent="0.25">
      <c r="C41" s="2"/>
      <c r="E41" t="e">
        <f>INDEX(Establishment!$B$2:$B$169,MATCH(D41,Establishment!$A$2:$A$169,0))</f>
        <v>#N/A</v>
      </c>
      <c r="F41" t="e">
        <f>INDEX(Establishment!$C$2:$C$169,MATCH(D41,Establishment!$A$2:$A$169,0))</f>
        <v>#N/A</v>
      </c>
      <c r="G41" s="1"/>
      <c r="H41" s="1"/>
      <c r="I41" s="1"/>
      <c r="J41" s="1"/>
      <c r="K41" s="1"/>
      <c r="L41" s="3">
        <f t="shared" si="0"/>
        <v>0</v>
      </c>
      <c r="M41" s="3"/>
      <c r="N41" s="3"/>
      <c r="P41" s="1"/>
      <c r="Q41" s="1"/>
      <c r="R41" s="1"/>
      <c r="S41" s="1"/>
      <c r="T41" s="1"/>
    </row>
    <row r="42" spans="2:20" x14ac:dyDescent="0.25">
      <c r="C42" s="2"/>
      <c r="E42" t="e">
        <f>INDEX(Establishment!$B$2:$B$169,MATCH(D42,Establishment!$A$2:$A$169,0))</f>
        <v>#N/A</v>
      </c>
      <c r="F42" t="e">
        <f>INDEX(Establishment!$C$2:$C$169,MATCH(D42,Establishment!$A$2:$A$169,0))</f>
        <v>#N/A</v>
      </c>
      <c r="G42" s="1"/>
      <c r="H42" s="1"/>
      <c r="I42" s="1"/>
      <c r="J42" s="1"/>
      <c r="K42" s="1"/>
      <c r="L42" s="3">
        <f t="shared" si="0"/>
        <v>0</v>
      </c>
      <c r="M42" s="3"/>
      <c r="N42" s="3"/>
      <c r="P42" s="1"/>
      <c r="Q42" s="1"/>
      <c r="R42" s="1"/>
      <c r="S42" s="1"/>
      <c r="T42" s="1"/>
    </row>
    <row r="43" spans="2:20" x14ac:dyDescent="0.25">
      <c r="C43" s="2"/>
      <c r="E43" t="e">
        <f>INDEX(Establishment!$B$2:$B$169,MATCH(D43,Establishment!$A$2:$A$169,0))</f>
        <v>#N/A</v>
      </c>
      <c r="F43" t="e">
        <f>INDEX(Establishment!$C$2:$C$169,MATCH(D43,Establishment!$A$2:$A$169,0))</f>
        <v>#N/A</v>
      </c>
      <c r="G43" s="1"/>
      <c r="H43" s="1"/>
      <c r="I43" s="1"/>
      <c r="J43" s="1"/>
      <c r="K43" s="1"/>
      <c r="L43" s="3">
        <f t="shared" si="0"/>
        <v>0</v>
      </c>
      <c r="M43" s="3"/>
      <c r="N43" s="3"/>
      <c r="P43" s="1"/>
      <c r="Q43" s="1"/>
      <c r="R43" s="1"/>
      <c r="S43" s="1"/>
      <c r="T43" s="1"/>
    </row>
    <row r="44" spans="2:20" x14ac:dyDescent="0.25">
      <c r="C44" s="2"/>
      <c r="E44" t="e">
        <f>INDEX(Establishment!$B$2:$B$169,MATCH(D44,Establishment!$A$2:$A$169,0))</f>
        <v>#N/A</v>
      </c>
      <c r="F44" t="e">
        <f>INDEX(Establishment!$C$2:$C$169,MATCH(D44,Establishment!$A$2:$A$169,0))</f>
        <v>#N/A</v>
      </c>
      <c r="G44" s="1"/>
      <c r="H44" s="1"/>
      <c r="I44" s="1"/>
      <c r="J44" s="1"/>
      <c r="K44" s="1"/>
      <c r="L44" s="3">
        <f t="shared" si="0"/>
        <v>0</v>
      </c>
      <c r="M44" s="3"/>
      <c r="N44" s="3"/>
      <c r="O44" s="12"/>
      <c r="P44" s="1"/>
      <c r="Q44" s="1"/>
      <c r="R44" s="1"/>
      <c r="S44" s="1"/>
      <c r="T44" s="1"/>
    </row>
    <row r="45" spans="2:20" x14ac:dyDescent="0.25">
      <c r="C45" s="2"/>
      <c r="E45" t="e">
        <f>INDEX(Establishment!$B$2:$B$169,MATCH(D45,Establishment!$A$2:$A$169,0))</f>
        <v>#N/A</v>
      </c>
      <c r="F45" t="e">
        <f>INDEX(Establishment!$C$2:$C$169,MATCH(D45,Establishment!$A$2:$A$169,0))</f>
        <v>#N/A</v>
      </c>
      <c r="G45" s="1"/>
      <c r="H45" s="1"/>
      <c r="I45" s="1"/>
      <c r="J45" s="1"/>
      <c r="K45" s="1"/>
      <c r="L45" s="3">
        <f t="shared" si="0"/>
        <v>0</v>
      </c>
      <c r="M45" s="3"/>
      <c r="N45" s="3"/>
      <c r="O45" s="12"/>
      <c r="P45" s="1"/>
      <c r="Q45" s="1"/>
      <c r="R45" s="1"/>
      <c r="S45" s="1"/>
      <c r="T45" s="1"/>
    </row>
    <row r="46" spans="2:20" x14ac:dyDescent="0.25">
      <c r="C46" s="2"/>
      <c r="E46" t="e">
        <f>INDEX(Establishment!$B$2:$B$169,MATCH(D46,Establishment!$A$2:$A$169,0))</f>
        <v>#N/A</v>
      </c>
      <c r="F46" t="e">
        <f>INDEX(Establishment!$C$2:$C$169,MATCH(D46,Establishment!$A$2:$A$169,0))</f>
        <v>#N/A</v>
      </c>
      <c r="G46" s="1"/>
      <c r="H46" s="1"/>
      <c r="I46" s="1"/>
      <c r="J46" s="1"/>
      <c r="K46" s="1"/>
      <c r="L46" s="3">
        <f t="shared" si="0"/>
        <v>0</v>
      </c>
      <c r="M46" s="3"/>
      <c r="N46" s="3"/>
      <c r="O46" s="12"/>
      <c r="P46" s="1"/>
      <c r="Q46" s="1"/>
      <c r="R46" s="1"/>
      <c r="S46" s="1"/>
      <c r="T46" s="1"/>
    </row>
    <row r="47" spans="2:20" x14ac:dyDescent="0.25">
      <c r="C47" s="2"/>
      <c r="E47" t="e">
        <f>INDEX(Establishment!$B$2:$B$169,MATCH(D47,Establishment!$A$2:$A$169,0))</f>
        <v>#N/A</v>
      </c>
      <c r="F47" t="e">
        <f>INDEX(Establishment!$C$2:$C$169,MATCH(D47,Establishment!$A$2:$A$169,0))</f>
        <v>#N/A</v>
      </c>
      <c r="G47" s="1"/>
      <c r="H47" s="1"/>
      <c r="I47" s="1"/>
      <c r="J47" s="1"/>
      <c r="K47" s="1"/>
      <c r="L47" s="3">
        <f t="shared" si="0"/>
        <v>0</v>
      </c>
      <c r="M47" s="3"/>
      <c r="N47" s="3"/>
      <c r="O47" s="12"/>
      <c r="P47" s="1"/>
      <c r="Q47" s="1"/>
      <c r="R47" s="1"/>
      <c r="S47" s="1"/>
      <c r="T47" s="1"/>
    </row>
    <row r="48" spans="2:20" x14ac:dyDescent="0.25">
      <c r="C48" s="2"/>
      <c r="E48" t="e">
        <f>INDEX(Establishment!$B$2:$B$169,MATCH(D48,Establishment!$A$2:$A$169,0))</f>
        <v>#N/A</v>
      </c>
      <c r="F48" t="e">
        <f>INDEX(Establishment!$C$2:$C$169,MATCH(D48,Establishment!$A$2:$A$169,0))</f>
        <v>#N/A</v>
      </c>
      <c r="G48" s="1"/>
      <c r="H48" s="1"/>
      <c r="I48" s="1"/>
      <c r="J48" s="1"/>
      <c r="K48" s="1"/>
      <c r="L48" s="3">
        <f t="shared" si="0"/>
        <v>0</v>
      </c>
      <c r="M48" s="3"/>
      <c r="N48" s="3"/>
      <c r="O48" s="12"/>
      <c r="P48" s="1"/>
      <c r="Q48" s="1"/>
      <c r="R48" s="1"/>
      <c r="S48" s="1"/>
      <c r="T48" s="1"/>
    </row>
    <row r="49" spans="3:16" x14ac:dyDescent="0.25"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0"/>
        <v>0</v>
      </c>
      <c r="M49" s="3"/>
      <c r="N49" s="3"/>
    </row>
    <row r="50" spans="3:16" x14ac:dyDescent="0.25"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0"/>
        <v>0</v>
      </c>
      <c r="M50" s="3"/>
      <c r="N50" s="3"/>
    </row>
    <row r="51" spans="3:16" x14ac:dyDescent="0.25"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0"/>
        <v>0</v>
      </c>
      <c r="M51" s="3"/>
      <c r="N51" s="3"/>
    </row>
    <row r="52" spans="3:16" x14ac:dyDescent="0.25"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0"/>
        <v>0</v>
      </c>
      <c r="M52" s="3"/>
      <c r="N52" s="3"/>
    </row>
    <row r="53" spans="3:16" x14ac:dyDescent="0.25"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0"/>
        <v>0</v>
      </c>
      <c r="M53" s="3"/>
      <c r="N53" s="3"/>
    </row>
    <row r="54" spans="3:16" x14ac:dyDescent="0.25">
      <c r="C54" s="2"/>
      <c r="E54" t="e">
        <f>INDEX(Establishment!$B$2:$B$169,MATCH(D54,Establishment!$A$2:$A$169,0))</f>
        <v>#N/A</v>
      </c>
      <c r="F54" t="e">
        <f>INDEX(Establishment!$C$2:$C$169,MATCH(D54,Establishment!$A$2:$A$169,0))</f>
        <v>#N/A</v>
      </c>
      <c r="G54" s="1"/>
      <c r="H54" s="1"/>
      <c r="I54" s="1"/>
      <c r="J54" s="1"/>
      <c r="K54" s="1"/>
      <c r="L54" s="3">
        <f t="shared" si="0"/>
        <v>0</v>
      </c>
      <c r="M54" s="3"/>
      <c r="N54" s="3"/>
    </row>
    <row r="55" spans="3:16" x14ac:dyDescent="0.25">
      <c r="C55" s="2"/>
      <c r="E55" t="e">
        <f>INDEX(Establishment!$B$2:$B$169,MATCH(D55,Establishment!$A$2:$A$169,0))</f>
        <v>#N/A</v>
      </c>
      <c r="F55" t="e">
        <f>INDEX(Establishment!$C$2:$C$169,MATCH(D55,Establishment!$A$2:$A$169,0))</f>
        <v>#N/A</v>
      </c>
      <c r="G55" s="1"/>
      <c r="H55" s="1"/>
      <c r="I55" s="1"/>
      <c r="J55" s="1"/>
      <c r="K55" s="1"/>
      <c r="L55" s="3">
        <f t="shared" si="0"/>
        <v>0</v>
      </c>
      <c r="M55" s="3"/>
      <c r="N55" s="3"/>
    </row>
    <row r="56" spans="3:16" x14ac:dyDescent="0.25"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0"/>
        <v>0</v>
      </c>
      <c r="M56" s="3"/>
      <c r="N56" s="3"/>
    </row>
    <row r="57" spans="3:16" x14ac:dyDescent="0.25"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0"/>
        <v>0</v>
      </c>
      <c r="M57" s="3"/>
      <c r="N57" s="3"/>
    </row>
    <row r="58" spans="3:16" x14ac:dyDescent="0.25"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0"/>
        <v>0</v>
      </c>
      <c r="M58" s="3"/>
      <c r="N58" s="3"/>
      <c r="P58" s="11"/>
    </row>
    <row r="59" spans="3:16" x14ac:dyDescent="0.25"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0"/>
        <v>0</v>
      </c>
      <c r="M59" s="3"/>
      <c r="N59" s="3"/>
      <c r="P59" s="11"/>
    </row>
    <row r="60" spans="3:16" x14ac:dyDescent="0.25"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0"/>
        <v>0</v>
      </c>
      <c r="M60" s="3"/>
      <c r="N60" s="3"/>
    </row>
    <row r="61" spans="3:16" x14ac:dyDescent="0.25"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0"/>
        <v>0</v>
      </c>
      <c r="M61" s="3"/>
      <c r="N61" s="3"/>
    </row>
    <row r="62" spans="3:16" x14ac:dyDescent="0.25"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0"/>
        <v>0</v>
      </c>
      <c r="M62" s="3"/>
      <c r="N62" s="3"/>
      <c r="O62" s="3"/>
    </row>
    <row r="63" spans="3:16" x14ac:dyDescent="0.25"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0"/>
        <v>0</v>
      </c>
      <c r="M63" s="3"/>
      <c r="N63" s="3"/>
      <c r="O63" s="3"/>
    </row>
    <row r="64" spans="3:16" x14ac:dyDescent="0.25"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0"/>
        <v>0</v>
      </c>
      <c r="M64" s="3"/>
      <c r="N64" s="3"/>
    </row>
    <row r="65" spans="3:14" x14ac:dyDescent="0.25"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0"/>
        <v>0</v>
      </c>
      <c r="M65" s="3"/>
      <c r="N65" s="3"/>
    </row>
    <row r="66" spans="3:14" x14ac:dyDescent="0.25"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0"/>
        <v>0</v>
      </c>
      <c r="M66" s="3"/>
      <c r="N66" s="3"/>
    </row>
    <row r="67" spans="3:14" x14ac:dyDescent="0.25">
      <c r="C67" s="2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G67" s="1"/>
      <c r="H67" s="1"/>
      <c r="I67" s="1"/>
      <c r="J67" s="1"/>
      <c r="K67" s="1"/>
      <c r="L67" s="3">
        <f t="shared" si="0"/>
        <v>0</v>
      </c>
      <c r="M67" s="3"/>
      <c r="N67" s="3"/>
    </row>
    <row r="68" spans="3:14" x14ac:dyDescent="0.25">
      <c r="C68" s="2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G68" s="1"/>
      <c r="H68" s="1"/>
      <c r="I68" s="1"/>
      <c r="J68" s="1"/>
      <c r="K68" s="1"/>
      <c r="L68" s="3">
        <f t="shared" ref="L68:L131" si="1">L67-SUM(G68:K68)+O68</f>
        <v>0</v>
      </c>
      <c r="M68" s="3"/>
      <c r="N68" s="3"/>
    </row>
    <row r="69" spans="3:14" x14ac:dyDescent="0.25">
      <c r="C69" s="2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G69" s="1"/>
      <c r="H69" s="1"/>
      <c r="I69" s="1"/>
      <c r="J69" s="1"/>
      <c r="K69" s="1"/>
      <c r="L69" s="3">
        <f t="shared" si="1"/>
        <v>0</v>
      </c>
      <c r="M69" s="3"/>
      <c r="N69" s="3"/>
    </row>
    <row r="70" spans="3:14" x14ac:dyDescent="0.25">
      <c r="C70" s="2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G70" s="1"/>
      <c r="H70" s="1"/>
      <c r="I70" s="1"/>
      <c r="J70" s="1"/>
      <c r="K70" s="1"/>
      <c r="L70" s="3">
        <f t="shared" si="1"/>
        <v>0</v>
      </c>
      <c r="M70" s="3"/>
      <c r="N70" s="3"/>
    </row>
    <row r="71" spans="3:14" x14ac:dyDescent="0.25">
      <c r="C71" s="2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G71" s="1"/>
      <c r="H71" s="1"/>
      <c r="I71" s="1"/>
      <c r="J71" s="1"/>
      <c r="K71" s="1"/>
      <c r="L71" s="3">
        <f t="shared" si="1"/>
        <v>0</v>
      </c>
      <c r="M71" s="3"/>
      <c r="N71" s="3"/>
    </row>
    <row r="72" spans="3:14" x14ac:dyDescent="0.25">
      <c r="C72" s="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G72" s="1"/>
      <c r="H72" s="1"/>
      <c r="I72" s="1"/>
      <c r="J72" s="1"/>
      <c r="K72" s="1"/>
      <c r="L72" s="3">
        <f t="shared" si="1"/>
        <v>0</v>
      </c>
      <c r="M72" s="3"/>
      <c r="N72" s="3"/>
    </row>
    <row r="73" spans="3:14" x14ac:dyDescent="0.25">
      <c r="C73" s="2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G73" s="1"/>
      <c r="H73" s="1"/>
      <c r="I73" s="1"/>
      <c r="J73" s="1"/>
      <c r="K73" s="1"/>
      <c r="L73" s="3">
        <f t="shared" si="1"/>
        <v>0</v>
      </c>
      <c r="M73" s="3"/>
      <c r="N73" s="3"/>
    </row>
    <row r="74" spans="3:14" x14ac:dyDescent="0.25">
      <c r="C74" s="2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G74" s="1"/>
      <c r="H74" s="1"/>
      <c r="I74" s="1"/>
      <c r="J74" s="1"/>
      <c r="K74" s="1"/>
      <c r="L74" s="3">
        <f t="shared" si="1"/>
        <v>0</v>
      </c>
      <c r="M74" s="3"/>
      <c r="N74" s="3"/>
    </row>
    <row r="75" spans="3:14" x14ac:dyDescent="0.25">
      <c r="C75" s="2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G75" s="1"/>
      <c r="H75" s="1"/>
      <c r="I75" s="1"/>
      <c r="J75" s="1"/>
      <c r="K75" s="1"/>
      <c r="L75" s="3">
        <f t="shared" si="1"/>
        <v>0</v>
      </c>
      <c r="M75" s="3"/>
      <c r="N75" s="3"/>
    </row>
    <row r="76" spans="3:14" x14ac:dyDescent="0.25">
      <c r="C76" s="2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G76" s="1"/>
      <c r="H76" s="1"/>
      <c r="I76" s="1"/>
      <c r="J76" s="1"/>
      <c r="K76" s="1"/>
      <c r="L76" s="3">
        <f t="shared" si="1"/>
        <v>0</v>
      </c>
      <c r="M76" s="3"/>
      <c r="N76" s="3"/>
    </row>
    <row r="77" spans="3:14" x14ac:dyDescent="0.25">
      <c r="C77" s="2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G77" s="1"/>
      <c r="H77" s="1"/>
      <c r="I77" s="1"/>
      <c r="J77" s="1"/>
      <c r="K77" s="1"/>
      <c r="L77" s="3">
        <f t="shared" si="1"/>
        <v>0</v>
      </c>
      <c r="M77" s="3"/>
      <c r="N77" s="3"/>
    </row>
    <row r="78" spans="3:14" x14ac:dyDescent="0.25">
      <c r="C78" s="2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G78" s="1"/>
      <c r="H78" s="1"/>
      <c r="I78" s="1"/>
      <c r="J78" s="1"/>
      <c r="K78" s="1"/>
      <c r="L78" s="3">
        <f t="shared" si="1"/>
        <v>0</v>
      </c>
      <c r="M78" s="3"/>
      <c r="N78" s="3"/>
    </row>
    <row r="79" spans="3:14" x14ac:dyDescent="0.25">
      <c r="C79" s="2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G79" s="1"/>
      <c r="H79" s="1"/>
      <c r="I79" s="1"/>
      <c r="J79" s="1"/>
      <c r="K79" s="1"/>
      <c r="L79" s="3">
        <f t="shared" si="1"/>
        <v>0</v>
      </c>
      <c r="M79" s="3"/>
      <c r="N79" s="3"/>
    </row>
    <row r="80" spans="3:14" x14ac:dyDescent="0.25">
      <c r="C80" s="2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G80" s="1"/>
      <c r="H80" s="1"/>
      <c r="I80" s="1"/>
      <c r="J80" s="1"/>
      <c r="K80" s="1"/>
      <c r="L80" s="3">
        <f t="shared" si="1"/>
        <v>0</v>
      </c>
      <c r="M80" s="3"/>
      <c r="N80" s="3"/>
    </row>
    <row r="81" spans="1:20" x14ac:dyDescent="0.25">
      <c r="C81" s="2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G81" s="1"/>
      <c r="H81" s="1"/>
      <c r="I81" s="1"/>
      <c r="J81" s="1"/>
      <c r="K81" s="1"/>
      <c r="L81" s="3">
        <f t="shared" si="1"/>
        <v>0</v>
      </c>
      <c r="M81" s="3"/>
      <c r="N81" s="3"/>
    </row>
    <row r="82" spans="1:20" s="1" customFormat="1" x14ac:dyDescent="0.25">
      <c r="A82"/>
      <c r="B82"/>
      <c r="C82" s="2"/>
      <c r="D8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L82" s="3">
        <f t="shared" si="1"/>
        <v>0</v>
      </c>
      <c r="M82" s="3"/>
      <c r="N82" s="3"/>
      <c r="P82"/>
      <c r="Q82"/>
      <c r="R82"/>
      <c r="S82"/>
      <c r="T82"/>
    </row>
    <row r="83" spans="1:20" s="1" customFormat="1" x14ac:dyDescent="0.25">
      <c r="A83"/>
      <c r="B83"/>
      <c r="C83" s="2"/>
      <c r="D83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L83" s="3">
        <f t="shared" si="1"/>
        <v>0</v>
      </c>
      <c r="M83" s="3"/>
      <c r="N83" s="3"/>
      <c r="P83"/>
      <c r="Q83"/>
      <c r="R83"/>
      <c r="S83"/>
      <c r="T83"/>
    </row>
    <row r="84" spans="1:20" s="1" customFormat="1" x14ac:dyDescent="0.25">
      <c r="A84"/>
      <c r="B84"/>
      <c r="C84" s="2"/>
      <c r="D84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L84" s="3">
        <f t="shared" si="1"/>
        <v>0</v>
      </c>
      <c r="M84" s="3"/>
      <c r="N84" s="3"/>
      <c r="P84"/>
      <c r="Q84"/>
      <c r="R84"/>
      <c r="S84"/>
      <c r="T84"/>
    </row>
    <row r="85" spans="1:20" s="1" customFormat="1" x14ac:dyDescent="0.25">
      <c r="A85"/>
      <c r="B85"/>
      <c r="C85" s="2"/>
      <c r="D85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L85" s="3">
        <f t="shared" si="1"/>
        <v>0</v>
      </c>
      <c r="M85" s="3"/>
      <c r="N85" s="3"/>
      <c r="P85"/>
      <c r="Q85"/>
      <c r="R85"/>
      <c r="S85"/>
      <c r="T85"/>
    </row>
    <row r="86" spans="1:20" s="1" customFormat="1" x14ac:dyDescent="0.25">
      <c r="A86"/>
      <c r="B86"/>
      <c r="C86" s="2"/>
      <c r="D86"/>
      <c r="E86" t="e">
        <f>INDEX(Establishment!$B$2:$B$169,MATCH(D86,Establishment!$A$2:$A$169,0))</f>
        <v>#N/A</v>
      </c>
      <c r="F86" t="e">
        <f>INDEX(Establishment!$C$2:$C$169,MATCH(D86,Establishment!$A$2:$A$169,0))</f>
        <v>#N/A</v>
      </c>
      <c r="L86" s="3">
        <f t="shared" si="1"/>
        <v>0</v>
      </c>
      <c r="M86" s="3"/>
      <c r="N86" s="3"/>
      <c r="P86"/>
      <c r="Q86"/>
      <c r="R86"/>
      <c r="S86"/>
      <c r="T86"/>
    </row>
    <row r="87" spans="1:20" s="1" customFormat="1" x14ac:dyDescent="0.25">
      <c r="A87"/>
      <c r="B87"/>
      <c r="C87" s="2"/>
      <c r="D87"/>
      <c r="E87" t="e">
        <f>INDEX(Establishment!$B$2:$B$169,MATCH(D87,Establishment!$A$2:$A$169,0))</f>
        <v>#N/A</v>
      </c>
      <c r="F87" t="e">
        <f>INDEX(Establishment!$C$2:$C$169,MATCH(D87,Establishment!$A$2:$A$169,0))</f>
        <v>#N/A</v>
      </c>
      <c r="L87" s="3">
        <f t="shared" si="1"/>
        <v>0</v>
      </c>
      <c r="M87" s="3"/>
      <c r="N87" s="3"/>
      <c r="P87"/>
      <c r="Q87"/>
      <c r="R87"/>
      <c r="S87"/>
      <c r="T87"/>
    </row>
    <row r="88" spans="1:20" s="1" customFormat="1" x14ac:dyDescent="0.25">
      <c r="A88"/>
      <c r="B88"/>
      <c r="C88" s="2"/>
      <c r="D88"/>
      <c r="E88" t="e">
        <f>INDEX(Establishment!$B$2:$B$169,MATCH(D88,Establishment!$A$2:$A$169,0))</f>
        <v>#N/A</v>
      </c>
      <c r="F88" t="e">
        <f>INDEX(Establishment!$C$2:$C$169,MATCH(D88,Establishment!$A$2:$A$169,0))</f>
        <v>#N/A</v>
      </c>
      <c r="L88" s="3">
        <f t="shared" si="1"/>
        <v>0</v>
      </c>
      <c r="M88" s="3"/>
      <c r="N88" s="3"/>
      <c r="P88"/>
      <c r="Q88"/>
      <c r="R88"/>
      <c r="S88"/>
      <c r="T88"/>
    </row>
    <row r="89" spans="1:20" s="1" customFormat="1" x14ac:dyDescent="0.25">
      <c r="A89"/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1"/>
        <v>0</v>
      </c>
      <c r="M89" s="3"/>
      <c r="N89" s="3"/>
      <c r="P89"/>
      <c r="Q89"/>
      <c r="R89"/>
      <c r="S89"/>
      <c r="T89"/>
    </row>
    <row r="90" spans="1:20" s="1" customFormat="1" x14ac:dyDescent="0.25">
      <c r="A90"/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1"/>
        <v>0</v>
      </c>
      <c r="M90" s="3"/>
      <c r="N90" s="3"/>
      <c r="P90"/>
      <c r="Q90"/>
      <c r="R90"/>
      <c r="S90"/>
      <c r="T90"/>
    </row>
    <row r="91" spans="1:20" s="1" customFormat="1" x14ac:dyDescent="0.25">
      <c r="A91"/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1"/>
        <v>0</v>
      </c>
      <c r="M91" s="3"/>
      <c r="N91" s="3"/>
      <c r="P91"/>
      <c r="Q91"/>
      <c r="R91"/>
      <c r="S91"/>
      <c r="T91"/>
    </row>
    <row r="92" spans="1:20" s="1" customFormat="1" x14ac:dyDescent="0.25">
      <c r="A92"/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1"/>
        <v>0</v>
      </c>
      <c r="M92" s="3"/>
      <c r="N92" s="3"/>
      <c r="P92"/>
      <c r="Q92"/>
      <c r="R92"/>
      <c r="S92"/>
      <c r="T92"/>
    </row>
    <row r="93" spans="1:20" s="1" customFormat="1" x14ac:dyDescent="0.25">
      <c r="A93"/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1"/>
        <v>0</v>
      </c>
      <c r="M93" s="3"/>
      <c r="N93" s="3"/>
      <c r="P93"/>
      <c r="Q93"/>
      <c r="R93"/>
      <c r="S93"/>
      <c r="T93"/>
    </row>
    <row r="94" spans="1:20" s="1" customFormat="1" x14ac:dyDescent="0.25">
      <c r="A94"/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1"/>
        <v>0</v>
      </c>
      <c r="M94" s="3"/>
      <c r="N94" s="3"/>
      <c r="P94"/>
      <c r="Q94"/>
      <c r="R94"/>
      <c r="S94"/>
      <c r="T94"/>
    </row>
    <row r="95" spans="1:20" s="1" customFormat="1" x14ac:dyDescent="0.25">
      <c r="A95"/>
      <c r="B95"/>
      <c r="C95" s="2"/>
      <c r="D95"/>
      <c r="E95" t="e">
        <f>INDEX(Establishment!$B$2:$B$169,MATCH(D95,Establishment!$A$2:$A$169,0))</f>
        <v>#N/A</v>
      </c>
      <c r="F95" t="e">
        <f>INDEX(Establishment!$C$2:$C$169,MATCH(D95,Establishment!$A$2:$A$169,0))</f>
        <v>#N/A</v>
      </c>
      <c r="L95" s="3">
        <f t="shared" si="1"/>
        <v>0</v>
      </c>
      <c r="M95" s="3"/>
      <c r="N95" s="3"/>
      <c r="P95"/>
      <c r="Q95"/>
      <c r="R95"/>
      <c r="S95"/>
      <c r="T95"/>
    </row>
    <row r="96" spans="1:20" s="1" customFormat="1" x14ac:dyDescent="0.25">
      <c r="A96"/>
      <c r="B96"/>
      <c r="C96" s="2"/>
      <c r="D96"/>
      <c r="E96" t="e">
        <f>INDEX(Establishment!$B$2:$B$169,MATCH(D96,Establishment!$A$2:$A$169,0))</f>
        <v>#N/A</v>
      </c>
      <c r="F96" t="e">
        <f>INDEX(Establishment!$C$2:$C$169,MATCH(D96,Establishment!$A$2:$A$169,0))</f>
        <v>#N/A</v>
      </c>
      <c r="L96" s="3">
        <f t="shared" si="1"/>
        <v>0</v>
      </c>
      <c r="M96" s="3"/>
      <c r="N96" s="3"/>
      <c r="P96"/>
      <c r="Q96"/>
      <c r="R96"/>
      <c r="S96"/>
      <c r="T96"/>
    </row>
    <row r="97" spans="1:20" s="1" customFormat="1" x14ac:dyDescent="0.25">
      <c r="A97"/>
      <c r="B97"/>
      <c r="C97" s="2"/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1"/>
        <v>0</v>
      </c>
      <c r="M97" s="3"/>
      <c r="N97" s="3"/>
      <c r="P97"/>
      <c r="Q97"/>
      <c r="R97"/>
      <c r="S97"/>
      <c r="T97"/>
    </row>
    <row r="98" spans="1:20" s="1" customFormat="1" x14ac:dyDescent="0.25">
      <c r="A98"/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1"/>
        <v>0</v>
      </c>
      <c r="M98" s="3"/>
      <c r="N98" s="3"/>
      <c r="P98"/>
      <c r="Q98"/>
      <c r="R98"/>
      <c r="S98"/>
      <c r="T98"/>
    </row>
    <row r="99" spans="1:20" s="1" customFormat="1" x14ac:dyDescent="0.25">
      <c r="A99"/>
      <c r="B99"/>
      <c r="C99" s="2"/>
      <c r="D99"/>
      <c r="E99" t="e">
        <f>INDEX(Establishment!$B$2:$B$169,MATCH(D99,Establishment!$A$2:$A$169,0))</f>
        <v>#N/A</v>
      </c>
      <c r="F99" t="e">
        <f>INDEX(Establishment!$C$2:$C$169,MATCH(D99,Establishment!$A$2:$A$169,0))</f>
        <v>#N/A</v>
      </c>
      <c r="L99" s="3">
        <f t="shared" si="1"/>
        <v>0</v>
      </c>
      <c r="M99" s="3"/>
      <c r="N99" s="3"/>
      <c r="P99"/>
      <c r="Q99"/>
      <c r="R99"/>
      <c r="S99"/>
      <c r="T99"/>
    </row>
    <row r="100" spans="1:20" s="1" customFormat="1" x14ac:dyDescent="0.25">
      <c r="A100"/>
      <c r="B100"/>
      <c r="C100" s="2"/>
      <c r="D100"/>
      <c r="E100" t="e">
        <f>INDEX(Establishment!$B$2:$B$169,MATCH(D100,Establishment!$A$2:$A$169,0))</f>
        <v>#N/A</v>
      </c>
      <c r="F100" t="e">
        <f>INDEX(Establishment!$C$2:$C$169,MATCH(D100,Establishment!$A$2:$A$169,0))</f>
        <v>#N/A</v>
      </c>
      <c r="L100" s="3">
        <f t="shared" si="1"/>
        <v>0</v>
      </c>
      <c r="M100" s="3"/>
      <c r="N100" s="3"/>
      <c r="P100"/>
      <c r="Q100"/>
      <c r="R100"/>
      <c r="S100"/>
      <c r="T100"/>
    </row>
    <row r="101" spans="1:20" s="1" customFormat="1" x14ac:dyDescent="0.25">
      <c r="A101"/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1"/>
        <v>0</v>
      </c>
      <c r="M101" s="3"/>
      <c r="N101" s="3"/>
      <c r="P101"/>
      <c r="Q101"/>
      <c r="R101"/>
      <c r="S101"/>
      <c r="T101"/>
    </row>
    <row r="102" spans="1:20" s="1" customFormat="1" x14ac:dyDescent="0.25">
      <c r="A102"/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1"/>
        <v>0</v>
      </c>
      <c r="M102" s="3"/>
      <c r="N102" s="3"/>
      <c r="P102"/>
      <c r="Q102"/>
      <c r="R102"/>
      <c r="S102"/>
      <c r="T102"/>
    </row>
    <row r="103" spans="1:20" s="1" customFormat="1" x14ac:dyDescent="0.25">
      <c r="A103"/>
      <c r="B103"/>
      <c r="C103" s="2"/>
      <c r="D103"/>
      <c r="E103" t="e">
        <f>INDEX(Establishment!$B$2:$B$169,MATCH(D103,Establishment!$A$2:$A$169,0))</f>
        <v>#N/A</v>
      </c>
      <c r="F103" t="e">
        <f>INDEX(Establishment!$C$2:$C$169,MATCH(D103,Establishment!$A$2:$A$169,0))</f>
        <v>#N/A</v>
      </c>
      <c r="L103" s="3">
        <f t="shared" si="1"/>
        <v>0</v>
      </c>
      <c r="M103" s="3"/>
      <c r="N103" s="3"/>
      <c r="P103"/>
      <c r="Q103"/>
      <c r="R103"/>
      <c r="S103"/>
      <c r="T103"/>
    </row>
    <row r="104" spans="1:20" s="1" customFormat="1" x14ac:dyDescent="0.25">
      <c r="A104"/>
      <c r="B104"/>
      <c r="C104" s="2"/>
      <c r="D104"/>
      <c r="E104" t="e">
        <f>INDEX(Establishment!$B$2:$B$169,MATCH(D104,Establishment!$A$2:$A$169,0))</f>
        <v>#N/A</v>
      </c>
      <c r="F104" t="e">
        <f>INDEX(Establishment!$C$2:$C$169,MATCH(D104,Establishment!$A$2:$A$169,0))</f>
        <v>#N/A</v>
      </c>
      <c r="L104" s="3">
        <f t="shared" si="1"/>
        <v>0</v>
      </c>
      <c r="M104" s="3"/>
      <c r="N104" s="3"/>
      <c r="P104"/>
      <c r="Q104"/>
      <c r="R104"/>
      <c r="S104"/>
      <c r="T104"/>
    </row>
    <row r="105" spans="1:20" s="1" customFormat="1" x14ac:dyDescent="0.25">
      <c r="A105"/>
      <c r="B105"/>
      <c r="C105" s="2"/>
      <c r="D105"/>
      <c r="E105" t="e">
        <f>INDEX(Establishment!$B$2:$B$169,MATCH(D105,Establishment!$A$2:$A$169,0))</f>
        <v>#N/A</v>
      </c>
      <c r="F105" t="e">
        <f>INDEX(Establishment!$C$2:$C$169,MATCH(D105,Establishment!$A$2:$A$169,0))</f>
        <v>#N/A</v>
      </c>
      <c r="L105" s="3">
        <f t="shared" si="1"/>
        <v>0</v>
      </c>
      <c r="M105" s="3"/>
      <c r="N105" s="3"/>
      <c r="P105"/>
      <c r="Q105"/>
      <c r="R105"/>
      <c r="S105"/>
      <c r="T105"/>
    </row>
    <row r="106" spans="1:20" s="1" customFormat="1" x14ac:dyDescent="0.25">
      <c r="A106"/>
      <c r="B106"/>
      <c r="C106" s="2"/>
      <c r="D106"/>
      <c r="E106" t="e">
        <f>INDEX(Establishment!$B$2:$B$169,MATCH(D106,Establishment!$A$2:$A$169,0))</f>
        <v>#N/A</v>
      </c>
      <c r="F106" t="e">
        <f>INDEX(Establishment!$C$2:$C$169,MATCH(D106,Establishment!$A$2:$A$169,0))</f>
        <v>#N/A</v>
      </c>
      <c r="L106" s="3">
        <f t="shared" si="1"/>
        <v>0</v>
      </c>
      <c r="M106" s="3"/>
      <c r="N106" s="3"/>
      <c r="P106"/>
      <c r="Q106"/>
      <c r="R106"/>
      <c r="S106"/>
      <c r="T106"/>
    </row>
    <row r="107" spans="1:20" s="1" customFormat="1" x14ac:dyDescent="0.25">
      <c r="A107"/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1"/>
        <v>0</v>
      </c>
      <c r="M107" s="3"/>
      <c r="N107" s="3"/>
      <c r="P107"/>
      <c r="Q107"/>
      <c r="R107"/>
      <c r="S107"/>
      <c r="T107"/>
    </row>
    <row r="108" spans="1:20" s="1" customFormat="1" x14ac:dyDescent="0.25">
      <c r="A108"/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1"/>
        <v>0</v>
      </c>
      <c r="M108" s="3"/>
      <c r="N108" s="3"/>
      <c r="P108"/>
      <c r="Q108"/>
      <c r="R108"/>
      <c r="S108"/>
      <c r="T108"/>
    </row>
    <row r="109" spans="1:20" s="1" customFormat="1" x14ac:dyDescent="0.25">
      <c r="A109"/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1"/>
        <v>0</v>
      </c>
      <c r="M109" s="3"/>
      <c r="N109" s="3"/>
      <c r="P109"/>
      <c r="Q109"/>
      <c r="R109"/>
      <c r="S109"/>
      <c r="T109"/>
    </row>
    <row r="110" spans="1:20" s="1" customFormat="1" x14ac:dyDescent="0.25">
      <c r="A110"/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1"/>
        <v>0</v>
      </c>
      <c r="M110" s="3"/>
      <c r="N110" s="3"/>
      <c r="P110"/>
      <c r="Q110"/>
      <c r="R110"/>
      <c r="S110"/>
      <c r="T110"/>
    </row>
    <row r="111" spans="1:20" s="1" customFormat="1" x14ac:dyDescent="0.25">
      <c r="A111"/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1"/>
        <v>0</v>
      </c>
      <c r="M111" s="3"/>
      <c r="N111" s="3"/>
      <c r="P111"/>
      <c r="Q111"/>
      <c r="R111"/>
      <c r="S111"/>
      <c r="T111"/>
    </row>
    <row r="112" spans="1:20" s="1" customFormat="1" x14ac:dyDescent="0.25">
      <c r="A112"/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1"/>
        <v>0</v>
      </c>
      <c r="M112" s="3"/>
      <c r="N112" s="3"/>
      <c r="P112"/>
      <c r="Q112"/>
      <c r="R112"/>
      <c r="S112"/>
      <c r="T112"/>
    </row>
    <row r="113" spans="1:20" s="1" customFormat="1" x14ac:dyDescent="0.25">
      <c r="A113"/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1"/>
        <v>0</v>
      </c>
      <c r="M113" s="3"/>
      <c r="N113" s="3"/>
      <c r="P113"/>
      <c r="Q113"/>
      <c r="R113"/>
      <c r="S113"/>
      <c r="T113"/>
    </row>
    <row r="114" spans="1:20" s="1" customFormat="1" x14ac:dyDescent="0.25">
      <c r="A114"/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1"/>
        <v>0</v>
      </c>
      <c r="M114" s="3"/>
      <c r="N114" s="3"/>
      <c r="P114"/>
      <c r="Q114"/>
      <c r="R114"/>
      <c r="S114"/>
      <c r="T114"/>
    </row>
    <row r="115" spans="1:20" s="1" customFormat="1" x14ac:dyDescent="0.25">
      <c r="A115"/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1"/>
        <v>0</v>
      </c>
      <c r="M115" s="3"/>
      <c r="N115" s="3"/>
      <c r="P115"/>
      <c r="Q115"/>
      <c r="R115"/>
      <c r="S115"/>
      <c r="T115"/>
    </row>
    <row r="116" spans="1:20" s="1" customFormat="1" x14ac:dyDescent="0.25">
      <c r="A116"/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1"/>
        <v>0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1"/>
        <v>0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1"/>
        <v>0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1"/>
        <v>0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1"/>
        <v>0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1"/>
        <v>0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1"/>
        <v>0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1"/>
        <v>0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1"/>
        <v>0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1"/>
        <v>0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1"/>
        <v>0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1"/>
        <v>0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1"/>
        <v>0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1"/>
        <v>0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1"/>
        <v>0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1"/>
        <v>0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ref="L132:L153" si="2">L131-SUM(G132:K132)+O132</f>
        <v>0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si="2"/>
        <v>0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si="2"/>
        <v>0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2"/>
        <v>0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si="2"/>
        <v>0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2"/>
        <v>0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2"/>
        <v>0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si="2"/>
        <v>0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2"/>
        <v>0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2"/>
        <v>0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2"/>
        <v>0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2"/>
        <v>0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2"/>
        <v>0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2"/>
        <v>0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2"/>
        <v>0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2"/>
        <v>0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2"/>
        <v>0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2"/>
        <v>0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2"/>
        <v>0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/>
      <c r="F151"/>
      <c r="L151" s="3">
        <f t="shared" si="2"/>
        <v>0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/>
      <c r="F152"/>
      <c r="L152" s="3">
        <f t="shared" si="2"/>
        <v>0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/>
      <c r="F153"/>
      <c r="L153" s="3">
        <f t="shared" si="2"/>
        <v>0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/>
      <c r="F154"/>
      <c r="L154" s="3"/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/>
      <c r="F155"/>
      <c r="L155" s="3"/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/>
      <c r="F156"/>
      <c r="L156" s="3"/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/>
      <c r="F157"/>
      <c r="L157" s="3"/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/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/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/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548836-576A-49C8-831B-20C2B48C8939}">
          <x14:formula1>
            <xm:f>Accounts!$F:$F</xm:f>
          </x14:formula1>
          <xm:sqref>N1:N1048576</xm:sqref>
        </x14:dataValidation>
        <x14:dataValidation type="list" allowBlank="1" showInputMessage="1" showErrorMessage="1" xr:uid="{CAEC6CCF-C03F-4761-9C30-B0743CE54335}">
          <x14:formula1>
            <xm:f>Establishment!$A$2:$A$169</xm:f>
          </x14:formula1>
          <xm:sqref>D5:D102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287D-6A78-4E23-BBF2-A0148D61C4D8}">
  <dimension ref="A1:J66"/>
  <sheetViews>
    <sheetView workbookViewId="0">
      <selection activeCell="L4" sqref="L4"/>
    </sheetView>
  </sheetViews>
  <sheetFormatPr defaultRowHeight="15" x14ac:dyDescent="0.25"/>
  <cols>
    <col min="1" max="1" width="14" bestFit="1" customWidth="1"/>
    <col min="3" max="3" width="9.140625" style="1" bestFit="1" customWidth="1"/>
    <col min="5" max="5" width="59.5703125" bestFit="1" customWidth="1"/>
    <col min="6" max="6" width="36.85546875" customWidth="1"/>
  </cols>
  <sheetData>
    <row r="1" spans="1:10" x14ac:dyDescent="0.25">
      <c r="A1" t="s">
        <v>120</v>
      </c>
      <c r="B1" t="s">
        <v>121</v>
      </c>
      <c r="C1" s="1" t="s">
        <v>149</v>
      </c>
      <c r="D1" t="s">
        <v>59</v>
      </c>
      <c r="E1" t="s">
        <v>122</v>
      </c>
      <c r="F1" s="13" t="s">
        <v>28</v>
      </c>
      <c r="G1" s="13" t="s">
        <v>86</v>
      </c>
      <c r="H1" s="13" t="s">
        <v>87</v>
      </c>
      <c r="J1" t="s">
        <v>309</v>
      </c>
    </row>
    <row r="2" spans="1:10" x14ac:dyDescent="0.25">
      <c r="A2" s="2"/>
      <c r="D2">
        <f>C2*B2</f>
        <v>0</v>
      </c>
      <c r="F2" t="e">
        <f>INDEX(Items!$C$2:$C$221,MATCH(E2,Items!$A$2:$A$221,))</f>
        <v>#N/A</v>
      </c>
      <c r="G2" t="e">
        <f>INDEX(Items!$B$2:B221,MATCH(E2,Items!$A$2:$A$221,))</f>
        <v>#N/A</v>
      </c>
      <c r="H2" t="e">
        <f>INDEX(Items!$D$2:D221,MATCH(E2,Items!$A$2:$A$221,))</f>
        <v>#N/A</v>
      </c>
    </row>
    <row r="3" spans="1:10" x14ac:dyDescent="0.25">
      <c r="D3">
        <f t="shared" ref="D3:D66" si="0">C3*B3</f>
        <v>0</v>
      </c>
      <c r="F3" t="e">
        <f>INDEX(Items!$C$2:$C$221,MATCH(E3,Items!$A$2:$A$221,))</f>
        <v>#N/A</v>
      </c>
      <c r="G3" t="e">
        <f>INDEX(Items!$B$2:B222,MATCH(E3,Items!$A$2:$A$221,))</f>
        <v>#N/A</v>
      </c>
      <c r="H3" t="e">
        <f>INDEX(Items!$D$2:D222,MATCH(E3,Items!$A$2:$A$221,))</f>
        <v>#N/A</v>
      </c>
    </row>
    <row r="4" spans="1:10" x14ac:dyDescent="0.25">
      <c r="D4">
        <f t="shared" si="0"/>
        <v>0</v>
      </c>
      <c r="F4" t="e">
        <f>INDEX(Items!$C$2:$C$221,MATCH(E4,Items!$A$2:$A$221,))</f>
        <v>#N/A</v>
      </c>
      <c r="G4" t="e">
        <f>INDEX(Items!$B$2:B223,MATCH(E4,Items!$A$2:$A$221,))</f>
        <v>#N/A</v>
      </c>
      <c r="H4" t="e">
        <f>INDEX(Items!$D$2:D223,MATCH(E4,Items!$A$2:$A$221,))</f>
        <v>#N/A</v>
      </c>
      <c r="J4" s="1"/>
    </row>
    <row r="5" spans="1:10" x14ac:dyDescent="0.25">
      <c r="D5">
        <f t="shared" si="0"/>
        <v>0</v>
      </c>
      <c r="F5" t="e">
        <f>INDEX(Items!$C$2:$C$221,MATCH(E5,Items!$A$2:$A$221,))</f>
        <v>#N/A</v>
      </c>
      <c r="G5" t="e">
        <f>INDEX(Items!$B$2:B224,MATCH(E5,Items!$A$2:$A$221,))</f>
        <v>#N/A</v>
      </c>
      <c r="H5" t="e">
        <f>INDEX(Items!$D$2:D224,MATCH(E5,Items!$A$2:$A$221,))</f>
        <v>#N/A</v>
      </c>
      <c r="J5" s="1"/>
    </row>
    <row r="6" spans="1:10" x14ac:dyDescent="0.25">
      <c r="D6">
        <f t="shared" si="0"/>
        <v>0</v>
      </c>
      <c r="F6" t="e">
        <f>INDEX(Items!$C$2:$C$221,MATCH(E6,Items!$A$2:$A$221,))</f>
        <v>#N/A</v>
      </c>
      <c r="G6" t="e">
        <f>INDEX(Items!$B$2:B225,MATCH(E6,Items!$A$2:$A$221,))</f>
        <v>#N/A</v>
      </c>
      <c r="H6" t="e">
        <f>INDEX(Items!$D$2:D225,MATCH(E6,Items!$A$2:$A$221,))</f>
        <v>#N/A</v>
      </c>
      <c r="J6" s="1"/>
    </row>
    <row r="7" spans="1:10" x14ac:dyDescent="0.25">
      <c r="D7">
        <f t="shared" si="0"/>
        <v>0</v>
      </c>
      <c r="F7" t="e">
        <f>INDEX(Items!$C$2:$C$221,MATCH(E7,Items!$A$2:$A$221,))</f>
        <v>#N/A</v>
      </c>
      <c r="G7" t="e">
        <f>INDEX(Items!$B$2:B226,MATCH(E7,Items!$A$2:$A$221,))</f>
        <v>#N/A</v>
      </c>
      <c r="H7" t="e">
        <f>INDEX(Items!$D$2:D226,MATCH(E7,Items!$A$2:$A$221,))</f>
        <v>#N/A</v>
      </c>
      <c r="J7" s="1"/>
    </row>
    <row r="8" spans="1:10" x14ac:dyDescent="0.25">
      <c r="A8" s="2"/>
      <c r="D8">
        <f t="shared" si="0"/>
        <v>0</v>
      </c>
      <c r="F8" t="e">
        <f>INDEX(Items!$C$2:$C$221,MATCH(E8,Items!$A$2:$A$221,))</f>
        <v>#N/A</v>
      </c>
      <c r="G8" t="e">
        <f>INDEX(Items!$B$2:B227,MATCH(E8,Items!$A$2:$A$221,))</f>
        <v>#N/A</v>
      </c>
      <c r="H8" t="e">
        <f>INDEX(Items!$D$2:D227,MATCH(E8,Items!$A$2:$A$221,))</f>
        <v>#N/A</v>
      </c>
      <c r="J8" s="1"/>
    </row>
    <row r="9" spans="1:10" x14ac:dyDescent="0.25">
      <c r="A9" s="5"/>
      <c r="D9">
        <f t="shared" si="0"/>
        <v>0</v>
      </c>
      <c r="F9" t="e">
        <f>INDEX(Items!$C$2:$C$221,MATCH(E9,Items!$A$2:$A$221,))</f>
        <v>#N/A</v>
      </c>
      <c r="G9" t="e">
        <f>INDEX(Items!$B$2:B228,MATCH(E9,Items!$A$2:$A$221,))</f>
        <v>#N/A</v>
      </c>
      <c r="H9" t="e">
        <f>INDEX(Items!$D$2:D228,MATCH(E9,Items!$A$2:$A$221,))</f>
        <v>#N/A</v>
      </c>
      <c r="J9" s="1"/>
    </row>
    <row r="10" spans="1:10" x14ac:dyDescent="0.25">
      <c r="A10" s="2"/>
      <c r="D10">
        <f t="shared" si="0"/>
        <v>0</v>
      </c>
      <c r="F10" t="e">
        <f>INDEX(Items!$C$2:$C$221,MATCH(E10,Items!$A$2:$A$221,))</f>
        <v>#N/A</v>
      </c>
      <c r="G10" t="e">
        <f>INDEX(Items!$B$2:B229,MATCH(E10,Items!$A$2:$A$221,))</f>
        <v>#N/A</v>
      </c>
      <c r="H10" t="e">
        <f>INDEX(Items!$D$2:D229,MATCH(E10,Items!$A$2:$A$221,))</f>
        <v>#N/A</v>
      </c>
      <c r="J10" s="1"/>
    </row>
    <row r="11" spans="1:10" x14ac:dyDescent="0.25">
      <c r="A11" s="2"/>
      <c r="D11">
        <f t="shared" si="0"/>
        <v>0</v>
      </c>
      <c r="F11" t="e">
        <f>INDEX(Items!$C$2:$C$221,MATCH(E11,Items!$A$2:$A$221,))</f>
        <v>#N/A</v>
      </c>
      <c r="G11" t="e">
        <f>INDEX(Items!$B$2:B230,MATCH(E11,Items!$A$2:$A$221,))</f>
        <v>#N/A</v>
      </c>
      <c r="H11" t="e">
        <f>INDEX(Items!$D$2:D230,MATCH(E11,Items!$A$2:$A$221,))</f>
        <v>#N/A</v>
      </c>
      <c r="J11" s="1"/>
    </row>
    <row r="12" spans="1:10" x14ac:dyDescent="0.25">
      <c r="A12" s="2"/>
      <c r="D12">
        <f t="shared" si="0"/>
        <v>0</v>
      </c>
      <c r="F12" t="e">
        <f>INDEX(Items!$C$2:$C$221,MATCH(E12,Items!$A$2:$A$221,))</f>
        <v>#N/A</v>
      </c>
      <c r="G12" t="e">
        <f>INDEX(Items!$B$2:B231,MATCH(E12,Items!$A$2:$A$221,))</f>
        <v>#N/A</v>
      </c>
      <c r="H12" t="e">
        <f>INDEX(Items!$D$2:D231,MATCH(E12,Items!$A$2:$A$221,))</f>
        <v>#N/A</v>
      </c>
      <c r="J12" s="1"/>
    </row>
    <row r="13" spans="1:10" x14ac:dyDescent="0.25">
      <c r="A13" s="2"/>
      <c r="D13">
        <f t="shared" si="0"/>
        <v>0</v>
      </c>
      <c r="F13" t="e">
        <f>INDEX(Items!$C$2:$C$221,MATCH(E13,Items!$A$2:$A$221,))</f>
        <v>#N/A</v>
      </c>
      <c r="G13" t="e">
        <f>INDEX(Items!$B$2:B232,MATCH(E13,Items!$A$2:$A$221,))</f>
        <v>#N/A</v>
      </c>
      <c r="H13" t="e">
        <f>INDEX(Items!$D$2:D232,MATCH(E13,Items!$A$2:$A$221,))</f>
        <v>#N/A</v>
      </c>
      <c r="J13" s="1"/>
    </row>
    <row r="14" spans="1:10" x14ac:dyDescent="0.25">
      <c r="A14" s="2"/>
      <c r="D14">
        <f t="shared" si="0"/>
        <v>0</v>
      </c>
      <c r="F14" t="e">
        <f>INDEX(Items!$C$2:$C$221,MATCH(E14,Items!$A$2:$A$221,))</f>
        <v>#N/A</v>
      </c>
      <c r="G14" t="e">
        <f>INDEX(Items!$B$2:B233,MATCH(E14,Items!$A$2:$A$221,))</f>
        <v>#N/A</v>
      </c>
      <c r="H14" t="e">
        <f>INDEX(Items!$D$2:D233,MATCH(E14,Items!$A$2:$A$221,))</f>
        <v>#N/A</v>
      </c>
      <c r="J14" s="1"/>
    </row>
    <row r="15" spans="1:10" x14ac:dyDescent="0.25">
      <c r="A15" s="2"/>
      <c r="D15">
        <f t="shared" si="0"/>
        <v>0</v>
      </c>
      <c r="F15" t="e">
        <f>INDEX(Items!$C$2:$C$221,MATCH(E15,Items!$A$2:$A$221,))</f>
        <v>#N/A</v>
      </c>
      <c r="G15" t="e">
        <f>INDEX(Items!$B$2:B234,MATCH(E15,Items!$A$2:$A$221,))</f>
        <v>#N/A</v>
      </c>
      <c r="H15" t="e">
        <f>INDEX(Items!$D$2:D234,MATCH(E15,Items!$A$2:$A$221,))</f>
        <v>#N/A</v>
      </c>
      <c r="J15" s="1"/>
    </row>
    <row r="16" spans="1:10" x14ac:dyDescent="0.25">
      <c r="A16" s="2"/>
      <c r="D16">
        <f t="shared" si="0"/>
        <v>0</v>
      </c>
      <c r="F16" t="e">
        <f>INDEX(Items!$C$2:$C$221,MATCH(E16,Items!$A$2:$A$221,))</f>
        <v>#N/A</v>
      </c>
      <c r="G16" t="e">
        <f>INDEX(Items!$B$2:B235,MATCH(E16,Items!$A$2:$A$221,))</f>
        <v>#N/A</v>
      </c>
      <c r="H16" t="e">
        <f>INDEX(Items!$D$2:D235,MATCH(E16,Items!$A$2:$A$221,))</f>
        <v>#N/A</v>
      </c>
      <c r="J16" s="1"/>
    </row>
    <row r="17" spans="1:10" x14ac:dyDescent="0.25">
      <c r="A17" s="2"/>
      <c r="D17">
        <f t="shared" si="0"/>
        <v>0</v>
      </c>
      <c r="F17" t="e">
        <f>INDEX(Items!$C$2:$C$221,MATCH(E17,Items!$A$2:$A$221,))</f>
        <v>#N/A</v>
      </c>
      <c r="G17" t="e">
        <f>INDEX(Items!$B$2:B236,MATCH(E17,Items!$A$2:$A$221,))</f>
        <v>#N/A</v>
      </c>
      <c r="H17" t="e">
        <f>INDEX(Items!$D$2:D236,MATCH(E17,Items!$A$2:$A$221,))</f>
        <v>#N/A</v>
      </c>
      <c r="J17" s="1"/>
    </row>
    <row r="18" spans="1:10" x14ac:dyDescent="0.25">
      <c r="A18" s="2"/>
      <c r="D18">
        <f t="shared" si="0"/>
        <v>0</v>
      </c>
      <c r="F18" t="e">
        <f>INDEX(Items!$C$2:$C$221,MATCH(E18,Items!$A$2:$A$221,))</f>
        <v>#N/A</v>
      </c>
      <c r="G18" t="e">
        <f>INDEX(Items!$B$2:B237,MATCH(E18,Items!$A$2:$A$221,))</f>
        <v>#N/A</v>
      </c>
      <c r="H18" t="e">
        <f>INDEX(Items!$D$2:D237,MATCH(E18,Items!$A$2:$A$221,))</f>
        <v>#N/A</v>
      </c>
      <c r="J18" s="1"/>
    </row>
    <row r="19" spans="1:10" x14ac:dyDescent="0.25">
      <c r="A19" s="2"/>
      <c r="D19">
        <f t="shared" si="0"/>
        <v>0</v>
      </c>
      <c r="F19" t="e">
        <f>INDEX(Items!$C$2:$C$221,MATCH(E19,Items!$A$2:$A$221,))</f>
        <v>#N/A</v>
      </c>
      <c r="G19" t="e">
        <f>INDEX(Items!$B$2:B238,MATCH(E19,Items!$A$2:$A$221,))</f>
        <v>#N/A</v>
      </c>
      <c r="H19" t="e">
        <f>INDEX(Items!$D$2:D238,MATCH(E19,Items!$A$2:$A$221,))</f>
        <v>#N/A</v>
      </c>
      <c r="J19" s="1"/>
    </row>
    <row r="20" spans="1:10" x14ac:dyDescent="0.25">
      <c r="A20" s="2"/>
      <c r="D20">
        <f t="shared" si="0"/>
        <v>0</v>
      </c>
      <c r="F20" t="e">
        <f>INDEX(Items!$C$2:$C$221,MATCH(E20,Items!$A$2:$A$221,))</f>
        <v>#N/A</v>
      </c>
      <c r="G20" t="e">
        <f>INDEX(Items!$B$2:B239,MATCH(E20,Items!$A$2:$A$221,))</f>
        <v>#N/A</v>
      </c>
      <c r="H20" t="e">
        <f>INDEX(Items!$D$2:D239,MATCH(E20,Items!$A$2:$A$221,))</f>
        <v>#N/A</v>
      </c>
      <c r="J20" s="1"/>
    </row>
    <row r="21" spans="1:10" x14ac:dyDescent="0.25">
      <c r="A21" s="2"/>
      <c r="D21">
        <f t="shared" si="0"/>
        <v>0</v>
      </c>
      <c r="F21" t="e">
        <f>INDEX(Items!$C$2:$C$221,MATCH(E21,Items!$A$2:$A$221,))</f>
        <v>#N/A</v>
      </c>
      <c r="G21" t="e">
        <f>INDEX(Items!$B$2:B240,MATCH(E21,Items!$A$2:$A$221,))</f>
        <v>#N/A</v>
      </c>
      <c r="H21" t="e">
        <f>INDEX(Items!$D$2:D240,MATCH(E21,Items!$A$2:$A$221,))</f>
        <v>#N/A</v>
      </c>
      <c r="J21" s="1"/>
    </row>
    <row r="22" spans="1:10" x14ac:dyDescent="0.25">
      <c r="A22" s="2"/>
      <c r="D22">
        <f t="shared" si="0"/>
        <v>0</v>
      </c>
      <c r="F22" t="e">
        <f>INDEX(Items!$C$2:$C$221,MATCH(E22,Items!$A$2:$A$221,))</f>
        <v>#N/A</v>
      </c>
      <c r="G22" t="e">
        <f>INDEX(Items!$B$2:B241,MATCH(E22,Items!$A$2:$A$221,))</f>
        <v>#N/A</v>
      </c>
      <c r="H22" t="e">
        <f>INDEX(Items!$D$2:D241,MATCH(E22,Items!$A$2:$A$221,))</f>
        <v>#N/A</v>
      </c>
      <c r="J22" s="1"/>
    </row>
    <row r="23" spans="1:10" x14ac:dyDescent="0.25">
      <c r="A23" s="2"/>
      <c r="D23">
        <f t="shared" si="0"/>
        <v>0</v>
      </c>
      <c r="F23" t="e">
        <f>INDEX(Items!$C$2:$C$221,MATCH(E23,Items!$A$2:$A$221,))</f>
        <v>#N/A</v>
      </c>
      <c r="G23" t="e">
        <f>INDEX(Items!$B$2:B242,MATCH(E23,Items!$A$2:$A$221,))</f>
        <v>#N/A</v>
      </c>
      <c r="H23" t="e">
        <f>INDEX(Items!$D$2:D242,MATCH(E23,Items!$A$2:$A$221,))</f>
        <v>#N/A</v>
      </c>
      <c r="J23" s="1"/>
    </row>
    <row r="24" spans="1:10" x14ac:dyDescent="0.25">
      <c r="D24">
        <f>SUM(D16:D23)</f>
        <v>0</v>
      </c>
      <c r="F24" t="e">
        <f>INDEX(Items!$C$2:$C$221,MATCH(E24,Items!$A$2:$A$221,))</f>
        <v>#N/A</v>
      </c>
      <c r="G24" t="e">
        <f>INDEX(Items!$B$2:B243,MATCH(E24,Items!$A$2:$A$221,))</f>
        <v>#N/A</v>
      </c>
      <c r="H24" t="e">
        <f>INDEX(Items!$D$2:D243,MATCH(E24,Items!$A$2:$A$221,))</f>
        <v>#N/A</v>
      </c>
      <c r="J24" s="1"/>
    </row>
    <row r="25" spans="1:10" x14ac:dyDescent="0.25">
      <c r="D25">
        <f t="shared" si="0"/>
        <v>0</v>
      </c>
      <c r="F25" t="e">
        <f>INDEX(Items!$C$2:$C$221,MATCH(E25,Items!$A$2:$A$221,))</f>
        <v>#N/A</v>
      </c>
      <c r="G25" t="e">
        <f>INDEX(Items!$B$2:B244,MATCH(E25,Items!$A$2:$A$221,))</f>
        <v>#N/A</v>
      </c>
      <c r="H25" t="e">
        <f>INDEX(Items!$D$2:D244,MATCH(E25,Items!$A$2:$A$221,))</f>
        <v>#N/A</v>
      </c>
      <c r="J25" s="1"/>
    </row>
    <row r="26" spans="1:10" x14ac:dyDescent="0.25">
      <c r="D26">
        <f t="shared" si="0"/>
        <v>0</v>
      </c>
      <c r="F26" t="e">
        <f>INDEX(Items!$C$2:$C$221,MATCH(E26,Items!$A$2:$A$221,))</f>
        <v>#N/A</v>
      </c>
      <c r="G26" t="e">
        <f>INDEX(Items!$B$2:B245,MATCH(E26,Items!$A$2:$A$221,))</f>
        <v>#N/A</v>
      </c>
      <c r="H26" t="e">
        <f>INDEX(Items!$D$2:D245,MATCH(E26,Items!$A$2:$A$221,))</f>
        <v>#N/A</v>
      </c>
      <c r="J26" s="1"/>
    </row>
    <row r="27" spans="1:10" x14ac:dyDescent="0.25">
      <c r="D27">
        <f t="shared" si="0"/>
        <v>0</v>
      </c>
      <c r="F27" t="e">
        <f>INDEX(Items!$C$2:$C$221,MATCH(E27,Items!$A$2:$A$221,))</f>
        <v>#N/A</v>
      </c>
      <c r="G27" t="e">
        <f>INDEX(Items!$B$2:B246,MATCH(E27,Items!$A$2:$A$221,))</f>
        <v>#N/A</v>
      </c>
      <c r="H27" t="e">
        <f>INDEX(Items!$D$2:D246,MATCH(E27,Items!$A$2:$A$221,))</f>
        <v>#N/A</v>
      </c>
      <c r="J27" s="1"/>
    </row>
    <row r="28" spans="1:10" x14ac:dyDescent="0.25">
      <c r="D28">
        <f t="shared" si="0"/>
        <v>0</v>
      </c>
      <c r="F28" t="e">
        <f>INDEX(Items!$C$2:$C$221,MATCH(E28,Items!$A$2:$A$221,))</f>
        <v>#N/A</v>
      </c>
      <c r="G28" t="e">
        <f>INDEX(Items!$B$2:B247,MATCH(E28,Items!$A$2:$A$221,))</f>
        <v>#N/A</v>
      </c>
      <c r="H28" t="e">
        <f>INDEX(Items!$D$2:D247,MATCH(E28,Items!$A$2:$A$221,))</f>
        <v>#N/A</v>
      </c>
      <c r="J28" s="1"/>
    </row>
    <row r="29" spans="1:10" x14ac:dyDescent="0.25">
      <c r="D29">
        <f t="shared" si="0"/>
        <v>0</v>
      </c>
      <c r="F29" t="e">
        <f>INDEX(Items!$C$2:$C$221,MATCH(E29,Items!$A$2:$A$221,))</f>
        <v>#N/A</v>
      </c>
      <c r="G29" t="e">
        <f>INDEX(Items!$B$2:B248,MATCH(E29,Items!$A$2:$A$221,))</f>
        <v>#N/A</v>
      </c>
      <c r="H29" t="e">
        <f>INDEX(Items!$D$2:D248,MATCH(E29,Items!$A$2:$A$221,))</f>
        <v>#N/A</v>
      </c>
      <c r="J29" s="1"/>
    </row>
    <row r="30" spans="1:10" x14ac:dyDescent="0.25">
      <c r="D30">
        <f t="shared" si="0"/>
        <v>0</v>
      </c>
      <c r="F30" t="e">
        <f>INDEX(Items!$C$2:$C$221,MATCH(E30,Items!$A$2:$A$221,))</f>
        <v>#N/A</v>
      </c>
      <c r="G30" t="e">
        <f>INDEX(Items!$B$2:B249,MATCH(E30,Items!$A$2:$A$221,))</f>
        <v>#N/A</v>
      </c>
      <c r="H30" t="e">
        <f>INDEX(Items!$D$2:D249,MATCH(E30,Items!$A$2:$A$221,))</f>
        <v>#N/A</v>
      </c>
      <c r="J30" s="1"/>
    </row>
    <row r="31" spans="1:10" x14ac:dyDescent="0.25">
      <c r="D31">
        <f t="shared" si="0"/>
        <v>0</v>
      </c>
      <c r="F31" t="e">
        <f>INDEX(Items!$C$2:$C$221,MATCH(E31,Items!$A$2:$A$221,))</f>
        <v>#N/A</v>
      </c>
      <c r="G31" t="e">
        <f>INDEX(Items!$B$2:B250,MATCH(E31,Items!$A$2:$A$221,))</f>
        <v>#N/A</v>
      </c>
      <c r="H31" t="e">
        <f>INDEX(Items!$D$2:D250,MATCH(E31,Items!$A$2:$A$221,))</f>
        <v>#N/A</v>
      </c>
      <c r="J31" s="1"/>
    </row>
    <row r="32" spans="1:10" x14ac:dyDescent="0.25">
      <c r="D32">
        <f t="shared" si="0"/>
        <v>0</v>
      </c>
      <c r="F32" t="e">
        <f>INDEX(Items!$C$2:$C$221,MATCH(E32,Items!$A$2:$A$221,))</f>
        <v>#N/A</v>
      </c>
      <c r="G32" t="e">
        <f>INDEX(Items!$B$2:B251,MATCH(E32,Items!$A$2:$A$221,))</f>
        <v>#N/A</v>
      </c>
      <c r="H32" t="e">
        <f>INDEX(Items!$D$2:D251,MATCH(E32,Items!$A$2:$A$221,))</f>
        <v>#N/A</v>
      </c>
      <c r="J32" s="1"/>
    </row>
    <row r="33" spans="4:10" x14ac:dyDescent="0.25">
      <c r="D33">
        <f t="shared" si="0"/>
        <v>0</v>
      </c>
      <c r="F33" t="e">
        <f>INDEX(Items!$C$2:$C$221,MATCH(E33,Items!$A$2:$A$221,))</f>
        <v>#N/A</v>
      </c>
      <c r="G33" t="e">
        <f>INDEX(Items!$B$2:B252,MATCH(E33,Items!$A$2:$A$221,))</f>
        <v>#N/A</v>
      </c>
      <c r="H33" t="e">
        <f>INDEX(Items!$D$2:D252,MATCH(E33,Items!$A$2:$A$221,))</f>
        <v>#N/A</v>
      </c>
      <c r="J33" s="1"/>
    </row>
    <row r="34" spans="4:10" x14ac:dyDescent="0.25">
      <c r="D34">
        <f t="shared" si="0"/>
        <v>0</v>
      </c>
      <c r="F34" t="e">
        <f>INDEX(Items!$C$2:$C$221,MATCH(E34,Items!$A$2:$A$221,))</f>
        <v>#N/A</v>
      </c>
      <c r="G34" t="e">
        <f>INDEX(Items!$B$2:B253,MATCH(E34,Items!$A$2:$A$221,))</f>
        <v>#N/A</v>
      </c>
      <c r="H34" t="e">
        <f>INDEX(Items!$D$2:D253,MATCH(E34,Items!$A$2:$A$221,))</f>
        <v>#N/A</v>
      </c>
      <c r="J34" s="1"/>
    </row>
    <row r="35" spans="4:10" x14ac:dyDescent="0.25">
      <c r="D35">
        <f t="shared" si="0"/>
        <v>0</v>
      </c>
      <c r="F35" t="e">
        <f>INDEX(Items!$C$2:$C$221,MATCH(E35,Items!$A$2:$A$221,))</f>
        <v>#N/A</v>
      </c>
      <c r="G35" t="e">
        <f>INDEX(Items!$B$2:B254,MATCH(E35,Items!$A$2:$A$221,))</f>
        <v>#N/A</v>
      </c>
      <c r="H35" t="e">
        <f>INDEX(Items!$D$2:D254,MATCH(E35,Items!$A$2:$A$221,))</f>
        <v>#N/A</v>
      </c>
      <c r="J35" s="1"/>
    </row>
    <row r="36" spans="4:10" x14ac:dyDescent="0.25">
      <c r="D36">
        <f t="shared" si="0"/>
        <v>0</v>
      </c>
      <c r="F36" t="e">
        <f>INDEX(Items!$C$2:$C$221,MATCH(E36,Items!$A$2:$A$221,))</f>
        <v>#N/A</v>
      </c>
      <c r="G36" t="e">
        <f>INDEX(Items!$B$2:B255,MATCH(E36,Items!$A$2:$A$221,))</f>
        <v>#N/A</v>
      </c>
      <c r="H36" t="e">
        <f>INDEX(Items!$D$2:D255,MATCH(E36,Items!$A$2:$A$221,))</f>
        <v>#N/A</v>
      </c>
      <c r="J36" s="1"/>
    </row>
    <row r="37" spans="4:10" x14ac:dyDescent="0.25">
      <c r="D37">
        <f t="shared" si="0"/>
        <v>0</v>
      </c>
      <c r="F37" t="e">
        <f>INDEX(Items!$C$2:$C$221,MATCH(E37,Items!$A$2:$A$221,))</f>
        <v>#N/A</v>
      </c>
      <c r="J37" s="1"/>
    </row>
    <row r="38" spans="4:10" x14ac:dyDescent="0.25">
      <c r="D38">
        <f t="shared" si="0"/>
        <v>0</v>
      </c>
      <c r="F38" t="e">
        <f>INDEX(Items!$C$2:$C$221,MATCH(E38,Items!$A$2:$A$221,))</f>
        <v>#N/A</v>
      </c>
      <c r="J38" s="1"/>
    </row>
    <row r="39" spans="4:10" x14ac:dyDescent="0.25">
      <c r="D39">
        <f t="shared" si="0"/>
        <v>0</v>
      </c>
      <c r="J39" s="1"/>
    </row>
    <row r="40" spans="4:10" x14ac:dyDescent="0.25">
      <c r="D40">
        <f t="shared" si="0"/>
        <v>0</v>
      </c>
      <c r="J40" s="1"/>
    </row>
    <row r="41" spans="4:10" x14ac:dyDescent="0.25">
      <c r="D41">
        <f t="shared" si="0"/>
        <v>0</v>
      </c>
      <c r="J41" s="1"/>
    </row>
    <row r="42" spans="4:10" x14ac:dyDescent="0.25">
      <c r="D42">
        <f t="shared" si="0"/>
        <v>0</v>
      </c>
      <c r="J42" s="1"/>
    </row>
    <row r="43" spans="4:10" x14ac:dyDescent="0.25">
      <c r="D43">
        <f t="shared" si="0"/>
        <v>0</v>
      </c>
      <c r="J43" s="1"/>
    </row>
    <row r="44" spans="4:10" x14ac:dyDescent="0.25">
      <c r="D44">
        <f t="shared" si="0"/>
        <v>0</v>
      </c>
      <c r="J44" s="1"/>
    </row>
    <row r="45" spans="4:10" x14ac:dyDescent="0.25">
      <c r="D45">
        <f t="shared" si="0"/>
        <v>0</v>
      </c>
      <c r="J45" s="1"/>
    </row>
    <row r="46" spans="4:10" x14ac:dyDescent="0.25">
      <c r="D46">
        <f t="shared" si="0"/>
        <v>0</v>
      </c>
      <c r="J46" s="1"/>
    </row>
    <row r="47" spans="4:10" x14ac:dyDescent="0.25">
      <c r="D47">
        <f t="shared" si="0"/>
        <v>0</v>
      </c>
      <c r="J47" s="1"/>
    </row>
    <row r="48" spans="4:10" x14ac:dyDescent="0.25">
      <c r="D48">
        <f t="shared" si="0"/>
        <v>0</v>
      </c>
      <c r="J48" s="1"/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A4B2CE-DF8E-4F13-B218-FC93BA8D56CB}">
          <x14:formula1>
            <xm:f>Items!$A$2:$A$221</xm:f>
          </x14:formula1>
          <xm:sqref>E2:E500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BD7E-C138-4424-ABE9-C0D589E9A60D}">
  <dimension ref="A1:T309"/>
  <sheetViews>
    <sheetView workbookViewId="0">
      <pane xSplit="5" ySplit="2" topLeftCell="F3" activePane="bottomRight" state="frozen"/>
      <selection activeCell="L4" sqref="L4"/>
      <selection pane="topRight" activeCell="L4" sqref="L4"/>
      <selection pane="bottomLeft" activeCell="L4" sqref="L4"/>
      <selection pane="bottomRight" activeCell="C20" sqref="C20"/>
    </sheetView>
  </sheetViews>
  <sheetFormatPr defaultRowHeight="15" x14ac:dyDescent="0.25"/>
  <cols>
    <col min="2" max="2" width="27.42578125" bestFit="1" customWidth="1"/>
    <col min="3" max="3" width="10.28515625" bestFit="1" customWidth="1"/>
    <col min="4" max="4" width="13.42578125" customWidth="1"/>
    <col min="5" max="5" width="23.28515625" bestFit="1" customWidth="1"/>
    <col min="6" max="6" width="23" bestFit="1" customWidth="1"/>
    <col min="7" max="8" width="9.140625" bestFit="1" customWidth="1"/>
    <col min="9" max="9" width="11.28515625" bestFit="1" customWidth="1"/>
    <col min="10" max="10" width="6.42578125" bestFit="1" customWidth="1"/>
    <col min="11" max="11" width="9.5703125" bestFit="1" customWidth="1"/>
    <col min="12" max="12" width="9.7109375" bestFit="1" customWidth="1"/>
    <col min="13" max="13" width="9.7109375" customWidth="1"/>
    <col min="14" max="14" width="30.7109375" customWidth="1"/>
    <col min="15" max="15" width="9.140625" style="1" bestFit="1" customWidth="1"/>
    <col min="16" max="16" width="9.140625" bestFit="1" customWidth="1"/>
  </cols>
  <sheetData>
    <row r="1" spans="2:20" x14ac:dyDescent="0.25">
      <c r="C1" s="2"/>
      <c r="G1" s="1">
        <f>SUM(G20:G458)</f>
        <v>0</v>
      </c>
      <c r="H1" s="1">
        <f>SUM(H20:H458)</f>
        <v>1370</v>
      </c>
      <c r="I1" s="1">
        <f>SUM(I20:I458)</f>
        <v>0</v>
      </c>
      <c r="J1" s="1">
        <f>SUM(J20:J458)</f>
        <v>0</v>
      </c>
      <c r="K1" s="1">
        <f>SUM(K20:K458)</f>
        <v>0</v>
      </c>
      <c r="L1" s="3"/>
      <c r="M1" s="3"/>
      <c r="N1" s="3" t="s">
        <v>27</v>
      </c>
      <c r="O1" s="1">
        <f>SUM(O20:O458)</f>
        <v>1100</v>
      </c>
      <c r="Q1" t="s">
        <v>309</v>
      </c>
    </row>
    <row r="2" spans="2:20" x14ac:dyDescent="0.25">
      <c r="B2" t="s">
        <v>28</v>
      </c>
      <c r="C2" s="2" t="s">
        <v>29</v>
      </c>
      <c r="D2" t="s">
        <v>30</v>
      </c>
      <c r="G2" s="1" t="s">
        <v>577</v>
      </c>
      <c r="H2" s="1" t="s">
        <v>32</v>
      </c>
      <c r="I2" s="1" t="s">
        <v>33</v>
      </c>
      <c r="J2" s="1" t="s">
        <v>34</v>
      </c>
      <c r="K2" s="1" t="s">
        <v>35</v>
      </c>
      <c r="L2" s="3" t="s">
        <v>36</v>
      </c>
      <c r="M2" s="3"/>
      <c r="O2" s="1" t="s">
        <v>59</v>
      </c>
    </row>
    <row r="3" spans="2:20" x14ac:dyDescent="0.25">
      <c r="C3" s="2"/>
      <c r="G3" s="1"/>
      <c r="H3" s="1"/>
      <c r="I3" s="1"/>
      <c r="J3" s="1"/>
      <c r="K3" s="1"/>
      <c r="L3" s="3">
        <v>0</v>
      </c>
      <c r="M3" s="3"/>
      <c r="O3" s="1">
        <v>0</v>
      </c>
    </row>
    <row r="4" spans="2:20" x14ac:dyDescent="0.25">
      <c r="C4" s="2"/>
      <c r="G4" s="1"/>
      <c r="H4" s="1"/>
      <c r="I4" s="1"/>
      <c r="J4" s="1"/>
      <c r="K4" s="1"/>
      <c r="L4" s="3">
        <f t="shared" ref="L4:L67" si="0">L3-SUM(G4:K4)+O4</f>
        <v>0</v>
      </c>
      <c r="M4" s="3"/>
      <c r="N4" s="3"/>
      <c r="Q4" s="1"/>
    </row>
    <row r="5" spans="2:20" x14ac:dyDescent="0.25">
      <c r="C5" s="2"/>
      <c r="E5" t="e">
        <f>INDEX(Establishment!$B$2:$B$169,MATCH(D5,Establishment!$A$2:$A$169,0))</f>
        <v>#N/A</v>
      </c>
      <c r="F5" t="e">
        <f>INDEX(Establishment!$C$2:$C$169,MATCH(D5,Establishment!$A$2:$A$169,0))</f>
        <v>#N/A</v>
      </c>
      <c r="G5" s="1"/>
      <c r="H5" s="1"/>
      <c r="I5" s="1"/>
      <c r="J5" s="1"/>
      <c r="K5" s="1"/>
      <c r="L5" s="3">
        <f t="shared" si="0"/>
        <v>0</v>
      </c>
      <c r="M5" s="3"/>
      <c r="N5" s="3"/>
      <c r="Q5" s="1"/>
    </row>
    <row r="6" spans="2:20" x14ac:dyDescent="0.25">
      <c r="C6" s="2"/>
      <c r="E6" t="e">
        <f>INDEX(Establishment!$B$2:$B$169,MATCH(D6,Establishment!$A$2:$A$169,0))</f>
        <v>#N/A</v>
      </c>
      <c r="F6" t="e">
        <f>INDEX(Establishment!$C$2:$C$169,MATCH(D6,Establishment!$A$2:$A$169,0))</f>
        <v>#N/A</v>
      </c>
      <c r="G6" s="1"/>
      <c r="H6" s="1"/>
      <c r="I6" s="1"/>
      <c r="J6" s="1"/>
      <c r="K6" s="1"/>
      <c r="L6" s="3">
        <f t="shared" si="0"/>
        <v>0</v>
      </c>
      <c r="M6" s="3"/>
      <c r="N6" s="3"/>
      <c r="Q6" s="1"/>
    </row>
    <row r="7" spans="2:20" x14ac:dyDescent="0.25">
      <c r="C7" s="2"/>
      <c r="E7" t="e">
        <f>INDEX(Establishment!$B$2:$B$169,MATCH(D7,Establishment!$A$2:$A$169,0))</f>
        <v>#N/A</v>
      </c>
      <c r="F7" t="e">
        <f>INDEX(Establishment!$C$2:$C$169,MATCH(D7,Establishment!$A$2:$A$169,0))</f>
        <v>#N/A</v>
      </c>
      <c r="G7" s="1"/>
      <c r="H7" s="1"/>
      <c r="I7" s="1"/>
      <c r="J7" s="1"/>
      <c r="K7" s="1"/>
      <c r="L7" s="3">
        <f t="shared" si="0"/>
        <v>0</v>
      </c>
      <c r="M7" s="3"/>
      <c r="N7" s="3"/>
      <c r="Q7" s="1"/>
    </row>
    <row r="8" spans="2:20" x14ac:dyDescent="0.25">
      <c r="C8" s="2"/>
      <c r="E8" t="e">
        <f>INDEX(Establishment!$B$2:$B$169,MATCH(D8,Establishment!$A$2:$A$169,0))</f>
        <v>#N/A</v>
      </c>
      <c r="F8" t="e">
        <f>INDEX(Establishment!$C$2:$C$169,MATCH(D8,Establishment!$A$2:$A$169,0))</f>
        <v>#N/A</v>
      </c>
      <c r="G8" s="1"/>
      <c r="H8" s="1"/>
      <c r="I8" s="1"/>
      <c r="J8" s="1"/>
      <c r="K8" s="1"/>
      <c r="L8" s="3">
        <f t="shared" si="0"/>
        <v>0</v>
      </c>
      <c r="M8" s="3"/>
      <c r="N8" s="3"/>
      <c r="P8" s="1"/>
      <c r="Q8" s="1"/>
      <c r="R8" s="1"/>
      <c r="S8" s="1"/>
      <c r="T8" s="1"/>
    </row>
    <row r="9" spans="2:20" x14ac:dyDescent="0.25">
      <c r="C9" s="2"/>
      <c r="E9" t="e">
        <f>INDEX(Establishment!$B$2:$B$169,MATCH(D9,Establishment!$A$2:$A$169,0))</f>
        <v>#N/A</v>
      </c>
      <c r="F9" t="e">
        <f>INDEX(Establishment!$C$2:$C$169,MATCH(D9,Establishment!$A$2:$A$169,0))</f>
        <v>#N/A</v>
      </c>
      <c r="G9" s="1"/>
      <c r="H9" s="1"/>
      <c r="I9" s="1"/>
      <c r="J9" s="1"/>
      <c r="K9" s="1"/>
      <c r="L9" s="3">
        <f t="shared" si="0"/>
        <v>0</v>
      </c>
      <c r="M9" s="3"/>
      <c r="N9" s="3"/>
      <c r="P9" s="1"/>
      <c r="Q9" s="1"/>
      <c r="R9" s="1"/>
      <c r="S9" s="1"/>
      <c r="T9" s="1"/>
    </row>
    <row r="10" spans="2:20" x14ac:dyDescent="0.25">
      <c r="C10" s="2"/>
      <c r="E10" t="e">
        <f>INDEX(Establishment!$B$2:$B$169,MATCH(D10,Establishment!$A$2:$A$169,0))</f>
        <v>#N/A</v>
      </c>
      <c r="F10" t="e">
        <f>INDEX(Establishment!$C$2:$C$169,MATCH(D10,Establishment!$A$2:$A$169,0))</f>
        <v>#N/A</v>
      </c>
      <c r="G10" s="1"/>
      <c r="H10" s="1"/>
      <c r="I10" s="1"/>
      <c r="J10" s="1"/>
      <c r="K10" s="1"/>
      <c r="L10" s="3">
        <f t="shared" si="0"/>
        <v>0</v>
      </c>
      <c r="M10" s="3"/>
      <c r="N10" s="3"/>
      <c r="P10" s="1"/>
      <c r="Q10" s="1"/>
      <c r="R10" s="1"/>
      <c r="S10" s="1"/>
      <c r="T10" s="1"/>
    </row>
    <row r="11" spans="2:20" x14ac:dyDescent="0.25">
      <c r="C11" s="2"/>
      <c r="E11" t="e">
        <f>INDEX(Establishment!$B$2:$B$169,MATCH(D11,Establishment!$A$2:$A$169,0))</f>
        <v>#N/A</v>
      </c>
      <c r="F11" t="e">
        <f>INDEX(Establishment!$C$2:$C$169,MATCH(D11,Establishment!$A$2:$A$169,0))</f>
        <v>#N/A</v>
      </c>
      <c r="G11" s="1"/>
      <c r="H11" s="1"/>
      <c r="I11" s="1"/>
      <c r="J11" s="1"/>
      <c r="K11" s="1"/>
      <c r="L11" s="3">
        <f t="shared" si="0"/>
        <v>0</v>
      </c>
      <c r="M11" s="3"/>
      <c r="N11" s="3"/>
      <c r="P11" s="1"/>
      <c r="Q11" s="1"/>
      <c r="R11" s="1"/>
      <c r="S11" s="1"/>
      <c r="T11" s="1"/>
    </row>
    <row r="12" spans="2:20" x14ac:dyDescent="0.25">
      <c r="C12" s="2"/>
      <c r="E12" t="e">
        <f>INDEX(Establishment!$B$2:$B$169,MATCH(D12,Establishment!$A$2:$A$169,0))</f>
        <v>#N/A</v>
      </c>
      <c r="F12" t="e">
        <f>INDEX(Establishment!$C$2:$C$169,MATCH(D12,Establishment!$A$2:$A$169,0))</f>
        <v>#N/A</v>
      </c>
      <c r="G12" s="1"/>
      <c r="H12" s="1"/>
      <c r="I12" s="1"/>
      <c r="J12" s="1"/>
      <c r="K12" s="1"/>
      <c r="L12" s="3">
        <f t="shared" si="0"/>
        <v>0</v>
      </c>
      <c r="M12" s="3"/>
      <c r="N12" s="3"/>
      <c r="P12" s="1"/>
      <c r="Q12" s="1"/>
      <c r="R12" s="1"/>
      <c r="S12" s="1"/>
      <c r="T12" s="1"/>
    </row>
    <row r="13" spans="2:20" x14ac:dyDescent="0.25">
      <c r="C13" s="2"/>
      <c r="E13" t="e">
        <f>INDEX(Establishment!$B$2:$B$169,MATCH(D13,Establishment!$A$2:$A$169,0))</f>
        <v>#N/A</v>
      </c>
      <c r="F13" t="e">
        <f>INDEX(Establishment!$C$2:$C$169,MATCH(D13,Establishment!$A$2:$A$169,0))</f>
        <v>#N/A</v>
      </c>
      <c r="G13" s="1"/>
      <c r="H13" s="1"/>
      <c r="I13" s="1"/>
      <c r="J13" s="1"/>
      <c r="K13" s="1"/>
      <c r="L13" s="3">
        <f t="shared" si="0"/>
        <v>0</v>
      </c>
      <c r="M13" s="3"/>
      <c r="N13" s="3"/>
      <c r="P13" s="1"/>
      <c r="Q13" s="1"/>
      <c r="R13" s="1"/>
      <c r="S13" s="1"/>
      <c r="T13" s="1"/>
    </row>
    <row r="14" spans="2:20" x14ac:dyDescent="0.25">
      <c r="C14" s="2"/>
      <c r="E14" t="e">
        <f>INDEX(Establishment!$B$2:$B$169,MATCH(D14,Establishment!$A$2:$A$169,0))</f>
        <v>#N/A</v>
      </c>
      <c r="F14" t="e">
        <f>INDEX(Establishment!$C$2:$C$169,MATCH(D14,Establishment!$A$2:$A$169,0))</f>
        <v>#N/A</v>
      </c>
      <c r="G14" s="1"/>
      <c r="H14" s="1"/>
      <c r="I14" s="1"/>
      <c r="J14" s="1"/>
      <c r="K14" s="1"/>
      <c r="L14" s="3">
        <f t="shared" si="0"/>
        <v>0</v>
      </c>
      <c r="M14" s="3"/>
      <c r="N14" s="3"/>
      <c r="P14" s="1"/>
      <c r="Q14" s="1"/>
      <c r="R14" s="1"/>
      <c r="S14" s="1"/>
      <c r="T14" s="1"/>
    </row>
    <row r="15" spans="2:20" x14ac:dyDescent="0.25">
      <c r="C15" s="2"/>
      <c r="E15" t="e">
        <f>INDEX(Establishment!$B$2:$B$169,MATCH(D15,Establishment!$A$2:$A$169,0))</f>
        <v>#N/A</v>
      </c>
      <c r="F15" t="e">
        <f>INDEX(Establishment!$C$2:$C$169,MATCH(D15,Establishment!$A$2:$A$169,0))</f>
        <v>#N/A</v>
      </c>
      <c r="G15" s="1"/>
      <c r="H15" s="1"/>
      <c r="I15" s="1"/>
      <c r="J15" s="1"/>
      <c r="K15" s="1"/>
      <c r="L15" s="3">
        <f t="shared" si="0"/>
        <v>0</v>
      </c>
      <c r="M15" s="3"/>
      <c r="N15" s="3"/>
      <c r="P15" s="1"/>
      <c r="Q15" s="1"/>
      <c r="R15" s="1"/>
      <c r="S15" s="1"/>
      <c r="T15" s="1"/>
    </row>
    <row r="16" spans="2:20" x14ac:dyDescent="0.25">
      <c r="C16" s="2"/>
      <c r="E16" t="e">
        <f>INDEX(Establishment!$B$2:$B$169,MATCH(D16,Establishment!$A$2:$A$169,0))</f>
        <v>#N/A</v>
      </c>
      <c r="F16" t="e">
        <f>INDEX(Establishment!$C$2:$C$169,MATCH(D16,Establishment!$A$2:$A$169,0))</f>
        <v>#N/A</v>
      </c>
      <c r="G16" s="1"/>
      <c r="H16" s="1"/>
      <c r="I16" s="1"/>
      <c r="J16" s="1"/>
      <c r="K16" s="1"/>
      <c r="L16" s="3">
        <f t="shared" si="0"/>
        <v>0</v>
      </c>
      <c r="M16" s="3"/>
      <c r="N16" s="3"/>
      <c r="P16" s="1"/>
      <c r="Q16" s="1"/>
      <c r="R16" s="1"/>
      <c r="S16" s="1"/>
      <c r="T16" s="1"/>
    </row>
    <row r="17" spans="1:20" x14ac:dyDescent="0.25">
      <c r="C17" s="2"/>
      <c r="E17" t="e">
        <f>INDEX(Establishment!$B$2:$B$169,MATCH(D17,Establishment!$A$2:$A$169,0))</f>
        <v>#N/A</v>
      </c>
      <c r="F17" t="e">
        <f>INDEX(Establishment!$C$2:$C$169,MATCH(D17,Establishment!$A$2:$A$169,0))</f>
        <v>#N/A</v>
      </c>
      <c r="G17" s="1"/>
      <c r="H17" s="1"/>
      <c r="I17" s="1"/>
      <c r="J17" s="1"/>
      <c r="K17" s="1"/>
      <c r="L17" s="3">
        <f t="shared" si="0"/>
        <v>0</v>
      </c>
      <c r="M17" s="3"/>
      <c r="N17" s="3"/>
      <c r="P17" s="1"/>
      <c r="Q17" s="1"/>
      <c r="R17" s="1"/>
      <c r="S17" s="1"/>
      <c r="T17" s="1"/>
    </row>
    <row r="18" spans="1:20" x14ac:dyDescent="0.25">
      <c r="B18" s="8"/>
      <c r="C18" s="9"/>
      <c r="E18" t="e">
        <f>INDEX(Establishment!$B$2:$B$169,MATCH(D18,Establishment!$A$2:$A$169,0))</f>
        <v>#N/A</v>
      </c>
      <c r="F18" t="e">
        <f>INDEX(Establishment!$C$2:$C$169,MATCH(D18,Establishment!$A$2:$A$169,0))</f>
        <v>#N/A</v>
      </c>
      <c r="G18" s="1"/>
      <c r="H18" s="1"/>
      <c r="I18" s="1"/>
      <c r="J18" s="1"/>
      <c r="K18" s="1"/>
      <c r="L18" s="3">
        <f t="shared" si="0"/>
        <v>0</v>
      </c>
      <c r="M18" s="3"/>
      <c r="N18" s="3"/>
      <c r="P18" s="1"/>
      <c r="Q18" s="1"/>
      <c r="R18" s="1"/>
      <c r="S18" s="1"/>
      <c r="T18" s="1"/>
    </row>
    <row r="19" spans="1:20" x14ac:dyDescent="0.25">
      <c r="B19" s="8"/>
      <c r="C19" s="9">
        <v>44702</v>
      </c>
      <c r="D19" t="s">
        <v>629</v>
      </c>
      <c r="E19" t="str">
        <f>INDEX(Establishment!$B$2:$B$169,MATCH(D19,Establishment!$A$2:$A$169,0))</f>
        <v>McDonald</v>
      </c>
      <c r="F19" t="str">
        <f>INDEX(Establishment!$C$2:$C$169,MATCH(D19,Establishment!$A$2:$A$169,0))</f>
        <v>Arcenas, Banawa</v>
      </c>
      <c r="G19" s="1"/>
      <c r="H19" s="1"/>
      <c r="I19" s="1"/>
      <c r="J19" s="1"/>
      <c r="K19" s="1"/>
      <c r="L19" s="3">
        <f t="shared" si="0"/>
        <v>0</v>
      </c>
      <c r="M19" s="3"/>
      <c r="N19" s="3"/>
      <c r="P19" s="1"/>
      <c r="Q19" s="1"/>
      <c r="R19" s="1"/>
      <c r="S19" s="1"/>
      <c r="T19" s="1"/>
    </row>
    <row r="20" spans="1:20" x14ac:dyDescent="0.25">
      <c r="C20" s="9">
        <v>44702</v>
      </c>
      <c r="D20" t="s">
        <v>270</v>
      </c>
      <c r="E20" t="s">
        <v>630</v>
      </c>
      <c r="F20" t="s">
        <v>631</v>
      </c>
      <c r="G20" s="1"/>
      <c r="H20" s="1">
        <v>120</v>
      </c>
      <c r="I20" s="1"/>
      <c r="J20" s="1"/>
      <c r="K20" s="1"/>
      <c r="L20" s="3">
        <f t="shared" si="0"/>
        <v>-120</v>
      </c>
      <c r="M20" s="3"/>
      <c r="N20" s="3"/>
      <c r="Q20" s="1"/>
    </row>
    <row r="21" spans="1:20" x14ac:dyDescent="0.25">
      <c r="C21" s="2"/>
      <c r="E21" t="e">
        <f>INDEX(Establishment!$B$2:$B$169,MATCH(D21,Establishment!$A$2:$A$169,0))</f>
        <v>#N/A</v>
      </c>
      <c r="F21" t="e">
        <f>INDEX(Establishment!$C$2:$C$169,MATCH(D21,Establishment!$A$2:$A$169,0))</f>
        <v>#N/A</v>
      </c>
      <c r="G21" s="10"/>
      <c r="H21" s="10"/>
      <c r="I21" s="1"/>
      <c r="J21" s="1"/>
      <c r="K21" s="1"/>
      <c r="L21" s="3">
        <f t="shared" si="0"/>
        <v>-120</v>
      </c>
      <c r="M21" s="3"/>
      <c r="N21" s="3"/>
      <c r="Q21" s="1"/>
    </row>
    <row r="22" spans="1:20" x14ac:dyDescent="0.25">
      <c r="A22" t="s">
        <v>616</v>
      </c>
      <c r="C22" s="2">
        <v>44704</v>
      </c>
      <c r="D22" t="s">
        <v>270</v>
      </c>
      <c r="E22" t="s">
        <v>618</v>
      </c>
      <c r="F22">
        <f>INDEX(Establishment!$C$2:$C$169,MATCH(D22,Establishment!$A$2:$A$169,0))</f>
        <v>0</v>
      </c>
      <c r="G22" s="10"/>
      <c r="H22" s="10">
        <v>550</v>
      </c>
      <c r="I22" s="1"/>
      <c r="J22" s="1"/>
      <c r="K22" s="1"/>
      <c r="L22" s="3">
        <f t="shared" si="0"/>
        <v>-120</v>
      </c>
      <c r="M22" s="3"/>
      <c r="N22" s="3" t="s">
        <v>619</v>
      </c>
      <c r="O22" s="1">
        <v>550</v>
      </c>
      <c r="P22" t="s">
        <v>620</v>
      </c>
      <c r="Q22" s="1"/>
    </row>
    <row r="23" spans="1:20" x14ac:dyDescent="0.25">
      <c r="A23" t="s">
        <v>624</v>
      </c>
      <c r="C23" s="2">
        <v>44704</v>
      </c>
      <c r="D23" t="s">
        <v>623</v>
      </c>
      <c r="E23" t="str">
        <f>INDEX(Establishment!$B$2:$B$169,MATCH(D23,Establishment!$A$2:$A$169,0))</f>
        <v>Nedz Lechon</v>
      </c>
      <c r="F23" t="str">
        <f>INDEX(Establishment!$C$2:$C$169,MATCH(D23,Establishment!$A$2:$A$169,0))</f>
        <v>Jai-Alai C. Padilla</v>
      </c>
      <c r="G23" s="1"/>
      <c r="H23" s="1">
        <v>700</v>
      </c>
      <c r="I23" s="1"/>
      <c r="J23" s="1"/>
      <c r="K23" s="1"/>
      <c r="L23" s="3">
        <f t="shared" si="0"/>
        <v>-270</v>
      </c>
      <c r="M23" s="3"/>
      <c r="N23" s="3" t="s">
        <v>619</v>
      </c>
      <c r="O23" s="1">
        <v>550</v>
      </c>
      <c r="P23" t="s">
        <v>620</v>
      </c>
      <c r="Q23" s="1"/>
    </row>
    <row r="24" spans="1:20" x14ac:dyDescent="0.25">
      <c r="C24" s="2"/>
      <c r="E24" t="e">
        <f>INDEX(Establishment!$B$2:$B$169,MATCH(D24,Establishment!$A$2:$A$169,0))</f>
        <v>#N/A</v>
      </c>
      <c r="F24" t="e">
        <f>INDEX(Establishment!$C$2:$C$169,MATCH(D24,Establishment!$A$2:$A$169,0))</f>
        <v>#N/A</v>
      </c>
      <c r="G24" s="1"/>
      <c r="H24" s="1"/>
      <c r="I24" s="1"/>
      <c r="J24" s="1"/>
      <c r="K24" s="1"/>
      <c r="L24" s="3">
        <f t="shared" si="0"/>
        <v>-270</v>
      </c>
      <c r="M24" s="3"/>
      <c r="N24" s="3"/>
      <c r="P24" s="1"/>
      <c r="Q24" s="1"/>
      <c r="R24" s="1"/>
      <c r="S24" s="1"/>
      <c r="T24" s="1"/>
    </row>
    <row r="25" spans="1:20" x14ac:dyDescent="0.25">
      <c r="B25" s="8"/>
      <c r="C25" s="9"/>
      <c r="E25" t="e">
        <f>INDEX(Establishment!$B$2:$B$169,MATCH(D25,Establishment!$A$2:$A$169,0))</f>
        <v>#N/A</v>
      </c>
      <c r="F25" t="e">
        <f>INDEX(Establishment!$C$2:$C$169,MATCH(D25,Establishment!$A$2:$A$169,0))</f>
        <v>#N/A</v>
      </c>
      <c r="G25" s="10"/>
      <c r="H25" s="10"/>
      <c r="I25" s="1"/>
      <c r="J25" s="1"/>
      <c r="K25" s="1"/>
      <c r="L25" s="3">
        <f t="shared" si="0"/>
        <v>-270</v>
      </c>
      <c r="M25" s="3"/>
      <c r="N25" s="3"/>
      <c r="P25" s="1"/>
      <c r="Q25" s="1"/>
      <c r="R25" s="1"/>
      <c r="S25" s="1"/>
      <c r="T25" s="1"/>
    </row>
    <row r="26" spans="1:20" x14ac:dyDescent="0.25">
      <c r="B26" s="8"/>
      <c r="C26" s="9"/>
      <c r="E26" t="e">
        <f>INDEX(Establishment!$B$2:$B$169,MATCH(D26,Establishment!$A$2:$A$169,0))</f>
        <v>#N/A</v>
      </c>
      <c r="F26" t="e">
        <f>INDEX(Establishment!$C$2:$C$169,MATCH(D26,Establishment!$A$2:$A$169,0))</f>
        <v>#N/A</v>
      </c>
      <c r="G26" s="10"/>
      <c r="H26" s="10"/>
      <c r="I26" s="1"/>
      <c r="J26" s="1"/>
      <c r="K26" s="1"/>
      <c r="L26" s="3">
        <f t="shared" si="0"/>
        <v>-270</v>
      </c>
      <c r="M26" s="3"/>
      <c r="N26" s="3"/>
      <c r="P26" s="1"/>
      <c r="Q26" s="1"/>
      <c r="R26" s="1"/>
      <c r="S26" s="1"/>
      <c r="T26" s="1"/>
    </row>
    <row r="27" spans="1:20" x14ac:dyDescent="0.25">
      <c r="C27" s="2"/>
      <c r="E27" t="e">
        <f>INDEX(Establishment!$B$2:$B$169,MATCH(D27,Establishment!$A$2:$A$169,0))</f>
        <v>#N/A</v>
      </c>
      <c r="F27" t="e">
        <f>INDEX(Establishment!$C$2:$C$169,MATCH(D27,Establishment!$A$2:$A$169,0))</f>
        <v>#N/A</v>
      </c>
      <c r="G27" s="1"/>
      <c r="H27" s="1"/>
      <c r="I27" s="1"/>
      <c r="J27" s="1"/>
      <c r="K27" s="1"/>
      <c r="L27" s="3">
        <f t="shared" si="0"/>
        <v>-270</v>
      </c>
      <c r="M27" s="3"/>
      <c r="N27" s="3"/>
      <c r="P27" s="1"/>
      <c r="Q27" s="1"/>
      <c r="R27" s="1"/>
      <c r="S27" s="1"/>
      <c r="T27" s="1"/>
    </row>
    <row r="28" spans="1:20" x14ac:dyDescent="0.25">
      <c r="B28" s="8"/>
      <c r="C28" s="9"/>
      <c r="E28" t="e">
        <f>INDEX(Establishment!$B$2:$B$169,MATCH(D28,Establishment!$A$2:$A$169,0))</f>
        <v>#N/A</v>
      </c>
      <c r="F28" t="e">
        <f>INDEX(Establishment!$C$2:$C$169,MATCH(D28,Establishment!$A$2:$A$169,0))</f>
        <v>#N/A</v>
      </c>
      <c r="G28" s="10"/>
      <c r="H28" s="10"/>
      <c r="I28" s="1"/>
      <c r="J28" s="1"/>
      <c r="K28" s="1"/>
      <c r="L28" s="3">
        <f t="shared" si="0"/>
        <v>-270</v>
      </c>
      <c r="M28" s="3"/>
      <c r="N28" s="3"/>
      <c r="P28" s="1"/>
      <c r="Q28" s="1"/>
      <c r="R28" s="1"/>
      <c r="S28" s="1"/>
      <c r="T28" s="1"/>
    </row>
    <row r="29" spans="1:20" x14ac:dyDescent="0.25">
      <c r="C29" s="2"/>
      <c r="E29" t="e">
        <f>INDEX(Establishment!$B$2:$B$169,MATCH(D29,Establishment!$A$2:$A$169,0))</f>
        <v>#N/A</v>
      </c>
      <c r="F29" t="e">
        <f>INDEX(Establishment!$C$2:$C$169,MATCH(D29,Establishment!$A$2:$A$169,0))</f>
        <v>#N/A</v>
      </c>
      <c r="G29" s="1"/>
      <c r="H29" s="1"/>
      <c r="I29" s="1"/>
      <c r="J29" s="1"/>
      <c r="K29" s="1"/>
      <c r="L29" s="3">
        <f t="shared" si="0"/>
        <v>-270</v>
      </c>
      <c r="M29" s="3"/>
      <c r="N29" s="3"/>
      <c r="P29" s="1"/>
      <c r="Q29" s="1"/>
      <c r="R29" s="1"/>
      <c r="S29" s="1"/>
      <c r="T29" s="1"/>
    </row>
    <row r="30" spans="1:20" x14ac:dyDescent="0.25">
      <c r="C30" s="2"/>
      <c r="E30" t="e">
        <f>INDEX(Establishment!$B$2:$B$169,MATCH(D30,Establishment!$A$2:$A$169,0))</f>
        <v>#N/A</v>
      </c>
      <c r="F30" t="e">
        <f>INDEX(Establishment!$C$2:$C$169,MATCH(D30,Establishment!$A$2:$A$169,0))</f>
        <v>#N/A</v>
      </c>
      <c r="G30" s="1"/>
      <c r="H30" s="1"/>
      <c r="I30" s="1"/>
      <c r="J30" s="1"/>
      <c r="K30" s="1"/>
      <c r="L30" s="3">
        <f t="shared" si="0"/>
        <v>-270</v>
      </c>
      <c r="M30" s="3"/>
      <c r="N30" s="3"/>
      <c r="P30" s="1"/>
      <c r="Q30" s="1"/>
      <c r="R30" s="1"/>
      <c r="S30" s="1"/>
      <c r="T30" s="1"/>
    </row>
    <row r="31" spans="1:20" x14ac:dyDescent="0.25">
      <c r="B31" s="8"/>
      <c r="C31" s="9"/>
      <c r="E31" t="e">
        <f>INDEX(Establishment!$B$2:$B$169,MATCH(D31,Establishment!$A$2:$A$169,0))</f>
        <v>#N/A</v>
      </c>
      <c r="F31" t="e">
        <f>INDEX(Establishment!$C$2:$C$169,MATCH(D31,Establishment!$A$2:$A$169,0))</f>
        <v>#N/A</v>
      </c>
      <c r="G31" s="10"/>
      <c r="H31" s="10"/>
      <c r="I31" s="10"/>
      <c r="J31" s="1"/>
      <c r="K31" s="1"/>
      <c r="L31" s="3">
        <f t="shared" si="0"/>
        <v>-270</v>
      </c>
      <c r="M31" s="3"/>
      <c r="N31" s="3"/>
      <c r="O31" s="10"/>
      <c r="P31" s="1"/>
      <c r="Q31" s="1"/>
      <c r="R31" s="1"/>
      <c r="S31" s="1"/>
      <c r="T31" s="1"/>
    </row>
    <row r="32" spans="1:20" x14ac:dyDescent="0.25">
      <c r="C32" s="2"/>
      <c r="E32" t="e">
        <f>INDEX(Establishment!$B$2:$B$169,MATCH(D32,Establishment!$A$2:$A$169,0))</f>
        <v>#N/A</v>
      </c>
      <c r="F32" t="e">
        <f>INDEX(Establishment!$C$2:$C$169,MATCH(D32,Establishment!$A$2:$A$169,0))</f>
        <v>#N/A</v>
      </c>
      <c r="G32" s="1"/>
      <c r="H32" s="1"/>
      <c r="I32" s="1"/>
      <c r="J32" s="1"/>
      <c r="K32" s="1"/>
      <c r="L32" s="3">
        <f t="shared" si="0"/>
        <v>-270</v>
      </c>
      <c r="M32" s="3"/>
      <c r="N32" s="3"/>
      <c r="Q32" s="1"/>
    </row>
    <row r="33" spans="2:20" x14ac:dyDescent="0.25">
      <c r="C33" s="2"/>
      <c r="E33" t="e">
        <f>INDEX(Establishment!$B$2:$B$169,MATCH(D33,Establishment!$A$2:$A$169,0))</f>
        <v>#N/A</v>
      </c>
      <c r="F33" t="e">
        <f>INDEX(Establishment!$C$2:$C$169,MATCH(D33,Establishment!$A$2:$A$169,0))</f>
        <v>#N/A</v>
      </c>
      <c r="G33" s="1"/>
      <c r="H33" s="1"/>
      <c r="I33" s="1"/>
      <c r="J33" s="1"/>
      <c r="K33" s="1"/>
      <c r="L33" s="3">
        <f t="shared" si="0"/>
        <v>-270</v>
      </c>
      <c r="M33" s="3"/>
      <c r="N33" s="3"/>
      <c r="P33" s="1"/>
      <c r="Q33" s="1"/>
      <c r="R33" s="1"/>
      <c r="S33" s="1"/>
      <c r="T33" s="1"/>
    </row>
    <row r="34" spans="2:20" x14ac:dyDescent="0.25">
      <c r="B34" s="4"/>
      <c r="C34" s="2"/>
      <c r="E34" t="e">
        <f>INDEX(Establishment!$B$2:$B$169,MATCH(D34,Establishment!$A$2:$A$169,0))</f>
        <v>#N/A</v>
      </c>
      <c r="F34" t="e">
        <f>INDEX(Establishment!$C$2:$C$169,MATCH(D34,Establishment!$A$2:$A$169,0))</f>
        <v>#N/A</v>
      </c>
      <c r="G34" s="1"/>
      <c r="H34" s="1"/>
      <c r="I34" s="1"/>
      <c r="J34" s="1"/>
      <c r="K34" s="1"/>
      <c r="L34" s="3">
        <f t="shared" si="0"/>
        <v>-270</v>
      </c>
      <c r="M34" s="3"/>
      <c r="N34" s="3"/>
      <c r="P34" s="1"/>
      <c r="Q34" s="1"/>
      <c r="R34" s="1"/>
      <c r="S34" s="1"/>
      <c r="T34" s="1"/>
    </row>
    <row r="35" spans="2:20" x14ac:dyDescent="0.25">
      <c r="C35" s="2"/>
      <c r="E35" t="e">
        <f>INDEX(Establishment!$B$2:$B$169,MATCH(D35,Establishment!$A$2:$A$169,0))</f>
        <v>#N/A</v>
      </c>
      <c r="F35" t="e">
        <f>INDEX(Establishment!$C$2:$C$169,MATCH(D35,Establishment!$A$2:$A$169,0))</f>
        <v>#N/A</v>
      </c>
      <c r="G35" s="1"/>
      <c r="H35" s="1"/>
      <c r="I35" s="1"/>
      <c r="J35" s="1"/>
      <c r="K35" s="1"/>
      <c r="L35" s="3">
        <f t="shared" si="0"/>
        <v>-270</v>
      </c>
      <c r="M35" s="3"/>
      <c r="N35" s="3"/>
      <c r="P35" s="1"/>
      <c r="Q35" s="1"/>
      <c r="R35" s="1"/>
      <c r="S35" s="1"/>
      <c r="T35" s="1"/>
    </row>
    <row r="36" spans="2:20" x14ac:dyDescent="0.25">
      <c r="C36" s="2"/>
      <c r="E36" t="e">
        <f>INDEX(Establishment!$B$2:$B$169,MATCH(D36,Establishment!$A$2:$A$169,0))</f>
        <v>#N/A</v>
      </c>
      <c r="F36" t="e">
        <f>INDEX(Establishment!$C$2:$C$169,MATCH(D36,Establishment!$A$2:$A$169,0))</f>
        <v>#N/A</v>
      </c>
      <c r="G36" s="1"/>
      <c r="H36" s="1"/>
      <c r="I36" s="1"/>
      <c r="J36" s="1"/>
      <c r="K36" s="1"/>
      <c r="L36" s="3">
        <f t="shared" si="0"/>
        <v>-270</v>
      </c>
      <c r="M36" s="3"/>
      <c r="N36" s="3"/>
      <c r="P36" s="1"/>
      <c r="Q36" s="1"/>
      <c r="R36" s="1"/>
      <c r="S36" s="1"/>
      <c r="T36" s="1"/>
    </row>
    <row r="37" spans="2:20" x14ac:dyDescent="0.25">
      <c r="C37" s="2"/>
      <c r="E37" t="e">
        <f>INDEX(Establishment!$B$2:$B$169,MATCH(D37,Establishment!$A$2:$A$169,0))</f>
        <v>#N/A</v>
      </c>
      <c r="F37" t="e">
        <f>INDEX(Establishment!$C$2:$C$169,MATCH(D37,Establishment!$A$2:$A$169,0))</f>
        <v>#N/A</v>
      </c>
      <c r="G37" s="1"/>
      <c r="H37" s="1"/>
      <c r="I37" s="1"/>
      <c r="J37" s="1"/>
      <c r="K37" s="1"/>
      <c r="L37" s="3">
        <f t="shared" si="0"/>
        <v>-270</v>
      </c>
      <c r="M37" s="3"/>
      <c r="N37" s="3"/>
      <c r="P37" s="1"/>
      <c r="Q37" s="1"/>
      <c r="R37" s="1"/>
      <c r="S37" s="1"/>
      <c r="T37" s="1"/>
    </row>
    <row r="38" spans="2:20" x14ac:dyDescent="0.25">
      <c r="C38" s="2"/>
      <c r="E38" t="e">
        <f>INDEX(Establishment!$B$2:$B$169,MATCH(D38,Establishment!$A$2:$A$169,0))</f>
        <v>#N/A</v>
      </c>
      <c r="F38" t="e">
        <f>INDEX(Establishment!$C$2:$C$169,MATCH(D38,Establishment!$A$2:$A$169,0))</f>
        <v>#N/A</v>
      </c>
      <c r="G38" s="1"/>
      <c r="H38" s="1"/>
      <c r="I38" s="1"/>
      <c r="J38" s="1"/>
      <c r="K38" s="1"/>
      <c r="L38" s="3">
        <f t="shared" si="0"/>
        <v>-270</v>
      </c>
      <c r="M38" s="3"/>
      <c r="N38" s="3"/>
      <c r="P38" s="1"/>
      <c r="Q38" s="1"/>
      <c r="R38" s="1"/>
      <c r="S38" s="1"/>
      <c r="T38" s="1"/>
    </row>
    <row r="39" spans="2:20" x14ac:dyDescent="0.25">
      <c r="C39" s="2"/>
      <c r="E39" t="e">
        <f>INDEX(Establishment!$B$2:$B$169,MATCH(D39,Establishment!$A$2:$A$169,0))</f>
        <v>#N/A</v>
      </c>
      <c r="F39" t="e">
        <f>INDEX(Establishment!$C$2:$C$169,MATCH(D39,Establishment!$A$2:$A$169,0))</f>
        <v>#N/A</v>
      </c>
      <c r="G39" s="1"/>
      <c r="H39" s="1"/>
      <c r="I39" s="1"/>
      <c r="J39" s="1"/>
      <c r="K39" s="1"/>
      <c r="L39" s="3">
        <f t="shared" si="0"/>
        <v>-270</v>
      </c>
      <c r="M39" s="3"/>
      <c r="N39" s="3"/>
      <c r="P39" s="1"/>
      <c r="Q39" s="1"/>
      <c r="R39" s="1"/>
      <c r="S39" s="1"/>
      <c r="T39" s="1"/>
    </row>
    <row r="40" spans="2:20" x14ac:dyDescent="0.25">
      <c r="C40" s="2"/>
      <c r="E40" t="e">
        <f>INDEX(Establishment!$B$2:$B$169,MATCH(D40,Establishment!$A$2:$A$169,0))</f>
        <v>#N/A</v>
      </c>
      <c r="F40" t="e">
        <f>INDEX(Establishment!$C$2:$C$169,MATCH(D40,Establishment!$A$2:$A$169,0))</f>
        <v>#N/A</v>
      </c>
      <c r="G40" s="1"/>
      <c r="H40" s="1"/>
      <c r="I40" s="1"/>
      <c r="J40" s="1"/>
      <c r="K40" s="1"/>
      <c r="L40" s="3">
        <f t="shared" si="0"/>
        <v>-270</v>
      </c>
      <c r="M40" s="3"/>
      <c r="N40" s="3"/>
      <c r="P40" s="1"/>
      <c r="Q40" s="1"/>
      <c r="R40" s="1"/>
      <c r="S40" s="1"/>
      <c r="T40" s="1"/>
    </row>
    <row r="41" spans="2:20" x14ac:dyDescent="0.25">
      <c r="C41" s="2"/>
      <c r="E41" t="e">
        <f>INDEX(Establishment!$B$2:$B$169,MATCH(D41,Establishment!$A$2:$A$169,0))</f>
        <v>#N/A</v>
      </c>
      <c r="F41" t="e">
        <f>INDEX(Establishment!$C$2:$C$169,MATCH(D41,Establishment!$A$2:$A$169,0))</f>
        <v>#N/A</v>
      </c>
      <c r="G41" s="1"/>
      <c r="H41" s="1"/>
      <c r="I41" s="1"/>
      <c r="J41" s="1"/>
      <c r="K41" s="1"/>
      <c r="L41" s="3">
        <f t="shared" si="0"/>
        <v>-270</v>
      </c>
      <c r="M41" s="3"/>
      <c r="N41" s="3"/>
      <c r="P41" s="1"/>
      <c r="Q41" s="1"/>
      <c r="R41" s="1"/>
      <c r="S41" s="1"/>
      <c r="T41" s="1"/>
    </row>
    <row r="42" spans="2:20" x14ac:dyDescent="0.25">
      <c r="C42" s="2"/>
      <c r="E42" t="e">
        <f>INDEX(Establishment!$B$2:$B$169,MATCH(D42,Establishment!$A$2:$A$169,0))</f>
        <v>#N/A</v>
      </c>
      <c r="F42" t="e">
        <f>INDEX(Establishment!$C$2:$C$169,MATCH(D42,Establishment!$A$2:$A$169,0))</f>
        <v>#N/A</v>
      </c>
      <c r="G42" s="1"/>
      <c r="H42" s="1"/>
      <c r="I42" s="1"/>
      <c r="J42" s="1"/>
      <c r="K42" s="1"/>
      <c r="L42" s="3">
        <f t="shared" si="0"/>
        <v>-270</v>
      </c>
      <c r="M42" s="3"/>
      <c r="N42" s="3"/>
      <c r="P42" s="1"/>
      <c r="Q42" s="1"/>
      <c r="R42" s="1"/>
      <c r="S42" s="1"/>
      <c r="T42" s="1"/>
    </row>
    <row r="43" spans="2:20" x14ac:dyDescent="0.25">
      <c r="C43" s="2"/>
      <c r="E43" t="e">
        <f>INDEX(Establishment!$B$2:$B$169,MATCH(D43,Establishment!$A$2:$A$169,0))</f>
        <v>#N/A</v>
      </c>
      <c r="F43" t="e">
        <f>INDEX(Establishment!$C$2:$C$169,MATCH(D43,Establishment!$A$2:$A$169,0))</f>
        <v>#N/A</v>
      </c>
      <c r="G43" s="1"/>
      <c r="H43" s="1"/>
      <c r="I43" s="1"/>
      <c r="J43" s="1"/>
      <c r="K43" s="1"/>
      <c r="L43" s="3">
        <f t="shared" si="0"/>
        <v>-270</v>
      </c>
      <c r="M43" s="3"/>
      <c r="N43" s="3"/>
      <c r="P43" s="1"/>
      <c r="Q43" s="1"/>
      <c r="R43" s="1"/>
      <c r="S43" s="1"/>
      <c r="T43" s="1"/>
    </row>
    <row r="44" spans="2:20" x14ac:dyDescent="0.25">
      <c r="C44" s="2"/>
      <c r="E44" t="e">
        <f>INDEX(Establishment!$B$2:$B$169,MATCH(D44,Establishment!$A$2:$A$169,0))</f>
        <v>#N/A</v>
      </c>
      <c r="F44" t="e">
        <f>INDEX(Establishment!$C$2:$C$169,MATCH(D44,Establishment!$A$2:$A$169,0))</f>
        <v>#N/A</v>
      </c>
      <c r="G44" s="1"/>
      <c r="H44" s="1"/>
      <c r="I44" s="1"/>
      <c r="J44" s="1"/>
      <c r="K44" s="1"/>
      <c r="L44" s="3">
        <f t="shared" si="0"/>
        <v>-270</v>
      </c>
      <c r="M44" s="3"/>
      <c r="N44" s="3"/>
      <c r="O44" s="12"/>
      <c r="P44" s="1"/>
      <c r="Q44" s="1"/>
      <c r="R44" s="1"/>
      <c r="S44" s="1"/>
      <c r="T44" s="1"/>
    </row>
    <row r="45" spans="2:20" x14ac:dyDescent="0.25">
      <c r="C45" s="2"/>
      <c r="E45" t="e">
        <f>INDEX(Establishment!$B$2:$B$169,MATCH(D45,Establishment!$A$2:$A$169,0))</f>
        <v>#N/A</v>
      </c>
      <c r="F45" t="e">
        <f>INDEX(Establishment!$C$2:$C$169,MATCH(D45,Establishment!$A$2:$A$169,0))</f>
        <v>#N/A</v>
      </c>
      <c r="G45" s="1"/>
      <c r="H45" s="1"/>
      <c r="I45" s="1"/>
      <c r="J45" s="1"/>
      <c r="K45" s="1"/>
      <c r="L45" s="3">
        <f t="shared" si="0"/>
        <v>-270</v>
      </c>
      <c r="M45" s="3"/>
      <c r="N45" s="3"/>
      <c r="O45" s="12"/>
      <c r="P45" s="1"/>
      <c r="Q45" s="1"/>
      <c r="R45" s="1"/>
      <c r="S45" s="1"/>
      <c r="T45" s="1"/>
    </row>
    <row r="46" spans="2:20" x14ac:dyDescent="0.25">
      <c r="C46" s="2"/>
      <c r="E46" t="e">
        <f>INDEX(Establishment!$B$2:$B$169,MATCH(D46,Establishment!$A$2:$A$169,0))</f>
        <v>#N/A</v>
      </c>
      <c r="F46" t="e">
        <f>INDEX(Establishment!$C$2:$C$169,MATCH(D46,Establishment!$A$2:$A$169,0))</f>
        <v>#N/A</v>
      </c>
      <c r="G46" s="1"/>
      <c r="H46" s="1"/>
      <c r="I46" s="1"/>
      <c r="J46" s="1"/>
      <c r="K46" s="1"/>
      <c r="L46" s="3">
        <f t="shared" si="0"/>
        <v>-270</v>
      </c>
      <c r="M46" s="3"/>
      <c r="N46" s="3"/>
      <c r="O46" s="12"/>
      <c r="P46" s="1"/>
      <c r="Q46" s="1"/>
      <c r="R46" s="1"/>
      <c r="S46" s="1"/>
      <c r="T46" s="1"/>
    </row>
    <row r="47" spans="2:20" x14ac:dyDescent="0.25">
      <c r="C47" s="2"/>
      <c r="E47" t="e">
        <f>INDEX(Establishment!$B$2:$B$169,MATCH(D47,Establishment!$A$2:$A$169,0))</f>
        <v>#N/A</v>
      </c>
      <c r="F47" t="e">
        <f>INDEX(Establishment!$C$2:$C$169,MATCH(D47,Establishment!$A$2:$A$169,0))</f>
        <v>#N/A</v>
      </c>
      <c r="G47" s="1"/>
      <c r="H47" s="1"/>
      <c r="I47" s="1"/>
      <c r="J47" s="1"/>
      <c r="K47" s="1"/>
      <c r="L47" s="3">
        <f t="shared" si="0"/>
        <v>-270</v>
      </c>
      <c r="M47" s="3"/>
      <c r="N47" s="3"/>
      <c r="O47" s="12"/>
      <c r="P47" s="1"/>
      <c r="Q47" s="1"/>
      <c r="R47" s="1"/>
      <c r="S47" s="1"/>
      <c r="T47" s="1"/>
    </row>
    <row r="48" spans="2:20" x14ac:dyDescent="0.25">
      <c r="C48" s="2"/>
      <c r="E48" t="e">
        <f>INDEX(Establishment!$B$2:$B$169,MATCH(D48,Establishment!$A$2:$A$169,0))</f>
        <v>#N/A</v>
      </c>
      <c r="F48" t="e">
        <f>INDEX(Establishment!$C$2:$C$169,MATCH(D48,Establishment!$A$2:$A$169,0))</f>
        <v>#N/A</v>
      </c>
      <c r="G48" s="1"/>
      <c r="H48" s="1"/>
      <c r="I48" s="1"/>
      <c r="J48" s="1"/>
      <c r="K48" s="1"/>
      <c r="L48" s="3">
        <f t="shared" si="0"/>
        <v>-270</v>
      </c>
      <c r="M48" s="3"/>
      <c r="N48" s="3"/>
      <c r="O48" s="12"/>
      <c r="P48" s="1"/>
      <c r="Q48" s="1"/>
      <c r="R48" s="1"/>
      <c r="S48" s="1"/>
      <c r="T48" s="1"/>
    </row>
    <row r="49" spans="3:16" x14ac:dyDescent="0.25">
      <c r="C49" s="2"/>
      <c r="E49" t="e">
        <f>INDEX(Establishment!$B$2:$B$169,MATCH(D49,Establishment!$A$2:$A$169,0))</f>
        <v>#N/A</v>
      </c>
      <c r="F49" t="e">
        <f>INDEX(Establishment!$C$2:$C$169,MATCH(D49,Establishment!$A$2:$A$169,0))</f>
        <v>#N/A</v>
      </c>
      <c r="G49" s="1"/>
      <c r="H49" s="1"/>
      <c r="I49" s="1"/>
      <c r="J49" s="1"/>
      <c r="K49" s="1"/>
      <c r="L49" s="3">
        <f t="shared" si="0"/>
        <v>-270</v>
      </c>
      <c r="M49" s="3"/>
      <c r="N49" s="3"/>
    </row>
    <row r="50" spans="3:16" x14ac:dyDescent="0.25">
      <c r="C50" s="2"/>
      <c r="E50" t="e">
        <f>INDEX(Establishment!$B$2:$B$169,MATCH(D50,Establishment!$A$2:$A$169,0))</f>
        <v>#N/A</v>
      </c>
      <c r="F50" t="e">
        <f>INDEX(Establishment!$C$2:$C$169,MATCH(D50,Establishment!$A$2:$A$169,0))</f>
        <v>#N/A</v>
      </c>
      <c r="G50" s="1"/>
      <c r="H50" s="1"/>
      <c r="I50" s="1"/>
      <c r="J50" s="1"/>
      <c r="K50" s="1"/>
      <c r="L50" s="3">
        <f t="shared" si="0"/>
        <v>-270</v>
      </c>
      <c r="M50" s="3"/>
      <c r="N50" s="3"/>
    </row>
    <row r="51" spans="3:16" x14ac:dyDescent="0.25">
      <c r="C51" s="2"/>
      <c r="E51" t="e">
        <f>INDEX(Establishment!$B$2:$B$169,MATCH(D51,Establishment!$A$2:$A$169,0))</f>
        <v>#N/A</v>
      </c>
      <c r="F51" t="e">
        <f>INDEX(Establishment!$C$2:$C$169,MATCH(D51,Establishment!$A$2:$A$169,0))</f>
        <v>#N/A</v>
      </c>
      <c r="G51" s="1"/>
      <c r="H51" s="1"/>
      <c r="I51" s="1"/>
      <c r="J51" s="1"/>
      <c r="K51" s="1"/>
      <c r="L51" s="3">
        <f t="shared" si="0"/>
        <v>-270</v>
      </c>
      <c r="M51" s="3"/>
      <c r="N51" s="3"/>
    </row>
    <row r="52" spans="3:16" x14ac:dyDescent="0.25">
      <c r="C52" s="2"/>
      <c r="E52" t="e">
        <f>INDEX(Establishment!$B$2:$B$169,MATCH(D52,Establishment!$A$2:$A$169,0))</f>
        <v>#N/A</v>
      </c>
      <c r="F52" t="e">
        <f>INDEX(Establishment!$C$2:$C$169,MATCH(D52,Establishment!$A$2:$A$169,0))</f>
        <v>#N/A</v>
      </c>
      <c r="G52" s="1"/>
      <c r="H52" s="1"/>
      <c r="I52" s="1"/>
      <c r="J52" s="1"/>
      <c r="K52" s="1"/>
      <c r="L52" s="3">
        <f t="shared" si="0"/>
        <v>-270</v>
      </c>
      <c r="M52" s="3"/>
      <c r="N52" s="3"/>
    </row>
    <row r="53" spans="3:16" x14ac:dyDescent="0.25">
      <c r="C53" s="2"/>
      <c r="E53" t="e">
        <f>INDEX(Establishment!$B$2:$B$169,MATCH(D53,Establishment!$A$2:$A$169,0))</f>
        <v>#N/A</v>
      </c>
      <c r="F53" t="e">
        <f>INDEX(Establishment!$C$2:$C$169,MATCH(D53,Establishment!$A$2:$A$169,0))</f>
        <v>#N/A</v>
      </c>
      <c r="G53" s="1"/>
      <c r="H53" s="1"/>
      <c r="I53" s="1"/>
      <c r="J53" s="1"/>
      <c r="K53" s="1"/>
      <c r="L53" s="3">
        <f t="shared" si="0"/>
        <v>-270</v>
      </c>
      <c r="M53" s="3"/>
      <c r="N53" s="3"/>
    </row>
    <row r="54" spans="3:16" x14ac:dyDescent="0.25">
      <c r="C54" s="2"/>
      <c r="E54" t="e">
        <f>INDEX(Establishment!$B$2:$B$169,MATCH(D54,Establishment!$A$2:$A$169,0))</f>
        <v>#N/A</v>
      </c>
      <c r="F54" t="e">
        <f>INDEX(Establishment!$C$2:$C$169,MATCH(D54,Establishment!$A$2:$A$169,0))</f>
        <v>#N/A</v>
      </c>
      <c r="G54" s="1"/>
      <c r="H54" s="1"/>
      <c r="I54" s="1"/>
      <c r="J54" s="1"/>
      <c r="K54" s="1"/>
      <c r="L54" s="3">
        <f t="shared" si="0"/>
        <v>-270</v>
      </c>
      <c r="M54" s="3"/>
      <c r="N54" s="3"/>
    </row>
    <row r="55" spans="3:16" x14ac:dyDescent="0.25">
      <c r="C55" s="2"/>
      <c r="E55" t="e">
        <f>INDEX(Establishment!$B$2:$B$169,MATCH(D55,Establishment!$A$2:$A$169,0))</f>
        <v>#N/A</v>
      </c>
      <c r="F55" t="e">
        <f>INDEX(Establishment!$C$2:$C$169,MATCH(D55,Establishment!$A$2:$A$169,0))</f>
        <v>#N/A</v>
      </c>
      <c r="G55" s="1"/>
      <c r="H55" s="1"/>
      <c r="I55" s="1"/>
      <c r="J55" s="1"/>
      <c r="K55" s="1"/>
      <c r="L55" s="3">
        <f t="shared" si="0"/>
        <v>-270</v>
      </c>
      <c r="M55" s="3"/>
      <c r="N55" s="3"/>
    </row>
    <row r="56" spans="3:16" x14ac:dyDescent="0.25">
      <c r="C56" s="2"/>
      <c r="E56" t="e">
        <f>INDEX(Establishment!$B$2:$B$169,MATCH(D56,Establishment!$A$2:$A$169,0))</f>
        <v>#N/A</v>
      </c>
      <c r="F56" t="e">
        <f>INDEX(Establishment!$C$2:$C$169,MATCH(D56,Establishment!$A$2:$A$169,0))</f>
        <v>#N/A</v>
      </c>
      <c r="G56" s="1"/>
      <c r="H56" s="1"/>
      <c r="I56" s="1"/>
      <c r="J56" s="1"/>
      <c r="K56" s="1"/>
      <c r="L56" s="3">
        <f t="shared" si="0"/>
        <v>-270</v>
      </c>
      <c r="M56" s="3"/>
      <c r="N56" s="3"/>
    </row>
    <row r="57" spans="3:16" x14ac:dyDescent="0.25">
      <c r="C57" s="2"/>
      <c r="E57" t="e">
        <f>INDEX(Establishment!$B$2:$B$169,MATCH(D57,Establishment!$A$2:$A$169,0))</f>
        <v>#N/A</v>
      </c>
      <c r="F57" t="e">
        <f>INDEX(Establishment!$C$2:$C$169,MATCH(D57,Establishment!$A$2:$A$169,0))</f>
        <v>#N/A</v>
      </c>
      <c r="G57" s="1"/>
      <c r="H57" s="1"/>
      <c r="I57" s="1"/>
      <c r="J57" s="1"/>
      <c r="K57" s="1"/>
      <c r="L57" s="3">
        <f t="shared" si="0"/>
        <v>-270</v>
      </c>
      <c r="M57" s="3"/>
      <c r="N57" s="3"/>
    </row>
    <row r="58" spans="3:16" x14ac:dyDescent="0.25">
      <c r="C58" s="2"/>
      <c r="E58" t="e">
        <f>INDEX(Establishment!$B$2:$B$169,MATCH(D58,Establishment!$A$2:$A$169,0))</f>
        <v>#N/A</v>
      </c>
      <c r="F58" t="e">
        <f>INDEX(Establishment!$C$2:$C$169,MATCH(D58,Establishment!$A$2:$A$169,0))</f>
        <v>#N/A</v>
      </c>
      <c r="G58" s="1"/>
      <c r="H58" s="1"/>
      <c r="I58" s="1"/>
      <c r="J58" s="1"/>
      <c r="K58" s="1"/>
      <c r="L58" s="3">
        <f t="shared" si="0"/>
        <v>-270</v>
      </c>
      <c r="M58" s="3"/>
      <c r="N58" s="3"/>
      <c r="P58" s="11"/>
    </row>
    <row r="59" spans="3:16" x14ac:dyDescent="0.25">
      <c r="C59" s="2"/>
      <c r="E59" t="e">
        <f>INDEX(Establishment!$B$2:$B$169,MATCH(D59,Establishment!$A$2:$A$169,0))</f>
        <v>#N/A</v>
      </c>
      <c r="F59" t="e">
        <f>INDEX(Establishment!$C$2:$C$169,MATCH(D59,Establishment!$A$2:$A$169,0))</f>
        <v>#N/A</v>
      </c>
      <c r="G59" s="1"/>
      <c r="H59" s="1"/>
      <c r="I59" s="1"/>
      <c r="J59" s="1"/>
      <c r="K59" s="1"/>
      <c r="L59" s="3">
        <f t="shared" si="0"/>
        <v>-270</v>
      </c>
      <c r="M59" s="3"/>
      <c r="N59" s="3"/>
      <c r="P59" s="11"/>
    </row>
    <row r="60" spans="3:16" x14ac:dyDescent="0.25">
      <c r="C60" s="2"/>
      <c r="E60" t="e">
        <f>INDEX(Establishment!$B$2:$B$169,MATCH(D60,Establishment!$A$2:$A$169,0))</f>
        <v>#N/A</v>
      </c>
      <c r="F60" t="e">
        <f>INDEX(Establishment!$C$2:$C$169,MATCH(D60,Establishment!$A$2:$A$169,0))</f>
        <v>#N/A</v>
      </c>
      <c r="G60" s="1"/>
      <c r="H60" s="1"/>
      <c r="I60" s="1"/>
      <c r="J60" s="1"/>
      <c r="K60" s="1"/>
      <c r="L60" s="3">
        <f t="shared" si="0"/>
        <v>-270</v>
      </c>
      <c r="M60" s="3"/>
      <c r="N60" s="3"/>
    </row>
    <row r="61" spans="3:16" x14ac:dyDescent="0.25">
      <c r="C61" s="2"/>
      <c r="E61" t="e">
        <f>INDEX(Establishment!$B$2:$B$169,MATCH(D61,Establishment!$A$2:$A$169,0))</f>
        <v>#N/A</v>
      </c>
      <c r="F61" t="e">
        <f>INDEX(Establishment!$C$2:$C$169,MATCH(D61,Establishment!$A$2:$A$169,0))</f>
        <v>#N/A</v>
      </c>
      <c r="G61" s="1"/>
      <c r="H61" s="1"/>
      <c r="I61" s="1"/>
      <c r="J61" s="1"/>
      <c r="K61" s="1"/>
      <c r="L61" s="3">
        <f t="shared" si="0"/>
        <v>-270</v>
      </c>
      <c r="M61" s="3"/>
      <c r="N61" s="3"/>
    </row>
    <row r="62" spans="3:16" x14ac:dyDescent="0.25">
      <c r="C62" s="2"/>
      <c r="E62" t="e">
        <f>INDEX(Establishment!$B$2:$B$169,MATCH(D62,Establishment!$A$2:$A$169,0))</f>
        <v>#N/A</v>
      </c>
      <c r="F62" t="e">
        <f>INDEX(Establishment!$C$2:$C$169,MATCH(D62,Establishment!$A$2:$A$169,0))</f>
        <v>#N/A</v>
      </c>
      <c r="G62" s="1"/>
      <c r="H62" s="1"/>
      <c r="I62" s="1"/>
      <c r="J62" s="1"/>
      <c r="K62" s="1"/>
      <c r="L62" s="3">
        <f t="shared" si="0"/>
        <v>-270</v>
      </c>
      <c r="M62" s="3"/>
      <c r="N62" s="3"/>
      <c r="O62" s="3"/>
    </row>
    <row r="63" spans="3:16" x14ac:dyDescent="0.25">
      <c r="C63" s="2"/>
      <c r="E63" t="e">
        <f>INDEX(Establishment!$B$2:$B$169,MATCH(D63,Establishment!$A$2:$A$169,0))</f>
        <v>#N/A</v>
      </c>
      <c r="F63" t="e">
        <f>INDEX(Establishment!$C$2:$C$169,MATCH(D63,Establishment!$A$2:$A$169,0))</f>
        <v>#N/A</v>
      </c>
      <c r="G63" s="1"/>
      <c r="H63" s="1"/>
      <c r="I63" s="1"/>
      <c r="J63" s="1"/>
      <c r="K63" s="1"/>
      <c r="L63" s="3">
        <f t="shared" si="0"/>
        <v>-270</v>
      </c>
      <c r="M63" s="3"/>
      <c r="N63" s="3"/>
      <c r="O63" s="3"/>
    </row>
    <row r="64" spans="3:16" x14ac:dyDescent="0.25">
      <c r="C64" s="2"/>
      <c r="E64" t="e">
        <f>INDEX(Establishment!$B$2:$B$169,MATCH(D64,Establishment!$A$2:$A$169,0))</f>
        <v>#N/A</v>
      </c>
      <c r="F64" t="e">
        <f>INDEX(Establishment!$C$2:$C$169,MATCH(D64,Establishment!$A$2:$A$169,0))</f>
        <v>#N/A</v>
      </c>
      <c r="G64" s="1"/>
      <c r="H64" s="1"/>
      <c r="I64" s="1"/>
      <c r="J64" s="1"/>
      <c r="K64" s="1"/>
      <c r="L64" s="3">
        <f t="shared" si="0"/>
        <v>-270</v>
      </c>
      <c r="M64" s="3"/>
      <c r="N64" s="3"/>
    </row>
    <row r="65" spans="3:14" x14ac:dyDescent="0.25">
      <c r="C65" s="2"/>
      <c r="E65" t="e">
        <f>INDEX(Establishment!$B$2:$B$169,MATCH(D65,Establishment!$A$2:$A$169,0))</f>
        <v>#N/A</v>
      </c>
      <c r="F65" t="e">
        <f>INDEX(Establishment!$C$2:$C$169,MATCH(D65,Establishment!$A$2:$A$169,0))</f>
        <v>#N/A</v>
      </c>
      <c r="G65" s="1"/>
      <c r="H65" s="1"/>
      <c r="I65" s="1"/>
      <c r="J65" s="1"/>
      <c r="K65" s="1"/>
      <c r="L65" s="3">
        <f t="shared" si="0"/>
        <v>-270</v>
      </c>
      <c r="M65" s="3"/>
      <c r="N65" s="3"/>
    </row>
    <row r="66" spans="3:14" x14ac:dyDescent="0.25">
      <c r="C66" s="2"/>
      <c r="E66" t="e">
        <f>INDEX(Establishment!$B$2:$B$169,MATCH(D66,Establishment!$A$2:$A$169,0))</f>
        <v>#N/A</v>
      </c>
      <c r="F66" t="e">
        <f>INDEX(Establishment!$C$2:$C$169,MATCH(D66,Establishment!$A$2:$A$169,0))</f>
        <v>#N/A</v>
      </c>
      <c r="G66" s="1"/>
      <c r="H66" s="1"/>
      <c r="I66" s="1"/>
      <c r="J66" s="1"/>
      <c r="K66" s="1"/>
      <c r="L66" s="3">
        <f t="shared" si="0"/>
        <v>-270</v>
      </c>
      <c r="M66" s="3"/>
      <c r="N66" s="3"/>
    </row>
    <row r="67" spans="3:14" x14ac:dyDescent="0.25">
      <c r="C67" s="2"/>
      <c r="E67" t="e">
        <f>INDEX(Establishment!$B$2:$B$169,MATCH(D67,Establishment!$A$2:$A$169,0))</f>
        <v>#N/A</v>
      </c>
      <c r="F67" t="e">
        <f>INDEX(Establishment!$C$2:$C$169,MATCH(D67,Establishment!$A$2:$A$169,0))</f>
        <v>#N/A</v>
      </c>
      <c r="G67" s="1"/>
      <c r="H67" s="1"/>
      <c r="I67" s="1"/>
      <c r="J67" s="1"/>
      <c r="K67" s="1"/>
      <c r="L67" s="3">
        <f t="shared" si="0"/>
        <v>-270</v>
      </c>
      <c r="M67" s="3"/>
      <c r="N67" s="3"/>
    </row>
    <row r="68" spans="3:14" x14ac:dyDescent="0.25">
      <c r="C68" s="2"/>
      <c r="E68" t="e">
        <f>INDEX(Establishment!$B$2:$B$169,MATCH(D68,Establishment!$A$2:$A$169,0))</f>
        <v>#N/A</v>
      </c>
      <c r="F68" t="e">
        <f>INDEX(Establishment!$C$2:$C$169,MATCH(D68,Establishment!$A$2:$A$169,0))</f>
        <v>#N/A</v>
      </c>
      <c r="G68" s="1"/>
      <c r="H68" s="1"/>
      <c r="I68" s="1"/>
      <c r="J68" s="1"/>
      <c r="K68" s="1"/>
      <c r="L68" s="3">
        <f t="shared" ref="L68:L131" si="1">L67-SUM(G68:K68)+O68</f>
        <v>-270</v>
      </c>
      <c r="M68" s="3"/>
      <c r="N68" s="3"/>
    </row>
    <row r="69" spans="3:14" x14ac:dyDescent="0.25">
      <c r="C69" s="2"/>
      <c r="E69" t="e">
        <f>INDEX(Establishment!$B$2:$B$169,MATCH(D69,Establishment!$A$2:$A$169,0))</f>
        <v>#N/A</v>
      </c>
      <c r="F69" t="e">
        <f>INDEX(Establishment!$C$2:$C$169,MATCH(D69,Establishment!$A$2:$A$169,0))</f>
        <v>#N/A</v>
      </c>
      <c r="G69" s="1"/>
      <c r="H69" s="1"/>
      <c r="I69" s="1"/>
      <c r="J69" s="1"/>
      <c r="K69" s="1"/>
      <c r="L69" s="3">
        <f t="shared" si="1"/>
        <v>-270</v>
      </c>
      <c r="M69" s="3"/>
      <c r="N69" s="3"/>
    </row>
    <row r="70" spans="3:14" x14ac:dyDescent="0.25">
      <c r="C70" s="2"/>
      <c r="E70" t="e">
        <f>INDEX(Establishment!$B$2:$B$169,MATCH(D70,Establishment!$A$2:$A$169,0))</f>
        <v>#N/A</v>
      </c>
      <c r="F70" t="e">
        <f>INDEX(Establishment!$C$2:$C$169,MATCH(D70,Establishment!$A$2:$A$169,0))</f>
        <v>#N/A</v>
      </c>
      <c r="G70" s="1"/>
      <c r="H70" s="1"/>
      <c r="I70" s="1"/>
      <c r="J70" s="1"/>
      <c r="K70" s="1"/>
      <c r="L70" s="3">
        <f t="shared" si="1"/>
        <v>-270</v>
      </c>
      <c r="M70" s="3"/>
      <c r="N70" s="3"/>
    </row>
    <row r="71" spans="3:14" x14ac:dyDescent="0.25">
      <c r="C71" s="2"/>
      <c r="E71" t="e">
        <f>INDEX(Establishment!$B$2:$B$169,MATCH(D71,Establishment!$A$2:$A$169,0))</f>
        <v>#N/A</v>
      </c>
      <c r="F71" t="e">
        <f>INDEX(Establishment!$C$2:$C$169,MATCH(D71,Establishment!$A$2:$A$169,0))</f>
        <v>#N/A</v>
      </c>
      <c r="G71" s="1"/>
      <c r="H71" s="1"/>
      <c r="I71" s="1"/>
      <c r="J71" s="1"/>
      <c r="K71" s="1"/>
      <c r="L71" s="3">
        <f t="shared" si="1"/>
        <v>-270</v>
      </c>
      <c r="M71" s="3"/>
      <c r="N71" s="3"/>
    </row>
    <row r="72" spans="3:14" x14ac:dyDescent="0.25">
      <c r="C72" s="2"/>
      <c r="E72" t="e">
        <f>INDEX(Establishment!$B$2:$B$169,MATCH(D72,Establishment!$A$2:$A$169,0))</f>
        <v>#N/A</v>
      </c>
      <c r="F72" t="e">
        <f>INDEX(Establishment!$C$2:$C$169,MATCH(D72,Establishment!$A$2:$A$169,0))</f>
        <v>#N/A</v>
      </c>
      <c r="G72" s="1"/>
      <c r="H72" s="1"/>
      <c r="I72" s="1"/>
      <c r="J72" s="1"/>
      <c r="K72" s="1"/>
      <c r="L72" s="3">
        <f t="shared" si="1"/>
        <v>-270</v>
      </c>
      <c r="M72" s="3"/>
      <c r="N72" s="3"/>
    </row>
    <row r="73" spans="3:14" x14ac:dyDescent="0.25">
      <c r="C73" s="2"/>
      <c r="E73" t="e">
        <f>INDEX(Establishment!$B$2:$B$169,MATCH(D73,Establishment!$A$2:$A$169,0))</f>
        <v>#N/A</v>
      </c>
      <c r="F73" t="e">
        <f>INDEX(Establishment!$C$2:$C$169,MATCH(D73,Establishment!$A$2:$A$169,0))</f>
        <v>#N/A</v>
      </c>
      <c r="G73" s="1"/>
      <c r="H73" s="1"/>
      <c r="I73" s="1"/>
      <c r="J73" s="1"/>
      <c r="K73" s="1"/>
      <c r="L73" s="3">
        <f t="shared" si="1"/>
        <v>-270</v>
      </c>
      <c r="M73" s="3"/>
      <c r="N73" s="3"/>
    </row>
    <row r="74" spans="3:14" x14ac:dyDescent="0.25">
      <c r="C74" s="2"/>
      <c r="E74" t="e">
        <f>INDEX(Establishment!$B$2:$B$169,MATCH(D74,Establishment!$A$2:$A$169,0))</f>
        <v>#N/A</v>
      </c>
      <c r="F74" t="e">
        <f>INDEX(Establishment!$C$2:$C$169,MATCH(D74,Establishment!$A$2:$A$169,0))</f>
        <v>#N/A</v>
      </c>
      <c r="G74" s="1"/>
      <c r="H74" s="1"/>
      <c r="I74" s="1"/>
      <c r="J74" s="1"/>
      <c r="K74" s="1"/>
      <c r="L74" s="3">
        <f t="shared" si="1"/>
        <v>-270</v>
      </c>
      <c r="M74" s="3"/>
      <c r="N74" s="3"/>
    </row>
    <row r="75" spans="3:14" x14ac:dyDescent="0.25">
      <c r="C75" s="2"/>
      <c r="E75" t="e">
        <f>INDEX(Establishment!$B$2:$B$169,MATCH(D75,Establishment!$A$2:$A$169,0))</f>
        <v>#N/A</v>
      </c>
      <c r="F75" t="e">
        <f>INDEX(Establishment!$C$2:$C$169,MATCH(D75,Establishment!$A$2:$A$169,0))</f>
        <v>#N/A</v>
      </c>
      <c r="G75" s="1"/>
      <c r="H75" s="1"/>
      <c r="I75" s="1"/>
      <c r="J75" s="1"/>
      <c r="K75" s="1"/>
      <c r="L75" s="3">
        <f t="shared" si="1"/>
        <v>-270</v>
      </c>
      <c r="M75" s="3"/>
      <c r="N75" s="3"/>
    </row>
    <row r="76" spans="3:14" x14ac:dyDescent="0.25">
      <c r="C76" s="2"/>
      <c r="E76" t="e">
        <f>INDEX(Establishment!$B$2:$B$169,MATCH(D76,Establishment!$A$2:$A$169,0))</f>
        <v>#N/A</v>
      </c>
      <c r="F76" t="e">
        <f>INDEX(Establishment!$C$2:$C$169,MATCH(D76,Establishment!$A$2:$A$169,0))</f>
        <v>#N/A</v>
      </c>
      <c r="G76" s="1"/>
      <c r="H76" s="1"/>
      <c r="I76" s="1"/>
      <c r="J76" s="1"/>
      <c r="K76" s="1"/>
      <c r="L76" s="3">
        <f t="shared" si="1"/>
        <v>-270</v>
      </c>
      <c r="M76" s="3"/>
      <c r="N76" s="3"/>
    </row>
    <row r="77" spans="3:14" x14ac:dyDescent="0.25">
      <c r="C77" s="2"/>
      <c r="E77" t="e">
        <f>INDEX(Establishment!$B$2:$B$169,MATCH(D77,Establishment!$A$2:$A$169,0))</f>
        <v>#N/A</v>
      </c>
      <c r="F77" t="e">
        <f>INDEX(Establishment!$C$2:$C$169,MATCH(D77,Establishment!$A$2:$A$169,0))</f>
        <v>#N/A</v>
      </c>
      <c r="G77" s="1"/>
      <c r="H77" s="1"/>
      <c r="I77" s="1"/>
      <c r="J77" s="1"/>
      <c r="K77" s="1"/>
      <c r="L77" s="3">
        <f t="shared" si="1"/>
        <v>-270</v>
      </c>
      <c r="M77" s="3"/>
      <c r="N77" s="3"/>
    </row>
    <row r="78" spans="3:14" x14ac:dyDescent="0.25">
      <c r="C78" s="2"/>
      <c r="E78" t="e">
        <f>INDEX(Establishment!$B$2:$B$169,MATCH(D78,Establishment!$A$2:$A$169,0))</f>
        <v>#N/A</v>
      </c>
      <c r="F78" t="e">
        <f>INDEX(Establishment!$C$2:$C$169,MATCH(D78,Establishment!$A$2:$A$169,0))</f>
        <v>#N/A</v>
      </c>
      <c r="G78" s="1"/>
      <c r="H78" s="1"/>
      <c r="I78" s="1"/>
      <c r="J78" s="1"/>
      <c r="K78" s="1"/>
      <c r="L78" s="3">
        <f t="shared" si="1"/>
        <v>-270</v>
      </c>
      <c r="M78" s="3"/>
      <c r="N78" s="3"/>
    </row>
    <row r="79" spans="3:14" x14ac:dyDescent="0.25">
      <c r="C79" s="2"/>
      <c r="E79" t="e">
        <f>INDEX(Establishment!$B$2:$B$169,MATCH(D79,Establishment!$A$2:$A$169,0))</f>
        <v>#N/A</v>
      </c>
      <c r="F79" t="e">
        <f>INDEX(Establishment!$C$2:$C$169,MATCH(D79,Establishment!$A$2:$A$169,0))</f>
        <v>#N/A</v>
      </c>
      <c r="G79" s="1"/>
      <c r="H79" s="1"/>
      <c r="I79" s="1"/>
      <c r="J79" s="1"/>
      <c r="K79" s="1"/>
      <c r="L79" s="3">
        <f t="shared" si="1"/>
        <v>-270</v>
      </c>
      <c r="M79" s="3"/>
      <c r="N79" s="3"/>
    </row>
    <row r="80" spans="3:14" x14ac:dyDescent="0.25">
      <c r="C80" s="2"/>
      <c r="E80" t="e">
        <f>INDEX(Establishment!$B$2:$B$169,MATCH(D80,Establishment!$A$2:$A$169,0))</f>
        <v>#N/A</v>
      </c>
      <c r="F80" t="e">
        <f>INDEX(Establishment!$C$2:$C$169,MATCH(D80,Establishment!$A$2:$A$169,0))</f>
        <v>#N/A</v>
      </c>
      <c r="G80" s="1"/>
      <c r="H80" s="1"/>
      <c r="I80" s="1"/>
      <c r="J80" s="1"/>
      <c r="K80" s="1"/>
      <c r="L80" s="3">
        <f t="shared" si="1"/>
        <v>-270</v>
      </c>
      <c r="M80" s="3"/>
      <c r="N80" s="3"/>
    </row>
    <row r="81" spans="1:20" x14ac:dyDescent="0.25">
      <c r="C81" s="2"/>
      <c r="E81" t="e">
        <f>INDEX(Establishment!$B$2:$B$169,MATCH(D81,Establishment!$A$2:$A$169,0))</f>
        <v>#N/A</v>
      </c>
      <c r="F81" t="e">
        <f>INDEX(Establishment!$C$2:$C$169,MATCH(D81,Establishment!$A$2:$A$169,0))</f>
        <v>#N/A</v>
      </c>
      <c r="G81" s="1"/>
      <c r="H81" s="1"/>
      <c r="I81" s="1"/>
      <c r="J81" s="1"/>
      <c r="K81" s="1"/>
      <c r="L81" s="3">
        <f t="shared" si="1"/>
        <v>-270</v>
      </c>
      <c r="M81" s="3"/>
      <c r="N81" s="3"/>
    </row>
    <row r="82" spans="1:20" s="1" customFormat="1" x14ac:dyDescent="0.25">
      <c r="A82"/>
      <c r="B82"/>
      <c r="C82" s="2"/>
      <c r="D82"/>
      <c r="E82" t="e">
        <f>INDEX(Establishment!$B$2:$B$169,MATCH(D82,Establishment!$A$2:$A$169,0))</f>
        <v>#N/A</v>
      </c>
      <c r="F82" t="e">
        <f>INDEX(Establishment!$C$2:$C$169,MATCH(D82,Establishment!$A$2:$A$169,0))</f>
        <v>#N/A</v>
      </c>
      <c r="L82" s="3">
        <f t="shared" si="1"/>
        <v>-270</v>
      </c>
      <c r="M82" s="3"/>
      <c r="N82" s="3"/>
      <c r="P82"/>
      <c r="Q82"/>
      <c r="R82"/>
      <c r="S82"/>
      <c r="T82"/>
    </row>
    <row r="83" spans="1:20" s="1" customFormat="1" x14ac:dyDescent="0.25">
      <c r="A83"/>
      <c r="B83"/>
      <c r="C83" s="2"/>
      <c r="D83"/>
      <c r="E83" t="e">
        <f>INDEX(Establishment!$B$2:$B$169,MATCH(D83,Establishment!$A$2:$A$169,0))</f>
        <v>#N/A</v>
      </c>
      <c r="F83" t="e">
        <f>INDEX(Establishment!$C$2:$C$169,MATCH(D83,Establishment!$A$2:$A$169,0))</f>
        <v>#N/A</v>
      </c>
      <c r="L83" s="3">
        <f t="shared" si="1"/>
        <v>-270</v>
      </c>
      <c r="M83" s="3"/>
      <c r="N83" s="3"/>
      <c r="P83"/>
      <c r="Q83"/>
      <c r="R83"/>
      <c r="S83"/>
      <c r="T83"/>
    </row>
    <row r="84" spans="1:20" s="1" customFormat="1" x14ac:dyDescent="0.25">
      <c r="A84"/>
      <c r="B84"/>
      <c r="C84" s="2"/>
      <c r="D84"/>
      <c r="E84" t="e">
        <f>INDEX(Establishment!$B$2:$B$169,MATCH(D84,Establishment!$A$2:$A$169,0))</f>
        <v>#N/A</v>
      </c>
      <c r="F84" t="e">
        <f>INDEX(Establishment!$C$2:$C$169,MATCH(D84,Establishment!$A$2:$A$169,0))</f>
        <v>#N/A</v>
      </c>
      <c r="L84" s="3">
        <f t="shared" si="1"/>
        <v>-270</v>
      </c>
      <c r="M84" s="3"/>
      <c r="N84" s="3"/>
      <c r="P84"/>
      <c r="Q84"/>
      <c r="R84"/>
      <c r="S84"/>
      <c r="T84"/>
    </row>
    <row r="85" spans="1:20" s="1" customFormat="1" x14ac:dyDescent="0.25">
      <c r="A85"/>
      <c r="B85"/>
      <c r="C85" s="2"/>
      <c r="D85"/>
      <c r="E85" t="e">
        <f>INDEX(Establishment!$B$2:$B$169,MATCH(D85,Establishment!$A$2:$A$169,0))</f>
        <v>#N/A</v>
      </c>
      <c r="F85" t="e">
        <f>INDEX(Establishment!$C$2:$C$169,MATCH(D85,Establishment!$A$2:$A$169,0))</f>
        <v>#N/A</v>
      </c>
      <c r="L85" s="3">
        <f t="shared" si="1"/>
        <v>-270</v>
      </c>
      <c r="M85" s="3"/>
      <c r="N85" s="3"/>
      <c r="P85"/>
      <c r="Q85"/>
      <c r="R85"/>
      <c r="S85"/>
      <c r="T85"/>
    </row>
    <row r="86" spans="1:20" s="1" customFormat="1" x14ac:dyDescent="0.25">
      <c r="A86"/>
      <c r="B86"/>
      <c r="C86" s="2"/>
      <c r="D86"/>
      <c r="E86" t="e">
        <f>INDEX(Establishment!$B$2:$B$169,MATCH(D86,Establishment!$A$2:$A$169,0))</f>
        <v>#N/A</v>
      </c>
      <c r="F86" t="e">
        <f>INDEX(Establishment!$C$2:$C$169,MATCH(D86,Establishment!$A$2:$A$169,0))</f>
        <v>#N/A</v>
      </c>
      <c r="L86" s="3">
        <f t="shared" si="1"/>
        <v>-270</v>
      </c>
      <c r="M86" s="3"/>
      <c r="N86" s="3"/>
      <c r="P86"/>
      <c r="Q86"/>
      <c r="R86"/>
      <c r="S86"/>
      <c r="T86"/>
    </row>
    <row r="87" spans="1:20" s="1" customFormat="1" x14ac:dyDescent="0.25">
      <c r="A87"/>
      <c r="B87"/>
      <c r="C87" s="2"/>
      <c r="D87"/>
      <c r="E87" t="e">
        <f>INDEX(Establishment!$B$2:$B$169,MATCH(D87,Establishment!$A$2:$A$169,0))</f>
        <v>#N/A</v>
      </c>
      <c r="F87" t="e">
        <f>INDEX(Establishment!$C$2:$C$169,MATCH(D87,Establishment!$A$2:$A$169,0))</f>
        <v>#N/A</v>
      </c>
      <c r="L87" s="3">
        <f t="shared" si="1"/>
        <v>-270</v>
      </c>
      <c r="M87" s="3"/>
      <c r="N87" s="3"/>
      <c r="P87"/>
      <c r="Q87"/>
      <c r="R87"/>
      <c r="S87"/>
      <c r="T87"/>
    </row>
    <row r="88" spans="1:20" s="1" customFormat="1" x14ac:dyDescent="0.25">
      <c r="A88"/>
      <c r="B88"/>
      <c r="C88" s="2"/>
      <c r="D88"/>
      <c r="E88" t="e">
        <f>INDEX(Establishment!$B$2:$B$169,MATCH(D88,Establishment!$A$2:$A$169,0))</f>
        <v>#N/A</v>
      </c>
      <c r="F88" t="e">
        <f>INDEX(Establishment!$C$2:$C$169,MATCH(D88,Establishment!$A$2:$A$169,0))</f>
        <v>#N/A</v>
      </c>
      <c r="L88" s="3">
        <f t="shared" si="1"/>
        <v>-270</v>
      </c>
      <c r="M88" s="3"/>
      <c r="N88" s="3"/>
      <c r="P88"/>
      <c r="Q88"/>
      <c r="R88"/>
      <c r="S88"/>
      <c r="T88"/>
    </row>
    <row r="89" spans="1:20" s="1" customFormat="1" x14ac:dyDescent="0.25">
      <c r="A89"/>
      <c r="B89"/>
      <c r="C89" s="2"/>
      <c r="D89"/>
      <c r="E89" t="e">
        <f>INDEX(Establishment!$B$2:$B$169,MATCH(D89,Establishment!$A$2:$A$169,0))</f>
        <v>#N/A</v>
      </c>
      <c r="F89" t="e">
        <f>INDEX(Establishment!$C$2:$C$169,MATCH(D89,Establishment!$A$2:$A$169,0))</f>
        <v>#N/A</v>
      </c>
      <c r="L89" s="3">
        <f t="shared" si="1"/>
        <v>-270</v>
      </c>
      <c r="M89" s="3"/>
      <c r="N89" s="3"/>
      <c r="P89"/>
      <c r="Q89"/>
      <c r="R89"/>
      <c r="S89"/>
      <c r="T89"/>
    </row>
    <row r="90" spans="1:20" s="1" customFormat="1" x14ac:dyDescent="0.25">
      <c r="A90"/>
      <c r="B90"/>
      <c r="C90" s="2"/>
      <c r="D90"/>
      <c r="E90" t="e">
        <f>INDEX(Establishment!$B$2:$B$169,MATCH(D90,Establishment!$A$2:$A$169,0))</f>
        <v>#N/A</v>
      </c>
      <c r="F90" t="e">
        <f>INDEX(Establishment!$C$2:$C$169,MATCH(D90,Establishment!$A$2:$A$169,0))</f>
        <v>#N/A</v>
      </c>
      <c r="L90" s="3">
        <f t="shared" si="1"/>
        <v>-270</v>
      </c>
      <c r="M90" s="3"/>
      <c r="N90" s="3"/>
      <c r="P90"/>
      <c r="Q90"/>
      <c r="R90"/>
      <c r="S90"/>
      <c r="T90"/>
    </row>
    <row r="91" spans="1:20" s="1" customFormat="1" x14ac:dyDescent="0.25">
      <c r="A91"/>
      <c r="B91"/>
      <c r="C91" s="2"/>
      <c r="D91"/>
      <c r="E91" t="e">
        <f>INDEX(Establishment!$B$2:$B$169,MATCH(D91,Establishment!$A$2:$A$169,0))</f>
        <v>#N/A</v>
      </c>
      <c r="F91" t="e">
        <f>INDEX(Establishment!$C$2:$C$169,MATCH(D91,Establishment!$A$2:$A$169,0))</f>
        <v>#N/A</v>
      </c>
      <c r="L91" s="3">
        <f t="shared" si="1"/>
        <v>-270</v>
      </c>
      <c r="M91" s="3"/>
      <c r="N91" s="3"/>
      <c r="P91"/>
      <c r="Q91"/>
      <c r="R91"/>
      <c r="S91"/>
      <c r="T91"/>
    </row>
    <row r="92" spans="1:20" s="1" customFormat="1" x14ac:dyDescent="0.25">
      <c r="A92"/>
      <c r="B92"/>
      <c r="C92" s="2"/>
      <c r="D92"/>
      <c r="E92" t="e">
        <f>INDEX(Establishment!$B$2:$B$169,MATCH(D92,Establishment!$A$2:$A$169,0))</f>
        <v>#N/A</v>
      </c>
      <c r="F92" t="e">
        <f>INDEX(Establishment!$C$2:$C$169,MATCH(D92,Establishment!$A$2:$A$169,0))</f>
        <v>#N/A</v>
      </c>
      <c r="L92" s="3">
        <f t="shared" si="1"/>
        <v>-270</v>
      </c>
      <c r="M92" s="3"/>
      <c r="N92" s="3"/>
      <c r="P92"/>
      <c r="Q92"/>
      <c r="R92"/>
      <c r="S92"/>
      <c r="T92"/>
    </row>
    <row r="93" spans="1:20" s="1" customFormat="1" x14ac:dyDescent="0.25">
      <c r="A93"/>
      <c r="B93"/>
      <c r="C93" s="2"/>
      <c r="D93"/>
      <c r="E93" t="e">
        <f>INDEX(Establishment!$B$2:$B$169,MATCH(D93,Establishment!$A$2:$A$169,0))</f>
        <v>#N/A</v>
      </c>
      <c r="F93" t="e">
        <f>INDEX(Establishment!$C$2:$C$169,MATCH(D93,Establishment!$A$2:$A$169,0))</f>
        <v>#N/A</v>
      </c>
      <c r="L93" s="3">
        <f t="shared" si="1"/>
        <v>-270</v>
      </c>
      <c r="M93" s="3"/>
      <c r="N93" s="3"/>
      <c r="P93"/>
      <c r="Q93"/>
      <c r="R93"/>
      <c r="S93"/>
      <c r="T93"/>
    </row>
    <row r="94" spans="1:20" s="1" customFormat="1" x14ac:dyDescent="0.25">
      <c r="A94"/>
      <c r="B94"/>
      <c r="C94" s="2"/>
      <c r="D94"/>
      <c r="E94" t="e">
        <f>INDEX(Establishment!$B$2:$B$169,MATCH(D94,Establishment!$A$2:$A$169,0))</f>
        <v>#N/A</v>
      </c>
      <c r="F94" t="e">
        <f>INDEX(Establishment!$C$2:$C$169,MATCH(D94,Establishment!$A$2:$A$169,0))</f>
        <v>#N/A</v>
      </c>
      <c r="L94" s="3">
        <f t="shared" si="1"/>
        <v>-270</v>
      </c>
      <c r="M94" s="3"/>
      <c r="N94" s="3"/>
      <c r="P94"/>
      <c r="Q94"/>
      <c r="R94"/>
      <c r="S94"/>
      <c r="T94"/>
    </row>
    <row r="95" spans="1:20" s="1" customFormat="1" x14ac:dyDescent="0.25">
      <c r="A95"/>
      <c r="B95"/>
      <c r="C95" s="2"/>
      <c r="D95"/>
      <c r="E95" t="e">
        <f>INDEX(Establishment!$B$2:$B$169,MATCH(D95,Establishment!$A$2:$A$169,0))</f>
        <v>#N/A</v>
      </c>
      <c r="F95" t="e">
        <f>INDEX(Establishment!$C$2:$C$169,MATCH(D95,Establishment!$A$2:$A$169,0))</f>
        <v>#N/A</v>
      </c>
      <c r="L95" s="3">
        <f t="shared" si="1"/>
        <v>-270</v>
      </c>
      <c r="M95" s="3"/>
      <c r="N95" s="3"/>
      <c r="P95"/>
      <c r="Q95"/>
      <c r="R95"/>
      <c r="S95"/>
      <c r="T95"/>
    </row>
    <row r="96" spans="1:20" s="1" customFormat="1" x14ac:dyDescent="0.25">
      <c r="A96"/>
      <c r="B96"/>
      <c r="C96" s="2"/>
      <c r="D96"/>
      <c r="E96" t="e">
        <f>INDEX(Establishment!$B$2:$B$169,MATCH(D96,Establishment!$A$2:$A$169,0))</f>
        <v>#N/A</v>
      </c>
      <c r="F96" t="e">
        <f>INDEX(Establishment!$C$2:$C$169,MATCH(D96,Establishment!$A$2:$A$169,0))</f>
        <v>#N/A</v>
      </c>
      <c r="L96" s="3">
        <f t="shared" si="1"/>
        <v>-270</v>
      </c>
      <c r="M96" s="3"/>
      <c r="N96" s="3"/>
      <c r="P96"/>
      <c r="Q96"/>
      <c r="R96"/>
      <c r="S96"/>
      <c r="T96"/>
    </row>
    <row r="97" spans="1:20" s="1" customFormat="1" x14ac:dyDescent="0.25">
      <c r="A97"/>
      <c r="B97"/>
      <c r="C97" s="2"/>
      <c r="D97"/>
      <c r="E97" t="e">
        <f>INDEX(Establishment!$B$2:$B$169,MATCH(D97,Establishment!$A$2:$A$169,0))</f>
        <v>#N/A</v>
      </c>
      <c r="F97" t="e">
        <f>INDEX(Establishment!$C$2:$C$169,MATCH(D97,Establishment!$A$2:$A$169,0))</f>
        <v>#N/A</v>
      </c>
      <c r="L97" s="3">
        <f t="shared" si="1"/>
        <v>-270</v>
      </c>
      <c r="M97" s="3"/>
      <c r="N97" s="3"/>
      <c r="P97"/>
      <c r="Q97"/>
      <c r="R97"/>
      <c r="S97"/>
      <c r="T97"/>
    </row>
    <row r="98" spans="1:20" s="1" customFormat="1" x14ac:dyDescent="0.25">
      <c r="A98"/>
      <c r="B98"/>
      <c r="C98" s="2"/>
      <c r="D98"/>
      <c r="E98" t="e">
        <f>INDEX(Establishment!$B$2:$B$169,MATCH(D98,Establishment!$A$2:$A$169,0))</f>
        <v>#N/A</v>
      </c>
      <c r="F98" t="e">
        <f>INDEX(Establishment!$C$2:$C$169,MATCH(D98,Establishment!$A$2:$A$169,0))</f>
        <v>#N/A</v>
      </c>
      <c r="L98" s="3">
        <f t="shared" si="1"/>
        <v>-270</v>
      </c>
      <c r="M98" s="3"/>
      <c r="N98" s="3"/>
      <c r="P98"/>
      <c r="Q98"/>
      <c r="R98"/>
      <c r="S98"/>
      <c r="T98"/>
    </row>
    <row r="99" spans="1:20" s="1" customFormat="1" x14ac:dyDescent="0.25">
      <c r="A99"/>
      <c r="B99"/>
      <c r="C99" s="2"/>
      <c r="D99"/>
      <c r="E99" t="e">
        <f>INDEX(Establishment!$B$2:$B$169,MATCH(D99,Establishment!$A$2:$A$169,0))</f>
        <v>#N/A</v>
      </c>
      <c r="F99" t="e">
        <f>INDEX(Establishment!$C$2:$C$169,MATCH(D99,Establishment!$A$2:$A$169,0))</f>
        <v>#N/A</v>
      </c>
      <c r="L99" s="3">
        <f t="shared" si="1"/>
        <v>-270</v>
      </c>
      <c r="M99" s="3"/>
      <c r="N99" s="3"/>
      <c r="P99"/>
      <c r="Q99"/>
      <c r="R99"/>
      <c r="S99"/>
      <c r="T99"/>
    </row>
    <row r="100" spans="1:20" s="1" customFormat="1" x14ac:dyDescent="0.25">
      <c r="A100"/>
      <c r="B100"/>
      <c r="C100" s="2"/>
      <c r="D100"/>
      <c r="E100" t="e">
        <f>INDEX(Establishment!$B$2:$B$169,MATCH(D100,Establishment!$A$2:$A$169,0))</f>
        <v>#N/A</v>
      </c>
      <c r="F100" t="e">
        <f>INDEX(Establishment!$C$2:$C$169,MATCH(D100,Establishment!$A$2:$A$169,0))</f>
        <v>#N/A</v>
      </c>
      <c r="L100" s="3">
        <f t="shared" si="1"/>
        <v>-270</v>
      </c>
      <c r="M100" s="3"/>
      <c r="N100" s="3"/>
      <c r="P100"/>
      <c r="Q100"/>
      <c r="R100"/>
      <c r="S100"/>
      <c r="T100"/>
    </row>
    <row r="101" spans="1:20" s="1" customFormat="1" x14ac:dyDescent="0.25">
      <c r="A101"/>
      <c r="B101"/>
      <c r="C101" s="2"/>
      <c r="D101"/>
      <c r="E101" t="e">
        <f>INDEX(Establishment!$B$2:$B$169,MATCH(D101,Establishment!$A$2:$A$169,0))</f>
        <v>#N/A</v>
      </c>
      <c r="F101" t="e">
        <f>INDEX(Establishment!$C$2:$C$169,MATCH(D101,Establishment!$A$2:$A$169,0))</f>
        <v>#N/A</v>
      </c>
      <c r="L101" s="3">
        <f t="shared" si="1"/>
        <v>-270</v>
      </c>
      <c r="M101" s="3"/>
      <c r="N101" s="3"/>
      <c r="P101"/>
      <c r="Q101"/>
      <c r="R101"/>
      <c r="S101"/>
      <c r="T101"/>
    </row>
    <row r="102" spans="1:20" s="1" customFormat="1" x14ac:dyDescent="0.25">
      <c r="A102"/>
      <c r="B102"/>
      <c r="C102" s="2"/>
      <c r="D102"/>
      <c r="E102" t="e">
        <f>INDEX(Establishment!$B$2:$B$169,MATCH(D102,Establishment!$A$2:$A$169,0))</f>
        <v>#N/A</v>
      </c>
      <c r="F102" t="e">
        <f>INDEX(Establishment!$C$2:$C$169,MATCH(D102,Establishment!$A$2:$A$169,0))</f>
        <v>#N/A</v>
      </c>
      <c r="L102" s="3">
        <f t="shared" si="1"/>
        <v>-270</v>
      </c>
      <c r="M102" s="3"/>
      <c r="N102" s="3"/>
      <c r="P102"/>
      <c r="Q102"/>
      <c r="R102"/>
      <c r="S102"/>
      <c r="T102"/>
    </row>
    <row r="103" spans="1:20" s="1" customFormat="1" x14ac:dyDescent="0.25">
      <c r="A103"/>
      <c r="B103"/>
      <c r="C103" s="2"/>
      <c r="D103"/>
      <c r="E103" t="e">
        <f>INDEX(Establishment!$B$2:$B$169,MATCH(D103,Establishment!$A$2:$A$169,0))</f>
        <v>#N/A</v>
      </c>
      <c r="F103" t="e">
        <f>INDEX(Establishment!$C$2:$C$169,MATCH(D103,Establishment!$A$2:$A$169,0))</f>
        <v>#N/A</v>
      </c>
      <c r="L103" s="3">
        <f t="shared" si="1"/>
        <v>-270</v>
      </c>
      <c r="M103" s="3"/>
      <c r="N103" s="3"/>
      <c r="P103"/>
      <c r="Q103"/>
      <c r="R103"/>
      <c r="S103"/>
      <c r="T103"/>
    </row>
    <row r="104" spans="1:20" s="1" customFormat="1" x14ac:dyDescent="0.25">
      <c r="A104"/>
      <c r="B104"/>
      <c r="C104" s="2"/>
      <c r="D104"/>
      <c r="E104" t="e">
        <f>INDEX(Establishment!$B$2:$B$169,MATCH(D104,Establishment!$A$2:$A$169,0))</f>
        <v>#N/A</v>
      </c>
      <c r="F104" t="e">
        <f>INDEX(Establishment!$C$2:$C$169,MATCH(D104,Establishment!$A$2:$A$169,0))</f>
        <v>#N/A</v>
      </c>
      <c r="L104" s="3">
        <f t="shared" si="1"/>
        <v>-270</v>
      </c>
      <c r="M104" s="3"/>
      <c r="N104" s="3"/>
      <c r="P104"/>
      <c r="Q104"/>
      <c r="R104"/>
      <c r="S104"/>
      <c r="T104"/>
    </row>
    <row r="105" spans="1:20" s="1" customFormat="1" x14ac:dyDescent="0.25">
      <c r="A105"/>
      <c r="B105"/>
      <c r="C105" s="2"/>
      <c r="D105"/>
      <c r="E105" t="e">
        <f>INDEX(Establishment!$B$2:$B$169,MATCH(D105,Establishment!$A$2:$A$169,0))</f>
        <v>#N/A</v>
      </c>
      <c r="F105" t="e">
        <f>INDEX(Establishment!$C$2:$C$169,MATCH(D105,Establishment!$A$2:$A$169,0))</f>
        <v>#N/A</v>
      </c>
      <c r="L105" s="3">
        <f t="shared" si="1"/>
        <v>-270</v>
      </c>
      <c r="M105" s="3"/>
      <c r="N105" s="3"/>
      <c r="P105"/>
      <c r="Q105"/>
      <c r="R105"/>
      <c r="S105"/>
      <c r="T105"/>
    </row>
    <row r="106" spans="1:20" s="1" customFormat="1" x14ac:dyDescent="0.25">
      <c r="A106"/>
      <c r="B106"/>
      <c r="C106" s="2"/>
      <c r="D106"/>
      <c r="E106" t="e">
        <f>INDEX(Establishment!$B$2:$B$169,MATCH(D106,Establishment!$A$2:$A$169,0))</f>
        <v>#N/A</v>
      </c>
      <c r="F106" t="e">
        <f>INDEX(Establishment!$C$2:$C$169,MATCH(D106,Establishment!$A$2:$A$169,0))</f>
        <v>#N/A</v>
      </c>
      <c r="L106" s="3">
        <f t="shared" si="1"/>
        <v>-270</v>
      </c>
      <c r="M106" s="3"/>
      <c r="N106" s="3"/>
      <c r="P106"/>
      <c r="Q106"/>
      <c r="R106"/>
      <c r="S106"/>
      <c r="T106"/>
    </row>
    <row r="107" spans="1:20" s="1" customFormat="1" x14ac:dyDescent="0.25">
      <c r="A107"/>
      <c r="B107"/>
      <c r="C107" s="2"/>
      <c r="D107"/>
      <c r="E107" t="e">
        <f>INDEX(Establishment!$B$2:$B$169,MATCH(D107,Establishment!$A$2:$A$169,0))</f>
        <v>#N/A</v>
      </c>
      <c r="F107" t="e">
        <f>INDEX(Establishment!$C$2:$C$169,MATCH(D107,Establishment!$A$2:$A$169,0))</f>
        <v>#N/A</v>
      </c>
      <c r="L107" s="3">
        <f t="shared" si="1"/>
        <v>-270</v>
      </c>
      <c r="M107" s="3"/>
      <c r="N107" s="3"/>
      <c r="P107"/>
      <c r="Q107"/>
      <c r="R107"/>
      <c r="S107"/>
      <c r="T107"/>
    </row>
    <row r="108" spans="1:20" s="1" customFormat="1" x14ac:dyDescent="0.25">
      <c r="A108"/>
      <c r="B108"/>
      <c r="C108" s="2"/>
      <c r="D108"/>
      <c r="E108" t="e">
        <f>INDEX(Establishment!$B$2:$B$169,MATCH(D108,Establishment!$A$2:$A$169,0))</f>
        <v>#N/A</v>
      </c>
      <c r="F108" t="e">
        <f>INDEX(Establishment!$C$2:$C$169,MATCH(D108,Establishment!$A$2:$A$169,0))</f>
        <v>#N/A</v>
      </c>
      <c r="L108" s="3">
        <f t="shared" si="1"/>
        <v>-270</v>
      </c>
      <c r="M108" s="3"/>
      <c r="N108" s="3"/>
      <c r="P108"/>
      <c r="Q108"/>
      <c r="R108"/>
      <c r="S108"/>
      <c r="T108"/>
    </row>
    <row r="109" spans="1:20" s="1" customFormat="1" x14ac:dyDescent="0.25">
      <c r="A109"/>
      <c r="B109"/>
      <c r="C109" s="2"/>
      <c r="D109"/>
      <c r="E109" t="e">
        <f>INDEX(Establishment!$B$2:$B$169,MATCH(D109,Establishment!$A$2:$A$169,0))</f>
        <v>#N/A</v>
      </c>
      <c r="F109" t="e">
        <f>INDEX(Establishment!$C$2:$C$169,MATCH(D109,Establishment!$A$2:$A$169,0))</f>
        <v>#N/A</v>
      </c>
      <c r="L109" s="3">
        <f t="shared" si="1"/>
        <v>-270</v>
      </c>
      <c r="M109" s="3"/>
      <c r="N109" s="3"/>
      <c r="P109"/>
      <c r="Q109"/>
      <c r="R109"/>
      <c r="S109"/>
      <c r="T109"/>
    </row>
    <row r="110" spans="1:20" s="1" customFormat="1" x14ac:dyDescent="0.25">
      <c r="A110"/>
      <c r="B110"/>
      <c r="C110" s="2"/>
      <c r="D110"/>
      <c r="E110" t="e">
        <f>INDEX(Establishment!$B$2:$B$169,MATCH(D110,Establishment!$A$2:$A$169,0))</f>
        <v>#N/A</v>
      </c>
      <c r="F110" t="e">
        <f>INDEX(Establishment!$C$2:$C$169,MATCH(D110,Establishment!$A$2:$A$169,0))</f>
        <v>#N/A</v>
      </c>
      <c r="L110" s="3">
        <f t="shared" si="1"/>
        <v>-270</v>
      </c>
      <c r="M110" s="3"/>
      <c r="N110" s="3"/>
      <c r="P110"/>
      <c r="Q110"/>
      <c r="R110"/>
      <c r="S110"/>
      <c r="T110"/>
    </row>
    <row r="111" spans="1:20" s="1" customFormat="1" x14ac:dyDescent="0.25">
      <c r="A111"/>
      <c r="B111"/>
      <c r="C111" s="2"/>
      <c r="D111"/>
      <c r="E111" t="e">
        <f>INDEX(Establishment!$B$2:$B$169,MATCH(D111,Establishment!$A$2:$A$169,0))</f>
        <v>#N/A</v>
      </c>
      <c r="F111" t="e">
        <f>INDEX(Establishment!$C$2:$C$169,MATCH(D111,Establishment!$A$2:$A$169,0))</f>
        <v>#N/A</v>
      </c>
      <c r="L111" s="3">
        <f t="shared" si="1"/>
        <v>-270</v>
      </c>
      <c r="M111" s="3"/>
      <c r="N111" s="3"/>
      <c r="P111"/>
      <c r="Q111"/>
      <c r="R111"/>
      <c r="S111"/>
      <c r="T111"/>
    </row>
    <row r="112" spans="1:20" s="1" customFormat="1" x14ac:dyDescent="0.25">
      <c r="A112"/>
      <c r="B112"/>
      <c r="C112" s="2"/>
      <c r="D112"/>
      <c r="E112" t="e">
        <f>INDEX(Establishment!$B$2:$B$169,MATCH(D112,Establishment!$A$2:$A$169,0))</f>
        <v>#N/A</v>
      </c>
      <c r="F112" t="e">
        <f>INDEX(Establishment!$C$2:$C$169,MATCH(D112,Establishment!$A$2:$A$169,0))</f>
        <v>#N/A</v>
      </c>
      <c r="L112" s="3">
        <f t="shared" si="1"/>
        <v>-270</v>
      </c>
      <c r="M112" s="3"/>
      <c r="N112" s="3"/>
      <c r="P112"/>
      <c r="Q112"/>
      <c r="R112"/>
      <c r="S112"/>
      <c r="T112"/>
    </row>
    <row r="113" spans="1:20" s="1" customFormat="1" x14ac:dyDescent="0.25">
      <c r="A113"/>
      <c r="B113"/>
      <c r="C113" s="2"/>
      <c r="D113"/>
      <c r="E113" t="e">
        <f>INDEX(Establishment!$B$2:$B$169,MATCH(D113,Establishment!$A$2:$A$169,0))</f>
        <v>#N/A</v>
      </c>
      <c r="F113" t="e">
        <f>INDEX(Establishment!$C$2:$C$169,MATCH(D113,Establishment!$A$2:$A$169,0))</f>
        <v>#N/A</v>
      </c>
      <c r="L113" s="3">
        <f t="shared" si="1"/>
        <v>-270</v>
      </c>
      <c r="M113" s="3"/>
      <c r="N113" s="3"/>
      <c r="P113"/>
      <c r="Q113"/>
      <c r="R113"/>
      <c r="S113"/>
      <c r="T113"/>
    </row>
    <row r="114" spans="1:20" s="1" customFormat="1" x14ac:dyDescent="0.25">
      <c r="A114"/>
      <c r="B114"/>
      <c r="C114" s="2"/>
      <c r="D114"/>
      <c r="E114" t="e">
        <f>INDEX(Establishment!$B$2:$B$169,MATCH(D114,Establishment!$A$2:$A$169,0))</f>
        <v>#N/A</v>
      </c>
      <c r="F114" t="e">
        <f>INDEX(Establishment!$C$2:$C$169,MATCH(D114,Establishment!$A$2:$A$169,0))</f>
        <v>#N/A</v>
      </c>
      <c r="L114" s="3">
        <f t="shared" si="1"/>
        <v>-270</v>
      </c>
      <c r="M114" s="3"/>
      <c r="N114" s="3"/>
      <c r="P114"/>
      <c r="Q114"/>
      <c r="R114"/>
      <c r="S114"/>
      <c r="T114"/>
    </row>
    <row r="115" spans="1:20" s="1" customFormat="1" x14ac:dyDescent="0.25">
      <c r="A115"/>
      <c r="B115"/>
      <c r="C115" s="2"/>
      <c r="D115"/>
      <c r="E115" t="e">
        <f>INDEX(Establishment!$B$2:$B$169,MATCH(D115,Establishment!$A$2:$A$169,0))</f>
        <v>#N/A</v>
      </c>
      <c r="F115" t="e">
        <f>INDEX(Establishment!$C$2:$C$169,MATCH(D115,Establishment!$A$2:$A$169,0))</f>
        <v>#N/A</v>
      </c>
      <c r="L115" s="3">
        <f t="shared" si="1"/>
        <v>-270</v>
      </c>
      <c r="M115" s="3"/>
      <c r="N115" s="3"/>
      <c r="P115"/>
      <c r="Q115"/>
      <c r="R115"/>
      <c r="S115"/>
      <c r="T115"/>
    </row>
    <row r="116" spans="1:20" s="1" customFormat="1" x14ac:dyDescent="0.25">
      <c r="A116"/>
      <c r="B116"/>
      <c r="C116" s="2"/>
      <c r="D116"/>
      <c r="E116" t="e">
        <f>INDEX(Establishment!$B$2:$B$169,MATCH(D116,Establishment!$A$2:$A$169,0))</f>
        <v>#N/A</v>
      </c>
      <c r="F116" t="e">
        <f>INDEX(Establishment!$C$2:$C$169,MATCH(D116,Establishment!$A$2:$A$169,0))</f>
        <v>#N/A</v>
      </c>
      <c r="L116" s="3">
        <f t="shared" si="1"/>
        <v>-270</v>
      </c>
      <c r="M116" s="3"/>
      <c r="N116" s="3"/>
      <c r="P116"/>
      <c r="Q116"/>
      <c r="R116"/>
      <c r="S116"/>
      <c r="T116"/>
    </row>
    <row r="117" spans="1:20" s="1" customFormat="1" x14ac:dyDescent="0.25">
      <c r="A117"/>
      <c r="B117"/>
      <c r="C117" s="2"/>
      <c r="D117"/>
      <c r="E117" t="e">
        <f>INDEX(Establishment!$B$2:$B$169,MATCH(D117,Establishment!$A$2:$A$169,0))</f>
        <v>#N/A</v>
      </c>
      <c r="F117" t="e">
        <f>INDEX(Establishment!$C$2:$C$169,MATCH(D117,Establishment!$A$2:$A$169,0))</f>
        <v>#N/A</v>
      </c>
      <c r="L117" s="3">
        <f t="shared" si="1"/>
        <v>-270</v>
      </c>
      <c r="M117" s="3"/>
      <c r="N117" s="3"/>
      <c r="P117"/>
      <c r="Q117"/>
      <c r="R117"/>
      <c r="S117"/>
      <c r="T117"/>
    </row>
    <row r="118" spans="1:20" s="1" customFormat="1" x14ac:dyDescent="0.25">
      <c r="A118"/>
      <c r="B118"/>
      <c r="C118" s="2"/>
      <c r="D118"/>
      <c r="E118" t="e">
        <f>INDEX(Establishment!$B$2:$B$169,MATCH(D118,Establishment!$A$2:$A$169,0))</f>
        <v>#N/A</v>
      </c>
      <c r="F118" t="e">
        <f>INDEX(Establishment!$C$2:$C$169,MATCH(D118,Establishment!$A$2:$A$169,0))</f>
        <v>#N/A</v>
      </c>
      <c r="L118" s="3">
        <f t="shared" si="1"/>
        <v>-270</v>
      </c>
      <c r="M118" s="3"/>
      <c r="N118" s="3"/>
      <c r="P118"/>
      <c r="Q118"/>
      <c r="R118"/>
      <c r="S118"/>
      <c r="T118"/>
    </row>
    <row r="119" spans="1:20" s="1" customFormat="1" x14ac:dyDescent="0.25">
      <c r="A119"/>
      <c r="B119"/>
      <c r="C119" s="2"/>
      <c r="D119"/>
      <c r="E119" t="e">
        <f>INDEX(Establishment!$B$2:$B$169,MATCH(D119,Establishment!$A$2:$A$169,0))</f>
        <v>#N/A</v>
      </c>
      <c r="F119" t="e">
        <f>INDEX(Establishment!$C$2:$C$169,MATCH(D119,Establishment!$A$2:$A$169,0))</f>
        <v>#N/A</v>
      </c>
      <c r="L119" s="3">
        <f t="shared" si="1"/>
        <v>-270</v>
      </c>
      <c r="M119" s="3"/>
      <c r="N119" s="3"/>
      <c r="P119"/>
      <c r="Q119"/>
      <c r="R119"/>
      <c r="S119"/>
      <c r="T119"/>
    </row>
    <row r="120" spans="1:20" s="1" customFormat="1" x14ac:dyDescent="0.25">
      <c r="A120"/>
      <c r="B120"/>
      <c r="C120" s="2"/>
      <c r="D120"/>
      <c r="E120" t="e">
        <f>INDEX(Establishment!$B$2:$B$169,MATCH(D120,Establishment!$A$2:$A$169,0))</f>
        <v>#N/A</v>
      </c>
      <c r="F120" t="e">
        <f>INDEX(Establishment!$C$2:$C$169,MATCH(D120,Establishment!$A$2:$A$169,0))</f>
        <v>#N/A</v>
      </c>
      <c r="L120" s="3">
        <f t="shared" si="1"/>
        <v>-270</v>
      </c>
      <c r="M120" s="3"/>
      <c r="N120" s="3"/>
      <c r="P120"/>
      <c r="Q120"/>
      <c r="R120"/>
      <c r="S120"/>
      <c r="T120"/>
    </row>
    <row r="121" spans="1:20" s="1" customFormat="1" x14ac:dyDescent="0.25">
      <c r="A121"/>
      <c r="B121"/>
      <c r="C121" s="2"/>
      <c r="D121"/>
      <c r="E121" t="e">
        <f>INDEX(Establishment!$B$2:$B$169,MATCH(D121,Establishment!$A$2:$A$169,0))</f>
        <v>#N/A</v>
      </c>
      <c r="F121" t="e">
        <f>INDEX(Establishment!$C$2:$C$169,MATCH(D121,Establishment!$A$2:$A$169,0))</f>
        <v>#N/A</v>
      </c>
      <c r="L121" s="3">
        <f t="shared" si="1"/>
        <v>-270</v>
      </c>
      <c r="M121" s="3"/>
      <c r="N121" s="3"/>
      <c r="P121"/>
      <c r="Q121"/>
      <c r="R121"/>
      <c r="S121"/>
      <c r="T121"/>
    </row>
    <row r="122" spans="1:20" s="1" customFormat="1" x14ac:dyDescent="0.25">
      <c r="A122"/>
      <c r="B122"/>
      <c r="C122" s="2"/>
      <c r="D122"/>
      <c r="E122" t="e">
        <f>INDEX(Establishment!$B$2:$B$169,MATCH(D122,Establishment!$A$2:$A$169,0))</f>
        <v>#N/A</v>
      </c>
      <c r="F122" t="e">
        <f>INDEX(Establishment!$C$2:$C$169,MATCH(D122,Establishment!$A$2:$A$169,0))</f>
        <v>#N/A</v>
      </c>
      <c r="L122" s="3">
        <f t="shared" si="1"/>
        <v>-270</v>
      </c>
      <c r="M122" s="3"/>
      <c r="N122" s="3"/>
      <c r="P122"/>
      <c r="Q122"/>
      <c r="R122"/>
      <c r="S122"/>
      <c r="T122"/>
    </row>
    <row r="123" spans="1:20" s="1" customFormat="1" x14ac:dyDescent="0.25">
      <c r="A123"/>
      <c r="B123"/>
      <c r="C123" s="2"/>
      <c r="D123"/>
      <c r="E123" t="e">
        <f>INDEX(Establishment!$B$2:$B$169,MATCH(D123,Establishment!$A$2:$A$169,0))</f>
        <v>#N/A</v>
      </c>
      <c r="F123" t="e">
        <f>INDEX(Establishment!$C$2:$C$169,MATCH(D123,Establishment!$A$2:$A$169,0))</f>
        <v>#N/A</v>
      </c>
      <c r="L123" s="3">
        <f t="shared" si="1"/>
        <v>-270</v>
      </c>
      <c r="M123" s="3"/>
      <c r="N123" s="3"/>
      <c r="P123"/>
      <c r="Q123"/>
      <c r="R123"/>
      <c r="S123"/>
      <c r="T123"/>
    </row>
    <row r="124" spans="1:20" s="1" customFormat="1" x14ac:dyDescent="0.25">
      <c r="A124"/>
      <c r="B124"/>
      <c r="C124" s="2"/>
      <c r="D124"/>
      <c r="E124" t="e">
        <f>INDEX(Establishment!$B$2:$B$169,MATCH(D124,Establishment!$A$2:$A$169,0))</f>
        <v>#N/A</v>
      </c>
      <c r="F124" t="e">
        <f>INDEX(Establishment!$C$2:$C$169,MATCH(D124,Establishment!$A$2:$A$169,0))</f>
        <v>#N/A</v>
      </c>
      <c r="L124" s="3">
        <f t="shared" si="1"/>
        <v>-270</v>
      </c>
      <c r="M124" s="3"/>
      <c r="N124" s="3"/>
      <c r="P124"/>
      <c r="Q124"/>
      <c r="R124"/>
      <c r="S124"/>
      <c r="T124"/>
    </row>
    <row r="125" spans="1:20" s="1" customFormat="1" x14ac:dyDescent="0.25">
      <c r="A125"/>
      <c r="B125"/>
      <c r="C125" s="2"/>
      <c r="D125"/>
      <c r="E125" t="e">
        <f>INDEX(Establishment!$B$2:$B$169,MATCH(D125,Establishment!$A$2:$A$169,0))</f>
        <v>#N/A</v>
      </c>
      <c r="F125" t="e">
        <f>INDEX(Establishment!$C$2:$C$169,MATCH(D125,Establishment!$A$2:$A$169,0))</f>
        <v>#N/A</v>
      </c>
      <c r="L125" s="3">
        <f t="shared" si="1"/>
        <v>-270</v>
      </c>
      <c r="M125" s="3"/>
      <c r="N125" s="3"/>
      <c r="P125"/>
      <c r="Q125"/>
      <c r="R125"/>
      <c r="S125"/>
      <c r="T125"/>
    </row>
    <row r="126" spans="1:20" s="1" customFormat="1" x14ac:dyDescent="0.25">
      <c r="A126"/>
      <c r="B126"/>
      <c r="C126" s="2"/>
      <c r="D126"/>
      <c r="E126" t="e">
        <f>INDEX(Establishment!$B$2:$B$169,MATCH(D126,Establishment!$A$2:$A$169,0))</f>
        <v>#N/A</v>
      </c>
      <c r="F126" t="e">
        <f>INDEX(Establishment!$C$2:$C$169,MATCH(D126,Establishment!$A$2:$A$169,0))</f>
        <v>#N/A</v>
      </c>
      <c r="L126" s="3">
        <f t="shared" si="1"/>
        <v>-270</v>
      </c>
      <c r="M126" s="3"/>
      <c r="N126" s="3"/>
      <c r="P126"/>
      <c r="Q126"/>
      <c r="R126"/>
      <c r="S126"/>
      <c r="T126"/>
    </row>
    <row r="127" spans="1:20" s="1" customFormat="1" x14ac:dyDescent="0.25">
      <c r="A127"/>
      <c r="B127"/>
      <c r="C127" s="2"/>
      <c r="D127"/>
      <c r="E127" t="e">
        <f>INDEX(Establishment!$B$2:$B$169,MATCH(D127,Establishment!$A$2:$A$169,0))</f>
        <v>#N/A</v>
      </c>
      <c r="F127" t="e">
        <f>INDEX(Establishment!$C$2:$C$169,MATCH(D127,Establishment!$A$2:$A$169,0))</f>
        <v>#N/A</v>
      </c>
      <c r="L127" s="3">
        <f t="shared" si="1"/>
        <v>-270</v>
      </c>
      <c r="M127" s="3"/>
      <c r="N127" s="3"/>
      <c r="P127"/>
      <c r="Q127"/>
      <c r="R127"/>
      <c r="S127"/>
      <c r="T127"/>
    </row>
    <row r="128" spans="1:20" s="1" customFormat="1" x14ac:dyDescent="0.25">
      <c r="A128"/>
      <c r="B128"/>
      <c r="C128" s="2"/>
      <c r="D128"/>
      <c r="E128" t="e">
        <f>INDEX(Establishment!$B$2:$B$169,MATCH(D128,Establishment!$A$2:$A$169,0))</f>
        <v>#N/A</v>
      </c>
      <c r="F128" t="e">
        <f>INDEX(Establishment!$C$2:$C$169,MATCH(D128,Establishment!$A$2:$A$169,0))</f>
        <v>#N/A</v>
      </c>
      <c r="L128" s="3">
        <f t="shared" si="1"/>
        <v>-270</v>
      </c>
      <c r="M128" s="3"/>
      <c r="N128" s="3"/>
      <c r="P128"/>
      <c r="Q128"/>
      <c r="R128"/>
      <c r="S128"/>
      <c r="T128"/>
    </row>
    <row r="129" spans="1:20" s="1" customFormat="1" x14ac:dyDescent="0.25">
      <c r="A129"/>
      <c r="B129"/>
      <c r="C129" s="2"/>
      <c r="D129"/>
      <c r="E129" t="e">
        <f>INDEX(Establishment!$B$2:$B$169,MATCH(D129,Establishment!$A$2:$A$169,0))</f>
        <v>#N/A</v>
      </c>
      <c r="F129" t="e">
        <f>INDEX(Establishment!$C$2:$C$169,MATCH(D129,Establishment!$A$2:$A$169,0))</f>
        <v>#N/A</v>
      </c>
      <c r="L129" s="3">
        <f t="shared" si="1"/>
        <v>-270</v>
      </c>
      <c r="M129" s="3"/>
      <c r="N129" s="3"/>
      <c r="P129"/>
      <c r="Q129"/>
      <c r="R129"/>
      <c r="S129"/>
      <c r="T129"/>
    </row>
    <row r="130" spans="1:20" s="1" customFormat="1" x14ac:dyDescent="0.25">
      <c r="A130"/>
      <c r="B130"/>
      <c r="C130" s="2"/>
      <c r="D130"/>
      <c r="E130" t="e">
        <f>INDEX(Establishment!$B$2:$B$169,MATCH(D130,Establishment!$A$2:$A$169,0))</f>
        <v>#N/A</v>
      </c>
      <c r="F130" t="e">
        <f>INDEX(Establishment!$C$2:$C$169,MATCH(D130,Establishment!$A$2:$A$169,0))</f>
        <v>#N/A</v>
      </c>
      <c r="L130" s="3">
        <f t="shared" si="1"/>
        <v>-270</v>
      </c>
      <c r="M130" s="3"/>
      <c r="N130" s="3"/>
      <c r="P130"/>
      <c r="Q130"/>
      <c r="R130"/>
      <c r="S130"/>
      <c r="T130"/>
    </row>
    <row r="131" spans="1:20" s="1" customFormat="1" x14ac:dyDescent="0.25">
      <c r="A131"/>
      <c r="B131"/>
      <c r="C131" s="2"/>
      <c r="D131"/>
      <c r="E131" t="e">
        <f>INDEX(Establishment!$B$2:$B$169,MATCH(D131,Establishment!$A$2:$A$169,0))</f>
        <v>#N/A</v>
      </c>
      <c r="F131" t="e">
        <f>INDEX(Establishment!$C$2:$C$169,MATCH(D131,Establishment!$A$2:$A$169,0))</f>
        <v>#N/A</v>
      </c>
      <c r="L131" s="3">
        <f t="shared" si="1"/>
        <v>-270</v>
      </c>
      <c r="M131" s="3"/>
      <c r="N131" s="3"/>
      <c r="P131"/>
      <c r="Q131"/>
      <c r="R131"/>
      <c r="S131"/>
      <c r="T131"/>
    </row>
    <row r="132" spans="1:20" s="1" customFormat="1" x14ac:dyDescent="0.25">
      <c r="A132"/>
      <c r="B132"/>
      <c r="C132" s="2"/>
      <c r="D132"/>
      <c r="E132" t="e">
        <f>INDEX(Establishment!$B$2:$B$169,MATCH(D132,Establishment!$A$2:$A$169,0))</f>
        <v>#N/A</v>
      </c>
      <c r="F132" t="e">
        <f>INDEX(Establishment!$C$2:$C$169,MATCH(D132,Establishment!$A$2:$A$169,0))</f>
        <v>#N/A</v>
      </c>
      <c r="L132" s="3">
        <f t="shared" ref="L132:L153" si="2">L131-SUM(G132:K132)+O132</f>
        <v>-270</v>
      </c>
      <c r="M132" s="3"/>
      <c r="N132" s="3"/>
      <c r="P132"/>
      <c r="Q132"/>
      <c r="R132"/>
      <c r="S132"/>
      <c r="T132"/>
    </row>
    <row r="133" spans="1:20" s="1" customFormat="1" x14ac:dyDescent="0.25">
      <c r="A133"/>
      <c r="B133"/>
      <c r="C133" s="2"/>
      <c r="D133"/>
      <c r="E133" t="e">
        <f>INDEX(Establishment!$B$2:$B$169,MATCH(D133,Establishment!$A$2:$A$169,0))</f>
        <v>#N/A</v>
      </c>
      <c r="F133" t="e">
        <f>INDEX(Establishment!$C$2:$C$169,MATCH(D133,Establishment!$A$2:$A$169,0))</f>
        <v>#N/A</v>
      </c>
      <c r="L133" s="3">
        <f t="shared" si="2"/>
        <v>-270</v>
      </c>
      <c r="M133" s="3"/>
      <c r="N133" s="3"/>
      <c r="P133"/>
      <c r="Q133"/>
      <c r="R133"/>
      <c r="S133"/>
      <c r="T133"/>
    </row>
    <row r="134" spans="1:20" s="1" customFormat="1" x14ac:dyDescent="0.25">
      <c r="A134"/>
      <c r="B134"/>
      <c r="C134" s="2"/>
      <c r="D134"/>
      <c r="E134" t="e">
        <f>INDEX(Establishment!$B$2:$B$169,MATCH(D134,Establishment!$A$2:$A$169,0))</f>
        <v>#N/A</v>
      </c>
      <c r="F134" t="e">
        <f>INDEX(Establishment!$C$2:$C$169,MATCH(D134,Establishment!$A$2:$A$169,0))</f>
        <v>#N/A</v>
      </c>
      <c r="L134" s="3">
        <f t="shared" si="2"/>
        <v>-270</v>
      </c>
      <c r="M134" s="3"/>
      <c r="N134" s="3"/>
      <c r="P134"/>
      <c r="Q134"/>
      <c r="R134"/>
      <c r="S134"/>
      <c r="T134"/>
    </row>
    <row r="135" spans="1:20" s="1" customFormat="1" x14ac:dyDescent="0.25">
      <c r="A135"/>
      <c r="B135"/>
      <c r="C135" s="2"/>
      <c r="D135"/>
      <c r="E135" t="e">
        <f>INDEX(Establishment!$B$2:$B$169,MATCH(D135,Establishment!$A$2:$A$169,0))</f>
        <v>#N/A</v>
      </c>
      <c r="F135" t="e">
        <f>INDEX(Establishment!$C$2:$C$169,MATCH(D135,Establishment!$A$2:$A$169,0))</f>
        <v>#N/A</v>
      </c>
      <c r="L135" s="3">
        <f t="shared" si="2"/>
        <v>-270</v>
      </c>
      <c r="M135" s="3"/>
      <c r="N135" s="3"/>
      <c r="P135"/>
      <c r="Q135"/>
      <c r="R135"/>
      <c r="S135"/>
      <c r="T135"/>
    </row>
    <row r="136" spans="1:20" s="1" customFormat="1" x14ac:dyDescent="0.25">
      <c r="A136"/>
      <c r="B136"/>
      <c r="C136" s="2"/>
      <c r="D136"/>
      <c r="E136" t="e">
        <f>INDEX(Establishment!$B$2:$B$169,MATCH(D136,Establishment!$A$2:$A$169,0))</f>
        <v>#N/A</v>
      </c>
      <c r="F136" t="e">
        <f>INDEX(Establishment!$C$2:$C$169,MATCH(D136,Establishment!$A$2:$A$169,0))</f>
        <v>#N/A</v>
      </c>
      <c r="L136" s="3">
        <f t="shared" si="2"/>
        <v>-270</v>
      </c>
      <c r="M136" s="3"/>
      <c r="N136" s="3"/>
      <c r="P136"/>
      <c r="Q136"/>
      <c r="R136"/>
      <c r="S136"/>
      <c r="T136"/>
    </row>
    <row r="137" spans="1:20" s="1" customFormat="1" x14ac:dyDescent="0.25">
      <c r="A137"/>
      <c r="B137"/>
      <c r="C137" s="2"/>
      <c r="D137"/>
      <c r="E137" t="e">
        <f>INDEX(Establishment!$B$2:$B$169,MATCH(D137,Establishment!$A$2:$A$169,0))</f>
        <v>#N/A</v>
      </c>
      <c r="F137" t="e">
        <f>INDEX(Establishment!$C$2:$C$169,MATCH(D137,Establishment!$A$2:$A$169,0))</f>
        <v>#N/A</v>
      </c>
      <c r="L137" s="3">
        <f t="shared" si="2"/>
        <v>-270</v>
      </c>
      <c r="M137" s="3"/>
      <c r="N137" s="3"/>
      <c r="P137"/>
      <c r="Q137"/>
      <c r="R137"/>
      <c r="S137"/>
      <c r="T137"/>
    </row>
    <row r="138" spans="1:20" s="1" customFormat="1" x14ac:dyDescent="0.25">
      <c r="A138"/>
      <c r="B138"/>
      <c r="C138" s="2"/>
      <c r="D138"/>
      <c r="E138" t="e">
        <f>INDEX(Establishment!$B$2:$B$169,MATCH(D138,Establishment!$A$2:$A$169,0))</f>
        <v>#N/A</v>
      </c>
      <c r="F138" t="e">
        <f>INDEX(Establishment!$C$2:$C$169,MATCH(D138,Establishment!$A$2:$A$169,0))</f>
        <v>#N/A</v>
      </c>
      <c r="L138" s="3">
        <f t="shared" si="2"/>
        <v>-270</v>
      </c>
      <c r="M138" s="3"/>
      <c r="N138" s="3"/>
      <c r="P138"/>
      <c r="Q138"/>
      <c r="R138"/>
      <c r="S138"/>
      <c r="T138"/>
    </row>
    <row r="139" spans="1:20" s="1" customFormat="1" x14ac:dyDescent="0.25">
      <c r="A139"/>
      <c r="B139"/>
      <c r="C139" s="2"/>
      <c r="D139"/>
      <c r="E139" t="e">
        <f>INDEX(Establishment!$B$2:$B$169,MATCH(D139,Establishment!$A$2:$A$169,0))</f>
        <v>#N/A</v>
      </c>
      <c r="F139" t="e">
        <f>INDEX(Establishment!$C$2:$C$169,MATCH(D139,Establishment!$A$2:$A$169,0))</f>
        <v>#N/A</v>
      </c>
      <c r="L139" s="3">
        <f t="shared" si="2"/>
        <v>-270</v>
      </c>
      <c r="M139" s="3"/>
      <c r="N139" s="3"/>
      <c r="P139"/>
      <c r="Q139"/>
      <c r="R139"/>
      <c r="S139"/>
      <c r="T139"/>
    </row>
    <row r="140" spans="1:20" s="1" customFormat="1" x14ac:dyDescent="0.25">
      <c r="A140"/>
      <c r="B140"/>
      <c r="C140" s="2"/>
      <c r="D140"/>
      <c r="E140" t="e">
        <f>INDEX(Establishment!$B$2:$B$169,MATCH(D140,Establishment!$A$2:$A$169,0))</f>
        <v>#N/A</v>
      </c>
      <c r="F140" t="e">
        <f>INDEX(Establishment!$C$2:$C$169,MATCH(D140,Establishment!$A$2:$A$169,0))</f>
        <v>#N/A</v>
      </c>
      <c r="L140" s="3">
        <f t="shared" si="2"/>
        <v>-270</v>
      </c>
      <c r="M140" s="3"/>
      <c r="N140" s="3"/>
      <c r="P140"/>
      <c r="Q140"/>
      <c r="R140"/>
      <c r="S140"/>
      <c r="T140"/>
    </row>
    <row r="141" spans="1:20" s="1" customFormat="1" x14ac:dyDescent="0.25">
      <c r="A141"/>
      <c r="B141"/>
      <c r="C141" s="2"/>
      <c r="D141"/>
      <c r="E141" t="e">
        <f>INDEX(Establishment!$B$2:$B$169,MATCH(D141,Establishment!$A$2:$A$169,0))</f>
        <v>#N/A</v>
      </c>
      <c r="F141" t="e">
        <f>INDEX(Establishment!$C$2:$C$169,MATCH(D141,Establishment!$A$2:$A$169,0))</f>
        <v>#N/A</v>
      </c>
      <c r="L141" s="3">
        <f t="shared" si="2"/>
        <v>-270</v>
      </c>
      <c r="M141" s="3"/>
      <c r="N141" s="3"/>
      <c r="P141"/>
      <c r="Q141"/>
      <c r="R141"/>
      <c r="S141"/>
      <c r="T141"/>
    </row>
    <row r="142" spans="1:20" s="1" customFormat="1" x14ac:dyDescent="0.25">
      <c r="A142"/>
      <c r="B142"/>
      <c r="C142" s="2"/>
      <c r="D142"/>
      <c r="E142" t="e">
        <f>INDEX(Establishment!$B$2:$B$169,MATCH(D142,Establishment!$A$2:$A$169,0))</f>
        <v>#N/A</v>
      </c>
      <c r="F142" t="e">
        <f>INDEX(Establishment!$C$2:$C$169,MATCH(D142,Establishment!$A$2:$A$169,0))</f>
        <v>#N/A</v>
      </c>
      <c r="L142" s="3">
        <f t="shared" si="2"/>
        <v>-270</v>
      </c>
      <c r="M142" s="3"/>
      <c r="N142" s="3"/>
      <c r="P142"/>
      <c r="Q142"/>
      <c r="R142"/>
      <c r="S142"/>
      <c r="T142"/>
    </row>
    <row r="143" spans="1:20" s="1" customFormat="1" x14ac:dyDescent="0.25">
      <c r="A143"/>
      <c r="B143"/>
      <c r="C143" s="2"/>
      <c r="D143"/>
      <c r="E143" t="e">
        <f>INDEX(Establishment!$B$2:$B$169,MATCH(D143,Establishment!$A$2:$A$169,0))</f>
        <v>#N/A</v>
      </c>
      <c r="F143" t="e">
        <f>INDEX(Establishment!$C$2:$C$169,MATCH(D143,Establishment!$A$2:$A$169,0))</f>
        <v>#N/A</v>
      </c>
      <c r="L143" s="3">
        <f t="shared" si="2"/>
        <v>-270</v>
      </c>
      <c r="M143" s="3"/>
      <c r="N143" s="3"/>
      <c r="P143"/>
      <c r="Q143"/>
      <c r="R143"/>
      <c r="S143"/>
      <c r="T143"/>
    </row>
    <row r="144" spans="1:20" s="1" customFormat="1" x14ac:dyDescent="0.25">
      <c r="A144"/>
      <c r="B144"/>
      <c r="C144" s="2"/>
      <c r="D144"/>
      <c r="E144" t="e">
        <f>INDEX(Establishment!$B$2:$B$169,MATCH(D144,Establishment!$A$2:$A$169,0))</f>
        <v>#N/A</v>
      </c>
      <c r="F144" t="e">
        <f>INDEX(Establishment!$C$2:$C$169,MATCH(D144,Establishment!$A$2:$A$169,0))</f>
        <v>#N/A</v>
      </c>
      <c r="L144" s="3">
        <f t="shared" si="2"/>
        <v>-270</v>
      </c>
      <c r="M144" s="3"/>
      <c r="N144" s="3"/>
      <c r="P144"/>
      <c r="Q144"/>
      <c r="R144"/>
      <c r="S144"/>
      <c r="T144"/>
    </row>
    <row r="145" spans="1:20" s="1" customFormat="1" x14ac:dyDescent="0.25">
      <c r="A145"/>
      <c r="B145"/>
      <c r="C145" s="2"/>
      <c r="D145"/>
      <c r="E145" t="e">
        <f>INDEX(Establishment!$B$2:$B$169,MATCH(D145,Establishment!$A$2:$A$169,0))</f>
        <v>#N/A</v>
      </c>
      <c r="F145" t="e">
        <f>INDEX(Establishment!$C$2:$C$169,MATCH(D145,Establishment!$A$2:$A$169,0))</f>
        <v>#N/A</v>
      </c>
      <c r="L145" s="3">
        <f t="shared" si="2"/>
        <v>-270</v>
      </c>
      <c r="M145" s="3"/>
      <c r="N145" s="3"/>
      <c r="P145"/>
      <c r="Q145"/>
      <c r="R145"/>
      <c r="S145"/>
      <c r="T145"/>
    </row>
    <row r="146" spans="1:20" s="1" customFormat="1" x14ac:dyDescent="0.25">
      <c r="A146"/>
      <c r="B146"/>
      <c r="C146" s="2"/>
      <c r="D146"/>
      <c r="E146" t="e">
        <f>INDEX(Establishment!$B$2:$B$169,MATCH(D146,Establishment!$A$2:$A$169,0))</f>
        <v>#N/A</v>
      </c>
      <c r="F146" t="e">
        <f>INDEX(Establishment!$C$2:$C$169,MATCH(D146,Establishment!$A$2:$A$169,0))</f>
        <v>#N/A</v>
      </c>
      <c r="L146" s="3">
        <f t="shared" si="2"/>
        <v>-270</v>
      </c>
      <c r="M146" s="3"/>
      <c r="N146" s="3"/>
      <c r="P146"/>
      <c r="Q146"/>
      <c r="R146"/>
      <c r="S146"/>
      <c r="T146"/>
    </row>
    <row r="147" spans="1:20" s="1" customFormat="1" x14ac:dyDescent="0.25">
      <c r="A147"/>
      <c r="B147"/>
      <c r="C147" s="2"/>
      <c r="D147"/>
      <c r="E147" t="e">
        <f>INDEX(Establishment!$B$2:$B$169,MATCH(D147,Establishment!$A$2:$A$169,0))</f>
        <v>#N/A</v>
      </c>
      <c r="F147" t="e">
        <f>INDEX(Establishment!$C$2:$C$169,MATCH(D147,Establishment!$A$2:$A$169,0))</f>
        <v>#N/A</v>
      </c>
      <c r="L147" s="3">
        <f t="shared" si="2"/>
        <v>-270</v>
      </c>
      <c r="M147" s="3"/>
      <c r="N147" s="3"/>
      <c r="P147"/>
      <c r="Q147"/>
      <c r="R147"/>
      <c r="S147"/>
      <c r="T147"/>
    </row>
    <row r="148" spans="1:20" s="1" customFormat="1" x14ac:dyDescent="0.25">
      <c r="A148"/>
      <c r="B148"/>
      <c r="C148" s="2"/>
      <c r="D148"/>
      <c r="E148" t="e">
        <f>INDEX(Establishment!$B$2:$B$169,MATCH(D148,Establishment!$A$2:$A$169,0))</f>
        <v>#N/A</v>
      </c>
      <c r="F148" t="e">
        <f>INDEX(Establishment!$C$2:$C$169,MATCH(D148,Establishment!$A$2:$A$169,0))</f>
        <v>#N/A</v>
      </c>
      <c r="L148" s="3">
        <f t="shared" si="2"/>
        <v>-270</v>
      </c>
      <c r="M148" s="3"/>
      <c r="N148" s="3"/>
      <c r="P148"/>
      <c r="Q148"/>
      <c r="R148"/>
      <c r="S148"/>
      <c r="T148"/>
    </row>
    <row r="149" spans="1:20" s="1" customFormat="1" x14ac:dyDescent="0.25">
      <c r="A149"/>
      <c r="B149"/>
      <c r="C149" s="2"/>
      <c r="D149"/>
      <c r="E149" t="e">
        <f>INDEX(Establishment!$B$2:$B$169,MATCH(D149,Establishment!$A$2:$A$169,0))</f>
        <v>#N/A</v>
      </c>
      <c r="F149" t="e">
        <f>INDEX(Establishment!$C$2:$C$169,MATCH(D149,Establishment!$A$2:$A$169,0))</f>
        <v>#N/A</v>
      </c>
      <c r="L149" s="3">
        <f t="shared" si="2"/>
        <v>-270</v>
      </c>
      <c r="M149" s="3"/>
      <c r="N149" s="3"/>
      <c r="P149"/>
      <c r="Q149"/>
      <c r="R149"/>
      <c r="S149"/>
      <c r="T149"/>
    </row>
    <row r="150" spans="1:20" s="1" customFormat="1" x14ac:dyDescent="0.25">
      <c r="A150"/>
      <c r="B150"/>
      <c r="C150" s="2"/>
      <c r="D150"/>
      <c r="E150" t="e">
        <f>INDEX(Establishment!$B$2:$B$169,MATCH(D150,Establishment!$A$2:$A$169,0))</f>
        <v>#N/A</v>
      </c>
      <c r="F150" t="e">
        <f>INDEX(Establishment!$C$2:$C$169,MATCH(D150,Establishment!$A$2:$A$169,0))</f>
        <v>#N/A</v>
      </c>
      <c r="L150" s="3">
        <f t="shared" si="2"/>
        <v>-270</v>
      </c>
      <c r="M150" s="3"/>
      <c r="N150" s="3"/>
      <c r="P150"/>
      <c r="Q150"/>
      <c r="R150"/>
      <c r="S150"/>
      <c r="T150"/>
    </row>
    <row r="151" spans="1:20" s="1" customFormat="1" x14ac:dyDescent="0.25">
      <c r="A151"/>
      <c r="B151"/>
      <c r="C151" s="2"/>
      <c r="D151"/>
      <c r="E151"/>
      <c r="F151"/>
      <c r="L151" s="3">
        <f t="shared" si="2"/>
        <v>-270</v>
      </c>
      <c r="M151" s="3"/>
      <c r="N151" s="3"/>
      <c r="P151"/>
      <c r="Q151"/>
      <c r="R151"/>
      <c r="S151"/>
      <c r="T151"/>
    </row>
    <row r="152" spans="1:20" s="1" customFormat="1" x14ac:dyDescent="0.25">
      <c r="A152"/>
      <c r="B152"/>
      <c r="C152" s="2"/>
      <c r="D152"/>
      <c r="E152"/>
      <c r="F152"/>
      <c r="L152" s="3">
        <f t="shared" si="2"/>
        <v>-270</v>
      </c>
      <c r="M152" s="3"/>
      <c r="N152" s="3"/>
      <c r="P152"/>
      <c r="Q152"/>
      <c r="R152"/>
      <c r="S152"/>
      <c r="T152"/>
    </row>
    <row r="153" spans="1:20" s="1" customFormat="1" x14ac:dyDescent="0.25">
      <c r="A153"/>
      <c r="B153"/>
      <c r="C153" s="2"/>
      <c r="D153"/>
      <c r="E153"/>
      <c r="F153"/>
      <c r="L153" s="3">
        <f t="shared" si="2"/>
        <v>-270</v>
      </c>
      <c r="M153" s="3"/>
      <c r="N153" s="3"/>
      <c r="P153"/>
      <c r="Q153"/>
      <c r="R153"/>
      <c r="S153"/>
      <c r="T153"/>
    </row>
    <row r="154" spans="1:20" s="1" customFormat="1" x14ac:dyDescent="0.25">
      <c r="A154"/>
      <c r="B154"/>
      <c r="C154" s="2"/>
      <c r="D154"/>
      <c r="E154"/>
      <c r="F154"/>
      <c r="L154" s="3"/>
      <c r="M154" s="3"/>
      <c r="N154" s="3"/>
      <c r="P154"/>
      <c r="Q154"/>
      <c r="R154"/>
      <c r="S154"/>
      <c r="T154"/>
    </row>
    <row r="155" spans="1:20" s="1" customFormat="1" x14ac:dyDescent="0.25">
      <c r="A155"/>
      <c r="B155"/>
      <c r="C155" s="2"/>
      <c r="D155"/>
      <c r="E155"/>
      <c r="F155"/>
      <c r="L155" s="3"/>
      <c r="M155" s="3"/>
      <c r="N155" s="3"/>
      <c r="P155"/>
      <c r="Q155"/>
      <c r="R155"/>
      <c r="S155"/>
      <c r="T155"/>
    </row>
    <row r="156" spans="1:20" s="1" customFormat="1" x14ac:dyDescent="0.25">
      <c r="A156"/>
      <c r="B156"/>
      <c r="C156" s="2"/>
      <c r="D156"/>
      <c r="E156"/>
      <c r="F156"/>
      <c r="L156" s="3"/>
      <c r="M156" s="3"/>
      <c r="N156" s="3"/>
      <c r="P156"/>
      <c r="Q156"/>
      <c r="R156"/>
      <c r="S156"/>
      <c r="T156"/>
    </row>
    <row r="157" spans="1:20" s="1" customFormat="1" x14ac:dyDescent="0.25">
      <c r="A157"/>
      <c r="B157"/>
      <c r="C157" s="2"/>
      <c r="D157"/>
      <c r="E157"/>
      <c r="F157"/>
      <c r="L157" s="3"/>
      <c r="M157" s="3"/>
      <c r="N157" s="3"/>
      <c r="P157"/>
      <c r="Q157"/>
      <c r="R157"/>
      <c r="S157"/>
      <c r="T157"/>
    </row>
    <row r="158" spans="1:20" s="1" customFormat="1" x14ac:dyDescent="0.25">
      <c r="A158"/>
      <c r="B158"/>
      <c r="C158" s="2"/>
      <c r="D158"/>
      <c r="E158"/>
      <c r="F158"/>
      <c r="L158" s="3"/>
      <c r="M158" s="3"/>
      <c r="N158" s="3"/>
      <c r="P158"/>
      <c r="Q158"/>
      <c r="R158"/>
      <c r="S158"/>
      <c r="T158"/>
    </row>
    <row r="159" spans="1:20" s="1" customFormat="1" x14ac:dyDescent="0.25">
      <c r="A159"/>
      <c r="B159"/>
      <c r="C159" s="2"/>
      <c r="D159"/>
      <c r="E159"/>
      <c r="F159"/>
      <c r="L159" s="3"/>
      <c r="M159" s="3"/>
      <c r="N159" s="3"/>
      <c r="P159"/>
      <c r="Q159"/>
      <c r="R159"/>
      <c r="S159"/>
      <c r="T159"/>
    </row>
    <row r="160" spans="1:20" s="1" customFormat="1" x14ac:dyDescent="0.25">
      <c r="A160"/>
      <c r="B160"/>
      <c r="C160" s="2"/>
      <c r="D160"/>
      <c r="E160"/>
      <c r="F160"/>
      <c r="L160" s="3"/>
      <c r="M160" s="3"/>
      <c r="N160" s="3"/>
      <c r="P160"/>
      <c r="Q160"/>
      <c r="R160"/>
      <c r="S160"/>
      <c r="T160"/>
    </row>
    <row r="161" spans="1:20" s="1" customFormat="1" x14ac:dyDescent="0.25">
      <c r="A161"/>
      <c r="B161"/>
      <c r="C161" s="2"/>
      <c r="D161"/>
      <c r="E161"/>
      <c r="F161"/>
      <c r="L161" s="3"/>
      <c r="M161" s="3"/>
      <c r="N161" s="3"/>
      <c r="P161"/>
      <c r="Q161"/>
      <c r="R161"/>
      <c r="S161"/>
      <c r="T161"/>
    </row>
    <row r="162" spans="1:20" s="1" customFormat="1" x14ac:dyDescent="0.25">
      <c r="A162"/>
      <c r="B162"/>
      <c r="C162" s="2"/>
      <c r="D162"/>
      <c r="E162"/>
      <c r="F162"/>
      <c r="L162" s="3"/>
      <c r="M162" s="3"/>
      <c r="N162" s="3"/>
      <c r="P162"/>
      <c r="Q162"/>
      <c r="R162"/>
      <c r="S162"/>
      <c r="T162"/>
    </row>
    <row r="163" spans="1:20" s="1" customFormat="1" x14ac:dyDescent="0.25">
      <c r="A163"/>
      <c r="B163"/>
      <c r="C163" s="2"/>
      <c r="D163"/>
      <c r="E163"/>
      <c r="F163"/>
      <c r="L163" s="3"/>
      <c r="M163" s="3"/>
      <c r="N163" s="3"/>
      <c r="P163"/>
      <c r="Q163"/>
      <c r="R163"/>
      <c r="S163"/>
      <c r="T163"/>
    </row>
    <row r="164" spans="1:20" s="1" customFormat="1" x14ac:dyDescent="0.25">
      <c r="A164"/>
      <c r="B164"/>
      <c r="C164" s="2"/>
      <c r="D164"/>
      <c r="E164"/>
      <c r="F164"/>
      <c r="L164" s="3"/>
      <c r="M164" s="3"/>
      <c r="N164" s="3"/>
      <c r="P164"/>
      <c r="Q164"/>
      <c r="R164"/>
      <c r="S164"/>
      <c r="T164"/>
    </row>
    <row r="165" spans="1:20" s="1" customFormat="1" x14ac:dyDescent="0.25">
      <c r="A165"/>
      <c r="B165"/>
      <c r="C165" s="2"/>
      <c r="D165"/>
      <c r="E165"/>
      <c r="F165"/>
      <c r="L165" s="3"/>
      <c r="M165" s="3"/>
      <c r="N165" s="3"/>
      <c r="P165"/>
      <c r="Q165"/>
      <c r="R165"/>
      <c r="S165"/>
      <c r="T165"/>
    </row>
    <row r="166" spans="1:20" s="1" customFormat="1" x14ac:dyDescent="0.25">
      <c r="A166"/>
      <c r="B166"/>
      <c r="C166" s="2"/>
      <c r="D166"/>
      <c r="E166"/>
      <c r="F166"/>
      <c r="L166" s="3"/>
      <c r="M166" s="3"/>
      <c r="N166" s="3"/>
      <c r="P166"/>
      <c r="Q166"/>
      <c r="R166"/>
      <c r="S166"/>
      <c r="T166"/>
    </row>
    <row r="167" spans="1:20" s="1" customFormat="1" x14ac:dyDescent="0.25">
      <c r="A167"/>
      <c r="B167"/>
      <c r="C167" s="2"/>
      <c r="D167"/>
      <c r="E167"/>
      <c r="F167"/>
      <c r="L167" s="3"/>
      <c r="M167" s="3"/>
      <c r="N167" s="3"/>
      <c r="P167"/>
      <c r="Q167"/>
      <c r="R167"/>
      <c r="S167"/>
      <c r="T167"/>
    </row>
    <row r="168" spans="1:20" s="1" customFormat="1" x14ac:dyDescent="0.25">
      <c r="A168"/>
      <c r="B168"/>
      <c r="C168" s="2"/>
      <c r="D168"/>
      <c r="E168"/>
      <c r="F168"/>
      <c r="L168" s="3"/>
      <c r="M168" s="3"/>
      <c r="N168" s="3"/>
      <c r="P168"/>
      <c r="Q168"/>
      <c r="R168"/>
      <c r="S168"/>
      <c r="T168"/>
    </row>
    <row r="169" spans="1:20" s="1" customFormat="1" x14ac:dyDescent="0.25">
      <c r="A169"/>
      <c r="B169"/>
      <c r="C169" s="2"/>
      <c r="D169"/>
      <c r="E169"/>
      <c r="F169"/>
      <c r="L169" s="3"/>
      <c r="M169" s="3"/>
      <c r="N169" s="3"/>
      <c r="P169"/>
      <c r="Q169"/>
      <c r="R169"/>
      <c r="S169"/>
      <c r="T169"/>
    </row>
    <row r="170" spans="1:20" s="1" customFormat="1" x14ac:dyDescent="0.25">
      <c r="A170"/>
      <c r="B170"/>
      <c r="C170" s="2"/>
      <c r="D170"/>
      <c r="E170"/>
      <c r="F170"/>
      <c r="L170" s="3"/>
      <c r="M170" s="3"/>
      <c r="N170" s="3"/>
      <c r="P170"/>
      <c r="Q170"/>
      <c r="R170"/>
      <c r="S170"/>
      <c r="T170"/>
    </row>
    <row r="171" spans="1:20" s="1" customFormat="1" x14ac:dyDescent="0.25">
      <c r="A171"/>
      <c r="B171"/>
      <c r="C171" s="2"/>
      <c r="D171"/>
      <c r="E171"/>
      <c r="F171"/>
      <c r="L171" s="3"/>
      <c r="M171" s="3"/>
      <c r="N171" s="3"/>
      <c r="P171"/>
      <c r="Q171"/>
      <c r="R171"/>
      <c r="S171"/>
      <c r="T171"/>
    </row>
    <row r="172" spans="1:20" s="1" customFormat="1" x14ac:dyDescent="0.25">
      <c r="A172"/>
      <c r="B172"/>
      <c r="C172" s="2"/>
      <c r="D172"/>
      <c r="E172"/>
      <c r="F172"/>
      <c r="L172" s="3"/>
      <c r="M172" s="3"/>
      <c r="N172" s="3"/>
      <c r="P172"/>
      <c r="Q172"/>
      <c r="R172"/>
      <c r="S172"/>
      <c r="T172"/>
    </row>
    <row r="173" spans="1:20" s="1" customFormat="1" x14ac:dyDescent="0.25">
      <c r="A173"/>
      <c r="B173"/>
      <c r="C173" s="2"/>
      <c r="D173"/>
      <c r="E173"/>
      <c r="F173"/>
      <c r="L173" s="3"/>
      <c r="M173" s="3"/>
      <c r="N173" s="3"/>
      <c r="P173"/>
      <c r="Q173"/>
      <c r="R173"/>
      <c r="S173"/>
      <c r="T173"/>
    </row>
    <row r="174" spans="1:20" s="1" customFormat="1" x14ac:dyDescent="0.25">
      <c r="A174"/>
      <c r="B174"/>
      <c r="C174" s="2"/>
      <c r="D174"/>
      <c r="E174"/>
      <c r="F174"/>
      <c r="L174" s="3"/>
      <c r="M174" s="3"/>
      <c r="N174" s="3"/>
      <c r="P174"/>
      <c r="Q174"/>
      <c r="R174"/>
      <c r="S174"/>
      <c r="T174"/>
    </row>
    <row r="175" spans="1:20" s="1" customFormat="1" x14ac:dyDescent="0.25">
      <c r="A175"/>
      <c r="B175"/>
      <c r="C175" s="2"/>
      <c r="D175"/>
      <c r="E175"/>
      <c r="F175"/>
      <c r="L175" s="3"/>
      <c r="M175" s="3"/>
      <c r="N175" s="3"/>
      <c r="P175"/>
      <c r="Q175"/>
      <c r="R175"/>
      <c r="S175"/>
      <c r="T175"/>
    </row>
    <row r="176" spans="1:20" s="1" customFormat="1" x14ac:dyDescent="0.25">
      <c r="A176"/>
      <c r="B176"/>
      <c r="C176" s="2"/>
      <c r="D176"/>
      <c r="E176"/>
      <c r="F176"/>
      <c r="L176" s="3"/>
      <c r="M176" s="3"/>
      <c r="N176" s="3"/>
      <c r="P176"/>
      <c r="Q176"/>
      <c r="R176"/>
      <c r="S176"/>
      <c r="T176"/>
    </row>
    <row r="177" spans="1:20" s="1" customFormat="1" x14ac:dyDescent="0.25">
      <c r="A177"/>
      <c r="B177"/>
      <c r="C177" s="2"/>
      <c r="D177"/>
      <c r="E177"/>
      <c r="F177"/>
      <c r="L177" s="3"/>
      <c r="M177" s="3"/>
      <c r="N177" s="3"/>
      <c r="P177"/>
      <c r="Q177"/>
      <c r="R177"/>
      <c r="S177"/>
      <c r="T177"/>
    </row>
    <row r="178" spans="1:20" s="1" customFormat="1" x14ac:dyDescent="0.25">
      <c r="A178"/>
      <c r="B178"/>
      <c r="C178" s="2"/>
      <c r="D178"/>
      <c r="E178"/>
      <c r="F178"/>
      <c r="L178" s="3"/>
      <c r="M178" s="3"/>
      <c r="N178" s="3"/>
      <c r="P178"/>
      <c r="Q178"/>
      <c r="R178"/>
      <c r="S178"/>
      <c r="T178"/>
    </row>
    <row r="179" spans="1:20" s="1" customFormat="1" x14ac:dyDescent="0.25">
      <c r="A179"/>
      <c r="B179"/>
      <c r="C179" s="2"/>
      <c r="D179"/>
      <c r="E179"/>
      <c r="F179"/>
      <c r="L179" s="3"/>
      <c r="M179" s="3"/>
      <c r="N179" s="3"/>
      <c r="P179"/>
      <c r="Q179"/>
      <c r="R179"/>
      <c r="S179"/>
      <c r="T179"/>
    </row>
    <row r="180" spans="1:20" s="1" customFormat="1" x14ac:dyDescent="0.25">
      <c r="A180"/>
      <c r="B180"/>
      <c r="C180" s="2"/>
      <c r="D180"/>
      <c r="E180"/>
      <c r="F180"/>
      <c r="L180" s="3"/>
      <c r="M180" s="3"/>
      <c r="N180" s="3"/>
      <c r="P180"/>
      <c r="Q180"/>
      <c r="R180"/>
      <c r="S180"/>
      <c r="T180"/>
    </row>
    <row r="181" spans="1:20" s="1" customFormat="1" x14ac:dyDescent="0.25">
      <c r="A181"/>
      <c r="B181"/>
      <c r="C181" s="2"/>
      <c r="D181"/>
      <c r="E181"/>
      <c r="F181"/>
      <c r="L181" s="3"/>
      <c r="M181" s="3"/>
      <c r="N181" s="3"/>
      <c r="P181"/>
      <c r="Q181"/>
      <c r="R181"/>
      <c r="S181"/>
      <c r="T181"/>
    </row>
    <row r="182" spans="1:20" s="1" customFormat="1" x14ac:dyDescent="0.25">
      <c r="A182"/>
      <c r="B182"/>
      <c r="C182" s="2"/>
      <c r="D182"/>
      <c r="E182"/>
      <c r="F182"/>
      <c r="L182" s="3"/>
      <c r="M182" s="3"/>
      <c r="N182" s="3"/>
      <c r="P182"/>
      <c r="Q182"/>
      <c r="R182"/>
      <c r="S182"/>
      <c r="T182"/>
    </row>
    <row r="183" spans="1:20" s="1" customFormat="1" x14ac:dyDescent="0.25">
      <c r="A183"/>
      <c r="B183"/>
      <c r="C183" s="2"/>
      <c r="D183"/>
      <c r="E183"/>
      <c r="F183"/>
      <c r="L183" s="3"/>
      <c r="M183" s="3"/>
      <c r="N183" s="3"/>
      <c r="P183"/>
      <c r="Q183"/>
      <c r="R183"/>
      <c r="S183"/>
      <c r="T183"/>
    </row>
    <row r="184" spans="1:20" s="1" customFormat="1" x14ac:dyDescent="0.25">
      <c r="A184"/>
      <c r="B184"/>
      <c r="C184" s="2"/>
      <c r="D184"/>
      <c r="E184"/>
      <c r="F184"/>
      <c r="L184" s="3"/>
      <c r="M184" s="3"/>
      <c r="N184" s="3"/>
      <c r="P184"/>
      <c r="Q184"/>
      <c r="R184"/>
      <c r="S184"/>
      <c r="T184"/>
    </row>
    <row r="185" spans="1:20" s="1" customFormat="1" x14ac:dyDescent="0.25">
      <c r="A185"/>
      <c r="B185"/>
      <c r="C185" s="2"/>
      <c r="D185"/>
      <c r="E185"/>
      <c r="F185"/>
      <c r="L185" s="3"/>
      <c r="M185" s="3"/>
      <c r="N185" s="3"/>
      <c r="P185"/>
      <c r="Q185"/>
      <c r="R185"/>
      <c r="S185"/>
      <c r="T185"/>
    </row>
    <row r="186" spans="1:20" s="1" customFormat="1" x14ac:dyDescent="0.25">
      <c r="A186"/>
      <c r="B186"/>
      <c r="C186" s="2"/>
      <c r="D186"/>
      <c r="E186"/>
      <c r="F186"/>
      <c r="L186" s="3"/>
      <c r="M186" s="3"/>
      <c r="N186" s="3"/>
      <c r="P186"/>
      <c r="Q186"/>
      <c r="R186"/>
      <c r="S186"/>
      <c r="T186"/>
    </row>
    <row r="187" spans="1:20" s="1" customFormat="1" x14ac:dyDescent="0.25">
      <c r="A187"/>
      <c r="B187"/>
      <c r="C187" s="2"/>
      <c r="D187"/>
      <c r="E187"/>
      <c r="F187"/>
      <c r="L187" s="3"/>
      <c r="M187" s="3"/>
      <c r="N187" s="3"/>
      <c r="P187"/>
      <c r="Q187"/>
      <c r="R187"/>
      <c r="S187"/>
      <c r="T187"/>
    </row>
    <row r="188" spans="1:20" s="1" customFormat="1" x14ac:dyDescent="0.25">
      <c r="A188"/>
      <c r="B188"/>
      <c r="C188" s="2"/>
      <c r="D188"/>
      <c r="E188"/>
      <c r="F188"/>
      <c r="L188" s="3"/>
      <c r="M188" s="3"/>
      <c r="N188" s="3"/>
      <c r="P188"/>
      <c r="Q188"/>
      <c r="R188"/>
      <c r="S188"/>
      <c r="T188"/>
    </row>
    <row r="189" spans="1:20" s="1" customFormat="1" x14ac:dyDescent="0.25">
      <c r="A189"/>
      <c r="B189"/>
      <c r="C189" s="2"/>
      <c r="D189"/>
      <c r="E189"/>
      <c r="F189"/>
      <c r="L189" s="3"/>
      <c r="M189" s="3"/>
      <c r="N189" s="3"/>
      <c r="P189"/>
      <c r="Q189"/>
      <c r="R189"/>
      <c r="S189"/>
      <c r="T189"/>
    </row>
    <row r="190" spans="1:20" s="1" customFormat="1" x14ac:dyDescent="0.25">
      <c r="A190"/>
      <c r="B190"/>
      <c r="C190" s="2"/>
      <c r="D190"/>
      <c r="E190"/>
      <c r="F190"/>
      <c r="L190" s="3"/>
      <c r="M190" s="3"/>
      <c r="N190" s="3"/>
      <c r="P190"/>
      <c r="Q190"/>
      <c r="R190"/>
      <c r="S190"/>
      <c r="T190"/>
    </row>
    <row r="191" spans="1:20" s="1" customFormat="1" x14ac:dyDescent="0.25">
      <c r="A191"/>
      <c r="B191"/>
      <c r="C191" s="2"/>
      <c r="D191"/>
      <c r="E191"/>
      <c r="F191"/>
      <c r="L191" s="3"/>
      <c r="M191" s="3"/>
      <c r="N191" s="3"/>
      <c r="P191"/>
      <c r="Q191"/>
      <c r="R191"/>
      <c r="S191"/>
      <c r="T191"/>
    </row>
    <row r="192" spans="1:20" s="1" customFormat="1" x14ac:dyDescent="0.25">
      <c r="A192"/>
      <c r="B192"/>
      <c r="C192" s="2"/>
      <c r="D192"/>
      <c r="E192"/>
      <c r="F192"/>
      <c r="L192" s="3"/>
      <c r="M192" s="3"/>
      <c r="N192" s="3"/>
      <c r="P192"/>
      <c r="Q192"/>
      <c r="R192"/>
      <c r="S192"/>
      <c r="T192"/>
    </row>
    <row r="193" spans="1:20" s="1" customFormat="1" x14ac:dyDescent="0.25">
      <c r="A193"/>
      <c r="B193"/>
      <c r="C193" s="2"/>
      <c r="D193"/>
      <c r="E193"/>
      <c r="F193"/>
      <c r="L193" s="3"/>
      <c r="M193" s="3"/>
      <c r="N193" s="3"/>
      <c r="P193"/>
      <c r="Q193"/>
      <c r="R193"/>
      <c r="S193"/>
      <c r="T193"/>
    </row>
    <row r="194" spans="1:20" s="1" customFormat="1" x14ac:dyDescent="0.25">
      <c r="A194"/>
      <c r="B194"/>
      <c r="C194" s="2"/>
      <c r="D194"/>
      <c r="E194"/>
      <c r="F194"/>
      <c r="L194" s="3"/>
      <c r="M194" s="3"/>
      <c r="N194" s="3"/>
      <c r="P194"/>
      <c r="Q194"/>
      <c r="R194"/>
      <c r="S194"/>
      <c r="T194"/>
    </row>
    <row r="195" spans="1:20" s="1" customFormat="1" x14ac:dyDescent="0.25">
      <c r="A195"/>
      <c r="B195"/>
      <c r="C195" s="2"/>
      <c r="D195"/>
      <c r="E195"/>
      <c r="F195"/>
      <c r="L195" s="3"/>
      <c r="M195" s="3"/>
      <c r="N195" s="3"/>
      <c r="P195"/>
      <c r="Q195"/>
      <c r="R195"/>
      <c r="S195"/>
      <c r="T195"/>
    </row>
    <row r="196" spans="1:20" s="1" customFormat="1" x14ac:dyDescent="0.25">
      <c r="A196"/>
      <c r="B196"/>
      <c r="C196" s="2"/>
      <c r="D196"/>
      <c r="E196"/>
      <c r="F196"/>
      <c r="L196" s="3"/>
      <c r="M196" s="3"/>
      <c r="N196" s="3"/>
      <c r="P196"/>
      <c r="Q196"/>
      <c r="R196"/>
      <c r="S196"/>
      <c r="T196"/>
    </row>
    <row r="197" spans="1:20" s="1" customFormat="1" x14ac:dyDescent="0.25">
      <c r="A197"/>
      <c r="B197"/>
      <c r="C197" s="2"/>
      <c r="D197"/>
      <c r="E197"/>
      <c r="F197"/>
      <c r="L197" s="3"/>
      <c r="M197" s="3"/>
      <c r="N197" s="3"/>
      <c r="P197"/>
      <c r="Q197"/>
      <c r="R197"/>
      <c r="S197"/>
      <c r="T197"/>
    </row>
    <row r="198" spans="1:20" s="1" customFormat="1" x14ac:dyDescent="0.25">
      <c r="A198"/>
      <c r="B198"/>
      <c r="C198" s="2"/>
      <c r="D198"/>
      <c r="E198"/>
      <c r="F198"/>
      <c r="L198" s="3"/>
      <c r="M198" s="3"/>
      <c r="N198" s="3"/>
      <c r="P198"/>
      <c r="Q198"/>
      <c r="R198"/>
      <c r="S198"/>
      <c r="T198"/>
    </row>
    <row r="199" spans="1:20" s="1" customFormat="1" x14ac:dyDescent="0.25">
      <c r="A199"/>
      <c r="B199"/>
      <c r="C199" s="2"/>
      <c r="D199"/>
      <c r="E199"/>
      <c r="F199"/>
      <c r="L199" s="3"/>
      <c r="M199" s="3"/>
      <c r="N199" s="3"/>
      <c r="P199"/>
      <c r="Q199"/>
      <c r="R199"/>
      <c r="S199"/>
      <c r="T199"/>
    </row>
    <row r="200" spans="1:20" s="1" customFormat="1" x14ac:dyDescent="0.25">
      <c r="A200"/>
      <c r="B200"/>
      <c r="C200" s="2"/>
      <c r="D200"/>
      <c r="E200"/>
      <c r="F200"/>
      <c r="L200" s="3"/>
      <c r="M200" s="3"/>
      <c r="N200" s="3"/>
      <c r="P200"/>
      <c r="Q200"/>
      <c r="R200"/>
      <c r="S200"/>
      <c r="T200"/>
    </row>
    <row r="201" spans="1:20" s="1" customFormat="1" x14ac:dyDescent="0.25">
      <c r="A201"/>
      <c r="B201"/>
      <c r="C201" s="2"/>
      <c r="D201"/>
      <c r="E201"/>
      <c r="F201"/>
      <c r="L201" s="3"/>
      <c r="M201" s="3"/>
      <c r="N201" s="3"/>
      <c r="P201"/>
      <c r="Q201"/>
      <c r="R201"/>
      <c r="S201"/>
      <c r="T201"/>
    </row>
    <row r="202" spans="1:20" s="1" customFormat="1" x14ac:dyDescent="0.25">
      <c r="A202"/>
      <c r="B202"/>
      <c r="C202" s="2"/>
      <c r="D202"/>
      <c r="E202"/>
      <c r="F202"/>
      <c r="L202" s="3"/>
      <c r="M202" s="3"/>
      <c r="N202" s="3"/>
      <c r="P202"/>
      <c r="Q202"/>
      <c r="R202"/>
      <c r="S202"/>
      <c r="T202"/>
    </row>
    <row r="203" spans="1:20" s="1" customFormat="1" x14ac:dyDescent="0.25">
      <c r="A203"/>
      <c r="B203"/>
      <c r="C203" s="2"/>
      <c r="D203"/>
      <c r="E203"/>
      <c r="F203"/>
      <c r="L203" s="3"/>
      <c r="M203" s="3"/>
      <c r="N203" s="3"/>
      <c r="P203"/>
      <c r="Q203"/>
      <c r="R203"/>
      <c r="S203"/>
      <c r="T203"/>
    </row>
    <row r="204" spans="1:20" s="1" customFormat="1" x14ac:dyDescent="0.25">
      <c r="A204"/>
      <c r="B204"/>
      <c r="C204" s="2"/>
      <c r="D204"/>
      <c r="E204"/>
      <c r="F204"/>
      <c r="L204" s="3"/>
      <c r="M204" s="3"/>
      <c r="N204" s="3"/>
      <c r="P204"/>
      <c r="Q204"/>
      <c r="R204"/>
      <c r="S204"/>
      <c r="T204"/>
    </row>
    <row r="205" spans="1:20" s="1" customFormat="1" x14ac:dyDescent="0.25">
      <c r="A205"/>
      <c r="B205"/>
      <c r="C205" s="2"/>
      <c r="D205"/>
      <c r="E205"/>
      <c r="F205"/>
      <c r="L205" s="3"/>
      <c r="M205" s="3"/>
      <c r="N205" s="3"/>
      <c r="P205"/>
      <c r="Q205"/>
      <c r="R205"/>
      <c r="S205"/>
      <c r="T205"/>
    </row>
    <row r="206" spans="1:20" s="1" customFormat="1" x14ac:dyDescent="0.25">
      <c r="A206"/>
      <c r="B206"/>
      <c r="C206" s="2"/>
      <c r="D206"/>
      <c r="E206"/>
      <c r="F206"/>
      <c r="L206" s="3"/>
      <c r="M206" s="3"/>
      <c r="N206" s="3"/>
      <c r="P206"/>
      <c r="Q206"/>
      <c r="R206"/>
      <c r="S206"/>
      <c r="T206"/>
    </row>
    <row r="207" spans="1:20" s="1" customFormat="1" x14ac:dyDescent="0.25">
      <c r="A207"/>
      <c r="B207"/>
      <c r="C207" s="2"/>
      <c r="D207"/>
      <c r="E207"/>
      <c r="F207"/>
      <c r="L207" s="3"/>
      <c r="M207" s="3"/>
      <c r="N207" s="3"/>
      <c r="P207"/>
      <c r="Q207"/>
      <c r="R207"/>
      <c r="S207"/>
      <c r="T207"/>
    </row>
    <row r="208" spans="1:20" s="1" customFormat="1" x14ac:dyDescent="0.25">
      <c r="A208"/>
      <c r="B208"/>
      <c r="C208" s="2"/>
      <c r="D208"/>
      <c r="E208"/>
      <c r="F208"/>
      <c r="L208" s="3"/>
      <c r="M208" s="3"/>
      <c r="N208" s="3"/>
      <c r="P208"/>
      <c r="Q208"/>
      <c r="R208"/>
      <c r="S208"/>
      <c r="T208"/>
    </row>
    <row r="209" spans="1:20" s="1" customFormat="1" x14ac:dyDescent="0.25">
      <c r="A209"/>
      <c r="B209"/>
      <c r="C209" s="2"/>
      <c r="D209"/>
      <c r="E209"/>
      <c r="F209"/>
      <c r="L209" s="3"/>
      <c r="M209" s="3"/>
      <c r="N209" s="3"/>
      <c r="P209"/>
      <c r="Q209"/>
      <c r="R209"/>
      <c r="S209"/>
      <c r="T209"/>
    </row>
    <row r="210" spans="1:20" s="1" customFormat="1" x14ac:dyDescent="0.25">
      <c r="A210"/>
      <c r="B210"/>
      <c r="C210" s="2"/>
      <c r="D210"/>
      <c r="E210"/>
      <c r="F210"/>
      <c r="L210" s="3"/>
      <c r="M210" s="3"/>
      <c r="N210" s="3"/>
      <c r="P210"/>
      <c r="Q210"/>
      <c r="R210"/>
      <c r="S210"/>
      <c r="T210"/>
    </row>
    <row r="211" spans="1:20" s="1" customFormat="1" x14ac:dyDescent="0.25">
      <c r="A211"/>
      <c r="B211"/>
      <c r="C211" s="2"/>
      <c r="D211"/>
      <c r="E211"/>
      <c r="F211"/>
      <c r="L211" s="3"/>
      <c r="M211" s="3"/>
      <c r="N211" s="3"/>
      <c r="P211"/>
      <c r="Q211"/>
      <c r="R211"/>
      <c r="S211"/>
      <c r="T211"/>
    </row>
    <row r="212" spans="1:20" s="1" customFormat="1" x14ac:dyDescent="0.25">
      <c r="A212"/>
      <c r="B212"/>
      <c r="C212" s="2"/>
      <c r="D212"/>
      <c r="E212"/>
      <c r="F212"/>
      <c r="L212" s="3"/>
      <c r="M212" s="3"/>
      <c r="N212" s="3"/>
      <c r="P212"/>
      <c r="Q212"/>
      <c r="R212"/>
      <c r="S212"/>
      <c r="T212"/>
    </row>
    <row r="213" spans="1:20" s="1" customFormat="1" x14ac:dyDescent="0.25">
      <c r="A213"/>
      <c r="B213"/>
      <c r="C213" s="2"/>
      <c r="D213"/>
      <c r="E213"/>
      <c r="F213"/>
      <c r="L213" s="3"/>
      <c r="M213" s="3"/>
      <c r="N213" s="3"/>
      <c r="P213"/>
      <c r="Q213"/>
      <c r="R213"/>
      <c r="S213"/>
      <c r="T213"/>
    </row>
    <row r="214" spans="1:20" s="1" customFormat="1" x14ac:dyDescent="0.25">
      <c r="A214"/>
      <c r="B214"/>
      <c r="C214" s="2"/>
      <c r="D214"/>
      <c r="E214"/>
      <c r="F214"/>
      <c r="L214" s="3"/>
      <c r="M214" s="3"/>
      <c r="N214" s="3"/>
      <c r="P214"/>
      <c r="Q214"/>
      <c r="R214"/>
      <c r="S214"/>
      <c r="T214"/>
    </row>
    <row r="215" spans="1:20" s="1" customFormat="1" x14ac:dyDescent="0.25">
      <c r="A215"/>
      <c r="B215"/>
      <c r="C215" s="2"/>
      <c r="D215"/>
      <c r="E215"/>
      <c r="F215"/>
      <c r="L215" s="3"/>
      <c r="M215" s="3"/>
      <c r="N215" s="3"/>
      <c r="P215"/>
      <c r="Q215"/>
      <c r="R215"/>
      <c r="S215"/>
      <c r="T215"/>
    </row>
    <row r="216" spans="1:20" s="1" customFormat="1" x14ac:dyDescent="0.25">
      <c r="A216"/>
      <c r="B216"/>
      <c r="C216" s="2"/>
      <c r="D216"/>
      <c r="E216"/>
      <c r="F216"/>
      <c r="L216" s="3"/>
      <c r="M216" s="3"/>
      <c r="N216" s="3"/>
      <c r="P216"/>
      <c r="Q216"/>
      <c r="R216"/>
      <c r="S216"/>
      <c r="T216"/>
    </row>
    <row r="217" spans="1:20" s="1" customFormat="1" x14ac:dyDescent="0.25">
      <c r="A217"/>
      <c r="B217"/>
      <c r="C217" s="2"/>
      <c r="D217"/>
      <c r="E217"/>
      <c r="F217"/>
      <c r="L217" s="3"/>
      <c r="M217" s="3"/>
      <c r="N217" s="3"/>
      <c r="P217"/>
      <c r="Q217"/>
      <c r="R217"/>
      <c r="S217"/>
      <c r="T217"/>
    </row>
    <row r="218" spans="1:20" s="1" customFormat="1" x14ac:dyDescent="0.25">
      <c r="A218"/>
      <c r="B218"/>
      <c r="C218" s="2"/>
      <c r="D218"/>
      <c r="E218"/>
      <c r="F218"/>
      <c r="L218" s="3"/>
      <c r="M218" s="3"/>
      <c r="N218" s="3"/>
      <c r="P218"/>
      <c r="Q218"/>
      <c r="R218"/>
      <c r="S218"/>
      <c r="T218"/>
    </row>
    <row r="219" spans="1:20" s="1" customFormat="1" x14ac:dyDescent="0.25">
      <c r="A219"/>
      <c r="B219"/>
      <c r="C219" s="2"/>
      <c r="D219"/>
      <c r="E219"/>
      <c r="F219"/>
      <c r="L219" s="3"/>
      <c r="M219" s="3"/>
      <c r="N219" s="3"/>
      <c r="P219"/>
      <c r="Q219"/>
      <c r="R219"/>
      <c r="S219"/>
      <c r="T219"/>
    </row>
    <row r="220" spans="1:20" s="1" customFormat="1" x14ac:dyDescent="0.25">
      <c r="A220"/>
      <c r="B220"/>
      <c r="C220" s="2"/>
      <c r="D220"/>
      <c r="E220"/>
      <c r="F220"/>
      <c r="L220" s="3"/>
      <c r="M220" s="3"/>
      <c r="N220" s="3"/>
      <c r="P220"/>
      <c r="Q220"/>
      <c r="R220"/>
      <c r="S220"/>
      <c r="T220"/>
    </row>
    <row r="221" spans="1:20" s="1" customFormat="1" x14ac:dyDescent="0.25">
      <c r="A221"/>
      <c r="B221"/>
      <c r="C221" s="2"/>
      <c r="D221"/>
      <c r="E221"/>
      <c r="F221"/>
      <c r="L221" s="3"/>
      <c r="M221" s="3"/>
      <c r="N221" s="3"/>
      <c r="P221"/>
      <c r="Q221"/>
      <c r="R221"/>
      <c r="S221"/>
      <c r="T221"/>
    </row>
    <row r="222" spans="1:20" s="1" customFormat="1" x14ac:dyDescent="0.25">
      <c r="A222"/>
      <c r="B222"/>
      <c r="C222" s="2"/>
      <c r="D222"/>
      <c r="E222"/>
      <c r="F222"/>
      <c r="L222" s="3"/>
      <c r="M222" s="3"/>
      <c r="N222" s="3"/>
      <c r="P222"/>
      <c r="Q222"/>
      <c r="R222"/>
      <c r="S222"/>
      <c r="T222"/>
    </row>
    <row r="223" spans="1:20" s="1" customFormat="1" x14ac:dyDescent="0.25">
      <c r="A223"/>
      <c r="B223"/>
      <c r="C223" s="2"/>
      <c r="D223"/>
      <c r="E223"/>
      <c r="F223"/>
      <c r="L223" s="3"/>
      <c r="M223" s="3"/>
      <c r="N223" s="3"/>
      <c r="P223"/>
      <c r="Q223"/>
      <c r="R223"/>
      <c r="S223"/>
      <c r="T223"/>
    </row>
    <row r="224" spans="1:20" s="1" customFormat="1" x14ac:dyDescent="0.25">
      <c r="A224"/>
      <c r="B224"/>
      <c r="C224" s="2"/>
      <c r="D224"/>
      <c r="E224"/>
      <c r="F224"/>
      <c r="L224" s="3"/>
      <c r="M224" s="3"/>
      <c r="N224" s="3"/>
      <c r="P224"/>
      <c r="Q224"/>
      <c r="R224"/>
      <c r="S224"/>
      <c r="T224"/>
    </row>
    <row r="225" spans="1:20" s="1" customFormat="1" x14ac:dyDescent="0.25">
      <c r="A225"/>
      <c r="B225"/>
      <c r="C225" s="2"/>
      <c r="D225"/>
      <c r="E225"/>
      <c r="F225"/>
      <c r="L225" s="3"/>
      <c r="M225" s="3"/>
      <c r="N225" s="3"/>
      <c r="P225"/>
      <c r="Q225"/>
      <c r="R225"/>
      <c r="S225"/>
      <c r="T225"/>
    </row>
    <row r="226" spans="1:20" s="1" customFormat="1" x14ac:dyDescent="0.25">
      <c r="A226"/>
      <c r="B226"/>
      <c r="C226" s="2"/>
      <c r="D226"/>
      <c r="E226"/>
      <c r="F226"/>
      <c r="L226" s="3"/>
      <c r="M226" s="3"/>
      <c r="N226" s="3"/>
      <c r="P226"/>
      <c r="Q226"/>
      <c r="R226"/>
      <c r="S226"/>
      <c r="T226"/>
    </row>
    <row r="227" spans="1:20" s="1" customFormat="1" x14ac:dyDescent="0.25">
      <c r="A227"/>
      <c r="B227"/>
      <c r="C227" s="2"/>
      <c r="D227"/>
      <c r="E227"/>
      <c r="F227"/>
      <c r="L227" s="3"/>
      <c r="M227" s="3"/>
      <c r="N227" s="3"/>
      <c r="P227"/>
      <c r="Q227"/>
      <c r="R227"/>
      <c r="S227"/>
      <c r="T227"/>
    </row>
    <row r="228" spans="1:20" s="1" customFormat="1" x14ac:dyDescent="0.25">
      <c r="A228"/>
      <c r="B228"/>
      <c r="C228" s="2"/>
      <c r="D228"/>
      <c r="E228"/>
      <c r="F228"/>
      <c r="L228" s="3"/>
      <c r="M228" s="3"/>
      <c r="N228" s="3"/>
      <c r="P228"/>
      <c r="Q228"/>
      <c r="R228"/>
      <c r="S228"/>
      <c r="T228"/>
    </row>
    <row r="229" spans="1:20" s="1" customFormat="1" x14ac:dyDescent="0.25">
      <c r="A229"/>
      <c r="B229"/>
      <c r="C229" s="2"/>
      <c r="D229"/>
      <c r="E229"/>
      <c r="F229"/>
      <c r="L229" s="3"/>
      <c r="M229" s="3"/>
      <c r="N229" s="3"/>
      <c r="P229"/>
      <c r="Q229"/>
      <c r="R229"/>
      <c r="S229"/>
      <c r="T229"/>
    </row>
    <row r="230" spans="1:20" s="1" customFormat="1" x14ac:dyDescent="0.25">
      <c r="A230"/>
      <c r="B230"/>
      <c r="C230" s="2"/>
      <c r="D230"/>
      <c r="E230"/>
      <c r="F230"/>
      <c r="L230" s="3"/>
      <c r="M230" s="3"/>
      <c r="N230" s="3"/>
      <c r="P230"/>
      <c r="Q230"/>
      <c r="R230"/>
      <c r="S230"/>
      <c r="T230"/>
    </row>
    <row r="231" spans="1:20" s="1" customFormat="1" x14ac:dyDescent="0.25">
      <c r="A231"/>
      <c r="B231"/>
      <c r="C231" s="2"/>
      <c r="D231"/>
      <c r="E231"/>
      <c r="F231"/>
      <c r="L231" s="3"/>
      <c r="M231" s="3"/>
      <c r="N231" s="3"/>
      <c r="P231"/>
      <c r="Q231"/>
      <c r="R231"/>
      <c r="S231"/>
      <c r="T231"/>
    </row>
    <row r="232" spans="1:20" s="1" customFormat="1" x14ac:dyDescent="0.25">
      <c r="A232"/>
      <c r="B232"/>
      <c r="C232" s="2"/>
      <c r="D232"/>
      <c r="E232"/>
      <c r="F232"/>
      <c r="L232" s="3"/>
      <c r="M232" s="3"/>
      <c r="N232" s="3"/>
      <c r="P232"/>
      <c r="Q232"/>
      <c r="R232"/>
      <c r="S232"/>
      <c r="T232"/>
    </row>
    <row r="233" spans="1:20" s="1" customFormat="1" x14ac:dyDescent="0.25">
      <c r="A233"/>
      <c r="B233"/>
      <c r="C233" s="2"/>
      <c r="D233"/>
      <c r="E233"/>
      <c r="F233"/>
      <c r="L233" s="3"/>
      <c r="M233" s="3"/>
      <c r="N233" s="3"/>
      <c r="P233"/>
      <c r="Q233"/>
      <c r="R233"/>
      <c r="S233"/>
      <c r="T233"/>
    </row>
    <row r="234" spans="1:20" s="1" customFormat="1" x14ac:dyDescent="0.25">
      <c r="A234"/>
      <c r="B234"/>
      <c r="C234" s="2"/>
      <c r="D234"/>
      <c r="E234"/>
      <c r="F234"/>
      <c r="L234" s="3"/>
      <c r="M234" s="3"/>
      <c r="N234" s="3"/>
      <c r="P234"/>
      <c r="Q234"/>
      <c r="R234"/>
      <c r="S234"/>
      <c r="T234"/>
    </row>
    <row r="235" spans="1:20" s="1" customFormat="1" x14ac:dyDescent="0.25">
      <c r="A235"/>
      <c r="B235"/>
      <c r="C235" s="2"/>
      <c r="D235"/>
      <c r="E235"/>
      <c r="F235"/>
      <c r="L235" s="3"/>
      <c r="M235" s="3"/>
      <c r="N235" s="3"/>
      <c r="P235"/>
      <c r="Q235"/>
      <c r="R235"/>
      <c r="S235"/>
      <c r="T235"/>
    </row>
    <row r="236" spans="1:20" s="1" customFormat="1" x14ac:dyDescent="0.25">
      <c r="A236"/>
      <c r="B236"/>
      <c r="C236" s="2"/>
      <c r="D236"/>
      <c r="E236"/>
      <c r="F236"/>
      <c r="L236" s="3"/>
      <c r="M236" s="3"/>
      <c r="N236" s="3"/>
      <c r="P236"/>
      <c r="Q236"/>
      <c r="R236"/>
      <c r="S236"/>
      <c r="T236"/>
    </row>
    <row r="237" spans="1:20" s="1" customFormat="1" x14ac:dyDescent="0.25">
      <c r="A237"/>
      <c r="B237"/>
      <c r="C237" s="2"/>
      <c r="D237"/>
      <c r="E237"/>
      <c r="F237"/>
      <c r="L237" s="3"/>
      <c r="M237" s="3"/>
      <c r="N237" s="3"/>
      <c r="P237"/>
      <c r="Q237"/>
      <c r="R237"/>
      <c r="S237"/>
      <c r="T237"/>
    </row>
    <row r="238" spans="1:20" s="1" customFormat="1" x14ac:dyDescent="0.25">
      <c r="A238"/>
      <c r="B238"/>
      <c r="C238" s="2"/>
      <c r="D238"/>
      <c r="E238"/>
      <c r="F238"/>
      <c r="L238" s="3"/>
      <c r="M238" s="3"/>
      <c r="N238" s="3"/>
      <c r="P238"/>
      <c r="Q238"/>
      <c r="R238"/>
      <c r="S238"/>
      <c r="T238"/>
    </row>
    <row r="239" spans="1:20" s="1" customFormat="1" x14ac:dyDescent="0.25">
      <c r="A239"/>
      <c r="B239"/>
      <c r="C239" s="2"/>
      <c r="D239"/>
      <c r="E239"/>
      <c r="F239"/>
      <c r="L239" s="3"/>
      <c r="M239" s="3"/>
      <c r="N239" s="3"/>
      <c r="P239"/>
      <c r="Q239"/>
      <c r="R239"/>
      <c r="S239"/>
      <c r="T239"/>
    </row>
    <row r="240" spans="1:20" s="1" customFormat="1" x14ac:dyDescent="0.25">
      <c r="A240"/>
      <c r="B240"/>
      <c r="C240" s="2"/>
      <c r="D240"/>
      <c r="E240"/>
      <c r="F240"/>
      <c r="L240" s="3"/>
      <c r="M240" s="3"/>
      <c r="N240" s="3"/>
      <c r="P240"/>
      <c r="Q240"/>
      <c r="R240"/>
      <c r="S240"/>
      <c r="T240"/>
    </row>
    <row r="241" spans="1:20" s="1" customFormat="1" x14ac:dyDescent="0.25">
      <c r="A241"/>
      <c r="B241"/>
      <c r="C241" s="2"/>
      <c r="D241"/>
      <c r="E241"/>
      <c r="F241"/>
      <c r="L241" s="3"/>
      <c r="M241" s="3"/>
      <c r="N241" s="3"/>
      <c r="P241"/>
      <c r="Q241"/>
      <c r="R241"/>
      <c r="S241"/>
      <c r="T241"/>
    </row>
    <row r="242" spans="1:20" s="1" customFormat="1" x14ac:dyDescent="0.25">
      <c r="A242"/>
      <c r="B242"/>
      <c r="C242" s="2"/>
      <c r="D242"/>
      <c r="E242"/>
      <c r="F242"/>
      <c r="L242" s="3"/>
      <c r="M242" s="3"/>
      <c r="N242" s="3"/>
      <c r="P242"/>
      <c r="Q242"/>
      <c r="R242"/>
      <c r="S242"/>
      <c r="T242"/>
    </row>
    <row r="243" spans="1:20" s="1" customFormat="1" x14ac:dyDescent="0.25">
      <c r="A243"/>
      <c r="B243"/>
      <c r="C243" s="2"/>
      <c r="D243"/>
      <c r="E243"/>
      <c r="F243"/>
      <c r="L243" s="3"/>
      <c r="M243" s="3"/>
      <c r="N243" s="3"/>
      <c r="P243"/>
      <c r="Q243"/>
      <c r="R243"/>
      <c r="S243"/>
      <c r="T243"/>
    </row>
    <row r="244" spans="1:20" s="1" customFormat="1" x14ac:dyDescent="0.25">
      <c r="A244"/>
      <c r="B244"/>
      <c r="C244" s="2"/>
      <c r="D244"/>
      <c r="E244"/>
      <c r="F244"/>
      <c r="L244" s="3"/>
      <c r="M244" s="3"/>
      <c r="N244" s="3"/>
      <c r="P244"/>
      <c r="Q244"/>
      <c r="R244"/>
      <c r="S244"/>
      <c r="T244"/>
    </row>
    <row r="245" spans="1:20" s="1" customFormat="1" x14ac:dyDescent="0.25">
      <c r="A245"/>
      <c r="B245"/>
      <c r="C245" s="2"/>
      <c r="D245"/>
      <c r="E245"/>
      <c r="F245"/>
      <c r="L245" s="3"/>
      <c r="M245" s="3"/>
      <c r="N245" s="3"/>
      <c r="P245"/>
      <c r="Q245"/>
      <c r="R245"/>
      <c r="S245"/>
      <c r="T245"/>
    </row>
    <row r="246" spans="1:20" s="1" customFormat="1" x14ac:dyDescent="0.25">
      <c r="A246"/>
      <c r="B246"/>
      <c r="C246" s="2"/>
      <c r="D246"/>
      <c r="E246"/>
      <c r="F246"/>
      <c r="L246" s="3"/>
      <c r="M246" s="3"/>
      <c r="N246" s="3"/>
      <c r="P246"/>
      <c r="Q246"/>
      <c r="R246"/>
      <c r="S246"/>
      <c r="T246"/>
    </row>
    <row r="247" spans="1:20" s="1" customFormat="1" x14ac:dyDescent="0.25">
      <c r="A247"/>
      <c r="B247"/>
      <c r="C247" s="2"/>
      <c r="D247"/>
      <c r="E247"/>
      <c r="F247"/>
      <c r="L247" s="3"/>
      <c r="M247" s="3"/>
      <c r="N247" s="3"/>
      <c r="P247"/>
      <c r="Q247"/>
      <c r="R247"/>
      <c r="S247"/>
      <c r="T247"/>
    </row>
    <row r="248" spans="1:20" s="1" customFormat="1" x14ac:dyDescent="0.25">
      <c r="A248"/>
      <c r="B248"/>
      <c r="C248" s="2"/>
      <c r="D248"/>
      <c r="E248"/>
      <c r="F248"/>
      <c r="L248" s="3"/>
      <c r="M248" s="3"/>
      <c r="N248" s="3"/>
      <c r="P248"/>
      <c r="Q248"/>
      <c r="R248"/>
      <c r="S248"/>
      <c r="T248"/>
    </row>
    <row r="249" spans="1:20" s="1" customFormat="1" x14ac:dyDescent="0.25">
      <c r="A249"/>
      <c r="B249"/>
      <c r="C249" s="2"/>
      <c r="D249"/>
      <c r="E249"/>
      <c r="F249"/>
      <c r="L249" s="3"/>
      <c r="M249" s="3"/>
      <c r="N249" s="3"/>
      <c r="P249"/>
      <c r="Q249"/>
      <c r="R249"/>
      <c r="S249"/>
      <c r="T249"/>
    </row>
    <row r="250" spans="1:20" s="1" customFormat="1" x14ac:dyDescent="0.25">
      <c r="A250"/>
      <c r="B250"/>
      <c r="C250" s="2"/>
      <c r="D250"/>
      <c r="E250"/>
      <c r="F250"/>
      <c r="L250" s="3"/>
      <c r="M250" s="3"/>
      <c r="N250" s="3"/>
      <c r="P250"/>
      <c r="Q250"/>
      <c r="R250"/>
      <c r="S250"/>
      <c r="T250"/>
    </row>
    <row r="251" spans="1:20" s="1" customFormat="1" x14ac:dyDescent="0.25">
      <c r="A251"/>
      <c r="B251"/>
      <c r="C251" s="2"/>
      <c r="D251"/>
      <c r="E251"/>
      <c r="F251"/>
      <c r="L251" s="3"/>
      <c r="M251" s="3"/>
      <c r="N251" s="3"/>
      <c r="P251"/>
      <c r="Q251"/>
      <c r="R251"/>
      <c r="S251"/>
      <c r="T251"/>
    </row>
    <row r="252" spans="1:20" s="1" customFormat="1" x14ac:dyDescent="0.25">
      <c r="A252"/>
      <c r="B252"/>
      <c r="C252" s="2"/>
      <c r="D252"/>
      <c r="E252"/>
      <c r="F252"/>
      <c r="L252" s="3"/>
      <c r="M252" s="3"/>
      <c r="N252" s="3"/>
      <c r="P252"/>
      <c r="Q252"/>
      <c r="R252"/>
      <c r="S252"/>
      <c r="T252"/>
    </row>
    <row r="253" spans="1:20" s="1" customFormat="1" x14ac:dyDescent="0.25">
      <c r="A253"/>
      <c r="B253"/>
      <c r="C253" s="2"/>
      <c r="D253"/>
      <c r="E253"/>
      <c r="F253"/>
      <c r="L253" s="3"/>
      <c r="M253" s="3"/>
      <c r="N253" s="3"/>
      <c r="P253"/>
      <c r="Q253"/>
      <c r="R253"/>
      <c r="S253"/>
      <c r="T253"/>
    </row>
    <row r="254" spans="1:20" s="1" customFormat="1" x14ac:dyDescent="0.25">
      <c r="A254"/>
      <c r="B254"/>
      <c r="C254" s="2"/>
      <c r="D254"/>
      <c r="E254"/>
      <c r="F254"/>
      <c r="L254" s="3"/>
      <c r="M254" s="3"/>
      <c r="N254" s="3"/>
      <c r="P254"/>
      <c r="Q254"/>
      <c r="R254"/>
      <c r="S254"/>
      <c r="T254"/>
    </row>
    <row r="255" spans="1:20" s="1" customFormat="1" x14ac:dyDescent="0.25">
      <c r="A255"/>
      <c r="B255"/>
      <c r="C255" s="2"/>
      <c r="D255"/>
      <c r="E255"/>
      <c r="F255"/>
      <c r="L255" s="3"/>
      <c r="M255" s="3"/>
      <c r="N255" s="3"/>
      <c r="P255"/>
      <c r="Q255"/>
      <c r="R255"/>
      <c r="S255"/>
      <c r="T255"/>
    </row>
    <row r="256" spans="1:20" s="1" customFormat="1" x14ac:dyDescent="0.25">
      <c r="A256"/>
      <c r="B256"/>
      <c r="C256" s="2"/>
      <c r="D256"/>
      <c r="E256"/>
      <c r="F256"/>
      <c r="L256" s="3"/>
      <c r="M256" s="3"/>
      <c r="N256" s="3"/>
      <c r="P256"/>
      <c r="Q256"/>
      <c r="R256"/>
      <c r="S256"/>
      <c r="T256"/>
    </row>
    <row r="257" spans="1:20" s="1" customFormat="1" x14ac:dyDescent="0.25">
      <c r="A257"/>
      <c r="B257"/>
      <c r="C257" s="2"/>
      <c r="D257"/>
      <c r="E257"/>
      <c r="F257"/>
      <c r="L257" s="3"/>
      <c r="M257" s="3"/>
      <c r="N257" s="3"/>
      <c r="P257"/>
      <c r="Q257"/>
      <c r="R257"/>
      <c r="S257"/>
      <c r="T257"/>
    </row>
    <row r="258" spans="1:20" s="1" customFormat="1" x14ac:dyDescent="0.25">
      <c r="A258"/>
      <c r="B258"/>
      <c r="C258" s="2"/>
      <c r="D258"/>
      <c r="E258"/>
      <c r="F258"/>
      <c r="L258" s="3"/>
      <c r="M258" s="3"/>
      <c r="N258" s="3"/>
      <c r="P258"/>
      <c r="Q258"/>
      <c r="R258"/>
      <c r="S258"/>
      <c r="T258"/>
    </row>
    <row r="259" spans="1:20" s="1" customFormat="1" x14ac:dyDescent="0.25">
      <c r="A259"/>
      <c r="B259"/>
      <c r="C259" s="2"/>
      <c r="D259"/>
      <c r="E259"/>
      <c r="F259"/>
      <c r="L259" s="3"/>
      <c r="M259" s="3"/>
      <c r="N259" s="3"/>
      <c r="P259"/>
      <c r="Q259"/>
      <c r="R259"/>
      <c r="S259"/>
      <c r="T259"/>
    </row>
    <row r="260" spans="1:20" s="1" customFormat="1" x14ac:dyDescent="0.25">
      <c r="A260"/>
      <c r="B260"/>
      <c r="C260" s="2"/>
      <c r="D260"/>
      <c r="E260"/>
      <c r="F260"/>
      <c r="L260" s="3"/>
      <c r="M260" s="3"/>
      <c r="N260" s="3"/>
      <c r="P260"/>
      <c r="Q260"/>
      <c r="R260"/>
      <c r="S260"/>
      <c r="T260"/>
    </row>
    <row r="261" spans="1:20" s="1" customFormat="1" x14ac:dyDescent="0.25">
      <c r="A261"/>
      <c r="B261"/>
      <c r="C261" s="2"/>
      <c r="D261"/>
      <c r="E261"/>
      <c r="F261"/>
      <c r="L261" s="3"/>
      <c r="M261" s="3"/>
      <c r="N261" s="3"/>
      <c r="P261"/>
      <c r="Q261"/>
      <c r="R261"/>
      <c r="S261"/>
      <c r="T261"/>
    </row>
    <row r="262" spans="1:20" s="1" customFormat="1" x14ac:dyDescent="0.25">
      <c r="A262"/>
      <c r="B262"/>
      <c r="C262" s="2"/>
      <c r="D262"/>
      <c r="E262"/>
      <c r="F262"/>
      <c r="L262" s="3"/>
      <c r="M262" s="3"/>
      <c r="N262" s="3"/>
      <c r="P262"/>
      <c r="Q262"/>
      <c r="R262"/>
      <c r="S262"/>
      <c r="T262"/>
    </row>
    <row r="263" spans="1:20" s="1" customFormat="1" x14ac:dyDescent="0.25">
      <c r="A263"/>
      <c r="B263"/>
      <c r="C263" s="2"/>
      <c r="D263"/>
      <c r="E263"/>
      <c r="F263"/>
      <c r="L263" s="3"/>
      <c r="M263" s="3"/>
      <c r="N263" s="3"/>
      <c r="P263"/>
      <c r="Q263"/>
      <c r="R263"/>
      <c r="S263"/>
      <c r="T263"/>
    </row>
    <row r="264" spans="1:20" s="1" customFormat="1" x14ac:dyDescent="0.25">
      <c r="A264"/>
      <c r="B264"/>
      <c r="C264" s="2"/>
      <c r="D264"/>
      <c r="E264"/>
      <c r="F264"/>
      <c r="L264" s="3"/>
      <c r="M264" s="3"/>
      <c r="N264" s="3"/>
      <c r="P264"/>
      <c r="Q264"/>
      <c r="R264"/>
      <c r="S264"/>
      <c r="T264"/>
    </row>
    <row r="265" spans="1:20" s="1" customFormat="1" x14ac:dyDescent="0.25">
      <c r="A265"/>
      <c r="B265"/>
      <c r="C265" s="2"/>
      <c r="D265"/>
      <c r="E265"/>
      <c r="F265"/>
      <c r="L265" s="3"/>
      <c r="M265" s="3"/>
      <c r="N265" s="3"/>
      <c r="P265"/>
      <c r="Q265"/>
      <c r="R265"/>
      <c r="S265"/>
      <c r="T265"/>
    </row>
    <row r="266" spans="1:20" s="1" customFormat="1" x14ac:dyDescent="0.25">
      <c r="A266"/>
      <c r="B266"/>
      <c r="C266" s="2"/>
      <c r="D266"/>
      <c r="E266"/>
      <c r="F266"/>
      <c r="L266" s="3"/>
      <c r="M266" s="3"/>
      <c r="N266" s="3"/>
      <c r="P266"/>
      <c r="Q266"/>
      <c r="R266"/>
      <c r="S266"/>
      <c r="T266"/>
    </row>
    <row r="267" spans="1:20" s="1" customFormat="1" x14ac:dyDescent="0.25">
      <c r="A267"/>
      <c r="B267"/>
      <c r="C267" s="2"/>
      <c r="D267"/>
      <c r="E267"/>
      <c r="F267"/>
      <c r="L267" s="3"/>
      <c r="M267" s="3"/>
      <c r="N267" s="3"/>
      <c r="P267"/>
      <c r="Q267"/>
      <c r="R267"/>
      <c r="S267"/>
      <c r="T267"/>
    </row>
    <row r="268" spans="1:20" s="1" customFormat="1" x14ac:dyDescent="0.25">
      <c r="A268"/>
      <c r="B268"/>
      <c r="C268" s="2"/>
      <c r="D268"/>
      <c r="E268"/>
      <c r="F268"/>
      <c r="L268" s="3"/>
      <c r="M268" s="3"/>
      <c r="N268" s="3"/>
      <c r="P268"/>
      <c r="Q268"/>
      <c r="R268"/>
      <c r="S268"/>
      <c r="T268"/>
    </row>
    <row r="269" spans="1:20" s="1" customFormat="1" x14ac:dyDescent="0.25">
      <c r="A269"/>
      <c r="B269"/>
      <c r="C269" s="2"/>
      <c r="D269"/>
      <c r="E269"/>
      <c r="F269"/>
      <c r="L269" s="3"/>
      <c r="M269" s="3"/>
      <c r="N269" s="3"/>
      <c r="P269"/>
      <c r="Q269"/>
      <c r="R269"/>
      <c r="S269"/>
      <c r="T269"/>
    </row>
    <row r="270" spans="1:20" s="1" customFormat="1" x14ac:dyDescent="0.25">
      <c r="A270"/>
      <c r="B270"/>
      <c r="C270" s="2"/>
      <c r="D270"/>
      <c r="E270"/>
      <c r="F270"/>
      <c r="L270" s="3"/>
      <c r="M270" s="3"/>
      <c r="N270" s="3"/>
      <c r="P270"/>
      <c r="Q270"/>
      <c r="R270"/>
      <c r="S270"/>
      <c r="T270"/>
    </row>
    <row r="271" spans="1:20" s="1" customFormat="1" x14ac:dyDescent="0.25">
      <c r="A271"/>
      <c r="B271"/>
      <c r="C271" s="2"/>
      <c r="D271"/>
      <c r="E271"/>
      <c r="F271"/>
      <c r="L271" s="3"/>
      <c r="M271" s="3"/>
      <c r="N271" s="3"/>
      <c r="P271"/>
      <c r="Q271"/>
      <c r="R271"/>
      <c r="S271"/>
      <c r="T271"/>
    </row>
    <row r="272" spans="1:20" s="1" customFormat="1" x14ac:dyDescent="0.25">
      <c r="A272"/>
      <c r="B272"/>
      <c r="C272" s="2"/>
      <c r="D272"/>
      <c r="E272"/>
      <c r="F272"/>
      <c r="L272" s="3"/>
      <c r="M272" s="3"/>
      <c r="N272" s="3"/>
      <c r="P272"/>
      <c r="Q272"/>
      <c r="R272"/>
      <c r="S272"/>
      <c r="T272"/>
    </row>
    <row r="273" spans="1:20" s="1" customFormat="1" x14ac:dyDescent="0.25">
      <c r="A273"/>
      <c r="B273"/>
      <c r="C273" s="2"/>
      <c r="D273"/>
      <c r="E273"/>
      <c r="F273"/>
      <c r="L273" s="3"/>
      <c r="M273" s="3"/>
      <c r="N273" s="3"/>
      <c r="P273"/>
      <c r="Q273"/>
      <c r="R273"/>
      <c r="S273"/>
      <c r="T273"/>
    </row>
    <row r="274" spans="1:20" s="1" customFormat="1" x14ac:dyDescent="0.25">
      <c r="A274"/>
      <c r="B274"/>
      <c r="C274" s="2"/>
      <c r="D274"/>
      <c r="E274"/>
      <c r="F274"/>
      <c r="L274" s="3"/>
      <c r="M274" s="3"/>
      <c r="N274" s="3"/>
      <c r="P274"/>
      <c r="Q274"/>
      <c r="R274"/>
      <c r="S274"/>
      <c r="T274"/>
    </row>
    <row r="275" spans="1:20" s="1" customFormat="1" x14ac:dyDescent="0.25">
      <c r="A275"/>
      <c r="B275"/>
      <c r="C275" s="2"/>
      <c r="D275"/>
      <c r="E275"/>
      <c r="F275"/>
      <c r="L275" s="3"/>
      <c r="M275" s="3"/>
      <c r="N275" s="3"/>
      <c r="P275"/>
      <c r="Q275"/>
      <c r="R275"/>
      <c r="S275"/>
      <c r="T275"/>
    </row>
    <row r="276" spans="1:20" s="1" customFormat="1" x14ac:dyDescent="0.25">
      <c r="A276"/>
      <c r="B276"/>
      <c r="C276" s="2"/>
      <c r="D276"/>
      <c r="E276"/>
      <c r="F276"/>
      <c r="L276" s="3"/>
      <c r="M276" s="3"/>
      <c r="N276" s="3"/>
      <c r="P276"/>
      <c r="Q276"/>
      <c r="R276"/>
      <c r="S276"/>
      <c r="T276"/>
    </row>
    <row r="277" spans="1:20" s="1" customFormat="1" x14ac:dyDescent="0.25">
      <c r="A277"/>
      <c r="B277"/>
      <c r="C277" s="2"/>
      <c r="D277"/>
      <c r="E277"/>
      <c r="F277"/>
      <c r="L277" s="3"/>
      <c r="M277" s="3"/>
      <c r="N277" s="3"/>
      <c r="P277"/>
      <c r="Q277"/>
      <c r="R277"/>
      <c r="S277"/>
      <c r="T277"/>
    </row>
    <row r="278" spans="1:20" s="1" customFormat="1" x14ac:dyDescent="0.25">
      <c r="A278"/>
      <c r="B278"/>
      <c r="C278" s="2"/>
      <c r="D278"/>
      <c r="E278"/>
      <c r="F278"/>
      <c r="L278" s="3"/>
      <c r="M278" s="3"/>
      <c r="N278" s="3"/>
      <c r="P278"/>
      <c r="Q278"/>
      <c r="R278"/>
      <c r="S278"/>
      <c r="T278"/>
    </row>
    <row r="279" spans="1:20" s="1" customFormat="1" x14ac:dyDescent="0.25">
      <c r="A279"/>
      <c r="B279"/>
      <c r="C279" s="2"/>
      <c r="D279"/>
      <c r="E279"/>
      <c r="F279"/>
      <c r="L279" s="3"/>
      <c r="M279" s="3"/>
      <c r="N279" s="3"/>
      <c r="P279"/>
      <c r="Q279"/>
      <c r="R279"/>
      <c r="S279"/>
      <c r="T279"/>
    </row>
    <row r="280" spans="1:20" s="1" customFormat="1" x14ac:dyDescent="0.25">
      <c r="A280"/>
      <c r="B280"/>
      <c r="C280" s="2"/>
      <c r="D280"/>
      <c r="E280"/>
      <c r="F280"/>
      <c r="L280" s="3"/>
      <c r="M280" s="3"/>
      <c r="N280" s="3"/>
      <c r="P280"/>
      <c r="Q280"/>
      <c r="R280"/>
      <c r="S280"/>
      <c r="T280"/>
    </row>
    <row r="281" spans="1:20" s="1" customFormat="1" x14ac:dyDescent="0.25">
      <c r="A281"/>
      <c r="B281"/>
      <c r="C281" s="2"/>
      <c r="D281"/>
      <c r="E281"/>
      <c r="F281"/>
      <c r="L281" s="3"/>
      <c r="M281" s="3"/>
      <c r="N281" s="3"/>
      <c r="P281"/>
      <c r="Q281"/>
      <c r="R281"/>
      <c r="S281"/>
      <c r="T281"/>
    </row>
    <row r="282" spans="1:20" s="1" customFormat="1" x14ac:dyDescent="0.25">
      <c r="A282"/>
      <c r="B282"/>
      <c r="C282" s="2"/>
      <c r="D282"/>
      <c r="E282"/>
      <c r="F282"/>
      <c r="L282" s="3"/>
      <c r="M282" s="3"/>
      <c r="N282" s="3"/>
      <c r="P282"/>
      <c r="Q282"/>
      <c r="R282"/>
      <c r="S282"/>
      <c r="T282"/>
    </row>
    <row r="283" spans="1:20" s="1" customFormat="1" x14ac:dyDescent="0.25">
      <c r="A283"/>
      <c r="B283"/>
      <c r="C283" s="2"/>
      <c r="D283"/>
      <c r="E283"/>
      <c r="F283"/>
      <c r="L283" s="3"/>
      <c r="M283" s="3"/>
      <c r="N283" s="3"/>
      <c r="P283"/>
      <c r="Q283"/>
      <c r="R283"/>
      <c r="S283"/>
      <c r="T283"/>
    </row>
    <row r="284" spans="1:20" s="1" customFormat="1" x14ac:dyDescent="0.25">
      <c r="A284"/>
      <c r="B284"/>
      <c r="C284" s="2"/>
      <c r="D284"/>
      <c r="E284"/>
      <c r="F284"/>
      <c r="L284" s="3"/>
      <c r="M284" s="3"/>
      <c r="N284" s="3"/>
      <c r="P284"/>
      <c r="Q284"/>
      <c r="R284"/>
      <c r="S284"/>
      <c r="T284"/>
    </row>
    <row r="285" spans="1:20" s="1" customFormat="1" x14ac:dyDescent="0.25">
      <c r="A285"/>
      <c r="B285"/>
      <c r="C285" s="2"/>
      <c r="D285"/>
      <c r="E285"/>
      <c r="F285"/>
      <c r="L285" s="3"/>
      <c r="M285" s="3"/>
      <c r="N285" s="3"/>
      <c r="P285"/>
      <c r="Q285"/>
      <c r="R285"/>
      <c r="S285"/>
      <c r="T285"/>
    </row>
    <row r="286" spans="1:20" s="1" customFormat="1" x14ac:dyDescent="0.25">
      <c r="A286"/>
      <c r="B286"/>
      <c r="C286" s="2"/>
      <c r="D286"/>
      <c r="E286"/>
      <c r="F286"/>
      <c r="L286" s="3"/>
      <c r="M286" s="3"/>
      <c r="N286" s="3"/>
      <c r="P286"/>
      <c r="Q286"/>
      <c r="R286"/>
      <c r="S286"/>
      <c r="T286"/>
    </row>
    <row r="287" spans="1:20" s="1" customFormat="1" x14ac:dyDescent="0.25">
      <c r="A287"/>
      <c r="B287"/>
      <c r="C287" s="2"/>
      <c r="D287"/>
      <c r="E287"/>
      <c r="F287"/>
      <c r="L287" s="3"/>
      <c r="M287" s="3"/>
      <c r="N287" s="3"/>
      <c r="P287"/>
      <c r="Q287"/>
      <c r="R287"/>
      <c r="S287"/>
      <c r="T287"/>
    </row>
    <row r="288" spans="1:20" s="1" customFormat="1" x14ac:dyDescent="0.25">
      <c r="A288"/>
      <c r="B288"/>
      <c r="C288" s="2"/>
      <c r="D288"/>
      <c r="E288"/>
      <c r="F288"/>
      <c r="L288" s="3"/>
      <c r="M288" s="3"/>
      <c r="N288" s="3"/>
      <c r="P288"/>
      <c r="Q288"/>
      <c r="R288"/>
      <c r="S288"/>
      <c r="T288"/>
    </row>
    <row r="289" spans="1:20" s="1" customFormat="1" x14ac:dyDescent="0.25">
      <c r="A289"/>
      <c r="B289"/>
      <c r="C289" s="2"/>
      <c r="D289"/>
      <c r="E289"/>
      <c r="F289"/>
      <c r="L289" s="3"/>
      <c r="M289" s="3"/>
      <c r="N289" s="3"/>
      <c r="P289"/>
      <c r="Q289"/>
      <c r="R289"/>
      <c r="S289"/>
      <c r="T289"/>
    </row>
    <row r="290" spans="1:20" s="1" customFormat="1" x14ac:dyDescent="0.25">
      <c r="A290"/>
      <c r="B290"/>
      <c r="C290" s="2"/>
      <c r="D290"/>
      <c r="E290"/>
      <c r="F290"/>
      <c r="L290" s="3"/>
      <c r="M290" s="3"/>
      <c r="N290" s="3"/>
      <c r="P290"/>
      <c r="Q290"/>
      <c r="R290"/>
      <c r="S290"/>
      <c r="T290"/>
    </row>
    <row r="291" spans="1:20" s="1" customFormat="1" x14ac:dyDescent="0.25">
      <c r="A291"/>
      <c r="B291"/>
      <c r="C291" s="2"/>
      <c r="D291"/>
      <c r="E291"/>
      <c r="F291"/>
      <c r="L291" s="3"/>
      <c r="M291" s="3"/>
      <c r="N291" s="3"/>
      <c r="P291"/>
      <c r="Q291"/>
      <c r="R291"/>
      <c r="S291"/>
      <c r="T291"/>
    </row>
    <row r="292" spans="1:20" s="1" customFormat="1" x14ac:dyDescent="0.25">
      <c r="A292"/>
      <c r="B292"/>
      <c r="C292" s="2"/>
      <c r="D292"/>
      <c r="E292"/>
      <c r="F292"/>
      <c r="L292" s="3"/>
      <c r="M292" s="3"/>
      <c r="N292" s="3"/>
      <c r="P292"/>
      <c r="Q292"/>
      <c r="R292"/>
      <c r="S292"/>
      <c r="T292"/>
    </row>
    <row r="293" spans="1:20" s="1" customFormat="1" x14ac:dyDescent="0.25">
      <c r="A293"/>
      <c r="B293"/>
      <c r="C293" s="2"/>
      <c r="D293"/>
      <c r="E293"/>
      <c r="F293"/>
      <c r="L293" s="3"/>
      <c r="M293" s="3"/>
      <c r="N293" s="3"/>
      <c r="P293"/>
      <c r="Q293"/>
      <c r="R293"/>
      <c r="S293"/>
      <c r="T293"/>
    </row>
    <row r="294" spans="1:20" s="1" customFormat="1" x14ac:dyDescent="0.25">
      <c r="A294"/>
      <c r="B294"/>
      <c r="C294" s="2"/>
      <c r="D294"/>
      <c r="E294"/>
      <c r="F294"/>
      <c r="L294" s="3"/>
      <c r="M294" s="3"/>
      <c r="N294" s="3"/>
      <c r="P294"/>
      <c r="Q294"/>
      <c r="R294"/>
      <c r="S294"/>
      <c r="T294"/>
    </row>
    <row r="295" spans="1:20" s="1" customFormat="1" x14ac:dyDescent="0.25">
      <c r="A295"/>
      <c r="B295"/>
      <c r="C295" s="2"/>
      <c r="D295"/>
      <c r="E295"/>
      <c r="F295"/>
      <c r="L295" s="3"/>
      <c r="M295" s="3"/>
      <c r="N295" s="3"/>
      <c r="P295"/>
      <c r="Q295"/>
      <c r="R295"/>
      <c r="S295"/>
      <c r="T295"/>
    </row>
    <row r="296" spans="1:20" s="1" customFormat="1" x14ac:dyDescent="0.25">
      <c r="A296"/>
      <c r="B296"/>
      <c r="C296" s="2"/>
      <c r="D296"/>
      <c r="E296"/>
      <c r="F296"/>
      <c r="L296" s="3"/>
      <c r="M296" s="3"/>
      <c r="N296" s="3"/>
      <c r="P296"/>
      <c r="Q296"/>
      <c r="R296"/>
      <c r="S296"/>
      <c r="T296"/>
    </row>
    <row r="297" spans="1:20" s="1" customFormat="1" x14ac:dyDescent="0.25">
      <c r="A297"/>
      <c r="B297"/>
      <c r="C297" s="2"/>
      <c r="D297"/>
      <c r="E297"/>
      <c r="F297"/>
      <c r="L297" s="3"/>
      <c r="M297" s="3"/>
      <c r="N297" s="3"/>
      <c r="P297"/>
      <c r="Q297"/>
      <c r="R297"/>
      <c r="S297"/>
      <c r="T297"/>
    </row>
    <row r="298" spans="1:20" s="1" customFormat="1" x14ac:dyDescent="0.25">
      <c r="A298"/>
      <c r="B298"/>
      <c r="C298" s="2"/>
      <c r="D298"/>
      <c r="E298"/>
      <c r="F298"/>
      <c r="L298" s="3"/>
      <c r="M298" s="3"/>
      <c r="N298" s="3"/>
      <c r="P298"/>
      <c r="Q298"/>
      <c r="R298"/>
      <c r="S298"/>
      <c r="T298"/>
    </row>
    <row r="299" spans="1:20" s="1" customFormat="1" x14ac:dyDescent="0.25">
      <c r="A299"/>
      <c r="B299"/>
      <c r="C299" s="2"/>
      <c r="D299"/>
      <c r="E299"/>
      <c r="F299"/>
      <c r="L299" s="3"/>
      <c r="M299" s="3"/>
      <c r="N299" s="3"/>
      <c r="P299"/>
      <c r="Q299"/>
      <c r="R299"/>
      <c r="S299"/>
      <c r="T299"/>
    </row>
    <row r="300" spans="1:20" s="1" customFormat="1" x14ac:dyDescent="0.25">
      <c r="A300"/>
      <c r="B300"/>
      <c r="C300" s="2"/>
      <c r="D300"/>
      <c r="E300"/>
      <c r="F300"/>
      <c r="L300" s="3"/>
      <c r="M300" s="3"/>
      <c r="N300" s="3"/>
      <c r="P300"/>
      <c r="Q300"/>
      <c r="R300"/>
      <c r="S300"/>
      <c r="T300"/>
    </row>
    <row r="301" spans="1:20" s="1" customFormat="1" x14ac:dyDescent="0.25">
      <c r="A301"/>
      <c r="B301"/>
      <c r="C301" s="2"/>
      <c r="D301"/>
      <c r="E301"/>
      <c r="F301"/>
      <c r="L301" s="3"/>
      <c r="M301" s="3"/>
      <c r="N301" s="3"/>
      <c r="P301"/>
      <c r="Q301"/>
      <c r="R301"/>
      <c r="S301"/>
      <c r="T301"/>
    </row>
    <row r="302" spans="1:20" s="1" customFormat="1" x14ac:dyDescent="0.25">
      <c r="A302"/>
      <c r="B302"/>
      <c r="C302" s="2"/>
      <c r="D302"/>
      <c r="E302"/>
      <c r="F302"/>
      <c r="L302" s="3"/>
      <c r="M302" s="3"/>
      <c r="N302" s="3"/>
      <c r="P302"/>
      <c r="Q302"/>
      <c r="R302"/>
      <c r="S302"/>
      <c r="T302"/>
    </row>
    <row r="303" spans="1:20" s="1" customFormat="1" x14ac:dyDescent="0.25">
      <c r="A303"/>
      <c r="B303"/>
      <c r="C303" s="2"/>
      <c r="D303"/>
      <c r="E303"/>
      <c r="F303"/>
      <c r="L303" s="3"/>
      <c r="M303" s="3"/>
      <c r="N303" s="3"/>
      <c r="P303"/>
      <c r="Q303"/>
      <c r="R303"/>
      <c r="S303"/>
      <c r="T303"/>
    </row>
    <row r="304" spans="1:20" s="1" customFormat="1" x14ac:dyDescent="0.25">
      <c r="A304"/>
      <c r="B304"/>
      <c r="C304" s="2"/>
      <c r="D304"/>
      <c r="E304"/>
      <c r="F304"/>
      <c r="L304" s="3"/>
      <c r="M304" s="3"/>
      <c r="N304" s="3"/>
      <c r="P304"/>
      <c r="Q304"/>
      <c r="R304"/>
      <c r="S304"/>
      <c r="T304"/>
    </row>
    <row r="305" spans="1:20" s="1" customFormat="1" x14ac:dyDescent="0.25">
      <c r="A305"/>
      <c r="B305"/>
      <c r="C305" s="2"/>
      <c r="D305"/>
      <c r="E305"/>
      <c r="F305"/>
      <c r="L305" s="3"/>
      <c r="M305" s="3"/>
      <c r="N305" s="3"/>
      <c r="P305"/>
      <c r="Q305"/>
      <c r="R305"/>
      <c r="S305"/>
      <c r="T305"/>
    </row>
    <row r="306" spans="1:20" s="1" customFormat="1" x14ac:dyDescent="0.25">
      <c r="A306"/>
      <c r="B306"/>
      <c r="C306" s="2"/>
      <c r="D306"/>
      <c r="E306"/>
      <c r="F306"/>
      <c r="L306" s="3"/>
      <c r="M306" s="3"/>
      <c r="N306" s="3"/>
      <c r="P306"/>
      <c r="Q306"/>
      <c r="R306"/>
      <c r="S306"/>
      <c r="T306"/>
    </row>
    <row r="307" spans="1:20" s="1" customFormat="1" x14ac:dyDescent="0.25">
      <c r="A307"/>
      <c r="B307"/>
      <c r="C307" s="2"/>
      <c r="D307"/>
      <c r="E307"/>
      <c r="F307"/>
      <c r="L307" s="3"/>
      <c r="M307" s="3"/>
      <c r="N307" s="3"/>
      <c r="P307"/>
      <c r="Q307"/>
      <c r="R307"/>
      <c r="S307"/>
      <c r="T307"/>
    </row>
    <row r="308" spans="1:20" s="1" customFormat="1" x14ac:dyDescent="0.25">
      <c r="A308"/>
      <c r="B308"/>
      <c r="C308" s="2"/>
      <c r="D308"/>
      <c r="E308"/>
      <c r="F308"/>
      <c r="L308" s="3"/>
      <c r="M308" s="3"/>
      <c r="N308" s="3"/>
      <c r="P308"/>
      <c r="Q308"/>
      <c r="R308"/>
      <c r="S308"/>
      <c r="T308"/>
    </row>
    <row r="309" spans="1:20" s="1" customFormat="1" x14ac:dyDescent="0.25">
      <c r="A309"/>
      <c r="B309"/>
      <c r="C309" s="2"/>
      <c r="D309"/>
      <c r="E309"/>
      <c r="F309"/>
      <c r="L309" s="3"/>
      <c r="M309" s="3"/>
      <c r="N309" s="3"/>
      <c r="P309"/>
      <c r="Q309"/>
      <c r="R309"/>
      <c r="S309"/>
      <c r="T30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7C6A42-B9F4-47BE-9A33-A73204EB8D06}">
          <x14:formula1>
            <xm:f>Accounts!$F:$F</xm:f>
          </x14:formula1>
          <xm:sqref>N1:N1048576</xm:sqref>
        </x14:dataValidation>
        <x14:dataValidation type="list" allowBlank="1" showInputMessage="1" showErrorMessage="1" xr:uid="{8F1274A5-B37F-43B1-A24B-A9422F1FC7F1}">
          <x14:formula1>
            <xm:f>Establishment!$A$2:$A$169</xm:f>
          </x14:formula1>
          <xm:sqref>D5:D102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01</vt:lpstr>
      <vt:lpstr>01 (Details)</vt:lpstr>
      <vt:lpstr>02</vt:lpstr>
      <vt:lpstr>02 (Details)</vt:lpstr>
      <vt:lpstr>03</vt:lpstr>
      <vt:lpstr>03 (Details)</vt:lpstr>
      <vt:lpstr>04</vt:lpstr>
      <vt:lpstr>04 (Details)</vt:lpstr>
      <vt:lpstr>05</vt:lpstr>
      <vt:lpstr>05 (Details)</vt:lpstr>
      <vt:lpstr>Unsorted</vt:lpstr>
      <vt:lpstr>Unsorted (Details)</vt:lpstr>
      <vt:lpstr>Items</vt:lpstr>
      <vt:lpstr>Vendor's Item</vt:lpstr>
      <vt:lpstr>Establishment</vt:lpstr>
      <vt:lpstr>Accounts</vt:lpstr>
      <vt:lpstr>UnOrganized</vt:lpstr>
      <vt:lpstr>Template</vt:lpstr>
      <vt:lpstr>Template (Details)</vt:lpstr>
      <vt:lpstr>Diatoms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2020-09-07T01:22:20Z</dcterms:created>
  <dcterms:modified xsi:type="dcterms:W3CDTF">2022-06-11T18:07:49Z</dcterms:modified>
</cp:coreProperties>
</file>