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Processing_Folders\Example\Distribution Files\W2009\MecE_265_Nobes\"/>
    </mc:Choice>
  </mc:AlternateContent>
  <xr:revisionPtr revIDLastSave="0" documentId="13_ncr:1_{D4099B2E-EECA-4289-8403-9DFD63EF822F}" xr6:coauthVersionLast="47" xr6:coauthVersionMax="47" xr10:uidLastSave="{00000000-0000-0000-0000-000000000000}"/>
  <workbookProtection lockStructure="1"/>
  <bookViews>
    <workbookView xWindow="-93" yWindow="-93" windowWidth="25786" windowHeight="13986" tabRatio="475" activeTab="2" xr2:uid="{00000000-000D-0000-FFFF-FFFF00000000}"/>
  </bookViews>
  <sheets>
    <sheet name="Instructions" sheetId="9" r:id="rId1"/>
    <sheet name="FIRST YEAR" sheetId="15" r:id="rId2"/>
    <sheet name="SECOND YEAR" sheetId="14" r:id="rId3"/>
    <sheet name="THIRD YEAR" sheetId="12" r:id="rId4"/>
    <sheet name="FOURTH YEAR" sheetId="13" r:id="rId5"/>
    <sheet name="Reference" sheetId="8" state="hidden" r:id="rId6"/>
  </sheets>
  <definedNames>
    <definedName name="depts">Reference!$A$1:$A$5</definedName>
    <definedName name="_xlnm.Print_Area" localSheetId="1">'FIRST YEAR'!$A$1:$P$55</definedName>
    <definedName name="_xlnm.Print_Area" localSheetId="4">'FOURTH YEAR'!$A$1:$P$55</definedName>
    <definedName name="_xlnm.Print_Area" localSheetId="2">'SECOND YEAR'!$A$1:$P$55</definedName>
    <definedName name="_xlnm.Print_Area" localSheetId="3">'THIRD YEAR'!$A$1:$P$55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5" l="1"/>
  <c r="G18" i="15"/>
  <c r="G17" i="15"/>
  <c r="G16" i="15"/>
  <c r="G15" i="15"/>
  <c r="G14" i="15"/>
  <c r="G13" i="15"/>
  <c r="G12" i="15"/>
  <c r="G11" i="15"/>
  <c r="G10" i="15"/>
  <c r="G9" i="15"/>
  <c r="G8" i="15"/>
  <c r="G20" i="15" s="1"/>
  <c r="L22" i="15" s="1"/>
  <c r="E20" i="15"/>
  <c r="L23" i="15" s="1"/>
  <c r="I11" i="15"/>
  <c r="I13" i="15"/>
  <c r="I17" i="15"/>
  <c r="I18" i="15"/>
  <c r="I19" i="15"/>
  <c r="L20" i="15"/>
  <c r="E20" i="13"/>
  <c r="I11" i="13" s="1"/>
  <c r="G8" i="13"/>
  <c r="G9" i="13"/>
  <c r="G10" i="13"/>
  <c r="G11" i="13"/>
  <c r="G12" i="13"/>
  <c r="G13" i="13"/>
  <c r="G14" i="13"/>
  <c r="G15" i="13"/>
  <c r="G16" i="13"/>
  <c r="G17" i="13"/>
  <c r="G18" i="13"/>
  <c r="G19" i="13"/>
  <c r="L20" i="13"/>
  <c r="G15" i="14"/>
  <c r="G16" i="14"/>
  <c r="G17" i="14"/>
  <c r="G18" i="14"/>
  <c r="G19" i="14"/>
  <c r="G8" i="14"/>
  <c r="G9" i="14"/>
  <c r="G10" i="14"/>
  <c r="G11" i="14"/>
  <c r="G12" i="14"/>
  <c r="G13" i="14"/>
  <c r="G14" i="14"/>
  <c r="E20" i="14"/>
  <c r="I8" i="14" s="1"/>
  <c r="L20" i="14"/>
  <c r="E20" i="12"/>
  <c r="O4" i="12" s="1"/>
  <c r="G8" i="12"/>
  <c r="G20" i="12" s="1"/>
  <c r="L22" i="12" s="1"/>
  <c r="G9" i="12"/>
  <c r="G10" i="12"/>
  <c r="G11" i="12"/>
  <c r="G12" i="12"/>
  <c r="G13" i="12"/>
  <c r="G14" i="12"/>
  <c r="G15" i="12"/>
  <c r="G16" i="12"/>
  <c r="G17" i="12"/>
  <c r="G18" i="12"/>
  <c r="G19" i="12"/>
  <c r="L23" i="12"/>
  <c r="I8" i="12"/>
  <c r="K8" i="12" s="1"/>
  <c r="K20" i="12" s="1"/>
  <c r="O27" i="12" s="1"/>
  <c r="I10" i="12"/>
  <c r="I11" i="12"/>
  <c r="I12" i="12"/>
  <c r="I13" i="12"/>
  <c r="I14" i="12"/>
  <c r="I18" i="12"/>
  <c r="I19" i="12"/>
  <c r="L20" i="12"/>
  <c r="I9" i="12" l="1"/>
  <c r="I16" i="15"/>
  <c r="O22" i="12"/>
  <c r="I12" i="15"/>
  <c r="I17" i="12"/>
  <c r="I10" i="15"/>
  <c r="I16" i="12"/>
  <c r="I15" i="12"/>
  <c r="O4" i="14"/>
  <c r="L23" i="14"/>
  <c r="G20" i="14"/>
  <c r="L22" i="14" s="1"/>
  <c r="I17" i="14"/>
  <c r="I16" i="14"/>
  <c r="I15" i="14"/>
  <c r="I14" i="14"/>
  <c r="I13" i="14"/>
  <c r="I12" i="14"/>
  <c r="I11" i="14"/>
  <c r="I10" i="14"/>
  <c r="I19" i="14"/>
  <c r="I9" i="14"/>
  <c r="K9" i="14" s="1"/>
  <c r="I18" i="14"/>
  <c r="I10" i="13"/>
  <c r="I8" i="13"/>
  <c r="K8" i="13" s="1"/>
  <c r="L23" i="13"/>
  <c r="O4" i="13"/>
  <c r="I19" i="13"/>
  <c r="I16" i="13"/>
  <c r="I14" i="13"/>
  <c r="I13" i="13"/>
  <c r="I15" i="13"/>
  <c r="I9" i="13"/>
  <c r="G20" i="13"/>
  <c r="L22" i="13" s="1"/>
  <c r="I18" i="13"/>
  <c r="I12" i="13"/>
  <c r="I15" i="15"/>
  <c r="I9" i="15"/>
  <c r="K8" i="14"/>
  <c r="I17" i="13"/>
  <c r="O4" i="15"/>
  <c r="I14" i="15"/>
  <c r="I8" i="15"/>
  <c r="O22" i="15"/>
  <c r="I20" i="12"/>
  <c r="K19" i="12"/>
  <c r="K18" i="12"/>
  <c r="K17" i="12"/>
  <c r="K16" i="12"/>
  <c r="K15" i="12"/>
  <c r="K14" i="12"/>
  <c r="K13" i="12"/>
  <c r="K12" i="12"/>
  <c r="K11" i="12"/>
  <c r="K10" i="12"/>
  <c r="K9" i="12"/>
  <c r="O22" i="14" l="1"/>
  <c r="K12" i="14"/>
  <c r="K17" i="14"/>
  <c r="K15" i="14"/>
  <c r="K13" i="14"/>
  <c r="K14" i="14"/>
  <c r="K16" i="14"/>
  <c r="K11" i="14"/>
  <c r="K18" i="14"/>
  <c r="K10" i="14"/>
  <c r="K19" i="14"/>
  <c r="I20" i="14"/>
  <c r="K12" i="13"/>
  <c r="O22" i="13"/>
  <c r="K9" i="13"/>
  <c r="K16" i="13"/>
  <c r="K11" i="13"/>
  <c r="K17" i="13"/>
  <c r="K13" i="13"/>
  <c r="I20" i="13"/>
  <c r="K19" i="13"/>
  <c r="K14" i="13"/>
  <c r="K10" i="13"/>
  <c r="K13" i="15"/>
  <c r="K19" i="15"/>
  <c r="K8" i="15"/>
  <c r="K20" i="15" s="1"/>
  <c r="O27" i="15" s="1"/>
  <c r="K14" i="15"/>
  <c r="K9" i="15"/>
  <c r="K15" i="15"/>
  <c r="I20" i="15"/>
  <c r="K10" i="15"/>
  <c r="K16" i="15"/>
  <c r="K11" i="15"/>
  <c r="K17" i="15"/>
  <c r="K12" i="15"/>
  <c r="K18" i="15"/>
  <c r="K18" i="13"/>
  <c r="K15" i="13"/>
  <c r="K20" i="14" l="1"/>
  <c r="O27" i="14" s="1"/>
  <c r="K20" i="13"/>
  <c r="O27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1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1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1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130</t>
        </r>
      </text>
    </comment>
    <comment ref="F4" authorId="0" shapeId="0" xr:uid="{00000000-0006-0000-01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1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1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1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1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1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1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1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1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1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2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2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2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 xr:uid="{00000000-0006-0000-02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2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2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2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2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2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2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2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2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2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3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3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3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 xr:uid="{00000000-0006-0000-03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3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3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3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3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3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3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3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3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3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4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4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4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401</t>
        </r>
      </text>
    </comment>
    <comment ref="F4" authorId="0" shapeId="0" xr:uid="{00000000-0006-0000-04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4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4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4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4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4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4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4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4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4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sharedStrings.xml><?xml version="1.0" encoding="utf-8"?>
<sst xmlns="http://schemas.openxmlformats.org/spreadsheetml/2006/main" count="260" uniqueCount="71">
  <si>
    <t>Department:</t>
  </si>
  <si>
    <t>Instructor:</t>
  </si>
  <si>
    <t>Grade</t>
  </si>
  <si>
    <t>Number of</t>
  </si>
  <si>
    <t>A+</t>
  </si>
  <si>
    <t xml:space="preserve">A </t>
  </si>
  <si>
    <t>B+</t>
  </si>
  <si>
    <t xml:space="preserve">B </t>
  </si>
  <si>
    <t>C+</t>
  </si>
  <si>
    <t xml:space="preserve">C </t>
  </si>
  <si>
    <t>D+</t>
  </si>
  <si>
    <t>F</t>
  </si>
  <si>
    <t xml:space="preserve">Suggested </t>
  </si>
  <si>
    <t>%</t>
  </si>
  <si>
    <t>Totals</t>
  </si>
  <si>
    <t>=</t>
  </si>
  <si>
    <t>D</t>
  </si>
  <si>
    <t>Median</t>
  </si>
  <si>
    <t>Number of students in class</t>
  </si>
  <si>
    <t xml:space="preserve">Class GPA = </t>
  </si>
  <si>
    <t>Grade point</t>
  </si>
  <si>
    <t>value</t>
  </si>
  <si>
    <t>A–</t>
  </si>
  <si>
    <t>B–</t>
  </si>
  <si>
    <t>C–</t>
  </si>
  <si>
    <t>Cumulative</t>
  </si>
  <si>
    <t>total %</t>
  </si>
  <si>
    <r>
      <t xml:space="preserve">Grade distribution for a </t>
    </r>
    <r>
      <rPr>
        <b/>
        <sz val="12"/>
        <rFont val="Arial"/>
        <family val="2"/>
      </rPr>
      <t xml:space="preserve">SECOND </t>
    </r>
    <r>
      <rPr>
        <sz val="12"/>
        <rFont val="Arial"/>
        <family val="2"/>
      </rPr>
      <t>year course (Courses numbered 200-299)</t>
    </r>
  </si>
  <si>
    <t>students</t>
  </si>
  <si>
    <t>% of total</t>
  </si>
  <si>
    <t>× number</t>
  </si>
  <si>
    <t>∑(Grade point × Number)</t>
  </si>
  <si>
    <t>Number of students in class:</t>
  </si>
  <si>
    <t>2.4 ~ 2.8</t>
  </si>
  <si>
    <t>Faculty of Engineering approved range</t>
  </si>
  <si>
    <t>based on suggested distribution for 200-level courses</t>
  </si>
  <si>
    <t>Class median grade</t>
  </si>
  <si>
    <t>Civil and Environmental Engineering</t>
  </si>
  <si>
    <t>Chemical and Materials Engineering</t>
  </si>
  <si>
    <t>Faculty of Engineering</t>
  </si>
  <si>
    <t>Mechanical Engineering</t>
  </si>
  <si>
    <t>Electrical and Computer Engineering</t>
  </si>
  <si>
    <t>Course number:</t>
  </si>
  <si>
    <t>Section:</t>
  </si>
  <si>
    <t>Second</t>
  </si>
  <si>
    <t>Third</t>
  </si>
  <si>
    <t>Fourth</t>
  </si>
  <si>
    <t>First</t>
  </si>
  <si>
    <t>B</t>
  </si>
  <si>
    <t>Mean</t>
  </si>
  <si>
    <t>Engg range</t>
  </si>
  <si>
    <t>Instructions for Faculty of Engineering Grade Reporting Sheets</t>
  </si>
  <si>
    <t>1. Select the appropriate version (first, second, third, or fourth year) for the course.</t>
  </si>
  <si>
    <t>2. Fill out department name, course number, course section, and instructor name.</t>
  </si>
  <si>
    <t>3. Enter the number of students within each grade category.</t>
  </si>
  <si>
    <t>4. Everything else is calculated automatically!</t>
  </si>
  <si>
    <r>
      <t xml:space="preserve">Grade distribution for a </t>
    </r>
    <r>
      <rPr>
        <b/>
        <sz val="12"/>
        <rFont val="Arial"/>
        <family val="2"/>
      </rPr>
      <t xml:space="preserve">FIRST </t>
    </r>
    <r>
      <rPr>
        <sz val="12"/>
        <rFont val="Arial"/>
        <family val="2"/>
      </rPr>
      <t>year course (Courses numbered 100-199)</t>
    </r>
  </si>
  <si>
    <r>
      <t xml:space="preserve">Grade distribution for a </t>
    </r>
    <r>
      <rPr>
        <b/>
        <sz val="12"/>
        <rFont val="Arial"/>
        <family val="2"/>
      </rPr>
      <t xml:space="preserve">THIRD </t>
    </r>
    <r>
      <rPr>
        <sz val="12"/>
        <rFont val="Arial"/>
        <family val="2"/>
      </rPr>
      <t>year course (Courses numbered 300-399)</t>
    </r>
  </si>
  <si>
    <t>based on suggested distribution for 100-level courses</t>
  </si>
  <si>
    <t>based on suggested distribution for 300-level courses</t>
  </si>
  <si>
    <t>based on suggested distribution for 400-level courses</t>
  </si>
  <si>
    <r>
      <t xml:space="preserve">Grade distribution for a </t>
    </r>
    <r>
      <rPr>
        <b/>
        <sz val="12"/>
        <rFont val="Arial"/>
        <family val="2"/>
      </rPr>
      <t xml:space="preserve">FOURTH </t>
    </r>
    <r>
      <rPr>
        <sz val="12"/>
        <rFont val="Arial"/>
        <family val="2"/>
      </rPr>
      <t xml:space="preserve">year course (Courses numbered 400-499) </t>
    </r>
  </si>
  <si>
    <t>REVISED MARCH 1, 2004</t>
  </si>
  <si>
    <t>2.6 ~ 3.0</t>
  </si>
  <si>
    <t>2.7 ~ 3.3</t>
  </si>
  <si>
    <t>2.8 ~ 3.4</t>
  </si>
  <si>
    <t xml:space="preserve"> </t>
  </si>
  <si>
    <t xml:space="preserve">  </t>
  </si>
  <si>
    <t>Nobes</t>
  </si>
  <si>
    <t>MecE 265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</si>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</sst>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63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0" fontId="0" fillId="0" borderId="3" xfId="0" applyBorder="1" applyAlignment="1">
      <alignment horizontal="left" indent="2"/>
    </xf>
    <xf numFmtId="0" fontId="0" fillId="0" borderId="4" xfId="0" applyBorder="1" applyAlignment="1">
      <alignment horizontal="left" indent="2"/>
    </xf>
    <xf numFmtId="0" fontId="2" fillId="0" borderId="0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/>
    <xf numFmtId="0" fontId="0" fillId="2" borderId="8" xfId="0" applyFill="1" applyBorder="1"/>
    <xf numFmtId="0" fontId="0" fillId="2" borderId="9" xfId="0" applyFill="1" applyBorder="1"/>
    <xf numFmtId="164" fontId="0" fillId="2" borderId="9" xfId="0" applyNumberFormat="1" applyFill="1" applyBorder="1"/>
    <xf numFmtId="164" fontId="0" fillId="2" borderId="8" xfId="0" applyNumberFormat="1" applyFill="1" applyBorder="1"/>
    <xf numFmtId="0" fontId="2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NumberFormat="1" applyFill="1" applyBorder="1"/>
    <xf numFmtId="0" fontId="5" fillId="0" borderId="14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" fillId="2" borderId="9" xfId="0" applyFont="1" applyFill="1" applyBorder="1"/>
    <xf numFmtId="0" fontId="5" fillId="0" borderId="3" xfId="0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left" indent="2"/>
    </xf>
    <xf numFmtId="164" fontId="10" fillId="0" borderId="3" xfId="0" applyNumberFormat="1" applyFont="1" applyBorder="1"/>
    <xf numFmtId="0" fontId="9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3" xfId="0" applyNumberFormat="1" applyFont="1" applyBorder="1" applyAlignment="1">
      <alignment horizontal="right"/>
    </xf>
    <xf numFmtId="164" fontId="8" fillId="0" borderId="4" xfId="0" applyNumberFormat="1" applyFont="1" applyBorder="1" applyAlignment="1">
      <alignment horizontal="right"/>
    </xf>
    <xf numFmtId="164" fontId="2" fillId="2" borderId="9" xfId="0" applyNumberFormat="1" applyFont="1" applyFill="1" applyBorder="1" applyAlignment="1">
      <alignment horizontal="right"/>
    </xf>
    <xf numFmtId="164" fontId="8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5" fillId="0" borderId="15" xfId="0" applyFont="1" applyBorder="1" applyAlignment="1" applyProtection="1">
      <alignment horizontal="left"/>
      <protection locked="0"/>
    </xf>
    <xf numFmtId="0" fontId="5" fillId="0" borderId="15" xfId="0" applyFont="1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YEAR'!$L$8:$L$19</c:f>
              <c:numCache>
                <c:formatCode>0.0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8-4875-A1BF-78B9805A15A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8-4875-A1BF-78B9805A1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5520"/>
        <c:axId val="82877824"/>
      </c:lineChart>
      <c:catAx>
        <c:axId val="8287552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78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28778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552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YEAR'!$L$8:$L$19</c:f>
              <c:numCache>
                <c:formatCode>0.0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E-4A96-A157-1369D37353E6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YEAR'!$I$8:$I$19</c:f>
              <c:numCache>
                <c:formatCode>0.0</c:formatCode>
                <c:ptCount val="12"/>
                <c:pt idx="0">
                  <c:v>7.6923076923076925</c:v>
                </c:pt>
                <c:pt idx="1">
                  <c:v>10.989010989010989</c:v>
                </c:pt>
                <c:pt idx="2">
                  <c:v>1.098901098901099</c:v>
                </c:pt>
                <c:pt idx="3">
                  <c:v>19.780219780219781</c:v>
                </c:pt>
                <c:pt idx="4">
                  <c:v>13.186813186813188</c:v>
                </c:pt>
                <c:pt idx="5">
                  <c:v>5.4945054945054945</c:v>
                </c:pt>
                <c:pt idx="6">
                  <c:v>5.4945054945054945</c:v>
                </c:pt>
                <c:pt idx="7">
                  <c:v>5.4945054945054945</c:v>
                </c:pt>
                <c:pt idx="8">
                  <c:v>4.395604395604396</c:v>
                </c:pt>
                <c:pt idx="9">
                  <c:v>5.4945054945054945</c:v>
                </c:pt>
                <c:pt idx="10">
                  <c:v>1.098901098901099</c:v>
                </c:pt>
                <c:pt idx="11">
                  <c:v>19.780219780219781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E-4A96-A157-1369D3735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3728"/>
        <c:axId val="83101568"/>
      </c:lineChart>
      <c:catAx>
        <c:axId val="8287372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015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015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372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YEAR'!$L$8:$L$19</c:f>
              <c:numCache>
                <c:formatCode>0.0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14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4-45CD-B9D0-FD2FAEA2E4E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4-45CD-B9D0-FD2FAEA2E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0624"/>
        <c:axId val="83137280"/>
      </c:lineChart>
      <c:catAx>
        <c:axId val="8313062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728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372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062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YEAR'!$L$8:$L$19</c:f>
              <c:numCache>
                <c:formatCode>0.0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D-4C42-AD9A-E01C148760B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D-4C42-AD9A-E01C14876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25216"/>
        <c:axId val="75627520"/>
      </c:lineChart>
      <c:catAx>
        <c:axId val="7562521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75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756275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521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00000000-0008-0000-01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00000000-0008-0000-0300-000001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00000000-0008-0000-0400-000001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6"/>
  <sheetViews>
    <sheetView workbookViewId="0">
      <selection activeCell="H18" sqref="H18"/>
    </sheetView>
  </sheetViews>
  <sheetFormatPr defaultRowHeight="12.7" x14ac:dyDescent="0.4"/>
  <sheetData>
    <row r="1" spans="1:1" x14ac:dyDescent="0.4">
      <c r="A1" s="21" t="s">
        <v>51</v>
      </c>
    </row>
    <row r="3" spans="1:1" x14ac:dyDescent="0.4">
      <c r="A3" t="s">
        <v>52</v>
      </c>
    </row>
    <row r="4" spans="1:1" x14ac:dyDescent="0.4">
      <c r="A4" t="s">
        <v>53</v>
      </c>
    </row>
    <row r="5" spans="1:1" x14ac:dyDescent="0.4">
      <c r="A5" t="s">
        <v>54</v>
      </c>
    </row>
    <row r="6" spans="1:1" x14ac:dyDescent="0.4">
      <c r="A6" t="s">
        <v>55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pageSetUpPr fitToPage="1"/>
  </sheetPr>
  <dimension ref="A1:O28"/>
  <sheetViews>
    <sheetView topLeftCell="A7" workbookViewId="0">
      <selection activeCell="T21" sqref="T21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49" t="s">
        <v>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4">
      <c r="A2" s="21" t="s">
        <v>62</v>
      </c>
    </row>
    <row r="3" spans="1:15" x14ac:dyDescent="0.4">
      <c r="A3" s="3" t="s">
        <v>0</v>
      </c>
      <c r="B3" s="50"/>
      <c r="C3" s="50"/>
      <c r="D3" s="50"/>
      <c r="E3" s="50"/>
      <c r="F3" s="51"/>
      <c r="G3" s="51"/>
      <c r="I3" s="3" t="s">
        <v>1</v>
      </c>
      <c r="L3" s="50"/>
      <c r="M3" s="50"/>
      <c r="N3" s="50"/>
      <c r="O3" s="50"/>
    </row>
    <row r="4" spans="1:15" x14ac:dyDescent="0.4">
      <c r="A4" s="3" t="s">
        <v>42</v>
      </c>
      <c r="B4" s="34"/>
      <c r="C4" s="52" t="s">
        <v>66</v>
      </c>
      <c r="D4" s="52"/>
      <c r="E4" s="35" t="s">
        <v>43</v>
      </c>
      <c r="F4" s="53" t="s">
        <v>66</v>
      </c>
      <c r="G4" s="54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4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4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4</v>
      </c>
      <c r="M8" s="14"/>
    </row>
    <row r="9" spans="1:15" ht="14.1" customHeight="1" x14ac:dyDescent="0.4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7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10</v>
      </c>
      <c r="M10" s="14"/>
    </row>
    <row r="11" spans="1:15" ht="14.1" customHeight="1" x14ac:dyDescent="0.4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11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15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11</v>
      </c>
      <c r="M14" s="14"/>
    </row>
    <row r="15" spans="1:15" ht="14.1" customHeight="1" x14ac:dyDescent="0.4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9</v>
      </c>
      <c r="M15" s="15"/>
    </row>
    <row r="16" spans="1:15" ht="14.1" customHeight="1" x14ac:dyDescent="0.4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6</v>
      </c>
      <c r="M16" s="14"/>
    </row>
    <row r="17" spans="2:15" ht="14.1" customHeight="1" x14ac:dyDescent="0.4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4</v>
      </c>
      <c r="M17" s="15"/>
    </row>
    <row r="18" spans="2:15" ht="14.1" customHeight="1" x14ac:dyDescent="0.4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3</v>
      </c>
      <c r="M18" s="14"/>
    </row>
    <row r="19" spans="2:15" ht="14.1" customHeight="1" x14ac:dyDescent="0.4">
      <c r="C19" s="8" t="s">
        <v>11</v>
      </c>
      <c r="D19" s="16">
        <v>0</v>
      </c>
      <c r="E19" s="38" t="s">
        <v>67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6</v>
      </c>
      <c r="M19" s="14"/>
    </row>
    <row r="20" spans="2:15" ht="14.1" customHeight="1" x14ac:dyDescent="0.4">
      <c r="C20" s="65" t="s">
        <v>14</v>
      </c>
      <c r="D20" s="66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 t="e">
        <f>$G$20</f>
        <v>#VALUE!</v>
      </c>
      <c r="M22" s="6"/>
      <c r="N22" s="57" t="s">
        <v>15</v>
      </c>
      <c r="O22" s="58" t="e">
        <f>$L$22/MAX($L$23,1)</f>
        <v>#VALUE!</v>
      </c>
    </row>
    <row r="23" spans="2:15" x14ac:dyDescent="0.4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0</v>
      </c>
      <c r="M23" s="1"/>
      <c r="N23" s="56"/>
      <c r="O23" s="59"/>
    </row>
    <row r="24" spans="2:15" x14ac:dyDescent="0.4">
      <c r="C24" s="2" t="s">
        <v>19</v>
      </c>
      <c r="D24" s="20" t="s">
        <v>58</v>
      </c>
      <c r="E24" s="5"/>
      <c r="F24" s="5"/>
      <c r="G24" s="5"/>
      <c r="H24" s="5"/>
      <c r="N24" s="1" t="s">
        <v>15</v>
      </c>
      <c r="O24" s="40">
        <v>2.6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33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IF($K$20&lt;&gt;12,INDEX(C8:C19,$K$20+1),"???")</f>
        <v>#VALUE!</v>
      </c>
    </row>
    <row r="28" spans="2:15" x14ac:dyDescent="0.4">
      <c r="D28" s="20" t="s">
        <v>58</v>
      </c>
      <c r="E28" s="5"/>
      <c r="F28" s="5"/>
      <c r="G28" s="5"/>
      <c r="H28" s="5"/>
      <c r="N28" s="1" t="s">
        <v>15</v>
      </c>
      <c r="O28" s="41" t="s">
        <v>23</v>
      </c>
    </row>
  </sheetData>
  <sheetProtection sheet="1" objects="1" scenarios="1"/>
  <mergeCells count="20">
    <mergeCell ref="E6:F6"/>
    <mergeCell ref="E7:F7"/>
    <mergeCell ref="G6:H6"/>
    <mergeCell ref="D22:G22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D23:G23"/>
    <mergeCell ref="C20:D20"/>
    <mergeCell ref="B22:C23"/>
    <mergeCell ref="G7:H7"/>
  </mergeCells>
  <phoneticPr fontId="0" type="noConversion"/>
  <dataValidations count="1">
    <dataValidation type="list" allowBlank="1" showInputMessage="1" showErrorMessage="1" sqref="B3:G3" xr:uid="{00000000-0002-0000-01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pageSetUpPr fitToPage="1"/>
  </sheetPr>
  <dimension ref="A1:O28"/>
  <sheetViews>
    <sheetView tabSelected="1" workbookViewId="0">
      <selection activeCell="E11" sqref="E11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49" t="s">
        <v>27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4">
      <c r="A2" s="21" t="s">
        <v>62</v>
      </c>
    </row>
    <row r="3" spans="1:15" x14ac:dyDescent="0.4">
      <c r="A3" s="3" t="s">
        <v>0</v>
      </c>
      <c r="B3" s="50" t="s">
        <v>40</v>
      </c>
      <c r="C3" s="50"/>
      <c r="D3" s="50"/>
      <c r="E3" s="50"/>
      <c r="F3" s="51"/>
      <c r="G3" s="51"/>
      <c r="I3" s="3" t="s">
        <v>1</v>
      </c>
      <c r="L3" s="50" t="s">
        <v>68</v>
      </c>
      <c r="M3" s="50"/>
      <c r="N3" s="50"/>
      <c r="O3" s="50"/>
    </row>
    <row r="4" spans="1:15" x14ac:dyDescent="0.4">
      <c r="A4" s="3" t="s">
        <v>42</v>
      </c>
      <c r="B4" s="34"/>
      <c r="C4" s="52" t="s">
        <v>69</v>
      </c>
      <c r="D4" s="52"/>
      <c r="E4" s="35" t="s">
        <v>43</v>
      </c>
      <c r="F4" s="53" t="s">
        <v>70</v>
      </c>
      <c r="G4" s="54"/>
      <c r="I4" s="3" t="s">
        <v>32</v>
      </c>
      <c r="O4" s="36">
        <f>$E$20</f>
        <v>91</v>
      </c>
    </row>
    <row r="6" spans="1:15" x14ac:dyDescent="0.4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4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4">
      <c r="C8" s="8" t="s">
        <v>4</v>
      </c>
      <c r="D8" s="16">
        <v>4</v>
      </c>
      <c r="E8" s="38">
        <v>7</v>
      </c>
      <c r="F8" s="12"/>
      <c r="G8" s="11">
        <f t="shared" ref="G8:G19" si="0">D8*E8</f>
        <v>28</v>
      </c>
      <c r="H8" s="12"/>
      <c r="I8" s="42">
        <f t="shared" ref="I8:I19" si="1">E8/MAX($E$20,1)*100</f>
        <v>7.6923076923076925</v>
      </c>
      <c r="J8" s="7"/>
      <c r="K8" s="7">
        <f>SUM(I$8:I8)</f>
        <v>7.6923076923076925</v>
      </c>
      <c r="L8" s="45">
        <v>5</v>
      </c>
      <c r="M8" s="14"/>
    </row>
    <row r="9" spans="1:15" ht="14.1" customHeight="1" x14ac:dyDescent="0.4">
      <c r="C9" s="9" t="s">
        <v>5</v>
      </c>
      <c r="D9" s="17">
        <v>4</v>
      </c>
      <c r="E9" s="39">
        <v>10</v>
      </c>
      <c r="F9" s="13"/>
      <c r="G9" s="11">
        <f t="shared" si="0"/>
        <v>40</v>
      </c>
      <c r="H9" s="12"/>
      <c r="I9" s="42">
        <f t="shared" si="1"/>
        <v>10.989010989010989</v>
      </c>
      <c r="J9" s="7"/>
      <c r="K9" s="7">
        <f>SUM(I$8:I9)</f>
        <v>18.681318681318682</v>
      </c>
      <c r="L9" s="46">
        <v>7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>
        <v>1</v>
      </c>
      <c r="F10" s="12"/>
      <c r="G10" s="11">
        <f t="shared" si="0"/>
        <v>3.7</v>
      </c>
      <c r="H10" s="12"/>
      <c r="I10" s="42">
        <f t="shared" si="1"/>
        <v>1.098901098901099</v>
      </c>
      <c r="J10" s="7"/>
      <c r="K10" s="7">
        <f>SUM(I$8:I10)</f>
        <v>19.780219780219781</v>
      </c>
      <c r="L10" s="45">
        <v>12</v>
      </c>
      <c r="M10" s="14"/>
    </row>
    <row r="11" spans="1:15" ht="14.1" customHeight="1" x14ac:dyDescent="0.4">
      <c r="C11" s="9" t="s">
        <v>6</v>
      </c>
      <c r="D11" s="18">
        <v>3.3</v>
      </c>
      <c r="E11" s="39">
        <v>18</v>
      </c>
      <c r="F11" s="13"/>
      <c r="G11" s="11">
        <f t="shared" si="0"/>
        <v>59.4</v>
      </c>
      <c r="H11" s="12"/>
      <c r="I11" s="42">
        <f t="shared" si="1"/>
        <v>19.780219780219781</v>
      </c>
      <c r="J11" s="7"/>
      <c r="K11" s="7">
        <f>SUM(I$8:I11)</f>
        <v>39.560439560439562</v>
      </c>
      <c r="L11" s="46">
        <v>15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>
        <v>12</v>
      </c>
      <c r="F12" s="12"/>
      <c r="G12" s="11">
        <f t="shared" si="0"/>
        <v>36</v>
      </c>
      <c r="H12" s="12"/>
      <c r="I12" s="42">
        <f t="shared" si="1"/>
        <v>13.186813186813188</v>
      </c>
      <c r="J12" s="7"/>
      <c r="K12" s="7">
        <f>SUM(I$8:I12)</f>
        <v>52.747252747252752</v>
      </c>
      <c r="L12" s="45">
        <v>16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>
        <v>5</v>
      </c>
      <c r="F13" s="13"/>
      <c r="G13" s="11">
        <f t="shared" si="0"/>
        <v>13.5</v>
      </c>
      <c r="H13" s="12"/>
      <c r="I13" s="42">
        <f t="shared" si="1"/>
        <v>5.4945054945054945</v>
      </c>
      <c r="J13" s="7"/>
      <c r="K13" s="7">
        <f>SUM(I$8:I13)</f>
        <v>58.241758241758248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>
        <v>5</v>
      </c>
      <c r="F14" s="12"/>
      <c r="G14" s="11">
        <f t="shared" si="0"/>
        <v>11.5</v>
      </c>
      <c r="H14" s="12"/>
      <c r="I14" s="42">
        <f t="shared" si="1"/>
        <v>5.4945054945054945</v>
      </c>
      <c r="J14" s="7"/>
      <c r="K14" s="7">
        <f>SUM(I$8:I14)</f>
        <v>63.736263736263744</v>
      </c>
      <c r="L14" s="45">
        <v>11</v>
      </c>
      <c r="M14" s="14"/>
    </row>
    <row r="15" spans="1:15" ht="14.1" customHeight="1" x14ac:dyDescent="0.4">
      <c r="C15" s="9" t="s">
        <v>9</v>
      </c>
      <c r="D15" s="18">
        <v>2</v>
      </c>
      <c r="E15" s="39">
        <v>5</v>
      </c>
      <c r="F15" s="13"/>
      <c r="G15" s="11">
        <f t="shared" si="0"/>
        <v>10</v>
      </c>
      <c r="H15" s="12"/>
      <c r="I15" s="42">
        <f t="shared" si="1"/>
        <v>5.4945054945054945</v>
      </c>
      <c r="J15" s="7"/>
      <c r="K15" s="7">
        <f>SUM(I$8:I15)</f>
        <v>69.230769230769241</v>
      </c>
      <c r="L15" s="46">
        <v>8</v>
      </c>
      <c r="M15" s="15"/>
    </row>
    <row r="16" spans="1:15" ht="14.1" customHeight="1" x14ac:dyDescent="0.4">
      <c r="C16" s="8" t="s">
        <v>24</v>
      </c>
      <c r="D16" s="16">
        <v>1.7</v>
      </c>
      <c r="E16" s="38">
        <v>4</v>
      </c>
      <c r="F16" s="12"/>
      <c r="G16" s="11">
        <f t="shared" si="0"/>
        <v>6.8</v>
      </c>
      <c r="H16" s="12"/>
      <c r="I16" s="42">
        <f t="shared" si="1"/>
        <v>4.395604395604396</v>
      </c>
      <c r="J16" s="7"/>
      <c r="K16" s="7">
        <f>SUM(I$8:I16)</f>
        <v>73.626373626373635</v>
      </c>
      <c r="L16" s="45">
        <v>5</v>
      </c>
      <c r="M16" s="14"/>
    </row>
    <row r="17" spans="2:15" ht="14.1" customHeight="1" x14ac:dyDescent="0.4">
      <c r="C17" s="9" t="s">
        <v>10</v>
      </c>
      <c r="D17" s="18">
        <v>1.3</v>
      </c>
      <c r="E17" s="39">
        <v>5</v>
      </c>
      <c r="F17" s="13"/>
      <c r="G17" s="11">
        <f t="shared" si="0"/>
        <v>6.5</v>
      </c>
      <c r="H17" s="12"/>
      <c r="I17" s="42">
        <f t="shared" si="1"/>
        <v>5.4945054945054945</v>
      </c>
      <c r="J17" s="7"/>
      <c r="K17" s="7">
        <f>SUM(I$8:I17)</f>
        <v>79.120879120879124</v>
      </c>
      <c r="L17" s="46">
        <v>3</v>
      </c>
      <c r="M17" s="15"/>
    </row>
    <row r="18" spans="2:15" ht="14.1" customHeight="1" x14ac:dyDescent="0.4">
      <c r="C18" s="8" t="s">
        <v>16</v>
      </c>
      <c r="D18" s="16">
        <v>1</v>
      </c>
      <c r="E18" s="38">
        <v>1</v>
      </c>
      <c r="F18" s="12"/>
      <c r="G18" s="11">
        <f t="shared" si="0"/>
        <v>1</v>
      </c>
      <c r="H18" s="12"/>
      <c r="I18" s="42">
        <f t="shared" si="1"/>
        <v>1.098901098901099</v>
      </c>
      <c r="J18" s="7"/>
      <c r="K18" s="7">
        <f>SUM(I$8:I18)</f>
        <v>80.219780219780219</v>
      </c>
      <c r="L18" s="45">
        <v>2</v>
      </c>
      <c r="M18" s="14"/>
    </row>
    <row r="19" spans="2:15" ht="14.1" customHeight="1" x14ac:dyDescent="0.4">
      <c r="C19" s="8" t="s">
        <v>11</v>
      </c>
      <c r="D19" s="16">
        <v>0</v>
      </c>
      <c r="E19" s="38">
        <v>18</v>
      </c>
      <c r="F19" s="12"/>
      <c r="G19" s="11">
        <f t="shared" si="0"/>
        <v>0</v>
      </c>
      <c r="H19" s="12"/>
      <c r="I19" s="42">
        <f t="shared" si="1"/>
        <v>19.780219780219781</v>
      </c>
      <c r="J19" s="7"/>
      <c r="K19" s="7">
        <f>SUM(I$8:I19)</f>
        <v>100</v>
      </c>
      <c r="L19" s="45">
        <v>2</v>
      </c>
      <c r="M19" s="14"/>
    </row>
    <row r="20" spans="2:15" ht="14.1" customHeight="1" x14ac:dyDescent="0.4">
      <c r="C20" s="65" t="s">
        <v>14</v>
      </c>
      <c r="D20" s="66"/>
      <c r="E20" s="37">
        <f>SUM(E8:E19)</f>
        <v>91</v>
      </c>
      <c r="F20" s="22"/>
      <c r="G20" s="23">
        <f>SUM(G8:G19)</f>
        <v>216.4</v>
      </c>
      <c r="H20" s="22"/>
      <c r="I20" s="24">
        <f>SUM(I8:I19)</f>
        <v>100</v>
      </c>
      <c r="J20" s="25"/>
      <c r="K20" s="33">
        <f>FREQUENCY(K8:K19,K21)</f>
        <v>4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>
        <f>$G$20</f>
        <v>216.4</v>
      </c>
      <c r="M22" s="6"/>
      <c r="N22" s="57" t="s">
        <v>15</v>
      </c>
      <c r="O22" s="58">
        <f>$L$22/MAX($L$23,1)</f>
        <v>2.378021978021978</v>
      </c>
    </row>
    <row r="23" spans="2:15" x14ac:dyDescent="0.4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91</v>
      </c>
      <c r="M23" s="1"/>
      <c r="N23" s="56"/>
      <c r="O23" s="59"/>
    </row>
    <row r="24" spans="2:15" x14ac:dyDescent="0.4">
      <c r="C24" s="2" t="s">
        <v>19</v>
      </c>
      <c r="D24" s="20" t="s">
        <v>35</v>
      </c>
      <c r="E24" s="5"/>
      <c r="F24" s="5"/>
      <c r="G24" s="5"/>
      <c r="H24" s="5"/>
      <c r="N24" s="1" t="s">
        <v>15</v>
      </c>
      <c r="O24" s="40">
        <v>2.8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63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 xml:space="preserve">B </v>
      </c>
    </row>
    <row r="28" spans="2:15" x14ac:dyDescent="0.4">
      <c r="D28" s="20" t="s">
        <v>35</v>
      </c>
      <c r="E28" s="5"/>
      <c r="F28" s="5"/>
      <c r="G28" s="5"/>
      <c r="H28" s="5"/>
      <c r="N28" s="1" t="s">
        <v>15</v>
      </c>
      <c r="O28" s="41" t="s">
        <v>48</v>
      </c>
    </row>
  </sheetData>
  <sheetProtection sheet="1" objects="1" scenarios="1"/>
  <mergeCells count="20">
    <mergeCell ref="E6:F6"/>
    <mergeCell ref="E7:F7"/>
    <mergeCell ref="G6:H6"/>
    <mergeCell ref="D22:G22"/>
    <mergeCell ref="D23:G23"/>
    <mergeCell ref="C20:D20"/>
    <mergeCell ref="B22:C23"/>
    <mergeCell ref="G7:H7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</mergeCells>
  <phoneticPr fontId="0" type="noConversion"/>
  <dataValidations count="1">
    <dataValidation type="list" allowBlank="1" showInputMessage="1" showErrorMessage="1" sqref="B3:G3" xr:uid="{00000000-0002-0000-02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O28"/>
  <sheetViews>
    <sheetView workbookViewId="0">
      <selection activeCell="P20" sqref="P20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49" t="s">
        <v>57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4">
      <c r="A2" s="21" t="s">
        <v>62</v>
      </c>
    </row>
    <row r="3" spans="1:15" x14ac:dyDescent="0.4">
      <c r="A3" s="3" t="s">
        <v>0</v>
      </c>
      <c r="B3" s="50"/>
      <c r="C3" s="50"/>
      <c r="D3" s="50"/>
      <c r="E3" s="50"/>
      <c r="F3" s="51"/>
      <c r="G3" s="51"/>
      <c r="I3" s="3" t="s">
        <v>1</v>
      </c>
      <c r="L3" s="50"/>
      <c r="M3" s="50"/>
      <c r="N3" s="50"/>
      <c r="O3" s="50"/>
    </row>
    <row r="4" spans="1:15" x14ac:dyDescent="0.4">
      <c r="A4" s="3" t="s">
        <v>42</v>
      </c>
      <c r="B4" s="34"/>
      <c r="C4" s="52"/>
      <c r="D4" s="52"/>
      <c r="E4" s="35" t="s">
        <v>43</v>
      </c>
      <c r="F4" s="53"/>
      <c r="G4" s="54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4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4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6</v>
      </c>
      <c r="M8" s="14"/>
    </row>
    <row r="9" spans="1:15" ht="14.1" customHeight="1" x14ac:dyDescent="0.4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9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14</v>
      </c>
      <c r="M10" s="14"/>
    </row>
    <row r="11" spans="1:15" ht="14.1" customHeight="1" x14ac:dyDescent="0.4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16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18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9</v>
      </c>
      <c r="M14" s="14"/>
    </row>
    <row r="15" spans="1:15" ht="14.1" customHeight="1" x14ac:dyDescent="0.4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6</v>
      </c>
      <c r="M15" s="15"/>
    </row>
    <row r="16" spans="1:15" ht="14.1" customHeight="1" x14ac:dyDescent="0.4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4</v>
      </c>
      <c r="M16" s="14"/>
    </row>
    <row r="17" spans="2:15" ht="14.1" customHeight="1" x14ac:dyDescent="0.4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2</v>
      </c>
      <c r="M17" s="15"/>
    </row>
    <row r="18" spans="2:15" ht="14.1" customHeight="1" x14ac:dyDescent="0.4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1</v>
      </c>
      <c r="M18" s="14"/>
    </row>
    <row r="19" spans="2:15" ht="14.1" customHeight="1" x14ac:dyDescent="0.4">
      <c r="C19" s="8" t="s">
        <v>11</v>
      </c>
      <c r="D19" s="16">
        <v>0</v>
      </c>
      <c r="E19" s="38" t="s">
        <v>66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1</v>
      </c>
      <c r="M19" s="14"/>
    </row>
    <row r="20" spans="2:15" ht="14.1" customHeight="1" x14ac:dyDescent="0.4">
      <c r="C20" s="65" t="s">
        <v>14</v>
      </c>
      <c r="D20" s="66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 t="e">
        <f>$G$20</f>
        <v>#VALUE!</v>
      </c>
      <c r="M22" s="6"/>
      <c r="N22" s="57" t="s">
        <v>15</v>
      </c>
      <c r="O22" s="58" t="e">
        <f>$L$22/MAX($L$23,1)</f>
        <v>#VALUE!</v>
      </c>
    </row>
    <row r="23" spans="2:15" x14ac:dyDescent="0.4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0</v>
      </c>
      <c r="M23" s="1"/>
      <c r="N23" s="56"/>
      <c r="O23" s="59"/>
    </row>
    <row r="24" spans="2:15" x14ac:dyDescent="0.4">
      <c r="C24" s="2" t="s">
        <v>19</v>
      </c>
      <c r="D24" s="20" t="s">
        <v>59</v>
      </c>
      <c r="E24" s="5"/>
      <c r="F24" s="5"/>
      <c r="G24" s="5"/>
      <c r="H24" s="5"/>
      <c r="N24" s="1" t="s">
        <v>15</v>
      </c>
      <c r="O24" s="48">
        <v>3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64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IF(K20&lt;&gt;12,INDEX(C8:C19,$K$20+1),"???")</f>
        <v>#VALUE!</v>
      </c>
    </row>
    <row r="28" spans="2:15" x14ac:dyDescent="0.4">
      <c r="D28" s="20" t="s">
        <v>59</v>
      </c>
      <c r="E28" s="5"/>
      <c r="F28" s="5"/>
      <c r="G28" s="5"/>
      <c r="H28" s="5"/>
      <c r="N28" s="1" t="s">
        <v>15</v>
      </c>
      <c r="O28" s="44" t="s">
        <v>48</v>
      </c>
    </row>
  </sheetData>
  <sheetProtection sheet="1" objects="1" scenarios="1"/>
  <mergeCells count="20">
    <mergeCell ref="E6:F6"/>
    <mergeCell ref="E7:F7"/>
    <mergeCell ref="G6:H6"/>
    <mergeCell ref="D22:G22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D23:G23"/>
    <mergeCell ref="C20:D20"/>
    <mergeCell ref="B22:C23"/>
    <mergeCell ref="G7:H7"/>
  </mergeCells>
  <phoneticPr fontId="0" type="noConversion"/>
  <dataValidations count="1">
    <dataValidation type="list" allowBlank="1" showInputMessage="1" showErrorMessage="1" sqref="B3:G3" xr:uid="{00000000-0002-0000-03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pageSetUpPr fitToPage="1"/>
  </sheetPr>
  <dimension ref="A1:O28"/>
  <sheetViews>
    <sheetView workbookViewId="0">
      <selection activeCell="P13" sqref="P13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49" t="s">
        <v>61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4">
      <c r="A2" s="21" t="s">
        <v>62</v>
      </c>
    </row>
    <row r="3" spans="1:15" x14ac:dyDescent="0.4">
      <c r="A3" s="3" t="s">
        <v>0</v>
      </c>
      <c r="B3" s="50"/>
      <c r="C3" s="50"/>
      <c r="D3" s="50"/>
      <c r="E3" s="50"/>
      <c r="F3" s="51"/>
      <c r="G3" s="51"/>
      <c r="I3" s="3" t="s">
        <v>1</v>
      </c>
      <c r="L3" s="50"/>
      <c r="M3" s="50"/>
      <c r="N3" s="50"/>
      <c r="O3" s="50"/>
    </row>
    <row r="4" spans="1:15" x14ac:dyDescent="0.4">
      <c r="A4" s="3" t="s">
        <v>42</v>
      </c>
      <c r="B4" s="34"/>
      <c r="C4" s="52"/>
      <c r="D4" s="52"/>
      <c r="E4" s="35" t="s">
        <v>43</v>
      </c>
      <c r="F4" s="53"/>
      <c r="G4" s="54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4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4">
      <c r="C8" s="8" t="s">
        <v>4</v>
      </c>
      <c r="D8" s="16">
        <v>4</v>
      </c>
      <c r="E8" s="38"/>
      <c r="F8" s="12"/>
      <c r="G8" s="11">
        <f t="shared" ref="G8:G19" si="0">D8*E8</f>
        <v>0</v>
      </c>
      <c r="H8" s="12"/>
      <c r="I8" s="42">
        <f t="shared" ref="I8:I19" si="1">E8/MAX($E$20,1)*100</f>
        <v>0</v>
      </c>
      <c r="J8" s="7"/>
      <c r="K8" s="7">
        <f>SUM(I$8:I8)</f>
        <v>0</v>
      </c>
      <c r="L8" s="45">
        <v>8</v>
      </c>
      <c r="M8" s="14"/>
    </row>
    <row r="9" spans="1:15" ht="14.1" customHeight="1" x14ac:dyDescent="0.4">
      <c r="C9" s="9" t="s">
        <v>5</v>
      </c>
      <c r="D9" s="17">
        <v>4</v>
      </c>
      <c r="E9" s="39"/>
      <c r="F9" s="13"/>
      <c r="G9" s="11">
        <f t="shared" si="0"/>
        <v>0</v>
      </c>
      <c r="H9" s="12"/>
      <c r="I9" s="42">
        <f t="shared" si="1"/>
        <v>0</v>
      </c>
      <c r="J9" s="7"/>
      <c r="K9" s="7">
        <f>SUM(I$8:I9)</f>
        <v>0</v>
      </c>
      <c r="L9" s="46">
        <v>12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/>
      <c r="F10" s="12"/>
      <c r="G10" s="11">
        <f t="shared" si="0"/>
        <v>0</v>
      </c>
      <c r="H10" s="12"/>
      <c r="I10" s="42">
        <f t="shared" si="1"/>
        <v>0</v>
      </c>
      <c r="J10" s="7"/>
      <c r="K10" s="7">
        <f>SUM(I$8:I10)</f>
        <v>0</v>
      </c>
      <c r="L10" s="45">
        <v>17</v>
      </c>
      <c r="M10" s="14"/>
    </row>
    <row r="11" spans="1:15" ht="14.1" customHeight="1" x14ac:dyDescent="0.4">
      <c r="C11" s="9" t="s">
        <v>6</v>
      </c>
      <c r="D11" s="18">
        <v>3.3</v>
      </c>
      <c r="E11" s="39"/>
      <c r="F11" s="13"/>
      <c r="G11" s="11">
        <f t="shared" si="0"/>
        <v>0</v>
      </c>
      <c r="H11" s="12"/>
      <c r="I11" s="42">
        <f t="shared" si="1"/>
        <v>0</v>
      </c>
      <c r="J11" s="7"/>
      <c r="K11" s="7">
        <f>SUM(I$8:I11)</f>
        <v>0</v>
      </c>
      <c r="L11" s="46">
        <v>16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/>
      <c r="F12" s="12"/>
      <c r="G12" s="11">
        <f t="shared" si="0"/>
        <v>0</v>
      </c>
      <c r="H12" s="12"/>
      <c r="I12" s="42">
        <f t="shared" si="1"/>
        <v>0</v>
      </c>
      <c r="J12" s="7"/>
      <c r="K12" s="7">
        <f>SUM(I$8:I12)</f>
        <v>0</v>
      </c>
      <c r="L12" s="45">
        <v>16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/>
      <c r="F13" s="13"/>
      <c r="G13" s="11">
        <f t="shared" si="0"/>
        <v>0</v>
      </c>
      <c r="H13" s="12"/>
      <c r="I13" s="42">
        <f t="shared" si="1"/>
        <v>0</v>
      </c>
      <c r="J13" s="7"/>
      <c r="K13" s="7">
        <f>SUM(I$8:I13)</f>
        <v>0</v>
      </c>
      <c r="L13" s="46">
        <v>12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/>
      <c r="F14" s="12"/>
      <c r="G14" s="11">
        <f t="shared" si="0"/>
        <v>0</v>
      </c>
      <c r="H14" s="12"/>
      <c r="I14" s="42">
        <f t="shared" si="1"/>
        <v>0</v>
      </c>
      <c r="J14" s="7"/>
      <c r="K14" s="7">
        <f>SUM(I$8:I14)</f>
        <v>0</v>
      </c>
      <c r="L14" s="45">
        <v>7</v>
      </c>
      <c r="M14" s="14"/>
    </row>
    <row r="15" spans="1:15" ht="14.1" customHeight="1" x14ac:dyDescent="0.4">
      <c r="C15" s="9" t="s">
        <v>9</v>
      </c>
      <c r="D15" s="18">
        <v>2</v>
      </c>
      <c r="E15" s="39"/>
      <c r="F15" s="13"/>
      <c r="G15" s="11">
        <f t="shared" si="0"/>
        <v>0</v>
      </c>
      <c r="H15" s="12"/>
      <c r="I15" s="42">
        <f t="shared" si="1"/>
        <v>0</v>
      </c>
      <c r="J15" s="7"/>
      <c r="K15" s="7">
        <f>SUM(I$8:I15)</f>
        <v>0</v>
      </c>
      <c r="L15" s="46">
        <v>5</v>
      </c>
      <c r="M15" s="15"/>
    </row>
    <row r="16" spans="1:15" ht="14.1" customHeight="1" x14ac:dyDescent="0.4">
      <c r="C16" s="8" t="s">
        <v>24</v>
      </c>
      <c r="D16" s="16">
        <v>1.7</v>
      </c>
      <c r="E16" s="38"/>
      <c r="F16" s="12"/>
      <c r="G16" s="11">
        <f t="shared" si="0"/>
        <v>0</v>
      </c>
      <c r="H16" s="12"/>
      <c r="I16" s="42">
        <f t="shared" si="1"/>
        <v>0</v>
      </c>
      <c r="J16" s="7"/>
      <c r="K16" s="7">
        <f>SUM(I$8:I16)</f>
        <v>0</v>
      </c>
      <c r="L16" s="45">
        <v>3</v>
      </c>
      <c r="M16" s="14"/>
    </row>
    <row r="17" spans="2:15" ht="14.1" customHeight="1" x14ac:dyDescent="0.4">
      <c r="C17" s="9" t="s">
        <v>10</v>
      </c>
      <c r="D17" s="18">
        <v>1.3</v>
      </c>
      <c r="E17" s="39"/>
      <c r="F17" s="13"/>
      <c r="G17" s="11">
        <f t="shared" si="0"/>
        <v>0</v>
      </c>
      <c r="H17" s="12"/>
      <c r="I17" s="42">
        <f t="shared" si="1"/>
        <v>0</v>
      </c>
      <c r="J17" s="7"/>
      <c r="K17" s="7">
        <f>SUM(I$8:I17)</f>
        <v>0</v>
      </c>
      <c r="L17" s="46">
        <v>2</v>
      </c>
      <c r="M17" s="15"/>
    </row>
    <row r="18" spans="2:15" ht="14.1" customHeight="1" x14ac:dyDescent="0.4">
      <c r="C18" s="8" t="s">
        <v>16</v>
      </c>
      <c r="D18" s="16">
        <v>1</v>
      </c>
      <c r="E18" s="38"/>
      <c r="F18" s="12"/>
      <c r="G18" s="11">
        <f t="shared" si="0"/>
        <v>0</v>
      </c>
      <c r="H18" s="12"/>
      <c r="I18" s="42">
        <f t="shared" si="1"/>
        <v>0</v>
      </c>
      <c r="J18" s="7"/>
      <c r="K18" s="7">
        <f>SUM(I$8:I18)</f>
        <v>0</v>
      </c>
      <c r="L18" s="45">
        <v>1</v>
      </c>
      <c r="M18" s="14"/>
    </row>
    <row r="19" spans="2:15" ht="14.1" customHeight="1" x14ac:dyDescent="0.4">
      <c r="C19" s="8" t="s">
        <v>11</v>
      </c>
      <c r="D19" s="16">
        <v>0</v>
      </c>
      <c r="E19" s="38"/>
      <c r="F19" s="12"/>
      <c r="G19" s="11">
        <f t="shared" si="0"/>
        <v>0</v>
      </c>
      <c r="H19" s="12"/>
      <c r="I19" s="42">
        <f t="shared" si="1"/>
        <v>0</v>
      </c>
      <c r="J19" s="7"/>
      <c r="K19" s="7">
        <f>SUM(I$8:I19)</f>
        <v>0</v>
      </c>
      <c r="L19" s="45">
        <v>1</v>
      </c>
      <c r="M19" s="14"/>
    </row>
    <row r="20" spans="2:15" ht="14.1" customHeight="1" x14ac:dyDescent="0.4">
      <c r="C20" s="65" t="s">
        <v>14</v>
      </c>
      <c r="D20" s="66"/>
      <c r="E20" s="37">
        <f>SUM(E8:E19)</f>
        <v>0</v>
      </c>
      <c r="F20" s="22"/>
      <c r="G20" s="23">
        <f>SUM(G8:G19)</f>
        <v>0</v>
      </c>
      <c r="H20" s="22"/>
      <c r="I20" s="24">
        <f>SUM(I8:I19)</f>
        <v>0</v>
      </c>
      <c r="J20" s="25"/>
      <c r="K20" s="33">
        <f>FREQUENCY(K8:K19,K21)</f>
        <v>12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>
        <f>$G$20</f>
        <v>0</v>
      </c>
      <c r="M22" s="6"/>
      <c r="N22" s="57" t="s">
        <v>15</v>
      </c>
      <c r="O22" s="58">
        <f>$L$22/MAX($L$23,1)</f>
        <v>0</v>
      </c>
    </row>
    <row r="23" spans="2:15" x14ac:dyDescent="0.4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0</v>
      </c>
      <c r="M23" s="1"/>
      <c r="N23" s="56"/>
      <c r="O23" s="59"/>
    </row>
    <row r="24" spans="2:15" x14ac:dyDescent="0.4">
      <c r="C24" s="2" t="s">
        <v>19</v>
      </c>
      <c r="D24" s="20" t="s">
        <v>60</v>
      </c>
      <c r="E24" s="5"/>
      <c r="F24" s="5"/>
      <c r="G24" s="5"/>
      <c r="H24" s="5"/>
      <c r="N24" s="1" t="s">
        <v>15</v>
      </c>
      <c r="O24" s="40">
        <v>3.1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65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???</v>
      </c>
    </row>
    <row r="28" spans="2:15" x14ac:dyDescent="0.4">
      <c r="D28" s="20" t="s">
        <v>60</v>
      </c>
      <c r="E28" s="5"/>
      <c r="F28" s="5"/>
      <c r="G28" s="5"/>
      <c r="H28" s="5"/>
      <c r="N28" s="1" t="s">
        <v>15</v>
      </c>
      <c r="O28" s="44" t="s">
        <v>6</v>
      </c>
    </row>
  </sheetData>
  <sheetProtection sheet="1" objects="1" scenarios="1"/>
  <mergeCells count="20">
    <mergeCell ref="E6:F6"/>
    <mergeCell ref="E7:F7"/>
    <mergeCell ref="G6:H6"/>
    <mergeCell ref="D22:G22"/>
    <mergeCell ref="D23:G23"/>
    <mergeCell ref="C20:D20"/>
    <mergeCell ref="B22:C23"/>
    <mergeCell ref="G7:H7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</mergeCells>
  <phoneticPr fontId="0" type="noConversion"/>
  <dataValidations count="1">
    <dataValidation type="list" allowBlank="1" showInputMessage="1" showErrorMessage="1" sqref="B3:G3" xr:uid="{00000000-0002-0000-04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8"/>
  <sheetViews>
    <sheetView workbookViewId="0"/>
  </sheetViews>
  <sheetFormatPr defaultRowHeight="12.7" x14ac:dyDescent="0.4"/>
  <cols>
    <col min="5" max="5" width="10.41015625" bestFit="1" customWidth="1"/>
  </cols>
  <sheetData>
    <row r="1" spans="1:9" x14ac:dyDescent="0.4">
      <c r="A1" t="s">
        <v>39</v>
      </c>
      <c r="E1" t="s">
        <v>2</v>
      </c>
      <c r="F1" t="s">
        <v>47</v>
      </c>
      <c r="G1" t="s">
        <v>44</v>
      </c>
      <c r="H1" t="s">
        <v>45</v>
      </c>
      <c r="I1" t="s">
        <v>46</v>
      </c>
    </row>
    <row r="2" spans="1:9" x14ac:dyDescent="0.4">
      <c r="A2" t="s">
        <v>38</v>
      </c>
      <c r="E2" t="s">
        <v>4</v>
      </c>
      <c r="F2">
        <v>4</v>
      </c>
      <c r="G2">
        <v>5</v>
      </c>
      <c r="H2">
        <v>6</v>
      </c>
      <c r="I2">
        <v>7</v>
      </c>
    </row>
    <row r="3" spans="1:9" x14ac:dyDescent="0.4">
      <c r="A3" t="s">
        <v>37</v>
      </c>
      <c r="E3" t="s">
        <v>5</v>
      </c>
      <c r="F3">
        <v>6</v>
      </c>
      <c r="G3">
        <v>7</v>
      </c>
      <c r="H3">
        <v>8</v>
      </c>
      <c r="I3">
        <v>9</v>
      </c>
    </row>
    <row r="4" spans="1:9" x14ac:dyDescent="0.4">
      <c r="A4" t="s">
        <v>41</v>
      </c>
      <c r="E4" t="s">
        <v>22</v>
      </c>
      <c r="F4">
        <v>7</v>
      </c>
      <c r="G4">
        <v>8</v>
      </c>
      <c r="H4">
        <v>10</v>
      </c>
      <c r="I4">
        <v>11</v>
      </c>
    </row>
    <row r="5" spans="1:9" x14ac:dyDescent="0.4">
      <c r="A5" t="s">
        <v>40</v>
      </c>
      <c r="E5" t="s">
        <v>6</v>
      </c>
      <c r="F5">
        <v>9</v>
      </c>
      <c r="G5">
        <v>10</v>
      </c>
      <c r="H5">
        <v>11</v>
      </c>
      <c r="I5">
        <v>12</v>
      </c>
    </row>
    <row r="6" spans="1:9" x14ac:dyDescent="0.4">
      <c r="E6" t="s">
        <v>7</v>
      </c>
      <c r="F6">
        <v>14</v>
      </c>
      <c r="G6">
        <v>15</v>
      </c>
      <c r="H6">
        <v>16</v>
      </c>
      <c r="I6">
        <v>18</v>
      </c>
    </row>
    <row r="7" spans="1:9" x14ac:dyDescent="0.4">
      <c r="E7" t="s">
        <v>23</v>
      </c>
      <c r="F7">
        <v>14</v>
      </c>
      <c r="G7">
        <v>14</v>
      </c>
      <c r="H7">
        <v>15</v>
      </c>
      <c r="I7">
        <v>17</v>
      </c>
    </row>
    <row r="8" spans="1:9" x14ac:dyDescent="0.4">
      <c r="E8" t="s">
        <v>8</v>
      </c>
      <c r="F8">
        <v>12</v>
      </c>
      <c r="G8">
        <v>13</v>
      </c>
      <c r="H8">
        <v>13</v>
      </c>
      <c r="I8">
        <v>12</v>
      </c>
    </row>
    <row r="9" spans="1:9" x14ac:dyDescent="0.4">
      <c r="E9" t="s">
        <v>9</v>
      </c>
      <c r="F9">
        <v>8</v>
      </c>
      <c r="G9">
        <v>8</v>
      </c>
      <c r="H9">
        <v>7</v>
      </c>
      <c r="I9">
        <v>5</v>
      </c>
    </row>
    <row r="10" spans="1:9" x14ac:dyDescent="0.4">
      <c r="E10" t="s">
        <v>24</v>
      </c>
      <c r="F10">
        <v>7</v>
      </c>
      <c r="G10">
        <v>7</v>
      </c>
      <c r="H10">
        <v>5</v>
      </c>
      <c r="I10">
        <v>3</v>
      </c>
    </row>
    <row r="11" spans="1:9" x14ac:dyDescent="0.4">
      <c r="E11" t="s">
        <v>10</v>
      </c>
      <c r="F11">
        <v>5</v>
      </c>
      <c r="G11">
        <v>4</v>
      </c>
      <c r="H11">
        <v>3</v>
      </c>
      <c r="I11">
        <v>3</v>
      </c>
    </row>
    <row r="12" spans="1:9" x14ac:dyDescent="0.4">
      <c r="E12" t="s">
        <v>16</v>
      </c>
      <c r="F12">
        <v>4</v>
      </c>
      <c r="G12">
        <v>3</v>
      </c>
      <c r="H12">
        <v>3</v>
      </c>
      <c r="I12">
        <v>2</v>
      </c>
    </row>
    <row r="13" spans="1:9" x14ac:dyDescent="0.4">
      <c r="E13" t="s">
        <v>11</v>
      </c>
      <c r="F13">
        <v>10</v>
      </c>
      <c r="G13">
        <v>6</v>
      </c>
      <c r="H13">
        <v>3</v>
      </c>
      <c r="I13">
        <v>1</v>
      </c>
    </row>
    <row r="15" spans="1:9" x14ac:dyDescent="0.4">
      <c r="E15" t="s">
        <v>17</v>
      </c>
      <c r="F15" t="s">
        <v>23</v>
      </c>
      <c r="G15" t="s">
        <v>23</v>
      </c>
      <c r="H15" t="s">
        <v>48</v>
      </c>
      <c r="I15" t="s">
        <v>48</v>
      </c>
    </row>
    <row r="16" spans="1:9" x14ac:dyDescent="0.4">
      <c r="E16" t="s">
        <v>49</v>
      </c>
      <c r="F16">
        <v>2.4</v>
      </c>
      <c r="G16">
        <v>2.6</v>
      </c>
      <c r="H16">
        <v>2.8</v>
      </c>
      <c r="I16">
        <v>2.9</v>
      </c>
    </row>
    <row r="17" spans="5:9" x14ac:dyDescent="0.4">
      <c r="E17" t="s">
        <v>50</v>
      </c>
      <c r="F17">
        <v>2.2000000000000002</v>
      </c>
      <c r="G17">
        <v>2.4</v>
      </c>
      <c r="H17">
        <v>2.5</v>
      </c>
      <c r="I17">
        <v>2.6</v>
      </c>
    </row>
    <row r="18" spans="5:9" x14ac:dyDescent="0.4">
      <c r="F18">
        <v>2.6</v>
      </c>
      <c r="G18">
        <v>2.8</v>
      </c>
      <c r="H18">
        <v>3.1</v>
      </c>
      <c r="I18">
        <v>3.2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Instructions</vt:lpstr>
      <vt:lpstr>FIRST YEAR</vt:lpstr>
      <vt:lpstr>SECOND YEAR</vt:lpstr>
      <vt:lpstr>THIRD YEAR</vt:lpstr>
      <vt:lpstr>FOURTH YEAR</vt:lpstr>
      <vt:lpstr>Reference</vt:lpstr>
      <vt:lpstr>depts</vt:lpstr>
      <vt:lpstr>'FIRST YEAR'!Print_Area</vt:lpstr>
      <vt:lpstr>'FOURTH YEAR'!Print_Area</vt:lpstr>
      <vt:lpstr>'SECOND YEAR'!Print_Area</vt:lpstr>
      <vt:lpstr>'THIRD YEAR'!Print_Area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rgreen</dc:creator>
  <cp:lastModifiedBy>Zachary Schmidt</cp:lastModifiedBy>
  <cp:lastPrinted>2004-02-28T18:24:25Z</cp:lastPrinted>
  <dcterms:created xsi:type="dcterms:W3CDTF">2003-10-15T21:58:56Z</dcterms:created>
  <dcterms:modified xsi:type="dcterms:W3CDTF">2022-07-21T15:18:07Z</dcterms:modified>
</cp:coreProperties>
</file>