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AC-UG 2021-2024\00_Grade_Approvals\Processing_Folders\Example\W2022\MecE_265_Nobes\"/>
    </mc:Choice>
  </mc:AlternateContent>
  <workbookProtection lockStructure="1"/>
  <bookViews>
    <workbookView xWindow="1980" yWindow="120" windowWidth="15180" windowHeight="8835" tabRatio="475" activeTab="2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62913"/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/>
  <c r="L22" i="15" s="1"/>
  <c r="E20" i="15"/>
  <c r="L23" i="15" s="1"/>
  <c r="I10" i="15"/>
  <c r="I11" i="15"/>
  <c r="I12" i="15"/>
  <c r="I13" i="15"/>
  <c r="I16" i="15"/>
  <c r="I17" i="15"/>
  <c r="I18" i="15"/>
  <c r="I19" i="15"/>
  <c r="L20" i="15"/>
  <c r="E20" i="13"/>
  <c r="I11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I8" i="14" s="1"/>
  <c r="L20" i="14"/>
  <c r="E20" i="12"/>
  <c r="O4" i="12" s="1"/>
  <c r="G8" i="12"/>
  <c r="G20" i="12" s="1"/>
  <c r="L22" i="12" s="1"/>
  <c r="O22" i="12" s="1"/>
  <c r="G9" i="12"/>
  <c r="G10" i="12"/>
  <c r="G11" i="12"/>
  <c r="G12" i="12"/>
  <c r="G13" i="12"/>
  <c r="G14" i="12"/>
  <c r="G15" i="12"/>
  <c r="G16" i="12"/>
  <c r="G17" i="12"/>
  <c r="G18" i="12"/>
  <c r="G19" i="12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O4" i="14" l="1"/>
  <c r="L23" i="14"/>
  <c r="G20" i="14"/>
  <c r="L22" i="14" s="1"/>
  <c r="I17" i="14"/>
  <c r="I16" i="14"/>
  <c r="I15" i="14"/>
  <c r="I14" i="14"/>
  <c r="I13" i="14"/>
  <c r="I12" i="14"/>
  <c r="I11" i="14"/>
  <c r="I10" i="14"/>
  <c r="I19" i="14"/>
  <c r="I9" i="14"/>
  <c r="K9" i="14" s="1"/>
  <c r="I18" i="14"/>
  <c r="I10" i="13"/>
  <c r="I8" i="13"/>
  <c r="K8" i="13" s="1"/>
  <c r="L23" i="13"/>
  <c r="O4" i="13"/>
  <c r="I19" i="13"/>
  <c r="I16" i="13"/>
  <c r="I14" i="13"/>
  <c r="I13" i="13"/>
  <c r="I15" i="13"/>
  <c r="I9" i="13"/>
  <c r="G20" i="13"/>
  <c r="L22" i="13" s="1"/>
  <c r="I18" i="13"/>
  <c r="I12" i="13"/>
  <c r="I15" i="15"/>
  <c r="I9" i="15"/>
  <c r="K8" i="14"/>
  <c r="I17" i="13"/>
  <c r="O4" i="15"/>
  <c r="I14" i="15"/>
  <c r="I8" i="15"/>
  <c r="O22" i="15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4" l="1"/>
  <c r="K12" i="14"/>
  <c r="K17" i="14"/>
  <c r="K15" i="14"/>
  <c r="K13" i="14"/>
  <c r="K14" i="14"/>
  <c r="K16" i="14"/>
  <c r="K11" i="14"/>
  <c r="K18" i="14"/>
  <c r="K10" i="14"/>
  <c r="K19" i="14"/>
  <c r="I20" i="14"/>
  <c r="K12" i="13"/>
  <c r="O22" i="13"/>
  <c r="K9" i="13"/>
  <c r="K16" i="13"/>
  <c r="K11" i="13"/>
  <c r="K17" i="13"/>
  <c r="K13" i="13"/>
  <c r="I20" i="13"/>
  <c r="K19" i="13"/>
  <c r="K14" i="13"/>
  <c r="K10" i="13"/>
  <c r="K13" i="15"/>
  <c r="K19" i="15"/>
  <c r="K8" i="15"/>
  <c r="K20" i="15" s="1"/>
  <c r="O27" i="15" s="1"/>
  <c r="K14" i="15"/>
  <c r="K9" i="15"/>
  <c r="K15" i="15"/>
  <c r="I20" i="15"/>
  <c r="K10" i="15"/>
  <c r="K16" i="15"/>
  <c r="K11" i="15"/>
  <c r="K17" i="15"/>
  <c r="K12" i="15"/>
  <c r="K18" i="15"/>
  <c r="K18" i="13"/>
  <c r="K15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<sst xmlns="http://schemas.openxmlformats.org/spreadsheetml/2006/main" count="260" uniqueCount="71">
  <si>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</si>
  <si>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</si>
  <si>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</si>
  <si>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</si>
  <si>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</si>
  <si>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</si>
  <si>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</si>
  <si>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</si>
  <si>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</si>
  <si>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</si>
  <si>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</si>
  <si>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</si>
  <si>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</si>
  <si>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</si>
  <si>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</si>
  <si>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</si>
  <si>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</si>
  <si>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</si>
  <si>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</si>
  <si>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</si>
  <si>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</si>
  <si>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</si>
  <si>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</si>
  <si>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</si>
  <si>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</si>
  <si>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</si>
  <si>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</si>
  <si>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</si>
  <si>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</si>
  <si>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</si>
  <si>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</si>
  <si>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</si>
  <si>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</si>
  <si>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</si>
  <si>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</si>
  <si>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</si>
  <si>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</si>
  <si>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</si>
  <si>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</si>
  <si>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</si>
  <si>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</si>
  <si>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</si>
  <si>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</si>
  <si>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</si>
  <si>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</si>
  <si>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</si>
  <si>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</si>
  <si>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</si>
  <si>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</si>
  <si>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</si>
  <si>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</si>
  <si>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</si>
  <si>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</si>
  <si>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</si>
  <si>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</si>
  <si>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</si>
  <si>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</si>
  <si>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</si>
  <si>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</si>
  <si>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</si>
  <si>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</si>
  <si>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</si>
  <si>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</si>
  <si>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</si>
  <si>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</si>
  <si>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</si>
  <si>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</si>
  <si>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</si>
  <si>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MecE 265</t>
  </si>
  <si>
    <t>A1</t>
  </si>
  <si>
    <t>David Nobes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</si>
</sst>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875-A1BF-78B9805A15A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875-A1BF-78B9805A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A96-A157-1369D37353E6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7.6923076923076925</c:v>
                </c:pt>
                <c:pt idx="1">
                  <c:v>10.989010989010989</c:v>
                </c:pt>
                <c:pt idx="2">
                  <c:v>19.780219780219781</c:v>
                </c:pt>
                <c:pt idx="3">
                  <c:v>19.780219780219781</c:v>
                </c:pt>
                <c:pt idx="4">
                  <c:v>13.186813186813188</c:v>
                </c:pt>
                <c:pt idx="5">
                  <c:v>7.6923076923076925</c:v>
                </c:pt>
                <c:pt idx="6">
                  <c:v>5.4945054945054945</c:v>
                </c:pt>
                <c:pt idx="7">
                  <c:v>5.4945054945054945</c:v>
                </c:pt>
                <c:pt idx="8">
                  <c:v>4.395604395604396</c:v>
                </c:pt>
                <c:pt idx="9">
                  <c:v>3.296703296703297</c:v>
                </c:pt>
                <c:pt idx="10">
                  <c:v>1.098901098901099</c:v>
                </c:pt>
                <c:pt idx="11">
                  <c:v>1.098901098901099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A96-A157-1369D37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5CD-B9D0-FD2FAEA2E4E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5CD-B9D0-FD2FAEA2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C42-AD9A-E01C148760B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4C42-AD9A-E01C148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H18" sqref="H18"/>
    </sheetView>
  </sheetViews>
  <sheetFormatPr defaultRowHeight="12.75" x14ac:dyDescent="0.2"/>
  <sheetData>
    <row r="1" spans="1:1" x14ac:dyDescent="0.2">
      <c r="A1" s="21" t="s">
        <v>51</v>
      </c>
    </row>
    <row r="3" spans="1:1" x14ac:dyDescent="0.2">
      <c r="A3" t="s">
        <v>52</v>
      </c>
    </row>
    <row r="4" spans="1:1" x14ac:dyDescent="0.2">
      <c r="A4" t="s">
        <v>53</v>
      </c>
    </row>
    <row r="5" spans="1:1" x14ac:dyDescent="0.2">
      <c r="A5" t="s">
        <v>54</v>
      </c>
    </row>
    <row r="6" spans="1:1" x14ac:dyDescent="0.2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2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O28"/>
  <sheetViews>
    <sheetView tabSelected="1" workbookViewId="0">
      <selection activeCell="R12" sqref="R12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70</v>
      </c>
      <c r="M3" s="50"/>
      <c r="N3" s="50"/>
      <c r="O3" s="50"/>
    </row>
    <row r="4" spans="1:15" x14ac:dyDescent="0.2">
      <c r="A4" s="3" t="s">
        <v>42</v>
      </c>
      <c r="B4" s="34"/>
      <c r="C4" s="52" t="s">
        <v>68</v>
      </c>
      <c r="D4" s="52"/>
      <c r="E4" s="35" t="s">
        <v>43</v>
      </c>
      <c r="F4" s="53" t="s">
        <v>69</v>
      </c>
      <c r="G4" s="54"/>
      <c r="I4" s="3" t="s">
        <v>32</v>
      </c>
      <c r="O4" s="36">
        <f>$E$20</f>
        <v>91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>
        <v>7</v>
      </c>
      <c r="F8" s="12"/>
      <c r="G8" s="11">
        <f t="shared" ref="G8:G19" si="0">D8*E8</f>
        <v>28</v>
      </c>
      <c r="H8" s="12"/>
      <c r="I8" s="42">
        <f t="shared" ref="I8:I19" si="1">E8/MAX($E$20,1)*100</f>
        <v>7.6923076923076925</v>
      </c>
      <c r="J8" s="7"/>
      <c r="K8" s="7">
        <f>SUM(I$8:I8)</f>
        <v>7.6923076923076925</v>
      </c>
      <c r="L8" s="45">
        <v>5</v>
      </c>
      <c r="M8" s="14"/>
    </row>
    <row r="9" spans="1:15" ht="14.1" customHeight="1" x14ac:dyDescent="0.2">
      <c r="C9" s="9" t="s">
        <v>5</v>
      </c>
      <c r="D9" s="17">
        <v>4</v>
      </c>
      <c r="E9" s="39">
        <v>10</v>
      </c>
      <c r="F9" s="13"/>
      <c r="G9" s="11">
        <f t="shared" si="0"/>
        <v>40</v>
      </c>
      <c r="H9" s="12"/>
      <c r="I9" s="42">
        <f t="shared" si="1"/>
        <v>10.989010989010989</v>
      </c>
      <c r="J9" s="7"/>
      <c r="K9" s="7">
        <f>SUM(I$8:I9)</f>
        <v>18.681318681318682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>
        <v>18</v>
      </c>
      <c r="F10" s="12"/>
      <c r="G10" s="11">
        <f t="shared" si="0"/>
        <v>66.600000000000009</v>
      </c>
      <c r="H10" s="12"/>
      <c r="I10" s="42">
        <f t="shared" si="1"/>
        <v>19.780219780219781</v>
      </c>
      <c r="J10" s="7"/>
      <c r="K10" s="7">
        <f>SUM(I$8:I10)</f>
        <v>38.461538461538467</v>
      </c>
      <c r="L10" s="45">
        <v>12</v>
      </c>
      <c r="M10" s="14"/>
    </row>
    <row r="11" spans="1:15" ht="14.1" customHeight="1" x14ac:dyDescent="0.2">
      <c r="C11" s="9" t="s">
        <v>6</v>
      </c>
      <c r="D11" s="18">
        <v>3.3</v>
      </c>
      <c r="E11" s="39">
        <v>18</v>
      </c>
      <c r="F11" s="13"/>
      <c r="G11" s="11">
        <f t="shared" si="0"/>
        <v>59.4</v>
      </c>
      <c r="H11" s="12"/>
      <c r="I11" s="42">
        <f t="shared" si="1"/>
        <v>19.780219780219781</v>
      </c>
      <c r="J11" s="7"/>
      <c r="K11" s="7">
        <f>SUM(I$8:I11)</f>
        <v>58.241758241758248</v>
      </c>
      <c r="L11" s="46">
        <v>15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>
        <v>12</v>
      </c>
      <c r="F12" s="12"/>
      <c r="G12" s="11">
        <f t="shared" si="0"/>
        <v>36</v>
      </c>
      <c r="H12" s="12"/>
      <c r="I12" s="42">
        <f t="shared" si="1"/>
        <v>13.186813186813188</v>
      </c>
      <c r="J12" s="7"/>
      <c r="K12" s="7">
        <f>SUM(I$8:I12)</f>
        <v>71.428571428571431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>
        <v>7</v>
      </c>
      <c r="F13" s="13"/>
      <c r="G13" s="11">
        <f t="shared" si="0"/>
        <v>18.900000000000002</v>
      </c>
      <c r="H13" s="12"/>
      <c r="I13" s="42">
        <f t="shared" si="1"/>
        <v>7.6923076923076925</v>
      </c>
      <c r="J13" s="7"/>
      <c r="K13" s="7">
        <f>SUM(I$8:I13)</f>
        <v>79.120879120879124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>
        <v>5</v>
      </c>
      <c r="F14" s="12"/>
      <c r="G14" s="11">
        <f t="shared" si="0"/>
        <v>11.5</v>
      </c>
      <c r="H14" s="12"/>
      <c r="I14" s="42">
        <f t="shared" si="1"/>
        <v>5.4945054945054945</v>
      </c>
      <c r="J14" s="7"/>
      <c r="K14" s="7">
        <f>SUM(I$8:I14)</f>
        <v>84.615384615384613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>
        <v>5</v>
      </c>
      <c r="F15" s="13"/>
      <c r="G15" s="11">
        <f t="shared" si="0"/>
        <v>10</v>
      </c>
      <c r="H15" s="12"/>
      <c r="I15" s="42">
        <f t="shared" si="1"/>
        <v>5.4945054945054945</v>
      </c>
      <c r="J15" s="7"/>
      <c r="K15" s="7">
        <f>SUM(I$8:I15)</f>
        <v>90.109890109890102</v>
      </c>
      <c r="L15" s="46">
        <v>8</v>
      </c>
      <c r="M15" s="15"/>
    </row>
    <row r="16" spans="1:15" ht="14.1" customHeight="1" x14ac:dyDescent="0.2">
      <c r="C16" s="8" t="s">
        <v>24</v>
      </c>
      <c r="D16" s="16">
        <v>1.7</v>
      </c>
      <c r="E16" s="38">
        <v>4</v>
      </c>
      <c r="F16" s="12"/>
      <c r="G16" s="11">
        <f t="shared" si="0"/>
        <v>6.8</v>
      </c>
      <c r="H16" s="12"/>
      <c r="I16" s="42">
        <f t="shared" si="1"/>
        <v>4.395604395604396</v>
      </c>
      <c r="J16" s="7"/>
      <c r="K16" s="7">
        <f>SUM(I$8:I16)</f>
        <v>94.505494505494497</v>
      </c>
      <c r="L16" s="45">
        <v>5</v>
      </c>
      <c r="M16" s="14"/>
    </row>
    <row r="17" spans="2:15" ht="14.1" customHeight="1" x14ac:dyDescent="0.2">
      <c r="C17" s="9" t="s">
        <v>10</v>
      </c>
      <c r="D17" s="18">
        <v>1.3</v>
      </c>
      <c r="E17" s="39">
        <v>3</v>
      </c>
      <c r="F17" s="13"/>
      <c r="G17" s="11">
        <f t="shared" si="0"/>
        <v>3.9000000000000004</v>
      </c>
      <c r="H17" s="12"/>
      <c r="I17" s="42">
        <f t="shared" si="1"/>
        <v>3.296703296703297</v>
      </c>
      <c r="J17" s="7"/>
      <c r="K17" s="7">
        <f>SUM(I$8:I17)</f>
        <v>97.802197802197796</v>
      </c>
      <c r="L17" s="46">
        <v>3</v>
      </c>
      <c r="M17" s="15"/>
    </row>
    <row r="18" spans="2:15" ht="14.1" customHeight="1" x14ac:dyDescent="0.2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1.098901098901099</v>
      </c>
      <c r="J18" s="7"/>
      <c r="K18" s="7">
        <f>SUM(I$8:I18)</f>
        <v>98.901098901098891</v>
      </c>
      <c r="L18" s="45">
        <v>2</v>
      </c>
      <c r="M18" s="14"/>
    </row>
    <row r="19" spans="2:15" ht="14.1" customHeight="1" x14ac:dyDescent="0.2">
      <c r="C19" s="8" t="s">
        <v>11</v>
      </c>
      <c r="D19" s="16">
        <v>0</v>
      </c>
      <c r="E19" s="38">
        <v>1</v>
      </c>
      <c r="F19" s="12"/>
      <c r="G19" s="11">
        <f t="shared" si="0"/>
        <v>0</v>
      </c>
      <c r="H19" s="12"/>
      <c r="I19" s="42">
        <f t="shared" si="1"/>
        <v>1.098901098901099</v>
      </c>
      <c r="J19" s="7"/>
      <c r="K19" s="7">
        <f>SUM(I$8:I19)</f>
        <v>99.999999999999986</v>
      </c>
      <c r="L19" s="45">
        <v>2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91</v>
      </c>
      <c r="F20" s="22"/>
      <c r="G20" s="23">
        <f>SUM(G8:G19)</f>
        <v>282.10000000000002</v>
      </c>
      <c r="H20" s="22"/>
      <c r="I20" s="24">
        <f>SUM(I8:I19)</f>
        <v>99.999999999999986</v>
      </c>
      <c r="J20" s="25"/>
      <c r="K20" s="33">
        <f>FREQUENCY(K8:K19,K21)</f>
        <v>3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282.10000000000002</v>
      </c>
      <c r="M22" s="6"/>
      <c r="N22" s="57" t="s">
        <v>15</v>
      </c>
      <c r="O22" s="58">
        <f>$L$22/MAX($L$23,1)</f>
        <v>3.1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91</v>
      </c>
      <c r="M23" s="1"/>
      <c r="N23" s="56"/>
      <c r="O23" s="59"/>
    </row>
    <row r="24" spans="2:15" x14ac:dyDescent="0.2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B+</v>
      </c>
    </row>
    <row r="28" spans="2:15" x14ac:dyDescent="0.2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28"/>
  <sheetViews>
    <sheetView workbookViewId="0">
      <selection activeCell="P20" sqref="P20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2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28"/>
  <sheetViews>
    <sheetView workbookViewId="0">
      <selection activeCell="P13" sqref="P13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2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2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2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2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2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2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workbookViewId="0"/>
  </sheetViews>
  <sheetFormatPr defaultRowHeight="12.75" x14ac:dyDescent="0.2"/>
  <cols>
    <col min="5" max="5" width="10.42578125" bestFit="1" customWidth="1"/>
  </cols>
  <sheetData>
    <row r="1" spans="1:9" x14ac:dyDescent="0.2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2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2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2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2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2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2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2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2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2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2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2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2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2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2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David Nobes</cp:lastModifiedBy>
  <cp:lastPrinted>2004-02-28T18:24:25Z</cp:lastPrinted>
  <dcterms:created xsi:type="dcterms:W3CDTF">2003-10-15T21:58:56Z</dcterms:created>
  <dcterms:modified xsi:type="dcterms:W3CDTF">2022-06-03T19:43:36Z</dcterms:modified>
</cp:coreProperties>
</file>