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AC-UG 2021-2024\00_Grade_Approvals\Processing_Folders\Example\W2022\MEC E 260 - 502 (77588) Ayranci\"/>
    </mc:Choice>
  </mc:AlternateContent>
  <workbookProtection lockStructure="1"/>
  <bookViews>
    <workbookView xWindow="1050" yWindow="120" windowWidth="15180" windowHeight="8835" tabRatio="475" activeTab="2"/>
  </bookViews>
  <sheets>
    <sheet name="Instructions" sheetId="9" r:id="rId1"/>
    <sheet name="FIRST YEAR" sheetId="15" r:id="rId2"/>
    <sheet name="SECOND YEAR" sheetId="14" r:id="rId3"/>
    <sheet name="THIRD YEAR" sheetId="12" r:id="rId4"/>
    <sheet name="FOURTH YEAR" sheetId="13" r:id="rId5"/>
    <sheet name="Reference" sheetId="8" state="hidden" r:id="rId6"/>
  </sheets>
  <definedNames>
    <definedName name="depts">Reference!$A$1:$A$5</definedName>
    <definedName name="_xlnm.Print_Area" localSheetId="1">'FIRST YEAR'!$A$1:$P$55</definedName>
    <definedName name="_xlnm.Print_Area" localSheetId="4">'FOURTH YEAR'!$A$1:$P$55</definedName>
    <definedName name="_xlnm.Print_Area" localSheetId="2">'SECOND YEAR'!$A$1:$P$55</definedName>
    <definedName name="_xlnm.Print_Area" localSheetId="3">'THIRD YEAR'!$A$1:$P$55</definedName>
  </definedNames>
  <calcPr calcId="162913"/>
</workbook>
</file>

<file path=xl/calcChain.xml><?xml version="1.0" encoding="utf-8"?>
<calcChain xmlns="http://schemas.openxmlformats.org/spreadsheetml/2006/main">
  <c r="G19" i="15" l="1"/>
  <c r="G18" i="15"/>
  <c r="G17" i="15"/>
  <c r="G16" i="15"/>
  <c r="G15" i="15"/>
  <c r="G14" i="15"/>
  <c r="G13" i="15"/>
  <c r="G12" i="15"/>
  <c r="G11" i="15"/>
  <c r="G10" i="15"/>
  <c r="G9" i="15"/>
  <c r="G8" i="15"/>
  <c r="G20" i="15" s="1"/>
  <c r="L22" i="15" s="1"/>
  <c r="O22" i="15" s="1"/>
  <c r="E20" i="15"/>
  <c r="L23" i="15" s="1"/>
  <c r="I8" i="15"/>
  <c r="K13" i="15" s="1"/>
  <c r="I9" i="15"/>
  <c r="I10" i="15"/>
  <c r="K10" i="15"/>
  <c r="I11" i="15"/>
  <c r="I12" i="15"/>
  <c r="I13" i="15"/>
  <c r="I14" i="15"/>
  <c r="I15" i="15"/>
  <c r="I16" i="15"/>
  <c r="K16" i="15"/>
  <c r="I17" i="15"/>
  <c r="I18" i="15"/>
  <c r="I19" i="15"/>
  <c r="O4" i="15"/>
  <c r="L20" i="15"/>
  <c r="E20" i="13"/>
  <c r="I10" i="13" s="1"/>
  <c r="O4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L23" i="13"/>
  <c r="I9" i="13"/>
  <c r="I13" i="13"/>
  <c r="I15" i="13"/>
  <c r="I19" i="13"/>
  <c r="L20" i="13"/>
  <c r="G15" i="14"/>
  <c r="G16" i="14"/>
  <c r="G17" i="14"/>
  <c r="G18" i="14"/>
  <c r="G19" i="14"/>
  <c r="G8" i="14"/>
  <c r="G9" i="14"/>
  <c r="G10" i="14"/>
  <c r="G11" i="14"/>
  <c r="G12" i="14"/>
  <c r="G13" i="14"/>
  <c r="G14" i="14"/>
  <c r="E20" i="14"/>
  <c r="L23" i="14" s="1"/>
  <c r="L20" i="14"/>
  <c r="E20" i="12"/>
  <c r="O4" i="12" s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L22" i="12" s="1"/>
  <c r="L23" i="12"/>
  <c r="I8" i="12"/>
  <c r="K8" i="12" s="1"/>
  <c r="K20" i="12" s="1"/>
  <c r="O27" i="12" s="1"/>
  <c r="I9" i="12"/>
  <c r="I10" i="12"/>
  <c r="I11" i="12"/>
  <c r="I12" i="12"/>
  <c r="I13" i="12"/>
  <c r="I14" i="12"/>
  <c r="I15" i="12"/>
  <c r="I16" i="12"/>
  <c r="I17" i="12"/>
  <c r="I18" i="12"/>
  <c r="I19" i="12"/>
  <c r="L20" i="12"/>
  <c r="I9" i="14" l="1"/>
  <c r="I8" i="14"/>
  <c r="K8" i="14" s="1"/>
  <c r="I17" i="14"/>
  <c r="G20" i="14"/>
  <c r="L22" i="14" s="1"/>
  <c r="O22" i="14" s="1"/>
  <c r="I15" i="14"/>
  <c r="I14" i="14"/>
  <c r="I11" i="14"/>
  <c r="K18" i="15"/>
  <c r="K12" i="15"/>
  <c r="I18" i="14"/>
  <c r="I12" i="14"/>
  <c r="I14" i="13"/>
  <c r="I8" i="13"/>
  <c r="G20" i="13"/>
  <c r="L22" i="13" s="1"/>
  <c r="O22" i="13" s="1"/>
  <c r="K17" i="15"/>
  <c r="K11" i="15"/>
  <c r="O22" i="12"/>
  <c r="I16" i="14"/>
  <c r="I10" i="14"/>
  <c r="I18" i="13"/>
  <c r="I12" i="13"/>
  <c r="I20" i="15"/>
  <c r="K15" i="15"/>
  <c r="K9" i="15"/>
  <c r="I17" i="13"/>
  <c r="I11" i="13"/>
  <c r="K14" i="15"/>
  <c r="K8" i="15"/>
  <c r="K20" i="15" s="1"/>
  <c r="O27" i="15" s="1"/>
  <c r="O4" i="14"/>
  <c r="I16" i="13"/>
  <c r="K19" i="15"/>
  <c r="I19" i="14"/>
  <c r="I13" i="14"/>
  <c r="I20" i="12"/>
  <c r="K19" i="12"/>
  <c r="K18" i="12"/>
  <c r="K17" i="12"/>
  <c r="K16" i="12"/>
  <c r="K15" i="12"/>
  <c r="K14" i="12"/>
  <c r="K13" i="12"/>
  <c r="K12" i="12"/>
  <c r="K11" i="12"/>
  <c r="K10" i="12"/>
  <c r="K9" i="12"/>
  <c r="K17" i="14" l="1"/>
  <c r="K9" i="14"/>
  <c r="K11" i="14"/>
  <c r="K15" i="14"/>
  <c r="I20" i="14"/>
  <c r="K10" i="14"/>
  <c r="K16" i="14"/>
  <c r="K13" i="14"/>
  <c r="K14" i="14"/>
  <c r="K12" i="14"/>
  <c r="K20" i="14" s="1"/>
  <c r="O27" i="14" s="1"/>
  <c r="K18" i="14"/>
  <c r="K19" i="14"/>
  <c r="K9" i="13"/>
  <c r="K15" i="13"/>
  <c r="K10" i="13"/>
  <c r="K13" i="13"/>
  <c r="K11" i="13"/>
  <c r="K17" i="13"/>
  <c r="K12" i="13"/>
  <c r="K18" i="13"/>
  <c r="K16" i="13"/>
  <c r="K8" i="13"/>
  <c r="K20" i="13" s="1"/>
  <c r="O27" i="13" s="1"/>
  <c r="K14" i="13"/>
  <c r="I20" i="13"/>
  <c r="K19" i="13"/>
</calcChain>
</file>

<file path=xl/comments1.xml><?xml version="1.0" encoding="utf-8"?>
<comments xmlns="http://schemas.openxmlformats.org/spreadsheetml/2006/main">
  <authors>
    <author>J. C. Sit</author>
  </authors>
  <commentList>
    <comment ref="B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130</t>
        </r>
      </text>
    </comment>
    <comment ref="F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2.xml><?xml version="1.0" encoding="utf-8"?>
<comments xmlns="http://schemas.openxmlformats.org/spreadsheetml/2006/main">
  <authors>
    <author>J. C. Sit</author>
  </authors>
  <commentList>
    <comment ref="B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3.xml><?xml version="1.0" encoding="utf-8"?>
<comments xmlns="http://schemas.openxmlformats.org/spreadsheetml/2006/main">
  <authors>
    <author>J. C. Sit</author>
  </authors>
  <commentList>
    <comment ref="B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4.xml><?xml version="1.0" encoding="utf-8"?>
<comments xmlns="http://schemas.openxmlformats.org/spreadsheetml/2006/main">
  <authors>
    <author>J. C. Sit</author>
  </authors>
  <commentList>
    <comment ref="B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401</t>
        </r>
      </text>
    </comment>
    <comment ref="F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sharedStrings.xml><?xml version="1.0" encoding="utf-8"?>
<sst xmlns="http://schemas.openxmlformats.org/spreadsheetml/2006/main" count="260" uniqueCount="71">
  <si>
    <t>Department:</t>
  </si>
  <si>
    <t>Instructor:</t>
  </si>
  <si>
    <t>Grade</t>
  </si>
  <si>
    <t>Number of</t>
  </si>
  <si>
    <t>A+</t>
  </si>
  <si>
    <t xml:space="preserve">A </t>
  </si>
  <si>
    <t>B+</t>
  </si>
  <si>
    <t xml:space="preserve">B </t>
  </si>
  <si>
    <t>C+</t>
  </si>
  <si>
    <t xml:space="preserve">C </t>
  </si>
  <si>
    <t>D+</t>
  </si>
  <si>
    <t>F</t>
  </si>
  <si>
    <t xml:space="preserve">Suggested </t>
  </si>
  <si>
    <t>%</t>
  </si>
  <si>
    <t>Totals</t>
  </si>
  <si>
    <t>=</t>
  </si>
  <si>
    <t>D</t>
  </si>
  <si>
    <t>Median</t>
  </si>
  <si>
    <t>Number of students in class</t>
  </si>
  <si>
    <t xml:space="preserve">Class GPA = </t>
  </si>
  <si>
    <t>Grade point</t>
  </si>
  <si>
    <t>value</t>
  </si>
  <si>
    <t>A–</t>
  </si>
  <si>
    <t>B–</t>
  </si>
  <si>
    <t>C–</t>
  </si>
  <si>
    <t>Cumulative</t>
  </si>
  <si>
    <t>total %</t>
  </si>
  <si>
    <r>
      <t xml:space="preserve">Grade distribution for a </t>
    </r>
    <r>
      <rPr>
        <b/>
        <sz val="12"/>
        <rFont val="Arial"/>
        <family val="2"/>
      </rPr>
      <t xml:space="preserve">SECOND </t>
    </r>
    <r>
      <rPr>
        <sz val="12"/>
        <rFont val="Arial"/>
        <family val="2"/>
      </rPr>
      <t>year course (Courses numbered 200-299)</t>
    </r>
  </si>
  <si>
    <t>students</t>
  </si>
  <si>
    <t>% of total</t>
  </si>
  <si>
    <t>× number</t>
  </si>
  <si>
    <t>∑(Grade point × Number)</t>
  </si>
  <si>
    <t>Number of students in class:</t>
  </si>
  <si>
    <t>2.4 ~ 2.8</t>
  </si>
  <si>
    <t>Faculty of Engineering approved range</t>
  </si>
  <si>
    <t>based on suggested distribution for 200-level courses</t>
  </si>
  <si>
    <t>Class median grade</t>
  </si>
  <si>
    <t>Civil and Environmental Engineering</t>
  </si>
  <si>
    <t>Chemical and Materials Engineering</t>
  </si>
  <si>
    <t>Faculty of Engineering</t>
  </si>
  <si>
    <t>Mechanical Engineering</t>
  </si>
  <si>
    <t>Electrical and Computer Engineering</t>
  </si>
  <si>
    <t>Course number:</t>
  </si>
  <si>
    <t>Section:</t>
  </si>
  <si>
    <t>Second</t>
  </si>
  <si>
    <t>Third</t>
  </si>
  <si>
    <t>Fourth</t>
  </si>
  <si>
    <t>First</t>
  </si>
  <si>
    <t>B</t>
  </si>
  <si>
    <t>Mean</t>
  </si>
  <si>
    <t>Engg range</t>
  </si>
  <si>
    <t>Instructions for Faculty of Engineering Grade Reporting Sheets</t>
  </si>
  <si>
    <t>1. Select the appropriate version (first, second, third, or fourth year) for the course.</t>
  </si>
  <si>
    <t>2. Fill out department name, course number, course section, and instructor name.</t>
  </si>
  <si>
    <t>3. Enter the number of students within each grade category.</t>
  </si>
  <si>
    <t>4. Everything else is calculated automatically!</t>
  </si>
  <si>
    <r>
      <t xml:space="preserve">Grade distribution for a </t>
    </r>
    <r>
      <rPr>
        <b/>
        <sz val="12"/>
        <rFont val="Arial"/>
        <family val="2"/>
      </rPr>
      <t xml:space="preserve">FIRST </t>
    </r>
    <r>
      <rPr>
        <sz val="12"/>
        <rFont val="Arial"/>
        <family val="2"/>
      </rPr>
      <t>year course (Courses numbered 100-199)</t>
    </r>
  </si>
  <si>
    <r>
      <t xml:space="preserve">Grade distribution for a </t>
    </r>
    <r>
      <rPr>
        <b/>
        <sz val="12"/>
        <rFont val="Arial"/>
        <family val="2"/>
      </rPr>
      <t xml:space="preserve">THIRD </t>
    </r>
    <r>
      <rPr>
        <sz val="12"/>
        <rFont val="Arial"/>
        <family val="2"/>
      </rPr>
      <t>year course (Courses numbered 300-399)</t>
    </r>
  </si>
  <si>
    <t>based on suggested distribution for 100-level courses</t>
  </si>
  <si>
    <t>based on suggested distribution for 300-level courses</t>
  </si>
  <si>
    <t>based on suggested distribution for 400-level courses</t>
  </si>
  <si>
    <r>
      <t xml:space="preserve">Grade distribution for a </t>
    </r>
    <r>
      <rPr>
        <b/>
        <sz val="12"/>
        <rFont val="Arial"/>
        <family val="2"/>
      </rPr>
      <t xml:space="preserve">FOURTH </t>
    </r>
    <r>
      <rPr>
        <sz val="12"/>
        <rFont val="Arial"/>
        <family val="2"/>
      </rPr>
      <t xml:space="preserve">year course (Courses numbered 400-499) </t>
    </r>
  </si>
  <si>
    <t>REVISED MARCH 1, 2004</t>
  </si>
  <si>
    <t>2.6 ~ 3.0</t>
  </si>
  <si>
    <t>2.7 ~ 3.3</t>
  </si>
  <si>
    <t>2.8 ~ 3.4</t>
  </si>
  <si>
    <t xml:space="preserve"> </t>
  </si>
  <si>
    <t xml:space="preserve">  </t>
  </si>
  <si>
    <t>Cagri Aryanci</t>
  </si>
  <si>
    <t>MEC E 260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</si>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</sst>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63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/>
    <xf numFmtId="0" fontId="0" fillId="2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8" xfId="0" applyNumberFormat="1" applyFill="1" applyBorder="1"/>
    <xf numFmtId="0" fontId="2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NumberFormat="1" applyFill="1" applyBorder="1"/>
    <xf numFmtId="0" fontId="5" fillId="0" borderId="1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2" borderId="9" xfId="0" applyFont="1" applyFill="1" applyBorder="1"/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left" indent="2"/>
    </xf>
    <xf numFmtId="164" fontId="10" fillId="0" borderId="3" xfId="0" applyNumberFormat="1" applyFont="1" applyBorder="1"/>
    <xf numFmtId="0" fontId="9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3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YEAR'!$L$8:$L$19</c:f>
              <c:numCache>
                <c:formatCode>0.0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7-4208-A0AF-9D9887073A45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7-4208-A0AF-9D988707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5520"/>
        <c:axId val="82877824"/>
      </c:lineChart>
      <c:catAx>
        <c:axId val="828755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78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28778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552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YEAR'!$L$8:$L$19</c:f>
              <c:numCache>
                <c:formatCode>0.0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D-4730-BE92-5E66D5E01344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YEAR'!$I$8:$I$19</c:f>
              <c:numCache>
                <c:formatCode>0.0</c:formatCode>
                <c:ptCount val="12"/>
                <c:pt idx="0">
                  <c:v>1.9801980198019802</c:v>
                </c:pt>
                <c:pt idx="1">
                  <c:v>19.801980198019802</c:v>
                </c:pt>
                <c:pt idx="2">
                  <c:v>19.801980198019802</c:v>
                </c:pt>
                <c:pt idx="3">
                  <c:v>14.85148514851485</c:v>
                </c:pt>
                <c:pt idx="4">
                  <c:v>17.82178217821782</c:v>
                </c:pt>
                <c:pt idx="5">
                  <c:v>9.9009900990099009</c:v>
                </c:pt>
                <c:pt idx="6">
                  <c:v>4.9504950495049505</c:v>
                </c:pt>
                <c:pt idx="7">
                  <c:v>2.9702970297029703</c:v>
                </c:pt>
                <c:pt idx="8">
                  <c:v>1.9801980198019802</c:v>
                </c:pt>
                <c:pt idx="9">
                  <c:v>0</c:v>
                </c:pt>
                <c:pt idx="10">
                  <c:v>0.99009900990099009</c:v>
                </c:pt>
                <c:pt idx="11">
                  <c:v>4.9504950495049505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D-4730-BE92-5E66D5E0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3728"/>
        <c:axId val="83101568"/>
      </c:lineChart>
      <c:catAx>
        <c:axId val="828737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15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015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372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YEAR'!$L$8:$L$19</c:f>
              <c:numCache>
                <c:formatCode>0.0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5-49D8-B571-188AFEA718F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5-49D8-B571-188AFEA71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0624"/>
        <c:axId val="83137280"/>
      </c:lineChart>
      <c:catAx>
        <c:axId val="831306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72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372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062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YEAR'!$L$8:$L$19</c:f>
              <c:numCache>
                <c:formatCode>0.0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C-422F-9CA6-1E380CB65FE3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C-422F-9CA6-1E380CB6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25216"/>
        <c:axId val="75627520"/>
      </c:lineChart>
      <c:catAx>
        <c:axId val="75625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75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5627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52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6"/>
  <sheetViews>
    <sheetView workbookViewId="0">
      <selection activeCell="H18" sqref="H18"/>
    </sheetView>
  </sheetViews>
  <sheetFormatPr defaultRowHeight="12.75" x14ac:dyDescent="0.2"/>
  <sheetData>
    <row r="1" spans="1:1" x14ac:dyDescent="0.2">
      <c r="A1" s="21" t="s">
        <v>51</v>
      </c>
    </row>
    <row r="3" spans="1:1" x14ac:dyDescent="0.2">
      <c r="A3" t="s">
        <v>52</v>
      </c>
    </row>
    <row r="4" spans="1:1" x14ac:dyDescent="0.2">
      <c r="A4" t="s">
        <v>53</v>
      </c>
    </row>
    <row r="5" spans="1:1" x14ac:dyDescent="0.2">
      <c r="A5" t="s">
        <v>54</v>
      </c>
    </row>
    <row r="6" spans="1:1" x14ac:dyDescent="0.2">
      <c r="A6" t="s">
        <v>55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O28"/>
  <sheetViews>
    <sheetView topLeftCell="A7" workbookViewId="0">
      <selection activeCell="T21" sqref="T21"/>
    </sheetView>
  </sheetViews>
  <sheetFormatPr defaultRowHeight="12.75" x14ac:dyDescent="0.2"/>
  <cols>
    <col min="1" max="1" width="9.7109375" customWidth="1"/>
    <col min="2" max="2" width="3.7109375" customWidth="1"/>
    <col min="3" max="4" width="8.7109375" customWidth="1"/>
    <col min="5" max="5" width="7.7109375" customWidth="1"/>
    <col min="6" max="6" width="1.7109375" customWidth="1"/>
    <col min="7" max="7" width="7.7109375" customWidth="1"/>
    <col min="8" max="8" width="1.7109375" customWidth="1"/>
    <col min="9" max="9" width="7.7109375" customWidth="1"/>
    <col min="10" max="10" width="1.7109375" customWidth="1"/>
    <col min="11" max="11" width="9.5703125" hidden="1" customWidth="1"/>
    <col min="12" max="12" width="7.7109375" customWidth="1"/>
    <col min="13" max="13" width="1.7109375" customWidth="1"/>
    <col min="14" max="14" width="3.7109375" customWidth="1"/>
    <col min="15" max="15" width="9.7109375" customWidth="1"/>
  </cols>
  <sheetData>
    <row r="1" spans="1:15" ht="15.75" x14ac:dyDescent="0.25">
      <c r="A1" s="59" t="s">
        <v>56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x14ac:dyDescent="0.2">
      <c r="A2" s="21" t="s">
        <v>62</v>
      </c>
    </row>
    <row r="3" spans="1:15" x14ac:dyDescent="0.2">
      <c r="A3" s="3" t="s">
        <v>0</v>
      </c>
      <c r="B3" s="60"/>
      <c r="C3" s="60"/>
      <c r="D3" s="60"/>
      <c r="E3" s="60"/>
      <c r="F3" s="61"/>
      <c r="G3" s="61"/>
      <c r="I3" s="3" t="s">
        <v>1</v>
      </c>
      <c r="L3" s="60"/>
      <c r="M3" s="60"/>
      <c r="N3" s="60"/>
      <c r="O3" s="60"/>
    </row>
    <row r="4" spans="1:15" x14ac:dyDescent="0.2">
      <c r="A4" s="3" t="s">
        <v>42</v>
      </c>
      <c r="B4" s="34"/>
      <c r="C4" s="62" t="s">
        <v>66</v>
      </c>
      <c r="D4" s="62"/>
      <c r="E4" s="35" t="s">
        <v>43</v>
      </c>
      <c r="F4" s="63" t="s">
        <v>66</v>
      </c>
      <c r="G4" s="64"/>
      <c r="I4" s="3" t="s">
        <v>32</v>
      </c>
      <c r="O4" s="36">
        <f>$E$20</f>
        <v>0</v>
      </c>
    </row>
    <row r="6" spans="1:15" x14ac:dyDescent="0.2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2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2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4</v>
      </c>
      <c r="M8" s="14"/>
    </row>
    <row r="9" spans="1:15" ht="14.1" customHeight="1" x14ac:dyDescent="0.2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7</v>
      </c>
      <c r="M9" s="15"/>
      <c r="N9" s="3"/>
    </row>
    <row r="10" spans="1:15" ht="14.1" customHeight="1" x14ac:dyDescent="0.2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10</v>
      </c>
      <c r="M10" s="14"/>
    </row>
    <row r="11" spans="1:15" ht="14.1" customHeight="1" x14ac:dyDescent="0.2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11</v>
      </c>
      <c r="M11" s="15"/>
      <c r="N11" s="3"/>
    </row>
    <row r="12" spans="1:15" ht="14.1" customHeight="1" x14ac:dyDescent="0.2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15</v>
      </c>
      <c r="M12" s="14"/>
      <c r="N12" s="3"/>
    </row>
    <row r="13" spans="1:15" ht="14.1" customHeight="1" x14ac:dyDescent="0.2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2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11</v>
      </c>
      <c r="M14" s="14"/>
    </row>
    <row r="15" spans="1:15" ht="14.1" customHeight="1" x14ac:dyDescent="0.2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9</v>
      </c>
      <c r="M15" s="15"/>
    </row>
    <row r="16" spans="1:15" ht="14.1" customHeight="1" x14ac:dyDescent="0.2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6</v>
      </c>
      <c r="M16" s="14"/>
    </row>
    <row r="17" spans="2:15" ht="14.1" customHeight="1" x14ac:dyDescent="0.2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4</v>
      </c>
      <c r="M17" s="15"/>
    </row>
    <row r="18" spans="2:15" ht="14.1" customHeight="1" x14ac:dyDescent="0.2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3</v>
      </c>
      <c r="M18" s="14"/>
    </row>
    <row r="19" spans="2:15" ht="14.1" customHeight="1" x14ac:dyDescent="0.2">
      <c r="C19" s="8" t="s">
        <v>11</v>
      </c>
      <c r="D19" s="16">
        <v>0</v>
      </c>
      <c r="E19" s="38" t="s">
        <v>67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6</v>
      </c>
      <c r="M19" s="14"/>
    </row>
    <row r="20" spans="2:15" ht="14.1" customHeight="1" x14ac:dyDescent="0.2">
      <c r="C20" s="54" t="s">
        <v>14</v>
      </c>
      <c r="D20" s="55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2">
      <c r="K21">
        <v>50</v>
      </c>
    </row>
    <row r="22" spans="2:15" x14ac:dyDescent="0.2">
      <c r="B22" s="56" t="s">
        <v>19</v>
      </c>
      <c r="C22" s="57"/>
      <c r="D22" s="58" t="s">
        <v>31</v>
      </c>
      <c r="E22" s="58"/>
      <c r="F22" s="58"/>
      <c r="G22" s="58"/>
      <c r="H22" s="10"/>
      <c r="I22" s="65" t="s">
        <v>15</v>
      </c>
      <c r="J22" s="4"/>
      <c r="K22" s="4"/>
      <c r="L22" s="19" t="e">
        <f>$G$20</f>
        <v>#VALUE!</v>
      </c>
      <c r="M22" s="6"/>
      <c r="N22" s="67" t="s">
        <v>15</v>
      </c>
      <c r="O22" s="68" t="e">
        <f>$L$22/MAX($L$23,1)</f>
        <v>#VALUE!</v>
      </c>
    </row>
    <row r="23" spans="2:15" x14ac:dyDescent="0.2">
      <c r="B23" s="57"/>
      <c r="C23" s="57"/>
      <c r="D23" s="53" t="s">
        <v>18</v>
      </c>
      <c r="E23" s="53"/>
      <c r="F23" s="53"/>
      <c r="G23" s="53"/>
      <c r="H23" s="5"/>
      <c r="I23" s="66"/>
      <c r="L23" s="1">
        <f>$E$20</f>
        <v>0</v>
      </c>
      <c r="M23" s="1"/>
      <c r="N23" s="66"/>
      <c r="O23" s="69"/>
    </row>
    <row r="24" spans="2:15" x14ac:dyDescent="0.2">
      <c r="C24" s="2" t="s">
        <v>19</v>
      </c>
      <c r="D24" s="20" t="s">
        <v>58</v>
      </c>
      <c r="E24" s="5"/>
      <c r="F24" s="5"/>
      <c r="G24" s="5"/>
      <c r="H24" s="5"/>
      <c r="N24" s="1" t="s">
        <v>15</v>
      </c>
      <c r="O24" s="40">
        <v>2.6</v>
      </c>
    </row>
    <row r="25" spans="2:15" x14ac:dyDescent="0.2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33</v>
      </c>
    </row>
    <row r="26" spans="2:15" x14ac:dyDescent="0.2">
      <c r="D26" s="5"/>
      <c r="E26" s="5"/>
      <c r="F26" s="5"/>
      <c r="G26" s="5"/>
      <c r="H26" s="5"/>
    </row>
    <row r="27" spans="2:15" x14ac:dyDescent="0.2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IF($K$20&lt;&gt;12,INDEX(C8:C19,$K$20+1),"???")</f>
        <v>#VALUE!</v>
      </c>
    </row>
    <row r="28" spans="2:15" x14ac:dyDescent="0.2">
      <c r="D28" s="20" t="s">
        <v>58</v>
      </c>
      <c r="E28" s="5"/>
      <c r="F28" s="5"/>
      <c r="G28" s="5"/>
      <c r="H28" s="5"/>
      <c r="N28" s="1" t="s">
        <v>15</v>
      </c>
      <c r="O28" s="41" t="s">
        <v>23</v>
      </c>
    </row>
  </sheetData>
  <sheetProtection sheet="1" objects="1" scenarios="1"/>
  <mergeCells count="20"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  <mergeCell ref="E6:F6"/>
    <mergeCell ref="E7:F7"/>
    <mergeCell ref="G6:H6"/>
    <mergeCell ref="D22:G22"/>
  </mergeCells>
  <phoneticPr fontId="0" type="noConversion"/>
  <dataValidations count="1">
    <dataValidation type="list" allowBlank="1" showInputMessage="1" showErrorMessage="1" sqref="B3:G3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O28"/>
  <sheetViews>
    <sheetView tabSelected="1" workbookViewId="0">
      <selection activeCell="R31" sqref="R31"/>
    </sheetView>
  </sheetViews>
  <sheetFormatPr defaultRowHeight="12.75" x14ac:dyDescent="0.2"/>
  <cols>
    <col min="1" max="1" width="9.7109375" customWidth="1"/>
    <col min="2" max="2" width="3.7109375" customWidth="1"/>
    <col min="3" max="4" width="8.7109375" customWidth="1"/>
    <col min="5" max="5" width="7.7109375" customWidth="1"/>
    <col min="6" max="6" width="1.7109375" customWidth="1"/>
    <col min="7" max="7" width="7.7109375" customWidth="1"/>
    <col min="8" max="8" width="1.7109375" customWidth="1"/>
    <col min="9" max="9" width="7.7109375" customWidth="1"/>
    <col min="10" max="10" width="1.7109375" customWidth="1"/>
    <col min="11" max="11" width="9.5703125" hidden="1" customWidth="1"/>
    <col min="12" max="12" width="7.7109375" customWidth="1"/>
    <col min="13" max="13" width="1.7109375" customWidth="1"/>
    <col min="14" max="14" width="3.7109375" customWidth="1"/>
    <col min="15" max="15" width="9.7109375" customWidth="1"/>
  </cols>
  <sheetData>
    <row r="1" spans="1:15" ht="15.75" x14ac:dyDescent="0.25">
      <c r="A1" s="59" t="s">
        <v>27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x14ac:dyDescent="0.2">
      <c r="A2" s="21" t="s">
        <v>62</v>
      </c>
    </row>
    <row r="3" spans="1:15" x14ac:dyDescent="0.2">
      <c r="A3" s="3" t="s">
        <v>0</v>
      </c>
      <c r="B3" s="60" t="s">
        <v>40</v>
      </c>
      <c r="C3" s="60"/>
      <c r="D3" s="60"/>
      <c r="E3" s="60"/>
      <c r="F3" s="61"/>
      <c r="G3" s="61"/>
      <c r="I3" s="3" t="s">
        <v>1</v>
      </c>
      <c r="L3" s="60" t="s">
        <v>68</v>
      </c>
      <c r="M3" s="60"/>
      <c r="N3" s="60"/>
      <c r="O3" s="60"/>
    </row>
    <row r="4" spans="1:15" x14ac:dyDescent="0.2">
      <c r="A4" s="3" t="s">
        <v>42</v>
      </c>
      <c r="B4" s="34"/>
      <c r="C4" s="62" t="s">
        <v>69</v>
      </c>
      <c r="D4" s="62"/>
      <c r="E4" s="35" t="s">
        <v>43</v>
      </c>
      <c r="F4" s="63" t="s">
        <v>70</v>
      </c>
      <c r="G4" s="64"/>
      <c r="I4" s="3" t="s">
        <v>32</v>
      </c>
      <c r="O4" s="36">
        <f>$E$20</f>
        <v>101</v>
      </c>
    </row>
    <row r="6" spans="1:15" x14ac:dyDescent="0.2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2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2">
      <c r="C8" s="8" t="s">
        <v>4</v>
      </c>
      <c r="D8" s="16">
        <v>4</v>
      </c>
      <c r="E8" s="38">
        <v>2</v>
      </c>
      <c r="F8" s="12"/>
      <c r="G8" s="11">
        <f t="shared" ref="G8:G19" si="0">D8*E8</f>
        <v>8</v>
      </c>
      <c r="H8" s="12"/>
      <c r="I8" s="42">
        <f t="shared" ref="I8:I19" si="1">E8/MAX($E$20,1)*100</f>
        <v>1.9801980198019802</v>
      </c>
      <c r="J8" s="7"/>
      <c r="K8" s="7">
        <f>SUM(I$8:I8)</f>
        <v>1.9801980198019802</v>
      </c>
      <c r="L8" s="45">
        <v>5</v>
      </c>
      <c r="M8" s="14"/>
    </row>
    <row r="9" spans="1:15" ht="14.1" customHeight="1" x14ac:dyDescent="0.2">
      <c r="C9" s="9" t="s">
        <v>5</v>
      </c>
      <c r="D9" s="17">
        <v>4</v>
      </c>
      <c r="E9" s="39">
        <v>20</v>
      </c>
      <c r="F9" s="13"/>
      <c r="G9" s="11">
        <f t="shared" si="0"/>
        <v>80</v>
      </c>
      <c r="H9" s="12"/>
      <c r="I9" s="42">
        <f t="shared" si="1"/>
        <v>19.801980198019802</v>
      </c>
      <c r="J9" s="7"/>
      <c r="K9" s="7">
        <f>SUM(I$8:I9)</f>
        <v>21.78217821782178</v>
      </c>
      <c r="L9" s="46">
        <v>7</v>
      </c>
      <c r="M9" s="15"/>
      <c r="N9" s="3"/>
    </row>
    <row r="10" spans="1:15" ht="14.1" customHeight="1" x14ac:dyDescent="0.2">
      <c r="C10" s="8" t="s">
        <v>22</v>
      </c>
      <c r="D10" s="16">
        <v>3.7</v>
      </c>
      <c r="E10" s="38">
        <v>20</v>
      </c>
      <c r="F10" s="12"/>
      <c r="G10" s="11">
        <f t="shared" si="0"/>
        <v>74</v>
      </c>
      <c r="H10" s="12"/>
      <c r="I10" s="42">
        <f t="shared" si="1"/>
        <v>19.801980198019802</v>
      </c>
      <c r="J10" s="7"/>
      <c r="K10" s="7">
        <f>SUM(I$8:I10)</f>
        <v>41.584158415841586</v>
      </c>
      <c r="L10" s="45">
        <v>12</v>
      </c>
      <c r="M10" s="14"/>
    </row>
    <row r="11" spans="1:15" ht="14.1" customHeight="1" x14ac:dyDescent="0.2">
      <c r="C11" s="9" t="s">
        <v>6</v>
      </c>
      <c r="D11" s="18">
        <v>3.3</v>
      </c>
      <c r="E11" s="39">
        <v>15</v>
      </c>
      <c r="F11" s="13"/>
      <c r="G11" s="11">
        <f t="shared" si="0"/>
        <v>49.5</v>
      </c>
      <c r="H11" s="12"/>
      <c r="I11" s="42">
        <f t="shared" si="1"/>
        <v>14.85148514851485</v>
      </c>
      <c r="J11" s="7"/>
      <c r="K11" s="7">
        <f>SUM(I$8:I11)</f>
        <v>56.43564356435644</v>
      </c>
      <c r="L11" s="46">
        <v>15</v>
      </c>
      <c r="M11" s="15"/>
      <c r="N11" s="3"/>
    </row>
    <row r="12" spans="1:15" ht="14.1" customHeight="1" x14ac:dyDescent="0.2">
      <c r="C12" s="8" t="s">
        <v>7</v>
      </c>
      <c r="D12" s="16">
        <v>3</v>
      </c>
      <c r="E12" s="38">
        <v>18</v>
      </c>
      <c r="F12" s="12"/>
      <c r="G12" s="11">
        <f t="shared" si="0"/>
        <v>54</v>
      </c>
      <c r="H12" s="12"/>
      <c r="I12" s="42">
        <f t="shared" si="1"/>
        <v>17.82178217821782</v>
      </c>
      <c r="J12" s="7"/>
      <c r="K12" s="7">
        <f>SUM(I$8:I12)</f>
        <v>74.257425742574256</v>
      </c>
      <c r="L12" s="45">
        <v>16</v>
      </c>
      <c r="M12" s="14"/>
      <c r="N12" s="3"/>
    </row>
    <row r="13" spans="1:15" ht="14.1" customHeight="1" x14ac:dyDescent="0.2">
      <c r="C13" s="9" t="s">
        <v>23</v>
      </c>
      <c r="D13" s="18">
        <v>2.7</v>
      </c>
      <c r="E13" s="39">
        <v>10</v>
      </c>
      <c r="F13" s="13"/>
      <c r="G13" s="11">
        <f t="shared" si="0"/>
        <v>27</v>
      </c>
      <c r="H13" s="12"/>
      <c r="I13" s="42">
        <f t="shared" si="1"/>
        <v>9.9009900990099009</v>
      </c>
      <c r="J13" s="7"/>
      <c r="K13" s="7">
        <f>SUM(I$8:I13)</f>
        <v>84.158415841584159</v>
      </c>
      <c r="L13" s="46">
        <v>14</v>
      </c>
      <c r="M13" s="15"/>
      <c r="N13" s="3"/>
    </row>
    <row r="14" spans="1:15" ht="14.1" customHeight="1" x14ac:dyDescent="0.2">
      <c r="C14" s="8" t="s">
        <v>8</v>
      </c>
      <c r="D14" s="16">
        <v>2.2999999999999998</v>
      </c>
      <c r="E14" s="38">
        <v>5</v>
      </c>
      <c r="F14" s="12"/>
      <c r="G14" s="11">
        <f t="shared" si="0"/>
        <v>11.5</v>
      </c>
      <c r="H14" s="12"/>
      <c r="I14" s="42">
        <f t="shared" si="1"/>
        <v>4.9504950495049505</v>
      </c>
      <c r="J14" s="7"/>
      <c r="K14" s="7">
        <f>SUM(I$8:I14)</f>
        <v>89.10891089108911</v>
      </c>
      <c r="L14" s="45">
        <v>11</v>
      </c>
      <c r="M14" s="14"/>
    </row>
    <row r="15" spans="1:15" ht="14.1" customHeight="1" x14ac:dyDescent="0.2">
      <c r="C15" s="9" t="s">
        <v>9</v>
      </c>
      <c r="D15" s="18">
        <v>2</v>
      </c>
      <c r="E15" s="39">
        <v>3</v>
      </c>
      <c r="F15" s="13"/>
      <c r="G15" s="11">
        <f t="shared" si="0"/>
        <v>6</v>
      </c>
      <c r="H15" s="12"/>
      <c r="I15" s="42">
        <f t="shared" si="1"/>
        <v>2.9702970297029703</v>
      </c>
      <c r="J15" s="7"/>
      <c r="K15" s="7">
        <f>SUM(I$8:I15)</f>
        <v>92.079207920792086</v>
      </c>
      <c r="L15" s="46">
        <v>8</v>
      </c>
      <c r="M15" s="15"/>
    </row>
    <row r="16" spans="1:15" ht="14.1" customHeight="1" x14ac:dyDescent="0.2">
      <c r="C16" s="8" t="s">
        <v>24</v>
      </c>
      <c r="D16" s="16">
        <v>1.7</v>
      </c>
      <c r="E16" s="38">
        <v>2</v>
      </c>
      <c r="F16" s="12"/>
      <c r="G16" s="11">
        <f t="shared" si="0"/>
        <v>3.4</v>
      </c>
      <c r="H16" s="12"/>
      <c r="I16" s="42">
        <f t="shared" si="1"/>
        <v>1.9801980198019802</v>
      </c>
      <c r="J16" s="7"/>
      <c r="K16" s="7">
        <f>SUM(I$8:I16)</f>
        <v>94.059405940594061</v>
      </c>
      <c r="L16" s="45">
        <v>5</v>
      </c>
      <c r="M16" s="14"/>
    </row>
    <row r="17" spans="2:15" ht="14.1" customHeight="1" x14ac:dyDescent="0.2">
      <c r="C17" s="9" t="s">
        <v>10</v>
      </c>
      <c r="D17" s="18">
        <v>1.3</v>
      </c>
      <c r="E17" s="39">
        <v>0</v>
      </c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94.059405940594061</v>
      </c>
      <c r="L17" s="46">
        <v>3</v>
      </c>
      <c r="M17" s="15"/>
    </row>
    <row r="18" spans="2:15" ht="14.1" customHeight="1" x14ac:dyDescent="0.2">
      <c r="C18" s="8" t="s">
        <v>16</v>
      </c>
      <c r="D18" s="16">
        <v>1</v>
      </c>
      <c r="E18" s="38">
        <v>1</v>
      </c>
      <c r="F18" s="12"/>
      <c r="G18" s="11">
        <f t="shared" si="0"/>
        <v>1</v>
      </c>
      <c r="H18" s="12"/>
      <c r="I18" s="42">
        <f t="shared" si="1"/>
        <v>0.99009900990099009</v>
      </c>
      <c r="J18" s="7"/>
      <c r="K18" s="7">
        <f>SUM(I$8:I18)</f>
        <v>95.049504950495049</v>
      </c>
      <c r="L18" s="45">
        <v>2</v>
      </c>
      <c r="M18" s="14"/>
    </row>
    <row r="19" spans="2:15" ht="14.1" customHeight="1" x14ac:dyDescent="0.2">
      <c r="C19" s="8" t="s">
        <v>11</v>
      </c>
      <c r="D19" s="16">
        <v>0</v>
      </c>
      <c r="E19" s="38">
        <v>5</v>
      </c>
      <c r="F19" s="12"/>
      <c r="G19" s="11">
        <f t="shared" si="0"/>
        <v>0</v>
      </c>
      <c r="H19" s="12"/>
      <c r="I19" s="42">
        <f t="shared" si="1"/>
        <v>4.9504950495049505</v>
      </c>
      <c r="J19" s="7"/>
      <c r="K19" s="7">
        <f>SUM(I$8:I19)</f>
        <v>100</v>
      </c>
      <c r="L19" s="45">
        <v>2</v>
      </c>
      <c r="M19" s="14"/>
    </row>
    <row r="20" spans="2:15" ht="14.1" customHeight="1" x14ac:dyDescent="0.2">
      <c r="C20" s="54" t="s">
        <v>14</v>
      </c>
      <c r="D20" s="55"/>
      <c r="E20" s="37">
        <f>SUM(E8:E19)</f>
        <v>101</v>
      </c>
      <c r="F20" s="22"/>
      <c r="G20" s="23">
        <f>SUM(G8:G19)</f>
        <v>314.39999999999998</v>
      </c>
      <c r="H20" s="22"/>
      <c r="I20" s="24">
        <f>SUM(I8:I19)</f>
        <v>100</v>
      </c>
      <c r="J20" s="25"/>
      <c r="K20" s="33">
        <f>FREQUENCY(K8:K19,K21)</f>
        <v>3</v>
      </c>
      <c r="L20" s="47">
        <f>SUM(L8:L19)</f>
        <v>100</v>
      </c>
      <c r="M20" s="26"/>
    </row>
    <row r="21" spans="2:15" x14ac:dyDescent="0.2">
      <c r="K21">
        <v>50</v>
      </c>
    </row>
    <row r="22" spans="2:15" x14ac:dyDescent="0.2">
      <c r="B22" s="56" t="s">
        <v>19</v>
      </c>
      <c r="C22" s="57"/>
      <c r="D22" s="58" t="s">
        <v>31</v>
      </c>
      <c r="E22" s="58"/>
      <c r="F22" s="58"/>
      <c r="G22" s="58"/>
      <c r="H22" s="10"/>
      <c r="I22" s="65" t="s">
        <v>15</v>
      </c>
      <c r="J22" s="4"/>
      <c r="K22" s="4"/>
      <c r="L22" s="19">
        <f>$G$20</f>
        <v>314.39999999999998</v>
      </c>
      <c r="M22" s="6"/>
      <c r="N22" s="67" t="s">
        <v>15</v>
      </c>
      <c r="O22" s="68">
        <f>$L$22/MAX($L$23,1)</f>
        <v>3.1128712871287125</v>
      </c>
    </row>
    <row r="23" spans="2:15" x14ac:dyDescent="0.2">
      <c r="B23" s="57"/>
      <c r="C23" s="57"/>
      <c r="D23" s="53" t="s">
        <v>18</v>
      </c>
      <c r="E23" s="53"/>
      <c r="F23" s="53"/>
      <c r="G23" s="53"/>
      <c r="H23" s="5"/>
      <c r="I23" s="66"/>
      <c r="L23" s="1">
        <f>$E$20</f>
        <v>101</v>
      </c>
      <c r="M23" s="1"/>
      <c r="N23" s="66"/>
      <c r="O23" s="69"/>
    </row>
    <row r="24" spans="2:15" x14ac:dyDescent="0.2">
      <c r="C24" s="2" t="s">
        <v>19</v>
      </c>
      <c r="D24" s="20" t="s">
        <v>35</v>
      </c>
      <c r="E24" s="5"/>
      <c r="F24" s="5"/>
      <c r="G24" s="5"/>
      <c r="H24" s="5"/>
      <c r="N24" s="1" t="s">
        <v>15</v>
      </c>
      <c r="O24" s="40">
        <v>2.8</v>
      </c>
    </row>
    <row r="25" spans="2:15" x14ac:dyDescent="0.2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63</v>
      </c>
    </row>
    <row r="26" spans="2:15" x14ac:dyDescent="0.2">
      <c r="D26" s="5"/>
      <c r="E26" s="5"/>
      <c r="F26" s="5"/>
      <c r="G26" s="5"/>
      <c r="H26" s="5"/>
    </row>
    <row r="27" spans="2:15" x14ac:dyDescent="0.2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B+</v>
      </c>
    </row>
    <row r="28" spans="2:15" x14ac:dyDescent="0.2">
      <c r="D28" s="20" t="s">
        <v>35</v>
      </c>
      <c r="E28" s="5"/>
      <c r="F28" s="5"/>
      <c r="G28" s="5"/>
      <c r="H28" s="5"/>
      <c r="N28" s="1" t="s">
        <v>15</v>
      </c>
      <c r="O28" s="41" t="s">
        <v>48</v>
      </c>
    </row>
  </sheetData>
  <sheetProtection sheet="1" objects="1" scenarios="1"/>
  <mergeCells count="20"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E6:F6"/>
    <mergeCell ref="E7:F7"/>
    <mergeCell ref="G6:H6"/>
    <mergeCell ref="D22:G22"/>
  </mergeCells>
  <phoneticPr fontId="0" type="noConversion"/>
  <dataValidations count="1">
    <dataValidation type="list" allowBlank="1" showInputMessage="1" showErrorMessage="1" sqref="B3:G3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O28"/>
  <sheetViews>
    <sheetView workbookViewId="0">
      <selection activeCell="P20" sqref="P20"/>
    </sheetView>
  </sheetViews>
  <sheetFormatPr defaultRowHeight="12.75" x14ac:dyDescent="0.2"/>
  <cols>
    <col min="1" max="1" width="9.7109375" customWidth="1"/>
    <col min="2" max="2" width="3.7109375" customWidth="1"/>
    <col min="3" max="4" width="8.7109375" customWidth="1"/>
    <col min="5" max="5" width="7.7109375" customWidth="1"/>
    <col min="6" max="6" width="1.7109375" customWidth="1"/>
    <col min="7" max="7" width="7.7109375" customWidth="1"/>
    <col min="8" max="8" width="1.7109375" customWidth="1"/>
    <col min="9" max="9" width="7.7109375" customWidth="1"/>
    <col min="10" max="10" width="1.7109375" customWidth="1"/>
    <col min="11" max="11" width="9.5703125" hidden="1" customWidth="1"/>
    <col min="12" max="12" width="7.7109375" customWidth="1"/>
    <col min="13" max="13" width="1.7109375" customWidth="1"/>
    <col min="14" max="14" width="3.7109375" customWidth="1"/>
    <col min="15" max="15" width="9.7109375" customWidth="1"/>
  </cols>
  <sheetData>
    <row r="1" spans="1:15" ht="15.75" x14ac:dyDescent="0.25">
      <c r="A1" s="59" t="s">
        <v>57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x14ac:dyDescent="0.2">
      <c r="A2" s="21" t="s">
        <v>62</v>
      </c>
    </row>
    <row r="3" spans="1:15" x14ac:dyDescent="0.2">
      <c r="A3" s="3" t="s">
        <v>0</v>
      </c>
      <c r="B3" s="60"/>
      <c r="C3" s="60"/>
      <c r="D3" s="60"/>
      <c r="E3" s="60"/>
      <c r="F3" s="61"/>
      <c r="G3" s="61"/>
      <c r="I3" s="3" t="s">
        <v>1</v>
      </c>
      <c r="L3" s="60"/>
      <c r="M3" s="60"/>
      <c r="N3" s="60"/>
      <c r="O3" s="60"/>
    </row>
    <row r="4" spans="1:15" x14ac:dyDescent="0.2">
      <c r="A4" s="3" t="s">
        <v>42</v>
      </c>
      <c r="B4" s="34"/>
      <c r="C4" s="62"/>
      <c r="D4" s="62"/>
      <c r="E4" s="35" t="s">
        <v>43</v>
      </c>
      <c r="F4" s="63"/>
      <c r="G4" s="64"/>
      <c r="I4" s="3" t="s">
        <v>32</v>
      </c>
      <c r="O4" s="36">
        <f>$E$20</f>
        <v>0</v>
      </c>
    </row>
    <row r="6" spans="1:15" x14ac:dyDescent="0.2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2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2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6</v>
      </c>
      <c r="M8" s="14"/>
    </row>
    <row r="9" spans="1:15" ht="14.1" customHeight="1" x14ac:dyDescent="0.2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9</v>
      </c>
      <c r="M9" s="15"/>
      <c r="N9" s="3"/>
    </row>
    <row r="10" spans="1:15" ht="14.1" customHeight="1" x14ac:dyDescent="0.2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14</v>
      </c>
      <c r="M10" s="14"/>
    </row>
    <row r="11" spans="1:15" ht="14.1" customHeight="1" x14ac:dyDescent="0.2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16</v>
      </c>
      <c r="M11" s="15"/>
      <c r="N11" s="3"/>
    </row>
    <row r="12" spans="1:15" ht="14.1" customHeight="1" x14ac:dyDescent="0.2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18</v>
      </c>
      <c r="M12" s="14"/>
      <c r="N12" s="3"/>
    </row>
    <row r="13" spans="1:15" ht="14.1" customHeight="1" x14ac:dyDescent="0.2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2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9</v>
      </c>
      <c r="M14" s="14"/>
    </row>
    <row r="15" spans="1:15" ht="14.1" customHeight="1" x14ac:dyDescent="0.2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6</v>
      </c>
      <c r="M15" s="15"/>
    </row>
    <row r="16" spans="1:15" ht="14.1" customHeight="1" x14ac:dyDescent="0.2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4</v>
      </c>
      <c r="M16" s="14"/>
    </row>
    <row r="17" spans="2:15" ht="14.1" customHeight="1" x14ac:dyDescent="0.2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2</v>
      </c>
      <c r="M17" s="15"/>
    </row>
    <row r="18" spans="2:15" ht="14.1" customHeight="1" x14ac:dyDescent="0.2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1</v>
      </c>
      <c r="M18" s="14"/>
    </row>
    <row r="19" spans="2:15" ht="14.1" customHeight="1" x14ac:dyDescent="0.2">
      <c r="C19" s="8" t="s">
        <v>11</v>
      </c>
      <c r="D19" s="16">
        <v>0</v>
      </c>
      <c r="E19" s="38" t="s">
        <v>66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1</v>
      </c>
      <c r="M19" s="14"/>
    </row>
    <row r="20" spans="2:15" ht="14.1" customHeight="1" x14ac:dyDescent="0.2">
      <c r="C20" s="54" t="s">
        <v>14</v>
      </c>
      <c r="D20" s="55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2">
      <c r="K21">
        <v>50</v>
      </c>
    </row>
    <row r="22" spans="2:15" x14ac:dyDescent="0.2">
      <c r="B22" s="56" t="s">
        <v>19</v>
      </c>
      <c r="C22" s="57"/>
      <c r="D22" s="58" t="s">
        <v>31</v>
      </c>
      <c r="E22" s="58"/>
      <c r="F22" s="58"/>
      <c r="G22" s="58"/>
      <c r="H22" s="10"/>
      <c r="I22" s="65" t="s">
        <v>15</v>
      </c>
      <c r="J22" s="4"/>
      <c r="K22" s="4"/>
      <c r="L22" s="19" t="e">
        <f>$G$20</f>
        <v>#VALUE!</v>
      </c>
      <c r="M22" s="6"/>
      <c r="N22" s="67" t="s">
        <v>15</v>
      </c>
      <c r="O22" s="68" t="e">
        <f>$L$22/MAX($L$23,1)</f>
        <v>#VALUE!</v>
      </c>
    </row>
    <row r="23" spans="2:15" x14ac:dyDescent="0.2">
      <c r="B23" s="57"/>
      <c r="C23" s="57"/>
      <c r="D23" s="53" t="s">
        <v>18</v>
      </c>
      <c r="E23" s="53"/>
      <c r="F23" s="53"/>
      <c r="G23" s="53"/>
      <c r="H23" s="5"/>
      <c r="I23" s="66"/>
      <c r="L23" s="1">
        <f>$E$20</f>
        <v>0</v>
      </c>
      <c r="M23" s="1"/>
      <c r="N23" s="66"/>
      <c r="O23" s="69"/>
    </row>
    <row r="24" spans="2:15" x14ac:dyDescent="0.2">
      <c r="C24" s="2" t="s">
        <v>19</v>
      </c>
      <c r="D24" s="20" t="s">
        <v>59</v>
      </c>
      <c r="E24" s="5"/>
      <c r="F24" s="5"/>
      <c r="G24" s="5"/>
      <c r="H24" s="5"/>
      <c r="N24" s="1" t="s">
        <v>15</v>
      </c>
      <c r="O24" s="48">
        <v>3</v>
      </c>
    </row>
    <row r="25" spans="2:15" x14ac:dyDescent="0.2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64</v>
      </c>
    </row>
    <row r="26" spans="2:15" x14ac:dyDescent="0.2">
      <c r="D26" s="5"/>
      <c r="E26" s="5"/>
      <c r="F26" s="5"/>
      <c r="G26" s="5"/>
      <c r="H26" s="5"/>
    </row>
    <row r="27" spans="2:15" x14ac:dyDescent="0.2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IF(K20&lt;&gt;12,INDEX(C8:C19,$K$20+1),"???")</f>
        <v>#VALUE!</v>
      </c>
    </row>
    <row r="28" spans="2:15" x14ac:dyDescent="0.2">
      <c r="D28" s="20" t="s">
        <v>59</v>
      </c>
      <c r="E28" s="5"/>
      <c r="F28" s="5"/>
      <c r="G28" s="5"/>
      <c r="H28" s="5"/>
      <c r="N28" s="1" t="s">
        <v>15</v>
      </c>
      <c r="O28" s="44" t="s">
        <v>48</v>
      </c>
    </row>
  </sheetData>
  <sheetProtection sheet="1" objects="1" scenarios="1"/>
  <mergeCells count="20"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  <mergeCell ref="E6:F6"/>
    <mergeCell ref="E7:F7"/>
    <mergeCell ref="G6:H6"/>
    <mergeCell ref="D22:G22"/>
  </mergeCells>
  <phoneticPr fontId="0" type="noConversion"/>
  <dataValidations count="1">
    <dataValidation type="list" allowBlank="1" showInputMessage="1" showErrorMessage="1" sqref="B3:G3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O28"/>
  <sheetViews>
    <sheetView workbookViewId="0">
      <selection activeCell="R16" sqref="R16"/>
    </sheetView>
  </sheetViews>
  <sheetFormatPr defaultRowHeight="12.75" x14ac:dyDescent="0.2"/>
  <cols>
    <col min="1" max="1" width="9.7109375" customWidth="1"/>
    <col min="2" max="2" width="3.7109375" customWidth="1"/>
    <col min="3" max="4" width="8.7109375" customWidth="1"/>
    <col min="5" max="5" width="7.7109375" customWidth="1"/>
    <col min="6" max="6" width="1.7109375" customWidth="1"/>
    <col min="7" max="7" width="7.7109375" customWidth="1"/>
    <col min="8" max="8" width="1.7109375" customWidth="1"/>
    <col min="9" max="9" width="7.7109375" customWidth="1"/>
    <col min="10" max="10" width="1.7109375" customWidth="1"/>
    <col min="11" max="11" width="9.5703125" hidden="1" customWidth="1"/>
    <col min="12" max="12" width="7.7109375" customWidth="1"/>
    <col min="13" max="13" width="1.7109375" customWidth="1"/>
    <col min="14" max="14" width="3.7109375" customWidth="1"/>
    <col min="15" max="15" width="9.7109375" customWidth="1"/>
  </cols>
  <sheetData>
    <row r="1" spans="1:15" ht="15.75" x14ac:dyDescent="0.25">
      <c r="A1" s="59" t="s">
        <v>61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x14ac:dyDescent="0.2">
      <c r="A2" s="21" t="s">
        <v>62</v>
      </c>
    </row>
    <row r="3" spans="1:15" x14ac:dyDescent="0.2">
      <c r="A3" s="3" t="s">
        <v>0</v>
      </c>
      <c r="B3" s="60"/>
      <c r="C3" s="60"/>
      <c r="D3" s="60"/>
      <c r="E3" s="60"/>
      <c r="F3" s="61"/>
      <c r="G3" s="61"/>
      <c r="I3" s="3" t="s">
        <v>1</v>
      </c>
      <c r="L3" s="60"/>
      <c r="M3" s="60"/>
      <c r="N3" s="60"/>
      <c r="O3" s="60"/>
    </row>
    <row r="4" spans="1:15" x14ac:dyDescent="0.2">
      <c r="A4" s="3" t="s">
        <v>42</v>
      </c>
      <c r="B4" s="34"/>
      <c r="C4" s="62"/>
      <c r="D4" s="62"/>
      <c r="E4" s="35" t="s">
        <v>43</v>
      </c>
      <c r="F4" s="63"/>
      <c r="G4" s="64"/>
      <c r="I4" s="3" t="s">
        <v>32</v>
      </c>
      <c r="O4" s="36">
        <f>$E$20</f>
        <v>0</v>
      </c>
    </row>
    <row r="6" spans="1:15" x14ac:dyDescent="0.2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2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2">
      <c r="C8" s="8" t="s">
        <v>4</v>
      </c>
      <c r="D8" s="16">
        <v>4</v>
      </c>
      <c r="E8" s="38"/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8</v>
      </c>
      <c r="M8" s="14"/>
    </row>
    <row r="9" spans="1:15" ht="14.1" customHeight="1" x14ac:dyDescent="0.2">
      <c r="C9" s="9" t="s">
        <v>5</v>
      </c>
      <c r="D9" s="17">
        <v>4</v>
      </c>
      <c r="E9" s="39"/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12</v>
      </c>
      <c r="M9" s="15"/>
      <c r="N9" s="3"/>
    </row>
    <row r="10" spans="1:15" ht="14.1" customHeight="1" x14ac:dyDescent="0.2">
      <c r="C10" s="8" t="s">
        <v>22</v>
      </c>
      <c r="D10" s="16">
        <v>3.7</v>
      </c>
      <c r="E10" s="38"/>
      <c r="F10" s="12"/>
      <c r="G10" s="11">
        <f t="shared" si="0"/>
        <v>0</v>
      </c>
      <c r="H10" s="12"/>
      <c r="I10" s="42">
        <f t="shared" si="1"/>
        <v>0</v>
      </c>
      <c r="J10" s="7"/>
      <c r="K10" s="7">
        <f>SUM(I$8:I10)</f>
        <v>0</v>
      </c>
      <c r="L10" s="45">
        <v>17</v>
      </c>
      <c r="M10" s="14"/>
    </row>
    <row r="11" spans="1:15" ht="14.1" customHeight="1" x14ac:dyDescent="0.2">
      <c r="C11" s="9" t="s">
        <v>6</v>
      </c>
      <c r="D11" s="18">
        <v>3.3</v>
      </c>
      <c r="E11" s="39"/>
      <c r="F11" s="13"/>
      <c r="G11" s="11">
        <f t="shared" si="0"/>
        <v>0</v>
      </c>
      <c r="H11" s="12"/>
      <c r="I11" s="42">
        <f t="shared" si="1"/>
        <v>0</v>
      </c>
      <c r="J11" s="7"/>
      <c r="K11" s="7">
        <f>SUM(I$8:I11)</f>
        <v>0</v>
      </c>
      <c r="L11" s="46">
        <v>16</v>
      </c>
      <c r="M11" s="15"/>
      <c r="N11" s="3"/>
    </row>
    <row r="12" spans="1:15" ht="14.1" customHeight="1" x14ac:dyDescent="0.2">
      <c r="C12" s="8" t="s">
        <v>7</v>
      </c>
      <c r="D12" s="16">
        <v>3</v>
      </c>
      <c r="E12" s="38"/>
      <c r="F12" s="12"/>
      <c r="G12" s="11">
        <f t="shared" si="0"/>
        <v>0</v>
      </c>
      <c r="H12" s="12"/>
      <c r="I12" s="42">
        <f t="shared" si="1"/>
        <v>0</v>
      </c>
      <c r="J12" s="7"/>
      <c r="K12" s="7">
        <f>SUM(I$8:I12)</f>
        <v>0</v>
      </c>
      <c r="L12" s="45">
        <v>16</v>
      </c>
      <c r="M12" s="14"/>
      <c r="N12" s="3"/>
    </row>
    <row r="13" spans="1:15" ht="14.1" customHeight="1" x14ac:dyDescent="0.2">
      <c r="C13" s="9" t="s">
        <v>23</v>
      </c>
      <c r="D13" s="18">
        <v>2.7</v>
      </c>
      <c r="E13" s="39"/>
      <c r="F13" s="13"/>
      <c r="G13" s="11">
        <f t="shared" si="0"/>
        <v>0</v>
      </c>
      <c r="H13" s="12"/>
      <c r="I13" s="42">
        <f t="shared" si="1"/>
        <v>0</v>
      </c>
      <c r="J13" s="7"/>
      <c r="K13" s="7">
        <f>SUM(I$8:I13)</f>
        <v>0</v>
      </c>
      <c r="L13" s="46">
        <v>12</v>
      </c>
      <c r="M13" s="15"/>
      <c r="N13" s="3"/>
    </row>
    <row r="14" spans="1:15" ht="14.1" customHeight="1" x14ac:dyDescent="0.2">
      <c r="C14" s="8" t="s">
        <v>8</v>
      </c>
      <c r="D14" s="16">
        <v>2.2999999999999998</v>
      </c>
      <c r="E14" s="38"/>
      <c r="F14" s="12"/>
      <c r="G14" s="11">
        <f t="shared" si="0"/>
        <v>0</v>
      </c>
      <c r="H14" s="12"/>
      <c r="I14" s="42">
        <f t="shared" si="1"/>
        <v>0</v>
      </c>
      <c r="J14" s="7"/>
      <c r="K14" s="7">
        <f>SUM(I$8:I14)</f>
        <v>0</v>
      </c>
      <c r="L14" s="45">
        <v>7</v>
      </c>
      <c r="M14" s="14"/>
    </row>
    <row r="15" spans="1:15" ht="14.1" customHeight="1" x14ac:dyDescent="0.2">
      <c r="C15" s="9" t="s">
        <v>9</v>
      </c>
      <c r="D15" s="18">
        <v>2</v>
      </c>
      <c r="E15" s="39"/>
      <c r="F15" s="13"/>
      <c r="G15" s="11">
        <f t="shared" si="0"/>
        <v>0</v>
      </c>
      <c r="H15" s="12"/>
      <c r="I15" s="42">
        <f t="shared" si="1"/>
        <v>0</v>
      </c>
      <c r="J15" s="7"/>
      <c r="K15" s="7">
        <f>SUM(I$8:I15)</f>
        <v>0</v>
      </c>
      <c r="L15" s="46">
        <v>5</v>
      </c>
      <c r="M15" s="15"/>
    </row>
    <row r="16" spans="1:15" ht="14.1" customHeight="1" x14ac:dyDescent="0.2">
      <c r="C16" s="8" t="s">
        <v>24</v>
      </c>
      <c r="D16" s="16">
        <v>1.7</v>
      </c>
      <c r="E16" s="38"/>
      <c r="F16" s="12"/>
      <c r="G16" s="11">
        <f t="shared" si="0"/>
        <v>0</v>
      </c>
      <c r="H16" s="12"/>
      <c r="I16" s="42">
        <f t="shared" si="1"/>
        <v>0</v>
      </c>
      <c r="J16" s="7"/>
      <c r="K16" s="7">
        <f>SUM(I$8:I16)</f>
        <v>0</v>
      </c>
      <c r="L16" s="45">
        <v>3</v>
      </c>
      <c r="M16" s="14"/>
    </row>
    <row r="17" spans="2:15" ht="14.1" customHeight="1" x14ac:dyDescent="0.2">
      <c r="C17" s="9" t="s">
        <v>10</v>
      </c>
      <c r="D17" s="18">
        <v>1.3</v>
      </c>
      <c r="E17" s="39"/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0</v>
      </c>
      <c r="L17" s="46">
        <v>2</v>
      </c>
      <c r="M17" s="15"/>
    </row>
    <row r="18" spans="2:15" ht="14.1" customHeight="1" x14ac:dyDescent="0.2">
      <c r="C18" s="8" t="s">
        <v>16</v>
      </c>
      <c r="D18" s="16">
        <v>1</v>
      </c>
      <c r="E18" s="38"/>
      <c r="F18" s="12"/>
      <c r="G18" s="11">
        <f t="shared" si="0"/>
        <v>0</v>
      </c>
      <c r="H18" s="12"/>
      <c r="I18" s="42">
        <f t="shared" si="1"/>
        <v>0</v>
      </c>
      <c r="J18" s="7"/>
      <c r="K18" s="7">
        <f>SUM(I$8:I18)</f>
        <v>0</v>
      </c>
      <c r="L18" s="45">
        <v>1</v>
      </c>
      <c r="M18" s="14"/>
    </row>
    <row r="19" spans="2:15" ht="14.1" customHeight="1" x14ac:dyDescent="0.2">
      <c r="C19" s="8" t="s">
        <v>11</v>
      </c>
      <c r="D19" s="16">
        <v>0</v>
      </c>
      <c r="E19" s="38"/>
      <c r="F19" s="12"/>
      <c r="G19" s="11">
        <f t="shared" si="0"/>
        <v>0</v>
      </c>
      <c r="H19" s="12"/>
      <c r="I19" s="42">
        <f t="shared" si="1"/>
        <v>0</v>
      </c>
      <c r="J19" s="7"/>
      <c r="K19" s="7">
        <f>SUM(I$8:I19)</f>
        <v>0</v>
      </c>
      <c r="L19" s="45">
        <v>1</v>
      </c>
      <c r="M19" s="14"/>
    </row>
    <row r="20" spans="2:15" ht="14.1" customHeight="1" x14ac:dyDescent="0.2">
      <c r="C20" s="54" t="s">
        <v>14</v>
      </c>
      <c r="D20" s="55"/>
      <c r="E20" s="37">
        <f>SUM(E8:E19)</f>
        <v>0</v>
      </c>
      <c r="F20" s="22"/>
      <c r="G20" s="23">
        <f>SUM(G8:G19)</f>
        <v>0</v>
      </c>
      <c r="H20" s="22"/>
      <c r="I20" s="24">
        <f>SUM(I8:I19)</f>
        <v>0</v>
      </c>
      <c r="J20" s="25"/>
      <c r="K20" s="33">
        <f>FREQUENCY(K8:K19,K21)</f>
        <v>12</v>
      </c>
      <c r="L20" s="47">
        <f>SUM(L8:L19)</f>
        <v>100</v>
      </c>
      <c r="M20" s="26"/>
    </row>
    <row r="21" spans="2:15" x14ac:dyDescent="0.2">
      <c r="K21">
        <v>50</v>
      </c>
    </row>
    <row r="22" spans="2:15" x14ac:dyDescent="0.2">
      <c r="B22" s="56" t="s">
        <v>19</v>
      </c>
      <c r="C22" s="57"/>
      <c r="D22" s="58" t="s">
        <v>31</v>
      </c>
      <c r="E22" s="58"/>
      <c r="F22" s="58"/>
      <c r="G22" s="58"/>
      <c r="H22" s="10"/>
      <c r="I22" s="65" t="s">
        <v>15</v>
      </c>
      <c r="J22" s="4"/>
      <c r="K22" s="4"/>
      <c r="L22" s="19">
        <f>$G$20</f>
        <v>0</v>
      </c>
      <c r="M22" s="6"/>
      <c r="N22" s="67" t="s">
        <v>15</v>
      </c>
      <c r="O22" s="68">
        <f>$L$22/MAX($L$23,1)</f>
        <v>0</v>
      </c>
    </row>
    <row r="23" spans="2:15" x14ac:dyDescent="0.2">
      <c r="B23" s="57"/>
      <c r="C23" s="57"/>
      <c r="D23" s="53" t="s">
        <v>18</v>
      </c>
      <c r="E23" s="53"/>
      <c r="F23" s="53"/>
      <c r="G23" s="53"/>
      <c r="H23" s="5"/>
      <c r="I23" s="66"/>
      <c r="L23" s="1">
        <f>$E$20</f>
        <v>0</v>
      </c>
      <c r="M23" s="1"/>
      <c r="N23" s="66"/>
      <c r="O23" s="69"/>
    </row>
    <row r="24" spans="2:15" x14ac:dyDescent="0.2">
      <c r="C24" s="2" t="s">
        <v>19</v>
      </c>
      <c r="D24" s="20" t="s">
        <v>60</v>
      </c>
      <c r="E24" s="5"/>
      <c r="F24" s="5"/>
      <c r="G24" s="5"/>
      <c r="H24" s="5"/>
      <c r="N24" s="1" t="s">
        <v>15</v>
      </c>
      <c r="O24" s="40">
        <v>3.1</v>
      </c>
    </row>
    <row r="25" spans="2:15" x14ac:dyDescent="0.2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65</v>
      </c>
    </row>
    <row r="26" spans="2:15" x14ac:dyDescent="0.2">
      <c r="D26" s="5"/>
      <c r="E26" s="5"/>
      <c r="F26" s="5"/>
      <c r="G26" s="5"/>
      <c r="H26" s="5"/>
    </row>
    <row r="27" spans="2:15" x14ac:dyDescent="0.2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???</v>
      </c>
    </row>
    <row r="28" spans="2:15" x14ac:dyDescent="0.2">
      <c r="D28" s="20" t="s">
        <v>60</v>
      </c>
      <c r="E28" s="5"/>
      <c r="F28" s="5"/>
      <c r="G28" s="5"/>
      <c r="H28" s="5"/>
      <c r="N28" s="1" t="s">
        <v>15</v>
      </c>
      <c r="O28" s="44" t="s">
        <v>6</v>
      </c>
    </row>
  </sheetData>
  <sheetProtection sheet="1" objects="1" scenarios="1"/>
  <mergeCells count="20"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E6:F6"/>
    <mergeCell ref="E7:F7"/>
    <mergeCell ref="G6:H6"/>
    <mergeCell ref="D22:G22"/>
  </mergeCells>
  <phoneticPr fontId="0" type="noConversion"/>
  <dataValidations count="1">
    <dataValidation type="list" allowBlank="1" showInputMessage="1" showErrorMessage="1" sqref="B3:G3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8"/>
  <sheetViews>
    <sheetView workbookViewId="0"/>
  </sheetViews>
  <sheetFormatPr defaultRowHeight="12.75" x14ac:dyDescent="0.2"/>
  <cols>
    <col min="5" max="5" width="10.42578125" bestFit="1" customWidth="1"/>
  </cols>
  <sheetData>
    <row r="1" spans="1:9" x14ac:dyDescent="0.2">
      <c r="A1" t="s">
        <v>39</v>
      </c>
      <c r="E1" t="s">
        <v>2</v>
      </c>
      <c r="F1" t="s">
        <v>47</v>
      </c>
      <c r="G1" t="s">
        <v>44</v>
      </c>
      <c r="H1" t="s">
        <v>45</v>
      </c>
      <c r="I1" t="s">
        <v>46</v>
      </c>
    </row>
    <row r="2" spans="1:9" x14ac:dyDescent="0.2">
      <c r="A2" t="s">
        <v>38</v>
      </c>
      <c r="E2" t="s">
        <v>4</v>
      </c>
      <c r="F2">
        <v>4</v>
      </c>
      <c r="G2">
        <v>5</v>
      </c>
      <c r="H2">
        <v>6</v>
      </c>
      <c r="I2">
        <v>7</v>
      </c>
    </row>
    <row r="3" spans="1:9" x14ac:dyDescent="0.2">
      <c r="A3" t="s">
        <v>37</v>
      </c>
      <c r="E3" t="s">
        <v>5</v>
      </c>
      <c r="F3">
        <v>6</v>
      </c>
      <c r="G3">
        <v>7</v>
      </c>
      <c r="H3">
        <v>8</v>
      </c>
      <c r="I3">
        <v>9</v>
      </c>
    </row>
    <row r="4" spans="1:9" x14ac:dyDescent="0.2">
      <c r="A4" t="s">
        <v>41</v>
      </c>
      <c r="E4" t="s">
        <v>22</v>
      </c>
      <c r="F4">
        <v>7</v>
      </c>
      <c r="G4">
        <v>8</v>
      </c>
      <c r="H4">
        <v>10</v>
      </c>
      <c r="I4">
        <v>11</v>
      </c>
    </row>
    <row r="5" spans="1:9" x14ac:dyDescent="0.2">
      <c r="A5" t="s">
        <v>40</v>
      </c>
      <c r="E5" t="s">
        <v>6</v>
      </c>
      <c r="F5">
        <v>9</v>
      </c>
      <c r="G5">
        <v>10</v>
      </c>
      <c r="H5">
        <v>11</v>
      </c>
      <c r="I5">
        <v>12</v>
      </c>
    </row>
    <row r="6" spans="1:9" x14ac:dyDescent="0.2">
      <c r="E6" t="s">
        <v>7</v>
      </c>
      <c r="F6">
        <v>14</v>
      </c>
      <c r="G6">
        <v>15</v>
      </c>
      <c r="H6">
        <v>16</v>
      </c>
      <c r="I6">
        <v>18</v>
      </c>
    </row>
    <row r="7" spans="1:9" x14ac:dyDescent="0.2">
      <c r="E7" t="s">
        <v>23</v>
      </c>
      <c r="F7">
        <v>14</v>
      </c>
      <c r="G7">
        <v>14</v>
      </c>
      <c r="H7">
        <v>15</v>
      </c>
      <c r="I7">
        <v>17</v>
      </c>
    </row>
    <row r="8" spans="1:9" x14ac:dyDescent="0.2">
      <c r="E8" t="s">
        <v>8</v>
      </c>
      <c r="F8">
        <v>12</v>
      </c>
      <c r="G8">
        <v>13</v>
      </c>
      <c r="H8">
        <v>13</v>
      </c>
      <c r="I8">
        <v>12</v>
      </c>
    </row>
    <row r="9" spans="1:9" x14ac:dyDescent="0.2">
      <c r="E9" t="s">
        <v>9</v>
      </c>
      <c r="F9">
        <v>8</v>
      </c>
      <c r="G9">
        <v>8</v>
      </c>
      <c r="H9">
        <v>7</v>
      </c>
      <c r="I9">
        <v>5</v>
      </c>
    </row>
    <row r="10" spans="1:9" x14ac:dyDescent="0.2">
      <c r="E10" t="s">
        <v>24</v>
      </c>
      <c r="F10">
        <v>7</v>
      </c>
      <c r="G10">
        <v>7</v>
      </c>
      <c r="H10">
        <v>5</v>
      </c>
      <c r="I10">
        <v>3</v>
      </c>
    </row>
    <row r="11" spans="1:9" x14ac:dyDescent="0.2">
      <c r="E11" t="s">
        <v>10</v>
      </c>
      <c r="F11">
        <v>5</v>
      </c>
      <c r="G11">
        <v>4</v>
      </c>
      <c r="H11">
        <v>3</v>
      </c>
      <c r="I11">
        <v>3</v>
      </c>
    </row>
    <row r="12" spans="1:9" x14ac:dyDescent="0.2">
      <c r="E12" t="s">
        <v>16</v>
      </c>
      <c r="F12">
        <v>4</v>
      </c>
      <c r="G12">
        <v>3</v>
      </c>
      <c r="H12">
        <v>3</v>
      </c>
      <c r="I12">
        <v>2</v>
      </c>
    </row>
    <row r="13" spans="1:9" x14ac:dyDescent="0.2">
      <c r="E13" t="s">
        <v>11</v>
      </c>
      <c r="F13">
        <v>10</v>
      </c>
      <c r="G13">
        <v>6</v>
      </c>
      <c r="H13">
        <v>3</v>
      </c>
      <c r="I13">
        <v>1</v>
      </c>
    </row>
    <row r="15" spans="1:9" x14ac:dyDescent="0.2">
      <c r="E15" t="s">
        <v>17</v>
      </c>
      <c r="F15" t="s">
        <v>23</v>
      </c>
      <c r="G15" t="s">
        <v>23</v>
      </c>
      <c r="H15" t="s">
        <v>48</v>
      </c>
      <c r="I15" t="s">
        <v>48</v>
      </c>
    </row>
    <row r="16" spans="1:9" x14ac:dyDescent="0.2">
      <c r="E16" t="s">
        <v>49</v>
      </c>
      <c r="F16">
        <v>2.4</v>
      </c>
      <c r="G16">
        <v>2.6</v>
      </c>
      <c r="H16">
        <v>2.8</v>
      </c>
      <c r="I16">
        <v>2.9</v>
      </c>
    </row>
    <row r="17" spans="5:9" x14ac:dyDescent="0.2">
      <c r="E17" t="s">
        <v>50</v>
      </c>
      <c r="F17">
        <v>2.2000000000000002</v>
      </c>
      <c r="G17">
        <v>2.4</v>
      </c>
      <c r="H17">
        <v>2.5</v>
      </c>
      <c r="I17">
        <v>2.6</v>
      </c>
    </row>
    <row r="18" spans="5:9" x14ac:dyDescent="0.2">
      <c r="F18">
        <v>2.6</v>
      </c>
      <c r="G18">
        <v>2.8</v>
      </c>
      <c r="H18">
        <v>3.1</v>
      </c>
      <c r="I18">
        <v>3.2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Instructions</vt:lpstr>
      <vt:lpstr>FIRST YEAR</vt:lpstr>
      <vt:lpstr>SECOND YEAR</vt:lpstr>
      <vt:lpstr>THIRD YEAR</vt:lpstr>
      <vt:lpstr>FOURTH YEAR</vt:lpstr>
      <vt:lpstr>Reference</vt:lpstr>
      <vt:lpstr>depts</vt:lpstr>
      <vt:lpstr>'FIRST YEAR'!Print_Area</vt:lpstr>
      <vt:lpstr>'FOURTH YEAR'!Print_Area</vt:lpstr>
      <vt:lpstr>'SECOND YEAR'!Print_Area</vt:lpstr>
      <vt:lpstr>'THIRD YEAR'!Print_Area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rgreen</dc:creator>
  <cp:lastModifiedBy>David Nobes</cp:lastModifiedBy>
  <cp:lastPrinted>2004-02-28T18:24:25Z</cp:lastPrinted>
  <dcterms:created xsi:type="dcterms:W3CDTF">2003-10-15T21:58:56Z</dcterms:created>
  <dcterms:modified xsi:type="dcterms:W3CDTF">2022-05-20T19:59:41Z</dcterms:modified>
</cp:coreProperties>
</file>