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zacha\OneDrive\Desktop\Ualberta Summer 2022 Co-op\Processing_Folders\Example\Distribution Files\F1997\MEC E 260 - 502 (77588) Ayranci\"/>
    </mc:Choice>
  </mc:AlternateContent>
  <xr:revisionPtr revIDLastSave="0" documentId="13_ncr:1_{12B7D2BB-7D2B-4556-A957-BC4B63C345C3}" xr6:coauthVersionLast="47" xr6:coauthVersionMax="47" xr10:uidLastSave="{00000000-0000-0000-0000-000000000000}"/>
  <workbookProtection lockStructure="1"/>
  <bookViews>
    <workbookView xWindow="-93" yWindow="-93" windowWidth="25786" windowHeight="13986" tabRatio="475" activeTab="2" xr2:uid="{00000000-000D-0000-FFFF-FFFF00000000}"/>
  </bookViews>
  <sheets>
    <sheet name="Instructions" sheetId="9" r:id="rId1"/>
    <sheet name="FIRST YEAR" sheetId="15" r:id="rId2"/>
    <sheet name="SECOND YEAR" sheetId="14" r:id="rId3"/>
    <sheet name="THIRD YEAR" sheetId="12" r:id="rId4"/>
    <sheet name="FOURTH YEAR" sheetId="13" r:id="rId5"/>
    <sheet name="Reference" sheetId="8" state="hidden" r:id="rId6"/>
  </sheets>
  <definedNames>
    <definedName name="depts">Reference!$A$1:$A$5</definedName>
    <definedName name="_xlnm.Print_Area" localSheetId="1">'FIRST YEAR'!$A$1:$P$55</definedName>
    <definedName name="_xlnm.Print_Area" localSheetId="4">'FOURTH YEAR'!$A$1:$P$55</definedName>
    <definedName name="_xlnm.Print_Area" localSheetId="2">'SECOND YEAR'!$A$1:$P$55</definedName>
    <definedName name="_xlnm.Print_Area" localSheetId="3">'THIRD YEAR'!$A$1:$P$55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9" i="15" l="1"/>
  <c r="G18" i="15"/>
  <c r="G17" i="15"/>
  <c r="G16" i="15"/>
  <c r="G15" i="15"/>
  <c r="G14" i="15"/>
  <c r="G13" i="15"/>
  <c r="G12" i="15"/>
  <c r="G11" i="15"/>
  <c r="G10" i="15"/>
  <c r="G9" i="15"/>
  <c r="G8" i="15"/>
  <c r="G20" i="15" s="1"/>
  <c r="L22" i="15" s="1"/>
  <c r="O22" i="15" s="1"/>
  <c r="E20" i="15"/>
  <c r="L23" i="15" s="1"/>
  <c r="I17" i="15"/>
  <c r="O4" i="15"/>
  <c r="L20" i="15"/>
  <c r="E20" i="13"/>
  <c r="I10" i="13" s="1"/>
  <c r="O4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L23" i="13"/>
  <c r="I9" i="13"/>
  <c r="I13" i="13"/>
  <c r="I15" i="13"/>
  <c r="I19" i="13"/>
  <c r="L20" i="13"/>
  <c r="G15" i="14"/>
  <c r="G16" i="14"/>
  <c r="G17" i="14"/>
  <c r="G18" i="14"/>
  <c r="G19" i="14"/>
  <c r="G8" i="14"/>
  <c r="G9" i="14"/>
  <c r="G10" i="14"/>
  <c r="G11" i="14"/>
  <c r="G12" i="14"/>
  <c r="G13" i="14"/>
  <c r="G14" i="14"/>
  <c r="E20" i="14"/>
  <c r="L23" i="14" s="1"/>
  <c r="L20" i="14"/>
  <c r="E20" i="12"/>
  <c r="O4" i="12" s="1"/>
  <c r="G8" i="12"/>
  <c r="G9" i="12"/>
  <c r="G10" i="12"/>
  <c r="G11" i="12"/>
  <c r="G12" i="12"/>
  <c r="G13" i="12"/>
  <c r="G14" i="12"/>
  <c r="G15" i="12"/>
  <c r="G16" i="12"/>
  <c r="G17" i="12"/>
  <c r="G18" i="12"/>
  <c r="G19" i="12"/>
  <c r="G20" i="12"/>
  <c r="L22" i="12" s="1"/>
  <c r="L23" i="12"/>
  <c r="I8" i="12"/>
  <c r="K8" i="12" s="1"/>
  <c r="K20" i="12" s="1"/>
  <c r="O27" i="12" s="1"/>
  <c r="I9" i="12"/>
  <c r="I10" i="12"/>
  <c r="I11" i="12"/>
  <c r="I12" i="12"/>
  <c r="I13" i="12"/>
  <c r="I14" i="12"/>
  <c r="I17" i="12"/>
  <c r="I18" i="12"/>
  <c r="I19" i="12"/>
  <c r="L20" i="12"/>
  <c r="I15" i="15" l="1"/>
  <c r="I13" i="15"/>
  <c r="I12" i="15"/>
  <c r="I11" i="15"/>
  <c r="I10" i="15"/>
  <c r="I14" i="15"/>
  <c r="I16" i="12"/>
  <c r="I19" i="15"/>
  <c r="I9" i="15"/>
  <c r="I16" i="15"/>
  <c r="I15" i="12"/>
  <c r="I18" i="15"/>
  <c r="I8" i="15"/>
  <c r="I9" i="14"/>
  <c r="I8" i="14"/>
  <c r="K8" i="14" s="1"/>
  <c r="I17" i="14"/>
  <c r="G20" i="14"/>
  <c r="L22" i="14" s="1"/>
  <c r="O22" i="14" s="1"/>
  <c r="I15" i="14"/>
  <c r="I14" i="14"/>
  <c r="I11" i="14"/>
  <c r="K18" i="15"/>
  <c r="K12" i="15"/>
  <c r="I18" i="14"/>
  <c r="I12" i="14"/>
  <c r="I14" i="13"/>
  <c r="I8" i="13"/>
  <c r="G20" i="13"/>
  <c r="L22" i="13" s="1"/>
  <c r="O22" i="13" s="1"/>
  <c r="K17" i="15"/>
  <c r="K11" i="15"/>
  <c r="O22" i="12"/>
  <c r="I16" i="14"/>
  <c r="I10" i="14"/>
  <c r="I18" i="13"/>
  <c r="I12" i="13"/>
  <c r="I20" i="15"/>
  <c r="K15" i="15"/>
  <c r="K9" i="15"/>
  <c r="I17" i="13"/>
  <c r="I11" i="13"/>
  <c r="K14" i="15"/>
  <c r="K8" i="15"/>
  <c r="K20" i="15" s="1"/>
  <c r="O27" i="15" s="1"/>
  <c r="O4" i="14"/>
  <c r="I16" i="13"/>
  <c r="K19" i="15"/>
  <c r="I19" i="14"/>
  <c r="I13" i="14"/>
  <c r="I20" i="12"/>
  <c r="K19" i="12"/>
  <c r="K18" i="12"/>
  <c r="K17" i="12"/>
  <c r="K16" i="12"/>
  <c r="K15" i="12"/>
  <c r="K14" i="12"/>
  <c r="K13" i="12"/>
  <c r="K12" i="12"/>
  <c r="K11" i="12"/>
  <c r="K10" i="12"/>
  <c r="K9" i="12"/>
  <c r="K13" i="15" l="1"/>
  <c r="K10" i="15"/>
  <c r="K16" i="15"/>
  <c r="K17" i="14"/>
  <c r="K9" i="14"/>
  <c r="K11" i="14"/>
  <c r="K15" i="14"/>
  <c r="I20" i="14"/>
  <c r="K10" i="14"/>
  <c r="K16" i="14"/>
  <c r="K13" i="14"/>
  <c r="K14" i="14"/>
  <c r="K12" i="14"/>
  <c r="K18" i="14"/>
  <c r="K19" i="14"/>
  <c r="K9" i="13"/>
  <c r="K15" i="13"/>
  <c r="K10" i="13"/>
  <c r="K13" i="13"/>
  <c r="K11" i="13"/>
  <c r="K17" i="13"/>
  <c r="K12" i="13"/>
  <c r="K18" i="13"/>
  <c r="K16" i="13"/>
  <c r="K8" i="13"/>
  <c r="K20" i="13" s="1"/>
  <c r="O27" i="13" s="1"/>
  <c r="K14" i="13"/>
  <c r="I20" i="13"/>
  <c r="K19" i="13"/>
  <c r="K20" i="14" l="1"/>
  <c r="O27" i="1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J. C. Sit</author>
  </authors>
  <commentList>
    <comment ref="B3" authorId="0" shapeId="0" xr:uid="{00000000-0006-0000-0100-000001000000}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You can select your department name from the drop-down list.</t>
        </r>
      </text>
    </comment>
    <comment ref="L3" authorId="0" shapeId="0" xr:uid="{00000000-0006-0000-0100-000002000000}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Enter instructor's name.</t>
        </r>
      </text>
    </comment>
    <comment ref="C4" authorId="0" shapeId="0" xr:uid="{00000000-0006-0000-0100-000003000000}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Enter course number, e.g. ENGG 130</t>
        </r>
      </text>
    </comment>
    <comment ref="F4" authorId="0" shapeId="0" xr:uid="{00000000-0006-0000-0100-000004000000}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Enter section number, e.g. LEC A1</t>
        </r>
      </text>
    </comment>
    <comment ref="O4" authorId="0" shapeId="0" xr:uid="{00000000-0006-0000-0100-000005000000}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This is automatically calculated.</t>
        </r>
      </text>
    </comment>
    <comment ref="K6" authorId="0" shapeId="0" xr:uid="{00000000-0006-0000-0100-000006000000}">
      <text>
        <r>
          <rPr>
            <b/>
            <sz val="8"/>
            <color indexed="81"/>
            <rFont val="Tahoma"/>
          </rPr>
          <t>J. C. Sit:</t>
        </r>
        <r>
          <rPr>
            <sz val="8"/>
            <color indexed="81"/>
            <rFont val="Tahoma"/>
          </rPr>
          <t xml:space="preserve">
This column is hidden as it is used for calculations only.</t>
        </r>
      </text>
    </comment>
    <comment ref="E8" authorId="0" shapeId="0" xr:uid="{00000000-0006-0000-0100-000007000000}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Enter number of students who earned A+, A, A–, etc. in these cells.</t>
        </r>
      </text>
    </comment>
    <comment ref="G8" authorId="0" shapeId="0" xr:uid="{00000000-0006-0000-0100-000008000000}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This column shows grade point value times number of students for each grade category.
(calculated automatically)</t>
        </r>
      </text>
    </comment>
    <comment ref="I8" authorId="0" shapeId="0" xr:uid="{00000000-0006-0000-0100-000009000000}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Percentage of students in class falling in each category.
(calculated automatically)</t>
        </r>
      </text>
    </comment>
    <comment ref="L8" authorId="0" shapeId="0" xr:uid="{00000000-0006-0000-0100-00000A000000}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Suggested distribution, based on published University guidelines.</t>
        </r>
      </text>
    </comment>
    <comment ref="E20" authorId="0" shapeId="0" xr:uid="{00000000-0006-0000-0100-00000B000000}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Total number of students in class (calculated automatically).</t>
        </r>
      </text>
    </comment>
    <comment ref="K20" authorId="0" shapeId="0" xr:uid="{00000000-0006-0000-0100-00000C000000}">
      <text>
        <r>
          <rPr>
            <b/>
            <sz val="8"/>
            <color indexed="81"/>
            <rFont val="Tahoma"/>
          </rPr>
          <t>J. C. Sit:</t>
        </r>
        <r>
          <rPr>
            <sz val="8"/>
            <color indexed="81"/>
            <rFont val="Tahoma"/>
          </rPr>
          <t xml:space="preserve">
Row in which cumulative total % starts to exceed 50%.  The median grade would then be in this row.</t>
        </r>
      </text>
    </comment>
    <comment ref="K21" authorId="0" shapeId="0" xr:uid="{00000000-0006-0000-0100-00000D000000}">
      <text>
        <r>
          <rPr>
            <b/>
            <sz val="8"/>
            <color indexed="81"/>
            <rFont val="Tahoma"/>
          </rPr>
          <t>J. C. Sit:</t>
        </r>
        <r>
          <rPr>
            <sz val="8"/>
            <color indexed="81"/>
            <rFont val="Tahoma"/>
          </rPr>
          <t xml:space="preserve">
50th percentile to find median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J. C. Sit</author>
  </authors>
  <commentList>
    <comment ref="B3" authorId="0" shapeId="0" xr:uid="{00000000-0006-0000-0200-000001000000}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You can select your department name from the drop-down list.</t>
        </r>
      </text>
    </comment>
    <comment ref="L3" authorId="0" shapeId="0" xr:uid="{00000000-0006-0000-0200-000002000000}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Enter instructor's name.</t>
        </r>
      </text>
    </comment>
    <comment ref="C4" authorId="0" shapeId="0" xr:uid="{00000000-0006-0000-0200-000003000000}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Enter course number, e.g. ENGG 310</t>
        </r>
      </text>
    </comment>
    <comment ref="F4" authorId="0" shapeId="0" xr:uid="{00000000-0006-0000-0200-000004000000}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Enter section number, e.g. LEC A1</t>
        </r>
      </text>
    </comment>
    <comment ref="O4" authorId="0" shapeId="0" xr:uid="{00000000-0006-0000-0200-000005000000}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This is automatically calculated.</t>
        </r>
      </text>
    </comment>
    <comment ref="K6" authorId="0" shapeId="0" xr:uid="{00000000-0006-0000-0200-000006000000}">
      <text>
        <r>
          <rPr>
            <b/>
            <sz val="8"/>
            <color indexed="81"/>
            <rFont val="Tahoma"/>
          </rPr>
          <t>J. C. Sit:</t>
        </r>
        <r>
          <rPr>
            <sz val="8"/>
            <color indexed="81"/>
            <rFont val="Tahoma"/>
          </rPr>
          <t xml:space="preserve">
This column is hidden as it is used for calculations only.</t>
        </r>
      </text>
    </comment>
    <comment ref="E8" authorId="0" shapeId="0" xr:uid="{00000000-0006-0000-0200-000007000000}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Enter number of students who earned A+, A, A–, etc. in these cells.</t>
        </r>
      </text>
    </comment>
    <comment ref="G8" authorId="0" shapeId="0" xr:uid="{00000000-0006-0000-0200-000008000000}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This column shows grade point value times number of students for each grade category.
(calculated automatically)</t>
        </r>
      </text>
    </comment>
    <comment ref="I8" authorId="0" shapeId="0" xr:uid="{00000000-0006-0000-0200-000009000000}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Percentage of students in class falling in each category.
(calculated automatically)</t>
        </r>
      </text>
    </comment>
    <comment ref="L8" authorId="0" shapeId="0" xr:uid="{00000000-0006-0000-0200-00000A000000}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Suggested distribution, based on published University guidelines.</t>
        </r>
      </text>
    </comment>
    <comment ref="E20" authorId="0" shapeId="0" xr:uid="{00000000-0006-0000-0200-00000B000000}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Total number of students in class (calculated automatically).</t>
        </r>
      </text>
    </comment>
    <comment ref="K20" authorId="0" shapeId="0" xr:uid="{00000000-0006-0000-0200-00000C000000}">
      <text>
        <r>
          <rPr>
            <b/>
            <sz val="8"/>
            <color indexed="81"/>
            <rFont val="Tahoma"/>
          </rPr>
          <t>J. C. Sit:</t>
        </r>
        <r>
          <rPr>
            <sz val="8"/>
            <color indexed="81"/>
            <rFont val="Tahoma"/>
          </rPr>
          <t xml:space="preserve">
Row in which cumulative total % starts to exceed 50%.  The median grade would then be in this row.</t>
        </r>
      </text>
    </comment>
    <comment ref="K21" authorId="0" shapeId="0" xr:uid="{00000000-0006-0000-0200-00000D000000}">
      <text>
        <r>
          <rPr>
            <b/>
            <sz val="8"/>
            <color indexed="81"/>
            <rFont val="Tahoma"/>
          </rPr>
          <t>J. C. Sit:</t>
        </r>
        <r>
          <rPr>
            <sz val="8"/>
            <color indexed="81"/>
            <rFont val="Tahoma"/>
          </rPr>
          <t xml:space="preserve">
50th percentile to find median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J. C. Sit</author>
  </authors>
  <commentList>
    <comment ref="B3" authorId="0" shapeId="0" xr:uid="{00000000-0006-0000-0300-000001000000}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You can select your department name from the drop-down list.</t>
        </r>
      </text>
    </comment>
    <comment ref="L3" authorId="0" shapeId="0" xr:uid="{00000000-0006-0000-0300-000002000000}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Enter instructor's name.</t>
        </r>
      </text>
    </comment>
    <comment ref="C4" authorId="0" shapeId="0" xr:uid="{00000000-0006-0000-0300-000003000000}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Enter course number, e.g. ENGG 310</t>
        </r>
      </text>
    </comment>
    <comment ref="F4" authorId="0" shapeId="0" xr:uid="{00000000-0006-0000-0300-000004000000}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Enter section number, e.g. LEC A1</t>
        </r>
      </text>
    </comment>
    <comment ref="O4" authorId="0" shapeId="0" xr:uid="{00000000-0006-0000-0300-000005000000}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This is automatically calculated.</t>
        </r>
      </text>
    </comment>
    <comment ref="K6" authorId="0" shapeId="0" xr:uid="{00000000-0006-0000-0300-000006000000}">
      <text>
        <r>
          <rPr>
            <b/>
            <sz val="8"/>
            <color indexed="81"/>
            <rFont val="Tahoma"/>
          </rPr>
          <t>J. C. Sit:</t>
        </r>
        <r>
          <rPr>
            <sz val="8"/>
            <color indexed="81"/>
            <rFont val="Tahoma"/>
          </rPr>
          <t xml:space="preserve">
This column is hidden as it is used for calculations only.</t>
        </r>
      </text>
    </comment>
    <comment ref="E8" authorId="0" shapeId="0" xr:uid="{00000000-0006-0000-0300-000007000000}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Enter number of students who earned A+, A, A–, etc. in these cells.</t>
        </r>
      </text>
    </comment>
    <comment ref="G8" authorId="0" shapeId="0" xr:uid="{00000000-0006-0000-0300-000008000000}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This column shows grade point value times number of students for each grade category.
(calculated automatically)</t>
        </r>
      </text>
    </comment>
    <comment ref="I8" authorId="0" shapeId="0" xr:uid="{00000000-0006-0000-0300-000009000000}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Percentage of students in class falling in each category.
(calculated automatically)</t>
        </r>
      </text>
    </comment>
    <comment ref="L8" authorId="0" shapeId="0" xr:uid="{00000000-0006-0000-0300-00000A000000}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Suggested distribution, based on published University guidelines.</t>
        </r>
      </text>
    </comment>
    <comment ref="E20" authorId="0" shapeId="0" xr:uid="{00000000-0006-0000-0300-00000B000000}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Total number of students in class (calculated automatically).</t>
        </r>
      </text>
    </comment>
    <comment ref="K20" authorId="0" shapeId="0" xr:uid="{00000000-0006-0000-0300-00000C000000}">
      <text>
        <r>
          <rPr>
            <b/>
            <sz val="8"/>
            <color indexed="81"/>
            <rFont val="Tahoma"/>
          </rPr>
          <t>J. C. Sit:</t>
        </r>
        <r>
          <rPr>
            <sz val="8"/>
            <color indexed="81"/>
            <rFont val="Tahoma"/>
          </rPr>
          <t xml:space="preserve">
Row in which cumulative total % starts to exceed 50%.  The median grade would then be in this row.</t>
        </r>
      </text>
    </comment>
    <comment ref="K21" authorId="0" shapeId="0" xr:uid="{00000000-0006-0000-0300-00000D000000}">
      <text>
        <r>
          <rPr>
            <b/>
            <sz val="8"/>
            <color indexed="81"/>
            <rFont val="Tahoma"/>
          </rPr>
          <t>J. C. Sit:</t>
        </r>
        <r>
          <rPr>
            <sz val="8"/>
            <color indexed="81"/>
            <rFont val="Tahoma"/>
          </rPr>
          <t xml:space="preserve">
50th percentile to find median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J. C. Sit</author>
  </authors>
  <commentList>
    <comment ref="B3" authorId="0" shapeId="0" xr:uid="{00000000-0006-0000-0400-000001000000}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You can select your department name from the drop-down list.</t>
        </r>
      </text>
    </comment>
    <comment ref="L3" authorId="0" shapeId="0" xr:uid="{00000000-0006-0000-0400-000002000000}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Enter instructor's name.</t>
        </r>
      </text>
    </comment>
    <comment ref="C4" authorId="0" shapeId="0" xr:uid="{00000000-0006-0000-0400-000003000000}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Enter course number, e.g. ENGG 401</t>
        </r>
      </text>
    </comment>
    <comment ref="F4" authorId="0" shapeId="0" xr:uid="{00000000-0006-0000-0400-000004000000}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Enter section number, e.g. LEC A1</t>
        </r>
      </text>
    </comment>
    <comment ref="O4" authorId="0" shapeId="0" xr:uid="{00000000-0006-0000-0400-000005000000}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This is automatically calculated.</t>
        </r>
      </text>
    </comment>
    <comment ref="K6" authorId="0" shapeId="0" xr:uid="{00000000-0006-0000-0400-000006000000}">
      <text>
        <r>
          <rPr>
            <b/>
            <sz val="8"/>
            <color indexed="81"/>
            <rFont val="Tahoma"/>
          </rPr>
          <t>J. C. Sit:</t>
        </r>
        <r>
          <rPr>
            <sz val="8"/>
            <color indexed="81"/>
            <rFont val="Tahoma"/>
          </rPr>
          <t xml:space="preserve">
This column is hidden as it is used for calculations only.</t>
        </r>
      </text>
    </comment>
    <comment ref="E8" authorId="0" shapeId="0" xr:uid="{00000000-0006-0000-0400-000007000000}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Enter number of students who earned A+, A, A–, etc. in these cells.</t>
        </r>
      </text>
    </comment>
    <comment ref="G8" authorId="0" shapeId="0" xr:uid="{00000000-0006-0000-0400-000008000000}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This column shows grade point value times number of students for each grade category.
(calculated automatically)</t>
        </r>
      </text>
    </comment>
    <comment ref="I8" authorId="0" shapeId="0" xr:uid="{00000000-0006-0000-0400-000009000000}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Percentage of students in class falling in each category.
(calculated automatically)</t>
        </r>
      </text>
    </comment>
    <comment ref="L8" authorId="0" shapeId="0" xr:uid="{00000000-0006-0000-0400-00000A000000}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Suggested distribution, based on published University guidelines.</t>
        </r>
      </text>
    </comment>
    <comment ref="E20" authorId="0" shapeId="0" xr:uid="{00000000-0006-0000-0400-00000B000000}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Total number of students in class (calculated automatically).</t>
        </r>
      </text>
    </comment>
    <comment ref="K20" authorId="0" shapeId="0" xr:uid="{00000000-0006-0000-0400-00000C000000}">
      <text>
        <r>
          <rPr>
            <b/>
            <sz val="8"/>
            <color indexed="81"/>
            <rFont val="Tahoma"/>
          </rPr>
          <t>J. C. Sit:</t>
        </r>
        <r>
          <rPr>
            <sz val="8"/>
            <color indexed="81"/>
            <rFont val="Tahoma"/>
          </rPr>
          <t xml:space="preserve">
Row in which cumulative total % starts to exceed 50%.  The median grade would then be in this row.</t>
        </r>
      </text>
    </comment>
    <comment ref="K21" authorId="0" shapeId="0" xr:uid="{00000000-0006-0000-0400-00000D000000}">
      <text>
        <r>
          <rPr>
            <b/>
            <sz val="8"/>
            <color indexed="81"/>
            <rFont val="Tahoma"/>
          </rPr>
          <t>J. C. Sit:</t>
        </r>
        <r>
          <rPr>
            <sz val="8"/>
            <color indexed="81"/>
            <rFont val="Tahoma"/>
          </rPr>
          <t xml:space="preserve">
50th percentile to find median</t>
        </r>
      </text>
    </comment>
  </commentList>
</comments>
</file>

<file path=xl/sharedStrings.xml><?xml version="1.0" encoding="utf-8"?>
<sst xmlns="http://schemas.openxmlformats.org/spreadsheetml/2006/main" count="260" uniqueCount="71">
  <si>
    <t>Department:</t>
  </si>
  <si>
    <t>Instructor:</t>
  </si>
  <si>
    <t>Grade</t>
  </si>
  <si>
    <t>Number of</t>
  </si>
  <si>
    <t>A+</t>
  </si>
  <si>
    <t xml:space="preserve">A </t>
  </si>
  <si>
    <t>B+</t>
  </si>
  <si>
    <t xml:space="preserve">B </t>
  </si>
  <si>
    <t>C+</t>
  </si>
  <si>
    <t xml:space="preserve">C </t>
  </si>
  <si>
    <t>D+</t>
  </si>
  <si>
    <t>F</t>
  </si>
  <si>
    <t xml:space="preserve">Suggested </t>
  </si>
  <si>
    <t>%</t>
  </si>
  <si>
    <t>Totals</t>
  </si>
  <si>
    <t>=</t>
  </si>
  <si>
    <t>D</t>
  </si>
  <si>
    <t>Median</t>
  </si>
  <si>
    <t>Number of students in class</t>
  </si>
  <si>
    <t xml:space="preserve">Class GPA = </t>
  </si>
  <si>
    <t>Grade point</t>
  </si>
  <si>
    <t>value</t>
  </si>
  <si>
    <t>A–</t>
  </si>
  <si>
    <t>B–</t>
  </si>
  <si>
    <t>C–</t>
  </si>
  <si>
    <t>Cumulative</t>
  </si>
  <si>
    <t>total %</t>
  </si>
  <si>
    <r>
      <t xml:space="preserve">Grade distribution for a </t>
    </r>
    <r>
      <rPr>
        <b/>
        <sz val="12"/>
        <rFont val="Arial"/>
        <family val="2"/>
      </rPr>
      <t xml:space="preserve">SECOND </t>
    </r>
    <r>
      <rPr>
        <sz val="12"/>
        <rFont val="Arial"/>
        <family val="2"/>
      </rPr>
      <t>year course (Courses numbered 200-299)</t>
    </r>
  </si>
  <si>
    <t>students</t>
  </si>
  <si>
    <t>% of total</t>
  </si>
  <si>
    <t>× number</t>
  </si>
  <si>
    <t>∑(Grade point × Number)</t>
  </si>
  <si>
    <t>Number of students in class:</t>
  </si>
  <si>
    <t>2.4 ~ 2.8</t>
  </si>
  <si>
    <t>Faculty of Engineering approved range</t>
  </si>
  <si>
    <t>based on suggested distribution for 200-level courses</t>
  </si>
  <si>
    <t>Class median grade</t>
  </si>
  <si>
    <t>Civil and Environmental Engineering</t>
  </si>
  <si>
    <t>Chemical and Materials Engineering</t>
  </si>
  <si>
    <t>Faculty of Engineering</t>
  </si>
  <si>
    <t>Mechanical Engineering</t>
  </si>
  <si>
    <t>Electrical and Computer Engineering</t>
  </si>
  <si>
    <t>Course number:</t>
  </si>
  <si>
    <t>Section:</t>
  </si>
  <si>
    <t>Second</t>
  </si>
  <si>
    <t>Third</t>
  </si>
  <si>
    <t>Fourth</t>
  </si>
  <si>
    <t>First</t>
  </si>
  <si>
    <t>B</t>
  </si>
  <si>
    <t>Mean</t>
  </si>
  <si>
    <t>Engg range</t>
  </si>
  <si>
    <t>Instructions for Faculty of Engineering Grade Reporting Sheets</t>
  </si>
  <si>
    <t>1. Select the appropriate version (first, second, third, or fourth year) for the course.</t>
  </si>
  <si>
    <t>2. Fill out department name, course number, course section, and instructor name.</t>
  </si>
  <si>
    <t>3. Enter the number of students within each grade category.</t>
  </si>
  <si>
    <t>4. Everything else is calculated automatically!</t>
  </si>
  <si>
    <r>
      <t xml:space="preserve">Grade distribution for a </t>
    </r>
    <r>
      <rPr>
        <b/>
        <sz val="12"/>
        <rFont val="Arial"/>
        <family val="2"/>
      </rPr>
      <t xml:space="preserve">FIRST </t>
    </r>
    <r>
      <rPr>
        <sz val="12"/>
        <rFont val="Arial"/>
        <family val="2"/>
      </rPr>
      <t>year course (Courses numbered 100-199)</t>
    </r>
  </si>
  <si>
    <r>
      <t xml:space="preserve">Grade distribution for a </t>
    </r>
    <r>
      <rPr>
        <b/>
        <sz val="12"/>
        <rFont val="Arial"/>
        <family val="2"/>
      </rPr>
      <t xml:space="preserve">THIRD </t>
    </r>
    <r>
      <rPr>
        <sz val="12"/>
        <rFont val="Arial"/>
        <family val="2"/>
      </rPr>
      <t>year course (Courses numbered 300-399)</t>
    </r>
  </si>
  <si>
    <t>based on suggested distribution for 100-level courses</t>
  </si>
  <si>
    <t>based on suggested distribution for 300-level courses</t>
  </si>
  <si>
    <t>based on suggested distribution for 400-level courses</t>
  </si>
  <si>
    <r>
      <t xml:space="preserve">Grade distribution for a </t>
    </r>
    <r>
      <rPr>
        <b/>
        <sz val="12"/>
        <rFont val="Arial"/>
        <family val="2"/>
      </rPr>
      <t xml:space="preserve">FOURTH </t>
    </r>
    <r>
      <rPr>
        <sz val="12"/>
        <rFont val="Arial"/>
        <family val="2"/>
      </rPr>
      <t xml:space="preserve">year course (Courses numbered 400-499) </t>
    </r>
  </si>
  <si>
    <t>REVISED MARCH 1, 2004</t>
  </si>
  <si>
    <t>2.6 ~ 3.0</t>
  </si>
  <si>
    <t>2.7 ~ 3.3</t>
  </si>
  <si>
    <t>2.8 ~ 3.4</t>
  </si>
  <si>
    <t xml:space="preserve"> </t>
  </si>
  <si>
    <t xml:space="preserve">  </t>
  </si>
  <si>
    <t>A1</t>
  </si>
  <si>
    <t>Aryanci</t>
  </si>
  <si>
    <t>MECE 260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</si>
</sst>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0"/>
      <name val="Arial"/>
    </font>
    <font>
      <sz val="8"/>
      <name val="Arial"/>
      <family val="2"/>
    </font>
    <font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sz val="10"/>
      <color indexed="63"/>
      <name val="Arial"/>
      <family val="2"/>
    </font>
    <font>
      <b/>
      <sz val="10"/>
      <color indexed="18"/>
      <name val="Arial"/>
      <family val="2"/>
    </font>
    <font>
      <sz val="10"/>
      <color indexed="1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1" fillId="0" borderId="0" xfId="0" applyFont="1"/>
    <xf numFmtId="0" fontId="2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2" xfId="0" applyNumberFormat="1" applyBorder="1"/>
    <xf numFmtId="0" fontId="0" fillId="0" borderId="3" xfId="0" applyBorder="1" applyAlignment="1">
      <alignment horizontal="left" indent="2"/>
    </xf>
    <xf numFmtId="0" fontId="0" fillId="0" borderId="4" xfId="0" applyBorder="1" applyAlignment="1">
      <alignment horizontal="left" indent="2"/>
    </xf>
    <xf numFmtId="0" fontId="2" fillId="0" borderId="0" xfId="0" applyFont="1" applyBorder="1" applyAlignment="1">
      <alignment horizontal="center"/>
    </xf>
    <xf numFmtId="0" fontId="0" fillId="0" borderId="3" xfId="0" applyBorder="1"/>
    <xf numFmtId="0" fontId="0" fillId="0" borderId="2" xfId="0" applyBorder="1"/>
    <xf numFmtId="0" fontId="0" fillId="0" borderId="5" xfId="0" applyBorder="1"/>
    <xf numFmtId="0" fontId="2" fillId="0" borderId="2" xfId="0" applyFont="1" applyBorder="1" applyAlignment="1">
      <alignment horizontal="right"/>
    </xf>
    <xf numFmtId="0" fontId="2" fillId="0" borderId="5" xfId="0" applyFont="1" applyBorder="1" applyAlignment="1">
      <alignment horizontal="right"/>
    </xf>
    <xf numFmtId="164" fontId="2" fillId="0" borderId="6" xfId="0" applyNumberFormat="1" applyFont="1" applyBorder="1" applyAlignment="1">
      <alignment horizontal="center"/>
    </xf>
    <xf numFmtId="164" fontId="2" fillId="0" borderId="7" xfId="0" applyNumberFormat="1" applyFont="1" applyBorder="1" applyAlignment="1">
      <alignment horizontal="center"/>
    </xf>
    <xf numFmtId="164" fontId="2" fillId="0" borderId="7" xfId="0" applyNumberFormat="1" applyFon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left"/>
    </xf>
    <xf numFmtId="0" fontId="5" fillId="0" borderId="0" xfId="0" applyFont="1"/>
    <xf numFmtId="0" fontId="0" fillId="2" borderId="8" xfId="0" applyFill="1" applyBorder="1"/>
    <xf numFmtId="0" fontId="0" fillId="2" borderId="9" xfId="0" applyFill="1" applyBorder="1"/>
    <xf numFmtId="164" fontId="0" fillId="2" borderId="9" xfId="0" applyNumberFormat="1" applyFill="1" applyBorder="1"/>
    <xf numFmtId="164" fontId="0" fillId="2" borderId="8" xfId="0" applyNumberFormat="1" applyFill="1" applyBorder="1"/>
    <xf numFmtId="0" fontId="2" fillId="2" borderId="8" xfId="0" applyFont="1" applyFill="1" applyBorder="1" applyAlignment="1">
      <alignment horizontal="right"/>
    </xf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0" fillId="2" borderId="8" xfId="0" applyNumberFormat="1" applyFill="1" applyBorder="1"/>
    <xf numFmtId="0" fontId="5" fillId="0" borderId="14" xfId="0" applyFont="1" applyBorder="1" applyAlignment="1">
      <alignment horizontal="left"/>
    </xf>
    <xf numFmtId="0" fontId="2" fillId="0" borderId="14" xfId="0" applyFont="1" applyBorder="1" applyAlignment="1">
      <alignment horizontal="left"/>
    </xf>
    <xf numFmtId="0" fontId="5" fillId="0" borderId="1" xfId="0" applyFont="1" applyBorder="1" applyAlignment="1">
      <alignment horizontal="center"/>
    </xf>
    <xf numFmtId="0" fontId="2" fillId="2" borderId="9" xfId="0" applyFont="1" applyFill="1" applyBorder="1"/>
    <xf numFmtId="0" fontId="5" fillId="0" borderId="3" xfId="0" applyFont="1" applyBorder="1" applyProtection="1">
      <protection locked="0"/>
    </xf>
    <xf numFmtId="0" fontId="5" fillId="0" borderId="4" xfId="0" applyFont="1" applyBorder="1" applyProtection="1">
      <protection locked="0"/>
    </xf>
    <xf numFmtId="0" fontId="8" fillId="0" borderId="0" xfId="0" applyFont="1" applyAlignment="1">
      <alignment horizontal="center"/>
    </xf>
    <xf numFmtId="0" fontId="8" fillId="0" borderId="0" xfId="0" applyFont="1" applyBorder="1" applyAlignment="1">
      <alignment horizontal="left" indent="2"/>
    </xf>
    <xf numFmtId="164" fontId="10" fillId="0" borderId="3" xfId="0" applyNumberFormat="1" applyFont="1" applyBorder="1"/>
    <xf numFmtId="0" fontId="9" fillId="0" borderId="6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164" fontId="8" fillId="0" borderId="3" xfId="0" applyNumberFormat="1" applyFont="1" applyBorder="1" applyAlignment="1">
      <alignment horizontal="right"/>
    </xf>
    <xf numFmtId="164" fontId="8" fillId="0" borderId="4" xfId="0" applyNumberFormat="1" applyFont="1" applyBorder="1" applyAlignment="1">
      <alignment horizontal="right"/>
    </xf>
    <xf numFmtId="164" fontId="2" fillId="2" borderId="9" xfId="0" applyNumberFormat="1" applyFont="1" applyFill="1" applyBorder="1" applyAlignment="1">
      <alignment horizontal="right"/>
    </xf>
    <xf numFmtId="164" fontId="8" fillId="0" borderId="0" xfId="0" applyNumberFormat="1" applyFont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5" fillId="0" borderId="1" xfId="0" applyFont="1" applyBorder="1" applyAlignment="1" applyProtection="1">
      <alignment horizontal="left"/>
      <protection locked="0"/>
    </xf>
    <xf numFmtId="0" fontId="0" fillId="0" borderId="1" xfId="0" applyBorder="1" applyAlignment="1" applyProtection="1">
      <alignment horizontal="left"/>
      <protection locked="0"/>
    </xf>
    <xf numFmtId="0" fontId="5" fillId="0" borderId="15" xfId="0" applyFont="1" applyBorder="1" applyAlignment="1" applyProtection="1">
      <alignment horizontal="left"/>
      <protection locked="0"/>
    </xf>
    <xf numFmtId="0" fontId="5" fillId="0" borderId="15" xfId="0" applyFont="1" applyFill="1" applyBorder="1" applyAlignment="1" applyProtection="1">
      <alignment horizontal="left"/>
      <protection locked="0"/>
    </xf>
    <xf numFmtId="0" fontId="0" fillId="0" borderId="15" xfId="0" applyBorder="1" applyAlignment="1" applyProtection="1">
      <alignment horizontal="left"/>
      <protection locked="0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2" fontId="9" fillId="0" borderId="11" xfId="0" applyNumberFormat="1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2" xfId="0" applyFill="1" applyBorder="1" applyAlignment="1"/>
    <xf numFmtId="0" fontId="0" fillId="0" borderId="0" xfId="0" applyAlignment="1">
      <alignment horizontal="right" vertic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348431035720795"/>
          <c:y val="6.3529411764705876E-2"/>
          <c:w val="0.84841722684666077"/>
          <c:h val="0.75058823529411767"/>
        </c:manualLayout>
      </c:layout>
      <c:lineChart>
        <c:grouping val="standard"/>
        <c:varyColors val="0"/>
        <c:ser>
          <c:idx val="0"/>
          <c:order val="0"/>
          <c:tx>
            <c:v>Suggested distribution</c:v>
          </c:tx>
          <c:spPr>
            <a:ln w="25400">
              <a:solidFill>
                <a:srgbClr val="808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808080"/>
              </a:solidFill>
              <a:ln>
                <a:solidFill>
                  <a:srgbClr val="808080"/>
                </a:solidFill>
                <a:prstDash val="solid"/>
              </a:ln>
            </c:spPr>
          </c:marker>
          <c:cat>
            <c:strRef>
              <c:f>'FIRST YEAR'!$C$8:$C$19</c:f>
              <c:strCache>
                <c:ptCount val="12"/>
                <c:pt idx="0">
                  <c:v>A+</c:v>
                </c:pt>
                <c:pt idx="1">
                  <c:v>A </c:v>
                </c:pt>
                <c:pt idx="2">
                  <c:v>A–</c:v>
                </c:pt>
                <c:pt idx="3">
                  <c:v>B+</c:v>
                </c:pt>
                <c:pt idx="4">
                  <c:v>B </c:v>
                </c:pt>
                <c:pt idx="5">
                  <c:v>B–</c:v>
                </c:pt>
                <c:pt idx="6">
                  <c:v>C+</c:v>
                </c:pt>
                <c:pt idx="7">
                  <c:v>C </c:v>
                </c:pt>
                <c:pt idx="8">
                  <c:v>C–</c:v>
                </c:pt>
                <c:pt idx="9">
                  <c:v>D+</c:v>
                </c:pt>
                <c:pt idx="10">
                  <c:v>D</c:v>
                </c:pt>
                <c:pt idx="11">
                  <c:v>F</c:v>
                </c:pt>
              </c:strCache>
            </c:strRef>
          </c:cat>
          <c:val>
            <c:numRef>
              <c:f>'FIRST YEAR'!$L$8:$L$19</c:f>
              <c:numCache>
                <c:formatCode>0.0</c:formatCode>
                <c:ptCount val="12"/>
                <c:pt idx="0">
                  <c:v>4</c:v>
                </c:pt>
                <c:pt idx="1">
                  <c:v>7</c:v>
                </c:pt>
                <c:pt idx="2">
                  <c:v>10</c:v>
                </c:pt>
                <c:pt idx="3">
                  <c:v>11</c:v>
                </c:pt>
                <c:pt idx="4">
                  <c:v>15</c:v>
                </c:pt>
                <c:pt idx="5">
                  <c:v>14</c:v>
                </c:pt>
                <c:pt idx="6">
                  <c:v>11</c:v>
                </c:pt>
                <c:pt idx="7">
                  <c:v>9</c:v>
                </c:pt>
                <c:pt idx="8">
                  <c:v>6</c:v>
                </c:pt>
                <c:pt idx="9">
                  <c:v>4</c:v>
                </c:pt>
                <c:pt idx="10">
                  <c:v>3</c:v>
                </c:pt>
                <c:pt idx="11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E7-4208-A0AF-9D9887073A45}"/>
            </c:ext>
          </c:extLst>
        </c:ser>
        <c:ser>
          <c:idx val="1"/>
          <c:order val="1"/>
          <c:tx>
            <c:v>Actual distribution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'FIRST YEAR'!$C$8:$C$19</c:f>
              <c:strCache>
                <c:ptCount val="12"/>
                <c:pt idx="0">
                  <c:v>A+</c:v>
                </c:pt>
                <c:pt idx="1">
                  <c:v>A </c:v>
                </c:pt>
                <c:pt idx="2">
                  <c:v>A–</c:v>
                </c:pt>
                <c:pt idx="3">
                  <c:v>B+</c:v>
                </c:pt>
                <c:pt idx="4">
                  <c:v>B </c:v>
                </c:pt>
                <c:pt idx="5">
                  <c:v>B–</c:v>
                </c:pt>
                <c:pt idx="6">
                  <c:v>C+</c:v>
                </c:pt>
                <c:pt idx="7">
                  <c:v>C </c:v>
                </c:pt>
                <c:pt idx="8">
                  <c:v>C–</c:v>
                </c:pt>
                <c:pt idx="9">
                  <c:v>D+</c:v>
                </c:pt>
                <c:pt idx="10">
                  <c:v>D</c:v>
                </c:pt>
                <c:pt idx="11">
                  <c:v>F</c:v>
                </c:pt>
              </c:strCache>
            </c:strRef>
          </c:cat>
          <c:val>
            <c:numRef>
              <c:f>'FIRST YEAR'!$I$8:$I$19</c:f>
              <c:numCache>
                <c:formatCode>0.0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E7-4208-A0AF-9D9887073A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875520"/>
        <c:axId val="82877824"/>
      </c:lineChart>
      <c:catAx>
        <c:axId val="82875520"/>
        <c:scaling>
          <c:orientation val="maxMin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Grade</a:t>
                </a:r>
              </a:p>
            </c:rich>
          </c:tx>
          <c:layout>
            <c:manualLayout>
              <c:xMode val="edge"/>
              <c:yMode val="edge"/>
              <c:x val="0.51357522798451194"/>
              <c:y val="0.8847058823529412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2877824"/>
        <c:crossesAt val="0"/>
        <c:auto val="1"/>
        <c:lblAlgn val="ctr"/>
        <c:lblOffset val="100"/>
        <c:tickLblSkip val="1"/>
        <c:tickMarkSkip val="1"/>
        <c:noMultiLvlLbl val="0"/>
      </c:catAx>
      <c:valAx>
        <c:axId val="82877824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% of Total</a:t>
                </a:r>
              </a:p>
            </c:rich>
          </c:tx>
          <c:layout>
            <c:manualLayout>
              <c:xMode val="edge"/>
              <c:yMode val="edge"/>
              <c:x val="1.1312229691288809E-2"/>
              <c:y val="0.38117647058823528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2875520"/>
        <c:crosses val="max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21719481007274516"/>
          <c:y val="0.92705882352941171"/>
          <c:w val="0.67873378147732855"/>
          <c:h val="5.411764705882352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25400">
      <a:solidFill>
        <a:srgbClr val="80808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348431035720795"/>
          <c:y val="6.3529411764705876E-2"/>
          <c:w val="0.84841722684666077"/>
          <c:h val="0.75058823529411767"/>
        </c:manualLayout>
      </c:layout>
      <c:lineChart>
        <c:grouping val="standard"/>
        <c:varyColors val="0"/>
        <c:ser>
          <c:idx val="0"/>
          <c:order val="0"/>
          <c:tx>
            <c:v>Suggested distribution</c:v>
          </c:tx>
          <c:spPr>
            <a:ln w="25400">
              <a:solidFill>
                <a:srgbClr val="808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808080"/>
              </a:solidFill>
              <a:ln>
                <a:solidFill>
                  <a:srgbClr val="808080"/>
                </a:solidFill>
                <a:prstDash val="solid"/>
              </a:ln>
            </c:spPr>
          </c:marker>
          <c:cat>
            <c:strRef>
              <c:f>'SECOND YEAR'!$C$8:$C$19</c:f>
              <c:strCache>
                <c:ptCount val="12"/>
                <c:pt idx="0">
                  <c:v>A+</c:v>
                </c:pt>
                <c:pt idx="1">
                  <c:v>A </c:v>
                </c:pt>
                <c:pt idx="2">
                  <c:v>A–</c:v>
                </c:pt>
                <c:pt idx="3">
                  <c:v>B+</c:v>
                </c:pt>
                <c:pt idx="4">
                  <c:v>B </c:v>
                </c:pt>
                <c:pt idx="5">
                  <c:v>B–</c:v>
                </c:pt>
                <c:pt idx="6">
                  <c:v>C+</c:v>
                </c:pt>
                <c:pt idx="7">
                  <c:v>C </c:v>
                </c:pt>
                <c:pt idx="8">
                  <c:v>C–</c:v>
                </c:pt>
                <c:pt idx="9">
                  <c:v>D+</c:v>
                </c:pt>
                <c:pt idx="10">
                  <c:v>D</c:v>
                </c:pt>
                <c:pt idx="11">
                  <c:v>F</c:v>
                </c:pt>
              </c:strCache>
            </c:strRef>
          </c:cat>
          <c:val>
            <c:numRef>
              <c:f>'SECOND YEAR'!$L$8:$L$19</c:f>
              <c:numCache>
                <c:formatCode>0.0</c:formatCode>
                <c:ptCount val="12"/>
                <c:pt idx="0">
                  <c:v>5</c:v>
                </c:pt>
                <c:pt idx="1">
                  <c:v>7</c:v>
                </c:pt>
                <c:pt idx="2">
                  <c:v>12</c:v>
                </c:pt>
                <c:pt idx="3">
                  <c:v>15</c:v>
                </c:pt>
                <c:pt idx="4">
                  <c:v>16</c:v>
                </c:pt>
                <c:pt idx="5">
                  <c:v>14</c:v>
                </c:pt>
                <c:pt idx="6">
                  <c:v>11</c:v>
                </c:pt>
                <c:pt idx="7">
                  <c:v>8</c:v>
                </c:pt>
                <c:pt idx="8">
                  <c:v>5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2D-4730-BE92-5E66D5E01344}"/>
            </c:ext>
          </c:extLst>
        </c:ser>
        <c:ser>
          <c:idx val="1"/>
          <c:order val="1"/>
          <c:tx>
            <c:v>Actual distribution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'SECOND YEAR'!$C$8:$C$19</c:f>
              <c:strCache>
                <c:ptCount val="12"/>
                <c:pt idx="0">
                  <c:v>A+</c:v>
                </c:pt>
                <c:pt idx="1">
                  <c:v>A </c:v>
                </c:pt>
                <c:pt idx="2">
                  <c:v>A–</c:v>
                </c:pt>
                <c:pt idx="3">
                  <c:v>B+</c:v>
                </c:pt>
                <c:pt idx="4">
                  <c:v>B </c:v>
                </c:pt>
                <c:pt idx="5">
                  <c:v>B–</c:v>
                </c:pt>
                <c:pt idx="6">
                  <c:v>C+</c:v>
                </c:pt>
                <c:pt idx="7">
                  <c:v>C </c:v>
                </c:pt>
                <c:pt idx="8">
                  <c:v>C–</c:v>
                </c:pt>
                <c:pt idx="9">
                  <c:v>D+</c:v>
                </c:pt>
                <c:pt idx="10">
                  <c:v>D</c:v>
                </c:pt>
                <c:pt idx="11">
                  <c:v>F</c:v>
                </c:pt>
              </c:strCache>
            </c:strRef>
          </c:cat>
          <c:val>
            <c:numRef>
              <c:f>'SECOND YEAR'!$I$8:$I$19</c:f>
              <c:numCache>
                <c:formatCode>0.0</c:formatCode>
                <c:ptCount val="12"/>
                <c:pt idx="0">
                  <c:v>25</c:v>
                </c:pt>
                <c:pt idx="1">
                  <c:v>14.0625</c:v>
                </c:pt>
                <c:pt idx="2">
                  <c:v>14.0625</c:v>
                </c:pt>
                <c:pt idx="3">
                  <c:v>15.625</c:v>
                </c:pt>
                <c:pt idx="4">
                  <c:v>1.5625</c:v>
                </c:pt>
                <c:pt idx="5">
                  <c:v>14.0625</c:v>
                </c:pt>
                <c:pt idx="6">
                  <c:v>9.375</c:v>
                </c:pt>
                <c:pt idx="7">
                  <c:v>4.6875</c:v>
                </c:pt>
                <c:pt idx="8">
                  <c:v>0</c:v>
                </c:pt>
                <c:pt idx="9">
                  <c:v>0</c:v>
                </c:pt>
                <c:pt idx="10">
                  <c:v>1.5625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2D-4730-BE92-5E66D5E013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873728"/>
        <c:axId val="83101568"/>
      </c:lineChart>
      <c:catAx>
        <c:axId val="82873728"/>
        <c:scaling>
          <c:orientation val="maxMin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Grade</a:t>
                </a:r>
              </a:p>
            </c:rich>
          </c:tx>
          <c:layout>
            <c:manualLayout>
              <c:xMode val="edge"/>
              <c:yMode val="edge"/>
              <c:x val="0.51357522798451194"/>
              <c:y val="0.8847058823529412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3101568"/>
        <c:crossesAt val="0"/>
        <c:auto val="1"/>
        <c:lblAlgn val="ctr"/>
        <c:lblOffset val="100"/>
        <c:tickLblSkip val="1"/>
        <c:tickMarkSkip val="1"/>
        <c:noMultiLvlLbl val="0"/>
      </c:catAx>
      <c:valAx>
        <c:axId val="83101568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of Total</a:t>
                </a:r>
              </a:p>
            </c:rich>
          </c:tx>
          <c:layout>
            <c:manualLayout>
              <c:xMode val="edge"/>
              <c:yMode val="edge"/>
              <c:x val="1.1312229691288809E-2"/>
              <c:y val="0.38117647058823528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2873728"/>
        <c:crosses val="max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21719481007274516"/>
          <c:y val="0.92705882352941171"/>
          <c:w val="0.67873378147732855"/>
          <c:h val="5.411764705882352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25400">
      <a:solidFill>
        <a:srgbClr val="80808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348431035720795"/>
          <c:y val="6.3529411764705876E-2"/>
          <c:w val="0.84841722684666077"/>
          <c:h val="0.75058823529411767"/>
        </c:manualLayout>
      </c:layout>
      <c:lineChart>
        <c:grouping val="standard"/>
        <c:varyColors val="0"/>
        <c:ser>
          <c:idx val="0"/>
          <c:order val="0"/>
          <c:tx>
            <c:v>Suggested distribution</c:v>
          </c:tx>
          <c:spPr>
            <a:ln w="25400">
              <a:solidFill>
                <a:srgbClr val="808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808080"/>
              </a:solidFill>
              <a:ln>
                <a:solidFill>
                  <a:srgbClr val="808080"/>
                </a:solidFill>
                <a:prstDash val="solid"/>
              </a:ln>
            </c:spPr>
          </c:marker>
          <c:cat>
            <c:strRef>
              <c:f>'THIRD YEAR'!$C$8:$C$19</c:f>
              <c:strCache>
                <c:ptCount val="12"/>
                <c:pt idx="0">
                  <c:v>A+</c:v>
                </c:pt>
                <c:pt idx="1">
                  <c:v>A </c:v>
                </c:pt>
                <c:pt idx="2">
                  <c:v>A–</c:v>
                </c:pt>
                <c:pt idx="3">
                  <c:v>B+</c:v>
                </c:pt>
                <c:pt idx="4">
                  <c:v>B </c:v>
                </c:pt>
                <c:pt idx="5">
                  <c:v>B–</c:v>
                </c:pt>
                <c:pt idx="6">
                  <c:v>C+</c:v>
                </c:pt>
                <c:pt idx="7">
                  <c:v>C </c:v>
                </c:pt>
                <c:pt idx="8">
                  <c:v>C–</c:v>
                </c:pt>
                <c:pt idx="9">
                  <c:v>D+</c:v>
                </c:pt>
                <c:pt idx="10">
                  <c:v>D</c:v>
                </c:pt>
                <c:pt idx="11">
                  <c:v>F</c:v>
                </c:pt>
              </c:strCache>
            </c:strRef>
          </c:cat>
          <c:val>
            <c:numRef>
              <c:f>'THIRD YEAR'!$L$8:$L$19</c:f>
              <c:numCache>
                <c:formatCode>0.0</c:formatCode>
                <c:ptCount val="12"/>
                <c:pt idx="0">
                  <c:v>6</c:v>
                </c:pt>
                <c:pt idx="1">
                  <c:v>9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14</c:v>
                </c:pt>
                <c:pt idx="6">
                  <c:v>9</c:v>
                </c:pt>
                <c:pt idx="7">
                  <c:v>6</c:v>
                </c:pt>
                <c:pt idx="8">
                  <c:v>4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F5-49D8-B571-188AFEA718F2}"/>
            </c:ext>
          </c:extLst>
        </c:ser>
        <c:ser>
          <c:idx val="1"/>
          <c:order val="1"/>
          <c:tx>
            <c:v>Actual distribution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'THIRD YEAR'!$C$8:$C$19</c:f>
              <c:strCache>
                <c:ptCount val="12"/>
                <c:pt idx="0">
                  <c:v>A+</c:v>
                </c:pt>
                <c:pt idx="1">
                  <c:v>A </c:v>
                </c:pt>
                <c:pt idx="2">
                  <c:v>A–</c:v>
                </c:pt>
                <c:pt idx="3">
                  <c:v>B+</c:v>
                </c:pt>
                <c:pt idx="4">
                  <c:v>B </c:v>
                </c:pt>
                <c:pt idx="5">
                  <c:v>B–</c:v>
                </c:pt>
                <c:pt idx="6">
                  <c:v>C+</c:v>
                </c:pt>
                <c:pt idx="7">
                  <c:v>C </c:v>
                </c:pt>
                <c:pt idx="8">
                  <c:v>C–</c:v>
                </c:pt>
                <c:pt idx="9">
                  <c:v>D+</c:v>
                </c:pt>
                <c:pt idx="10">
                  <c:v>D</c:v>
                </c:pt>
                <c:pt idx="11">
                  <c:v>F</c:v>
                </c:pt>
              </c:strCache>
            </c:strRef>
          </c:cat>
          <c:val>
            <c:numRef>
              <c:f>'THIRD YEAR'!$I$8:$I$19</c:f>
              <c:numCache>
                <c:formatCode>0.0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F5-49D8-B571-188AFEA718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130624"/>
        <c:axId val="83137280"/>
      </c:lineChart>
      <c:catAx>
        <c:axId val="83130624"/>
        <c:scaling>
          <c:orientation val="maxMin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Grade</a:t>
                </a:r>
              </a:p>
            </c:rich>
          </c:tx>
          <c:layout>
            <c:manualLayout>
              <c:xMode val="edge"/>
              <c:yMode val="edge"/>
              <c:x val="0.51357522798451194"/>
              <c:y val="0.8847058823529412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3137280"/>
        <c:crossesAt val="0"/>
        <c:auto val="1"/>
        <c:lblAlgn val="ctr"/>
        <c:lblOffset val="100"/>
        <c:tickLblSkip val="1"/>
        <c:tickMarkSkip val="1"/>
        <c:noMultiLvlLbl val="0"/>
      </c:catAx>
      <c:valAx>
        <c:axId val="83137280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% of Total</a:t>
                </a:r>
              </a:p>
            </c:rich>
          </c:tx>
          <c:layout>
            <c:manualLayout>
              <c:xMode val="edge"/>
              <c:yMode val="edge"/>
              <c:x val="1.1312229691288809E-2"/>
              <c:y val="0.38117647058823528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3130624"/>
        <c:crosses val="max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21719481007274516"/>
          <c:y val="0.92705882352941171"/>
          <c:w val="0.67873378147732855"/>
          <c:h val="5.411764705882352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25400">
      <a:solidFill>
        <a:srgbClr val="80808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348431035720795"/>
          <c:y val="6.3529411764705876E-2"/>
          <c:w val="0.84841722684666077"/>
          <c:h val="0.75058823529411767"/>
        </c:manualLayout>
      </c:layout>
      <c:lineChart>
        <c:grouping val="standard"/>
        <c:varyColors val="0"/>
        <c:ser>
          <c:idx val="0"/>
          <c:order val="0"/>
          <c:tx>
            <c:v>Suggested distribution</c:v>
          </c:tx>
          <c:spPr>
            <a:ln w="25400">
              <a:solidFill>
                <a:srgbClr val="808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808080"/>
              </a:solidFill>
              <a:ln>
                <a:solidFill>
                  <a:srgbClr val="808080"/>
                </a:solidFill>
                <a:prstDash val="solid"/>
              </a:ln>
            </c:spPr>
          </c:marker>
          <c:cat>
            <c:strRef>
              <c:f>'FOURTH YEAR'!$C$8:$C$19</c:f>
              <c:strCache>
                <c:ptCount val="12"/>
                <c:pt idx="0">
                  <c:v>A+</c:v>
                </c:pt>
                <c:pt idx="1">
                  <c:v>A </c:v>
                </c:pt>
                <c:pt idx="2">
                  <c:v>A–</c:v>
                </c:pt>
                <c:pt idx="3">
                  <c:v>B+</c:v>
                </c:pt>
                <c:pt idx="4">
                  <c:v>B </c:v>
                </c:pt>
                <c:pt idx="5">
                  <c:v>B–</c:v>
                </c:pt>
                <c:pt idx="6">
                  <c:v>C+</c:v>
                </c:pt>
                <c:pt idx="7">
                  <c:v>C </c:v>
                </c:pt>
                <c:pt idx="8">
                  <c:v>C–</c:v>
                </c:pt>
                <c:pt idx="9">
                  <c:v>D+</c:v>
                </c:pt>
                <c:pt idx="10">
                  <c:v>D</c:v>
                </c:pt>
                <c:pt idx="11">
                  <c:v>F</c:v>
                </c:pt>
              </c:strCache>
            </c:strRef>
          </c:cat>
          <c:val>
            <c:numRef>
              <c:f>'FOURTH YEAR'!$L$8:$L$19</c:f>
              <c:numCache>
                <c:formatCode>0.0</c:formatCode>
                <c:ptCount val="12"/>
                <c:pt idx="0">
                  <c:v>8</c:v>
                </c:pt>
                <c:pt idx="1">
                  <c:v>12</c:v>
                </c:pt>
                <c:pt idx="2">
                  <c:v>17</c:v>
                </c:pt>
                <c:pt idx="3">
                  <c:v>16</c:v>
                </c:pt>
                <c:pt idx="4">
                  <c:v>16</c:v>
                </c:pt>
                <c:pt idx="5">
                  <c:v>12</c:v>
                </c:pt>
                <c:pt idx="6">
                  <c:v>7</c:v>
                </c:pt>
                <c:pt idx="7">
                  <c:v>5</c:v>
                </c:pt>
                <c:pt idx="8">
                  <c:v>3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FC-422F-9CA6-1E380CB65FE3}"/>
            </c:ext>
          </c:extLst>
        </c:ser>
        <c:ser>
          <c:idx val="1"/>
          <c:order val="1"/>
          <c:tx>
            <c:v>Actual distribution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'FOURTH YEAR'!$C$8:$C$19</c:f>
              <c:strCache>
                <c:ptCount val="12"/>
                <c:pt idx="0">
                  <c:v>A+</c:v>
                </c:pt>
                <c:pt idx="1">
                  <c:v>A </c:v>
                </c:pt>
                <c:pt idx="2">
                  <c:v>A–</c:v>
                </c:pt>
                <c:pt idx="3">
                  <c:v>B+</c:v>
                </c:pt>
                <c:pt idx="4">
                  <c:v>B </c:v>
                </c:pt>
                <c:pt idx="5">
                  <c:v>B–</c:v>
                </c:pt>
                <c:pt idx="6">
                  <c:v>C+</c:v>
                </c:pt>
                <c:pt idx="7">
                  <c:v>C </c:v>
                </c:pt>
                <c:pt idx="8">
                  <c:v>C–</c:v>
                </c:pt>
                <c:pt idx="9">
                  <c:v>D+</c:v>
                </c:pt>
                <c:pt idx="10">
                  <c:v>D</c:v>
                </c:pt>
                <c:pt idx="11">
                  <c:v>F</c:v>
                </c:pt>
              </c:strCache>
            </c:strRef>
          </c:cat>
          <c:val>
            <c:numRef>
              <c:f>'FOURTH YEAR'!$I$8:$I$19</c:f>
              <c:numCache>
                <c:formatCode>0.0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FC-422F-9CA6-1E380CB65F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625216"/>
        <c:axId val="75627520"/>
      </c:lineChart>
      <c:catAx>
        <c:axId val="75625216"/>
        <c:scaling>
          <c:orientation val="maxMin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Grade</a:t>
                </a:r>
              </a:p>
            </c:rich>
          </c:tx>
          <c:layout>
            <c:manualLayout>
              <c:xMode val="edge"/>
              <c:yMode val="edge"/>
              <c:x val="0.51357522798451194"/>
              <c:y val="0.8847058823529412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5627520"/>
        <c:crossesAt val="0"/>
        <c:auto val="1"/>
        <c:lblAlgn val="ctr"/>
        <c:lblOffset val="100"/>
        <c:tickLblSkip val="1"/>
        <c:tickMarkSkip val="1"/>
        <c:noMultiLvlLbl val="0"/>
      </c:catAx>
      <c:valAx>
        <c:axId val="75627520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of Total</a:t>
                </a:r>
              </a:p>
            </c:rich>
          </c:tx>
          <c:layout>
            <c:manualLayout>
              <c:xMode val="edge"/>
              <c:yMode val="edge"/>
              <c:x val="1.1312229691288809E-2"/>
              <c:y val="0.38117647058823528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5625216"/>
        <c:crosses val="max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21719481007274516"/>
          <c:y val="0.92705882352941171"/>
          <c:w val="0.67873378147732855"/>
          <c:h val="5.411764705882352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25400">
      <a:solidFill>
        <a:srgbClr val="80808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29</xdr:row>
      <xdr:rowOff>0</xdr:rowOff>
    </xdr:from>
    <xdr:to>
      <xdr:col>14</xdr:col>
      <xdr:colOff>38100</xdr:colOff>
      <xdr:row>54</xdr:row>
      <xdr:rowOff>0</xdr:rowOff>
    </xdr:to>
    <xdr:graphicFrame macro="">
      <xdr:nvGraphicFramePr>
        <xdr:cNvPr id="10241" name="Chart 1">
          <a:extLst>
            <a:ext uri="{FF2B5EF4-FFF2-40B4-BE49-F238E27FC236}">
              <a16:creationId xmlns:a16="http://schemas.microsoft.com/office/drawing/2014/main" id="{00000000-0008-0000-0100-0000012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29</xdr:row>
      <xdr:rowOff>0</xdr:rowOff>
    </xdr:from>
    <xdr:to>
      <xdr:col>14</xdr:col>
      <xdr:colOff>38100</xdr:colOff>
      <xdr:row>54</xdr:row>
      <xdr:rowOff>0</xdr:rowOff>
    </xdr:to>
    <xdr:graphicFrame macro="">
      <xdr:nvGraphicFramePr>
        <xdr:cNvPr id="9217" name="Chart 1">
          <a:extLst>
            <a:ext uri="{FF2B5EF4-FFF2-40B4-BE49-F238E27FC236}">
              <a16:creationId xmlns:a16="http://schemas.microsoft.com/office/drawing/2014/main" id="{00000000-0008-0000-0200-0000012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29</xdr:row>
      <xdr:rowOff>0</xdr:rowOff>
    </xdr:from>
    <xdr:to>
      <xdr:col>14</xdr:col>
      <xdr:colOff>38100</xdr:colOff>
      <xdr:row>54</xdr:row>
      <xdr:rowOff>0</xdr:rowOff>
    </xdr:to>
    <xdr:graphicFrame macro="">
      <xdr:nvGraphicFramePr>
        <xdr:cNvPr id="7169" name="Chart 1">
          <a:extLst>
            <a:ext uri="{FF2B5EF4-FFF2-40B4-BE49-F238E27FC236}">
              <a16:creationId xmlns:a16="http://schemas.microsoft.com/office/drawing/2014/main" id="{00000000-0008-0000-0300-0000011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29</xdr:row>
      <xdr:rowOff>0</xdr:rowOff>
    </xdr:from>
    <xdr:to>
      <xdr:col>14</xdr:col>
      <xdr:colOff>38100</xdr:colOff>
      <xdr:row>54</xdr:row>
      <xdr:rowOff>0</xdr:rowOff>
    </xdr:to>
    <xdr:graphicFrame macro="">
      <xdr:nvGraphicFramePr>
        <xdr:cNvPr id="8193" name="Chart 1">
          <a:extLst>
            <a:ext uri="{FF2B5EF4-FFF2-40B4-BE49-F238E27FC236}">
              <a16:creationId xmlns:a16="http://schemas.microsoft.com/office/drawing/2014/main" id="{00000000-0008-0000-0400-0000012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5"/>
  <dimension ref="A1:A6"/>
  <sheetViews>
    <sheetView workbookViewId="0">
      <selection activeCell="H18" sqref="H18"/>
    </sheetView>
  </sheetViews>
  <sheetFormatPr defaultRowHeight="12.7" x14ac:dyDescent="0.4"/>
  <sheetData>
    <row r="1" spans="1:1" x14ac:dyDescent="0.4">
      <c r="A1" s="21" t="s">
        <v>51</v>
      </c>
    </row>
    <row r="3" spans="1:1" x14ac:dyDescent="0.4">
      <c r="A3" t="s">
        <v>52</v>
      </c>
    </row>
    <row r="4" spans="1:1" x14ac:dyDescent="0.4">
      <c r="A4" t="s">
        <v>53</v>
      </c>
    </row>
    <row r="5" spans="1:1" x14ac:dyDescent="0.4">
      <c r="A5" t="s">
        <v>54</v>
      </c>
    </row>
    <row r="6" spans="1:1" x14ac:dyDescent="0.4">
      <c r="A6" t="s">
        <v>55</v>
      </c>
    </row>
  </sheetData>
  <sheetProtection sheet="1" objects="1" scenarios="1"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0">
    <pageSetUpPr fitToPage="1"/>
  </sheetPr>
  <dimension ref="A1:O28"/>
  <sheetViews>
    <sheetView topLeftCell="A7" workbookViewId="0">
      <selection activeCell="T21" sqref="T21"/>
    </sheetView>
  </sheetViews>
  <sheetFormatPr defaultRowHeight="12.7" x14ac:dyDescent="0.4"/>
  <cols>
    <col min="1" max="1" width="9.703125" customWidth="1"/>
    <col min="2" max="2" width="3.703125" customWidth="1"/>
    <col min="3" max="4" width="8.703125" customWidth="1"/>
    <col min="5" max="5" width="7.703125" customWidth="1"/>
    <col min="6" max="6" width="1.703125" customWidth="1"/>
    <col min="7" max="7" width="7.703125" customWidth="1"/>
    <col min="8" max="8" width="1.703125" customWidth="1"/>
    <col min="9" max="9" width="7.703125" customWidth="1"/>
    <col min="10" max="10" width="1.703125" customWidth="1"/>
    <col min="11" max="11" width="9.5859375" hidden="1" customWidth="1"/>
    <col min="12" max="12" width="7.703125" customWidth="1"/>
    <col min="13" max="13" width="1.703125" customWidth="1"/>
    <col min="14" max="14" width="3.703125" customWidth="1"/>
    <col min="15" max="15" width="9.703125" customWidth="1"/>
  </cols>
  <sheetData>
    <row r="1" spans="1:15" ht="15.35" x14ac:dyDescent="0.5">
      <c r="A1" s="54" t="s">
        <v>56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</row>
    <row r="2" spans="1:15" x14ac:dyDescent="0.4">
      <c r="A2" s="21" t="s">
        <v>62</v>
      </c>
    </row>
    <row r="3" spans="1:15" x14ac:dyDescent="0.4">
      <c r="A3" s="3" t="s">
        <v>0</v>
      </c>
      <c r="B3" s="55"/>
      <c r="C3" s="55"/>
      <c r="D3" s="55"/>
      <c r="E3" s="55"/>
      <c r="F3" s="56"/>
      <c r="G3" s="56"/>
      <c r="I3" s="3" t="s">
        <v>1</v>
      </c>
      <c r="L3" s="55"/>
      <c r="M3" s="55"/>
      <c r="N3" s="55"/>
      <c r="O3" s="55"/>
    </row>
    <row r="4" spans="1:15" x14ac:dyDescent="0.4">
      <c r="A4" s="3" t="s">
        <v>42</v>
      </c>
      <c r="B4" s="34"/>
      <c r="C4" s="57" t="s">
        <v>66</v>
      </c>
      <c r="D4" s="57"/>
      <c r="E4" s="35" t="s">
        <v>43</v>
      </c>
      <c r="F4" s="58" t="s">
        <v>66</v>
      </c>
      <c r="G4" s="59"/>
      <c r="I4" s="3" t="s">
        <v>32</v>
      </c>
      <c r="O4" s="36">
        <f>$E$20</f>
        <v>0</v>
      </c>
    </row>
    <row r="6" spans="1:15" x14ac:dyDescent="0.4">
      <c r="C6" s="27" t="s">
        <v>2</v>
      </c>
      <c r="D6" s="28" t="s">
        <v>20</v>
      </c>
      <c r="E6" s="49" t="s">
        <v>3</v>
      </c>
      <c r="F6" s="50"/>
      <c r="G6" s="49" t="s">
        <v>20</v>
      </c>
      <c r="H6" s="50"/>
      <c r="I6" s="49" t="s">
        <v>29</v>
      </c>
      <c r="J6" s="50"/>
      <c r="K6" s="29" t="s">
        <v>25</v>
      </c>
      <c r="L6" s="49" t="s">
        <v>12</v>
      </c>
      <c r="M6" s="50"/>
    </row>
    <row r="7" spans="1:15" x14ac:dyDescent="0.4">
      <c r="C7" s="30"/>
      <c r="D7" s="31" t="s">
        <v>21</v>
      </c>
      <c r="E7" s="51" t="s">
        <v>28</v>
      </c>
      <c r="F7" s="52"/>
      <c r="G7" s="51" t="s">
        <v>30</v>
      </c>
      <c r="H7" s="52"/>
      <c r="I7" s="51" t="s">
        <v>28</v>
      </c>
      <c r="J7" s="52"/>
      <c r="K7" s="32" t="s">
        <v>26</v>
      </c>
      <c r="L7" s="51" t="s">
        <v>13</v>
      </c>
      <c r="M7" s="52"/>
    </row>
    <row r="8" spans="1:15" ht="14.1" customHeight="1" x14ac:dyDescent="0.4">
      <c r="C8" s="8" t="s">
        <v>4</v>
      </c>
      <c r="D8" s="16">
        <v>4</v>
      </c>
      <c r="E8" s="38" t="s">
        <v>66</v>
      </c>
      <c r="F8" s="12"/>
      <c r="G8" s="11" t="e">
        <f t="shared" ref="G8:G19" si="0">D8*E8</f>
        <v>#VALUE!</v>
      </c>
      <c r="H8" s="12"/>
      <c r="I8" s="42" t="e">
        <f t="shared" ref="I8:I19" si="1">E8/MAX($E$20,1)*100</f>
        <v>#VALUE!</v>
      </c>
      <c r="J8" s="7"/>
      <c r="K8" s="7" t="e">
        <f>SUM(I$8:I8)</f>
        <v>#VALUE!</v>
      </c>
      <c r="L8" s="45">
        <v>4</v>
      </c>
      <c r="M8" s="14"/>
    </row>
    <row r="9" spans="1:15" ht="14.1" customHeight="1" x14ac:dyDescent="0.4">
      <c r="C9" s="9" t="s">
        <v>5</v>
      </c>
      <c r="D9" s="17">
        <v>4</v>
      </c>
      <c r="E9" s="39" t="s">
        <v>66</v>
      </c>
      <c r="F9" s="13"/>
      <c r="G9" s="11" t="e">
        <f t="shared" si="0"/>
        <v>#VALUE!</v>
      </c>
      <c r="H9" s="12"/>
      <c r="I9" s="42" t="e">
        <f t="shared" si="1"/>
        <v>#VALUE!</v>
      </c>
      <c r="J9" s="7"/>
      <c r="K9" s="7" t="e">
        <f>SUM(I$8:I9)</f>
        <v>#VALUE!</v>
      </c>
      <c r="L9" s="46">
        <v>7</v>
      </c>
      <c r="M9" s="15"/>
      <c r="N9" s="3"/>
    </row>
    <row r="10" spans="1:15" ht="14.1" customHeight="1" x14ac:dyDescent="0.4">
      <c r="C10" s="8" t="s">
        <v>22</v>
      </c>
      <c r="D10" s="16">
        <v>3.7</v>
      </c>
      <c r="E10" s="38" t="s">
        <v>66</v>
      </c>
      <c r="F10" s="12"/>
      <c r="G10" s="11" t="e">
        <f t="shared" si="0"/>
        <v>#VALUE!</v>
      </c>
      <c r="H10" s="12"/>
      <c r="I10" s="42" t="e">
        <f t="shared" si="1"/>
        <v>#VALUE!</v>
      </c>
      <c r="J10" s="7"/>
      <c r="K10" s="7" t="e">
        <f>SUM(I$8:I10)</f>
        <v>#VALUE!</v>
      </c>
      <c r="L10" s="45">
        <v>10</v>
      </c>
      <c r="M10" s="14"/>
    </row>
    <row r="11" spans="1:15" ht="14.1" customHeight="1" x14ac:dyDescent="0.4">
      <c r="C11" s="9" t="s">
        <v>6</v>
      </c>
      <c r="D11" s="18">
        <v>3.3</v>
      </c>
      <c r="E11" s="39" t="s">
        <v>66</v>
      </c>
      <c r="F11" s="13"/>
      <c r="G11" s="11" t="e">
        <f t="shared" si="0"/>
        <v>#VALUE!</v>
      </c>
      <c r="H11" s="12"/>
      <c r="I11" s="42" t="e">
        <f t="shared" si="1"/>
        <v>#VALUE!</v>
      </c>
      <c r="J11" s="7"/>
      <c r="K11" s="7" t="e">
        <f>SUM(I$8:I11)</f>
        <v>#VALUE!</v>
      </c>
      <c r="L11" s="46">
        <v>11</v>
      </c>
      <c r="M11" s="15"/>
      <c r="N11" s="3"/>
    </row>
    <row r="12" spans="1:15" ht="14.1" customHeight="1" x14ac:dyDescent="0.4">
      <c r="C12" s="8" t="s">
        <v>7</v>
      </c>
      <c r="D12" s="16">
        <v>3</v>
      </c>
      <c r="E12" s="38" t="s">
        <v>66</v>
      </c>
      <c r="F12" s="12"/>
      <c r="G12" s="11" t="e">
        <f t="shared" si="0"/>
        <v>#VALUE!</v>
      </c>
      <c r="H12" s="12"/>
      <c r="I12" s="42" t="e">
        <f t="shared" si="1"/>
        <v>#VALUE!</v>
      </c>
      <c r="J12" s="7"/>
      <c r="K12" s="7" t="e">
        <f>SUM(I$8:I12)</f>
        <v>#VALUE!</v>
      </c>
      <c r="L12" s="45">
        <v>15</v>
      </c>
      <c r="M12" s="14"/>
      <c r="N12" s="3"/>
    </row>
    <row r="13" spans="1:15" ht="14.1" customHeight="1" x14ac:dyDescent="0.4">
      <c r="C13" s="9" t="s">
        <v>23</v>
      </c>
      <c r="D13" s="18">
        <v>2.7</v>
      </c>
      <c r="E13" s="39" t="s">
        <v>66</v>
      </c>
      <c r="F13" s="13"/>
      <c r="G13" s="11" t="e">
        <f t="shared" si="0"/>
        <v>#VALUE!</v>
      </c>
      <c r="H13" s="12"/>
      <c r="I13" s="42" t="e">
        <f t="shared" si="1"/>
        <v>#VALUE!</v>
      </c>
      <c r="J13" s="7"/>
      <c r="K13" s="7" t="e">
        <f>SUM(I$8:I13)</f>
        <v>#VALUE!</v>
      </c>
      <c r="L13" s="46">
        <v>14</v>
      </c>
      <c r="M13" s="15"/>
      <c r="N13" s="3"/>
    </row>
    <row r="14" spans="1:15" ht="14.1" customHeight="1" x14ac:dyDescent="0.4">
      <c r="C14" s="8" t="s">
        <v>8</v>
      </c>
      <c r="D14" s="16">
        <v>2.2999999999999998</v>
      </c>
      <c r="E14" s="38" t="s">
        <v>66</v>
      </c>
      <c r="F14" s="12"/>
      <c r="G14" s="11" t="e">
        <f t="shared" si="0"/>
        <v>#VALUE!</v>
      </c>
      <c r="H14" s="12"/>
      <c r="I14" s="42" t="e">
        <f t="shared" si="1"/>
        <v>#VALUE!</v>
      </c>
      <c r="J14" s="7"/>
      <c r="K14" s="7" t="e">
        <f>SUM(I$8:I14)</f>
        <v>#VALUE!</v>
      </c>
      <c r="L14" s="45">
        <v>11</v>
      </c>
      <c r="M14" s="14"/>
    </row>
    <row r="15" spans="1:15" ht="14.1" customHeight="1" x14ac:dyDescent="0.4">
      <c r="C15" s="9" t="s">
        <v>9</v>
      </c>
      <c r="D15" s="18">
        <v>2</v>
      </c>
      <c r="E15" s="39" t="s">
        <v>66</v>
      </c>
      <c r="F15" s="13"/>
      <c r="G15" s="11" t="e">
        <f t="shared" si="0"/>
        <v>#VALUE!</v>
      </c>
      <c r="H15" s="12"/>
      <c r="I15" s="42" t="e">
        <f t="shared" si="1"/>
        <v>#VALUE!</v>
      </c>
      <c r="J15" s="7"/>
      <c r="K15" s="7" t="e">
        <f>SUM(I$8:I15)</f>
        <v>#VALUE!</v>
      </c>
      <c r="L15" s="46">
        <v>9</v>
      </c>
      <c r="M15" s="15"/>
    </row>
    <row r="16" spans="1:15" ht="14.1" customHeight="1" x14ac:dyDescent="0.4">
      <c r="C16" s="8" t="s">
        <v>24</v>
      </c>
      <c r="D16" s="16">
        <v>1.7</v>
      </c>
      <c r="E16" s="38" t="s">
        <v>66</v>
      </c>
      <c r="F16" s="12"/>
      <c r="G16" s="11" t="e">
        <f t="shared" si="0"/>
        <v>#VALUE!</v>
      </c>
      <c r="H16" s="12"/>
      <c r="I16" s="42" t="e">
        <f t="shared" si="1"/>
        <v>#VALUE!</v>
      </c>
      <c r="J16" s="7"/>
      <c r="K16" s="7" t="e">
        <f>SUM(I$8:I16)</f>
        <v>#VALUE!</v>
      </c>
      <c r="L16" s="45">
        <v>6</v>
      </c>
      <c r="M16" s="14"/>
    </row>
    <row r="17" spans="2:15" ht="14.1" customHeight="1" x14ac:dyDescent="0.4">
      <c r="C17" s="9" t="s">
        <v>10</v>
      </c>
      <c r="D17" s="18">
        <v>1.3</v>
      </c>
      <c r="E17" s="39" t="s">
        <v>66</v>
      </c>
      <c r="F17" s="13"/>
      <c r="G17" s="11" t="e">
        <f t="shared" si="0"/>
        <v>#VALUE!</v>
      </c>
      <c r="H17" s="12"/>
      <c r="I17" s="42" t="e">
        <f t="shared" si="1"/>
        <v>#VALUE!</v>
      </c>
      <c r="J17" s="7"/>
      <c r="K17" s="7" t="e">
        <f>SUM(I$8:I17)</f>
        <v>#VALUE!</v>
      </c>
      <c r="L17" s="46">
        <v>4</v>
      </c>
      <c r="M17" s="15"/>
    </row>
    <row r="18" spans="2:15" ht="14.1" customHeight="1" x14ac:dyDescent="0.4">
      <c r="C18" s="8" t="s">
        <v>16</v>
      </c>
      <c r="D18" s="16">
        <v>1</v>
      </c>
      <c r="E18" s="38" t="s">
        <v>66</v>
      </c>
      <c r="F18" s="12"/>
      <c r="G18" s="11" t="e">
        <f t="shared" si="0"/>
        <v>#VALUE!</v>
      </c>
      <c r="H18" s="12"/>
      <c r="I18" s="42" t="e">
        <f t="shared" si="1"/>
        <v>#VALUE!</v>
      </c>
      <c r="J18" s="7"/>
      <c r="K18" s="7" t="e">
        <f>SUM(I$8:I18)</f>
        <v>#VALUE!</v>
      </c>
      <c r="L18" s="45">
        <v>3</v>
      </c>
      <c r="M18" s="14"/>
    </row>
    <row r="19" spans="2:15" ht="14.1" customHeight="1" x14ac:dyDescent="0.4">
      <c r="C19" s="8" t="s">
        <v>11</v>
      </c>
      <c r="D19" s="16">
        <v>0</v>
      </c>
      <c r="E19" s="38" t="s">
        <v>67</v>
      </c>
      <c r="F19" s="12"/>
      <c r="G19" s="11" t="e">
        <f t="shared" si="0"/>
        <v>#VALUE!</v>
      </c>
      <c r="H19" s="12"/>
      <c r="I19" s="42" t="e">
        <f t="shared" si="1"/>
        <v>#VALUE!</v>
      </c>
      <c r="J19" s="7"/>
      <c r="K19" s="7" t="e">
        <f>SUM(I$8:I19)</f>
        <v>#VALUE!</v>
      </c>
      <c r="L19" s="45">
        <v>6</v>
      </c>
      <c r="M19" s="14"/>
    </row>
    <row r="20" spans="2:15" ht="14.1" customHeight="1" x14ac:dyDescent="0.4">
      <c r="C20" s="66" t="s">
        <v>14</v>
      </c>
      <c r="D20" s="67"/>
      <c r="E20" s="37">
        <f>SUM(E8:E19)</f>
        <v>0</v>
      </c>
      <c r="F20" s="22"/>
      <c r="G20" s="23" t="e">
        <f>SUM(G8:G19)</f>
        <v>#VALUE!</v>
      </c>
      <c r="H20" s="22"/>
      <c r="I20" s="24" t="e">
        <f>SUM(I8:I19)</f>
        <v>#VALUE!</v>
      </c>
      <c r="J20" s="25"/>
      <c r="K20" s="33" t="e">
        <f>FREQUENCY(K8:K19,K21)</f>
        <v>#VALUE!</v>
      </c>
      <c r="L20" s="47">
        <f>SUM(L8:L19)</f>
        <v>100</v>
      </c>
      <c r="M20" s="26"/>
    </row>
    <row r="21" spans="2:15" x14ac:dyDescent="0.4">
      <c r="K21">
        <v>50</v>
      </c>
    </row>
    <row r="22" spans="2:15" x14ac:dyDescent="0.4">
      <c r="B22" s="68" t="s">
        <v>19</v>
      </c>
      <c r="C22" s="69"/>
      <c r="D22" s="53" t="s">
        <v>31</v>
      </c>
      <c r="E22" s="53"/>
      <c r="F22" s="53"/>
      <c r="G22" s="53"/>
      <c r="H22" s="10"/>
      <c r="I22" s="60" t="s">
        <v>15</v>
      </c>
      <c r="J22" s="4"/>
      <c r="K22" s="4"/>
      <c r="L22" s="19" t="e">
        <f>$G$20</f>
        <v>#VALUE!</v>
      </c>
      <c r="M22" s="6"/>
      <c r="N22" s="62" t="s">
        <v>15</v>
      </c>
      <c r="O22" s="63" t="e">
        <f>$L$22/MAX($L$23,1)</f>
        <v>#VALUE!</v>
      </c>
    </row>
    <row r="23" spans="2:15" x14ac:dyDescent="0.4">
      <c r="B23" s="69"/>
      <c r="C23" s="69"/>
      <c r="D23" s="65" t="s">
        <v>18</v>
      </c>
      <c r="E23" s="65"/>
      <c r="F23" s="65"/>
      <c r="G23" s="65"/>
      <c r="H23" s="5"/>
      <c r="I23" s="61"/>
      <c r="L23" s="1">
        <f>$E$20</f>
        <v>0</v>
      </c>
      <c r="M23" s="1"/>
      <c r="N23" s="61"/>
      <c r="O23" s="64"/>
    </row>
    <row r="24" spans="2:15" x14ac:dyDescent="0.4">
      <c r="C24" s="2" t="s">
        <v>19</v>
      </c>
      <c r="D24" s="20" t="s">
        <v>58</v>
      </c>
      <c r="E24" s="5"/>
      <c r="F24" s="5"/>
      <c r="G24" s="5"/>
      <c r="H24" s="5"/>
      <c r="N24" s="1" t="s">
        <v>15</v>
      </c>
      <c r="O24" s="40">
        <v>2.6</v>
      </c>
    </row>
    <row r="25" spans="2:15" x14ac:dyDescent="0.4">
      <c r="C25" s="2"/>
      <c r="D25" s="20" t="s">
        <v>34</v>
      </c>
      <c r="E25" s="5"/>
      <c r="F25" s="5"/>
      <c r="G25" s="5"/>
      <c r="H25" s="5"/>
      <c r="N25" s="1" t="s">
        <v>15</v>
      </c>
      <c r="O25" s="1" t="s">
        <v>33</v>
      </c>
    </row>
    <row r="26" spans="2:15" x14ac:dyDescent="0.4">
      <c r="D26" s="5"/>
      <c r="E26" s="5"/>
      <c r="F26" s="5"/>
      <c r="G26" s="5"/>
      <c r="H26" s="5"/>
    </row>
    <row r="27" spans="2:15" x14ac:dyDescent="0.4">
      <c r="D27" s="5"/>
      <c r="E27" s="5"/>
      <c r="F27" s="5"/>
      <c r="G27" s="5"/>
      <c r="H27" s="5"/>
      <c r="I27" t="s">
        <v>36</v>
      </c>
      <c r="N27" s="1" t="s">
        <v>15</v>
      </c>
      <c r="O27" s="43" t="e">
        <f>IF($K$20&lt;&gt;12,INDEX(C8:C19,$K$20+1),"???")</f>
        <v>#VALUE!</v>
      </c>
    </row>
    <row r="28" spans="2:15" x14ac:dyDescent="0.4">
      <c r="D28" s="20" t="s">
        <v>58</v>
      </c>
      <c r="E28" s="5"/>
      <c r="F28" s="5"/>
      <c r="G28" s="5"/>
      <c r="H28" s="5"/>
      <c r="N28" s="1" t="s">
        <v>15</v>
      </c>
      <c r="O28" s="41" t="s">
        <v>23</v>
      </c>
    </row>
  </sheetData>
  <sheetProtection sheet="1" objects="1" scenarios="1"/>
  <mergeCells count="20">
    <mergeCell ref="D23:G23"/>
    <mergeCell ref="C20:D20"/>
    <mergeCell ref="B22:C23"/>
    <mergeCell ref="G7:H7"/>
    <mergeCell ref="E6:F6"/>
    <mergeCell ref="E7:F7"/>
    <mergeCell ref="G6:H6"/>
    <mergeCell ref="D22:G22"/>
    <mergeCell ref="A1:O1"/>
    <mergeCell ref="B3:G3"/>
    <mergeCell ref="C4:D4"/>
    <mergeCell ref="F4:G4"/>
    <mergeCell ref="I22:I23"/>
    <mergeCell ref="N22:N23"/>
    <mergeCell ref="O22:O23"/>
    <mergeCell ref="L3:O3"/>
    <mergeCell ref="I6:J6"/>
    <mergeCell ref="I7:J7"/>
    <mergeCell ref="L6:M6"/>
    <mergeCell ref="L7:M7"/>
  </mergeCells>
  <phoneticPr fontId="0" type="noConversion"/>
  <dataValidations count="1">
    <dataValidation type="list" allowBlank="1" showInputMessage="1" showErrorMessage="1" sqref="B3:G3" xr:uid="{00000000-0002-0000-0100-000000000000}">
      <formula1>depts</formula1>
    </dataValidation>
  </dataValidations>
  <printOptions horizontalCentered="1"/>
  <pageMargins left="0.75" right="0.75" top="0.5" bottom="0" header="0.25" footer="0.25"/>
  <pageSetup scale="99" orientation="portrait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9">
    <pageSetUpPr fitToPage="1"/>
  </sheetPr>
  <dimension ref="A1:O28"/>
  <sheetViews>
    <sheetView tabSelected="1" workbookViewId="0">
      <selection activeCell="E9" sqref="E9"/>
    </sheetView>
  </sheetViews>
  <sheetFormatPr defaultRowHeight="12.7" x14ac:dyDescent="0.4"/>
  <cols>
    <col min="1" max="1" width="9.703125" customWidth="1"/>
    <col min="2" max="2" width="3.703125" customWidth="1"/>
    <col min="3" max="4" width="8.703125" customWidth="1"/>
    <col min="5" max="5" width="7.703125" customWidth="1"/>
    <col min="6" max="6" width="1.703125" customWidth="1"/>
    <col min="7" max="7" width="7.703125" customWidth="1"/>
    <col min="8" max="8" width="1.703125" customWidth="1"/>
    <col min="9" max="9" width="7.703125" customWidth="1"/>
    <col min="10" max="10" width="1.703125" customWidth="1"/>
    <col min="11" max="11" width="9.5859375" hidden="1" customWidth="1"/>
    <col min="12" max="12" width="7.703125" customWidth="1"/>
    <col min="13" max="13" width="1.703125" customWidth="1"/>
    <col min="14" max="14" width="3.703125" customWidth="1"/>
    <col min="15" max="15" width="9.703125" customWidth="1"/>
  </cols>
  <sheetData>
    <row r="1" spans="1:15" ht="15.35" x14ac:dyDescent="0.5">
      <c r="A1" s="54" t="s">
        <v>27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</row>
    <row r="2" spans="1:15" x14ac:dyDescent="0.4">
      <c r="A2" s="21" t="s">
        <v>62</v>
      </c>
    </row>
    <row r="3" spans="1:15" x14ac:dyDescent="0.4">
      <c r="A3" s="3" t="s">
        <v>0</v>
      </c>
      <c r="B3" s="55" t="s">
        <v>40</v>
      </c>
      <c r="C3" s="55"/>
      <c r="D3" s="55"/>
      <c r="E3" s="55"/>
      <c r="F3" s="56"/>
      <c r="G3" s="56"/>
      <c r="I3" s="3" t="s">
        <v>1</v>
      </c>
      <c r="L3" s="55" t="s">
        <v>69</v>
      </c>
      <c r="M3" s="55"/>
      <c r="N3" s="55"/>
      <c r="O3" s="55"/>
    </row>
    <row r="4" spans="1:15" x14ac:dyDescent="0.4">
      <c r="A4" s="3" t="s">
        <v>42</v>
      </c>
      <c r="B4" s="34"/>
      <c r="C4" s="57" t="s">
        <v>70</v>
      </c>
      <c r="D4" s="57"/>
      <c r="E4" s="35" t="s">
        <v>43</v>
      </c>
      <c r="F4" s="58" t="s">
        <v>68</v>
      </c>
      <c r="G4" s="59"/>
      <c r="I4" s="3" t="s">
        <v>32</v>
      </c>
      <c r="O4" s="36">
        <f>$E$20</f>
        <v>64</v>
      </c>
    </row>
    <row r="6" spans="1:15" x14ac:dyDescent="0.4">
      <c r="C6" s="27" t="s">
        <v>2</v>
      </c>
      <c r="D6" s="28" t="s">
        <v>20</v>
      </c>
      <c r="E6" s="49" t="s">
        <v>3</v>
      </c>
      <c r="F6" s="50"/>
      <c r="G6" s="49" t="s">
        <v>20</v>
      </c>
      <c r="H6" s="50"/>
      <c r="I6" s="49" t="s">
        <v>29</v>
      </c>
      <c r="J6" s="50"/>
      <c r="K6" s="29" t="s">
        <v>25</v>
      </c>
      <c r="L6" s="49" t="s">
        <v>12</v>
      </c>
      <c r="M6" s="50"/>
    </row>
    <row r="7" spans="1:15" x14ac:dyDescent="0.4">
      <c r="C7" s="30"/>
      <c r="D7" s="31" t="s">
        <v>21</v>
      </c>
      <c r="E7" s="51" t="s">
        <v>28</v>
      </c>
      <c r="F7" s="52"/>
      <c r="G7" s="51" t="s">
        <v>30</v>
      </c>
      <c r="H7" s="52"/>
      <c r="I7" s="51" t="s">
        <v>28</v>
      </c>
      <c r="J7" s="52"/>
      <c r="K7" s="32" t="s">
        <v>26</v>
      </c>
      <c r="L7" s="51" t="s">
        <v>13</v>
      </c>
      <c r="M7" s="52"/>
    </row>
    <row r="8" spans="1:15" ht="14.1" customHeight="1" x14ac:dyDescent="0.4">
      <c r="C8" s="8" t="s">
        <v>4</v>
      </c>
      <c r="D8" s="16">
        <v>4</v>
      </c>
      <c r="E8" s="38">
        <v>16</v>
      </c>
      <c r="F8" s="12"/>
      <c r="G8" s="11">
        <f t="shared" ref="G8:G19" si="0">D8*E8</f>
        <v>64</v>
      </c>
      <c r="H8" s="12"/>
      <c r="I8" s="42">
        <f t="shared" ref="I8:I19" si="1">E8/MAX($E$20,1)*100</f>
        <v>25</v>
      </c>
      <c r="J8" s="7"/>
      <c r="K8" s="7">
        <f>SUM(I$8:I8)</f>
        <v>25</v>
      </c>
      <c r="L8" s="45">
        <v>5</v>
      </c>
      <c r="M8" s="14"/>
    </row>
    <row r="9" spans="1:15" ht="14.1" customHeight="1" x14ac:dyDescent="0.4">
      <c r="C9" s="9" t="s">
        <v>5</v>
      </c>
      <c r="D9" s="17">
        <v>4</v>
      </c>
      <c r="E9" s="39">
        <v>9</v>
      </c>
      <c r="F9" s="13"/>
      <c r="G9" s="11">
        <f t="shared" si="0"/>
        <v>36</v>
      </c>
      <c r="H9" s="12"/>
      <c r="I9" s="42">
        <f t="shared" si="1"/>
        <v>14.0625</v>
      </c>
      <c r="J9" s="7"/>
      <c r="K9" s="7">
        <f>SUM(I$8:I9)</f>
        <v>39.0625</v>
      </c>
      <c r="L9" s="46">
        <v>7</v>
      </c>
      <c r="M9" s="15"/>
      <c r="N9" s="3"/>
    </row>
    <row r="10" spans="1:15" ht="14.1" customHeight="1" x14ac:dyDescent="0.4">
      <c r="C10" s="8" t="s">
        <v>22</v>
      </c>
      <c r="D10" s="16">
        <v>3.7</v>
      </c>
      <c r="E10" s="38">
        <v>9</v>
      </c>
      <c r="F10" s="12"/>
      <c r="G10" s="11">
        <f t="shared" si="0"/>
        <v>33.300000000000004</v>
      </c>
      <c r="H10" s="12"/>
      <c r="I10" s="42">
        <f t="shared" si="1"/>
        <v>14.0625</v>
      </c>
      <c r="J10" s="7"/>
      <c r="K10" s="7">
        <f>SUM(I$8:I10)</f>
        <v>53.125</v>
      </c>
      <c r="L10" s="45">
        <v>12</v>
      </c>
      <c r="M10" s="14"/>
    </row>
    <row r="11" spans="1:15" ht="14.1" customHeight="1" x14ac:dyDescent="0.4">
      <c r="C11" s="9" t="s">
        <v>6</v>
      </c>
      <c r="D11" s="18">
        <v>3.3</v>
      </c>
      <c r="E11" s="39">
        <v>10</v>
      </c>
      <c r="F11" s="13"/>
      <c r="G11" s="11">
        <f t="shared" si="0"/>
        <v>33</v>
      </c>
      <c r="H11" s="12"/>
      <c r="I11" s="42">
        <f t="shared" si="1"/>
        <v>15.625</v>
      </c>
      <c r="J11" s="7"/>
      <c r="K11" s="7">
        <f>SUM(I$8:I11)</f>
        <v>68.75</v>
      </c>
      <c r="L11" s="46">
        <v>15</v>
      </c>
      <c r="M11" s="15"/>
      <c r="N11" s="3"/>
    </row>
    <row r="12" spans="1:15" ht="14.1" customHeight="1" x14ac:dyDescent="0.4">
      <c r="C12" s="8" t="s">
        <v>7</v>
      </c>
      <c r="D12" s="16">
        <v>3</v>
      </c>
      <c r="E12" s="38">
        <v>1</v>
      </c>
      <c r="F12" s="12"/>
      <c r="G12" s="11">
        <f t="shared" si="0"/>
        <v>3</v>
      </c>
      <c r="H12" s="12"/>
      <c r="I12" s="42">
        <f t="shared" si="1"/>
        <v>1.5625</v>
      </c>
      <c r="J12" s="7"/>
      <c r="K12" s="7">
        <f>SUM(I$8:I12)</f>
        <v>70.3125</v>
      </c>
      <c r="L12" s="45">
        <v>16</v>
      </c>
      <c r="M12" s="14"/>
      <c r="N12" s="3"/>
    </row>
    <row r="13" spans="1:15" ht="14.1" customHeight="1" x14ac:dyDescent="0.4">
      <c r="C13" s="9" t="s">
        <v>23</v>
      </c>
      <c r="D13" s="18">
        <v>2.7</v>
      </c>
      <c r="E13" s="39">
        <v>9</v>
      </c>
      <c r="F13" s="13"/>
      <c r="G13" s="11">
        <f t="shared" si="0"/>
        <v>24.3</v>
      </c>
      <c r="H13" s="12"/>
      <c r="I13" s="42">
        <f t="shared" si="1"/>
        <v>14.0625</v>
      </c>
      <c r="J13" s="7"/>
      <c r="K13" s="7">
        <f>SUM(I$8:I13)</f>
        <v>84.375</v>
      </c>
      <c r="L13" s="46">
        <v>14</v>
      </c>
      <c r="M13" s="15"/>
      <c r="N13" s="3"/>
    </row>
    <row r="14" spans="1:15" ht="14.1" customHeight="1" x14ac:dyDescent="0.4">
      <c r="C14" s="8" t="s">
        <v>8</v>
      </c>
      <c r="D14" s="16">
        <v>2.2999999999999998</v>
      </c>
      <c r="E14" s="38">
        <v>6</v>
      </c>
      <c r="F14" s="12"/>
      <c r="G14" s="11">
        <f t="shared" si="0"/>
        <v>13.799999999999999</v>
      </c>
      <c r="H14" s="12"/>
      <c r="I14" s="42">
        <f t="shared" si="1"/>
        <v>9.375</v>
      </c>
      <c r="J14" s="7"/>
      <c r="K14" s="7">
        <f>SUM(I$8:I14)</f>
        <v>93.75</v>
      </c>
      <c r="L14" s="45">
        <v>11</v>
      </c>
      <c r="M14" s="14"/>
    </row>
    <row r="15" spans="1:15" ht="14.1" customHeight="1" x14ac:dyDescent="0.4">
      <c r="C15" s="9" t="s">
        <v>9</v>
      </c>
      <c r="D15" s="18">
        <v>2</v>
      </c>
      <c r="E15" s="39">
        <v>3</v>
      </c>
      <c r="F15" s="13"/>
      <c r="G15" s="11">
        <f t="shared" si="0"/>
        <v>6</v>
      </c>
      <c r="H15" s="12"/>
      <c r="I15" s="42">
        <f t="shared" si="1"/>
        <v>4.6875</v>
      </c>
      <c r="J15" s="7"/>
      <c r="K15" s="7">
        <f>SUM(I$8:I15)</f>
        <v>98.4375</v>
      </c>
      <c r="L15" s="46">
        <v>8</v>
      </c>
      <c r="M15" s="15"/>
    </row>
    <row r="16" spans="1:15" ht="14.1" customHeight="1" x14ac:dyDescent="0.4">
      <c r="C16" s="8" t="s">
        <v>24</v>
      </c>
      <c r="D16" s="16">
        <v>1.7</v>
      </c>
      <c r="E16" s="38">
        <v>0</v>
      </c>
      <c r="F16" s="12"/>
      <c r="G16" s="11">
        <f t="shared" si="0"/>
        <v>0</v>
      </c>
      <c r="H16" s="12"/>
      <c r="I16" s="42">
        <f t="shared" si="1"/>
        <v>0</v>
      </c>
      <c r="J16" s="7"/>
      <c r="K16" s="7">
        <f>SUM(I$8:I16)</f>
        <v>98.4375</v>
      </c>
      <c r="L16" s="45">
        <v>5</v>
      </c>
      <c r="M16" s="14"/>
    </row>
    <row r="17" spans="2:15" ht="14.1" customHeight="1" x14ac:dyDescent="0.4">
      <c r="C17" s="9" t="s">
        <v>10</v>
      </c>
      <c r="D17" s="18">
        <v>1.3</v>
      </c>
      <c r="E17" s="39">
        <v>0</v>
      </c>
      <c r="F17" s="13"/>
      <c r="G17" s="11">
        <f t="shared" si="0"/>
        <v>0</v>
      </c>
      <c r="H17" s="12"/>
      <c r="I17" s="42">
        <f t="shared" si="1"/>
        <v>0</v>
      </c>
      <c r="J17" s="7"/>
      <c r="K17" s="7">
        <f>SUM(I$8:I17)</f>
        <v>98.4375</v>
      </c>
      <c r="L17" s="46">
        <v>3</v>
      </c>
      <c r="M17" s="15"/>
    </row>
    <row r="18" spans="2:15" ht="14.1" customHeight="1" x14ac:dyDescent="0.4">
      <c r="C18" s="8" t="s">
        <v>16</v>
      </c>
      <c r="D18" s="16">
        <v>1</v>
      </c>
      <c r="E18" s="38">
        <v>1</v>
      </c>
      <c r="F18" s="12"/>
      <c r="G18" s="11">
        <f t="shared" si="0"/>
        <v>1</v>
      </c>
      <c r="H18" s="12"/>
      <c r="I18" s="42">
        <f t="shared" si="1"/>
        <v>1.5625</v>
      </c>
      <c r="J18" s="7"/>
      <c r="K18" s="7">
        <f>SUM(I$8:I18)</f>
        <v>100</v>
      </c>
      <c r="L18" s="45">
        <v>2</v>
      </c>
      <c r="M18" s="14"/>
    </row>
    <row r="19" spans="2:15" ht="14.1" customHeight="1" x14ac:dyDescent="0.4">
      <c r="C19" s="8" t="s">
        <v>11</v>
      </c>
      <c r="D19" s="16">
        <v>0</v>
      </c>
      <c r="E19" s="38">
        <v>0</v>
      </c>
      <c r="F19" s="12"/>
      <c r="G19" s="11">
        <f t="shared" si="0"/>
        <v>0</v>
      </c>
      <c r="H19" s="12"/>
      <c r="I19" s="42">
        <f t="shared" si="1"/>
        <v>0</v>
      </c>
      <c r="J19" s="7"/>
      <c r="K19" s="7">
        <f>SUM(I$8:I19)</f>
        <v>100</v>
      </c>
      <c r="L19" s="45">
        <v>2</v>
      </c>
      <c r="M19" s="14"/>
    </row>
    <row r="20" spans="2:15" ht="14.1" customHeight="1" x14ac:dyDescent="0.4">
      <c r="C20" s="66" t="s">
        <v>14</v>
      </c>
      <c r="D20" s="67"/>
      <c r="E20" s="37">
        <f>SUM(E8:E19)</f>
        <v>64</v>
      </c>
      <c r="F20" s="22"/>
      <c r="G20" s="23">
        <f>SUM(G8:G19)</f>
        <v>214.40000000000003</v>
      </c>
      <c r="H20" s="22"/>
      <c r="I20" s="24">
        <f>SUM(I8:I19)</f>
        <v>100</v>
      </c>
      <c r="J20" s="25"/>
      <c r="K20" s="33">
        <f>FREQUENCY(K8:K19,K21)</f>
        <v>2</v>
      </c>
      <c r="L20" s="47">
        <f>SUM(L8:L19)</f>
        <v>100</v>
      </c>
      <c r="M20" s="26"/>
    </row>
    <row r="21" spans="2:15" x14ac:dyDescent="0.4">
      <c r="K21">
        <v>50</v>
      </c>
    </row>
    <row r="22" spans="2:15" x14ac:dyDescent="0.4">
      <c r="B22" s="68" t="s">
        <v>19</v>
      </c>
      <c r="C22" s="69"/>
      <c r="D22" s="53" t="s">
        <v>31</v>
      </c>
      <c r="E22" s="53"/>
      <c r="F22" s="53"/>
      <c r="G22" s="53"/>
      <c r="H22" s="10"/>
      <c r="I22" s="60" t="s">
        <v>15</v>
      </c>
      <c r="J22" s="4"/>
      <c r="K22" s="4"/>
      <c r="L22" s="19">
        <f>$G$20</f>
        <v>214.40000000000003</v>
      </c>
      <c r="M22" s="6"/>
      <c r="N22" s="62" t="s">
        <v>15</v>
      </c>
      <c r="O22" s="63">
        <f>$L$22/MAX($L$23,1)</f>
        <v>3.3500000000000005</v>
      </c>
    </row>
    <row r="23" spans="2:15" x14ac:dyDescent="0.4">
      <c r="B23" s="69"/>
      <c r="C23" s="69"/>
      <c r="D23" s="65" t="s">
        <v>18</v>
      </c>
      <c r="E23" s="65"/>
      <c r="F23" s="65"/>
      <c r="G23" s="65"/>
      <c r="H23" s="5"/>
      <c r="I23" s="61"/>
      <c r="L23" s="1">
        <f>$E$20</f>
        <v>64</v>
      </c>
      <c r="M23" s="1"/>
      <c r="N23" s="61"/>
      <c r="O23" s="64"/>
    </row>
    <row r="24" spans="2:15" x14ac:dyDescent="0.4">
      <c r="C24" s="2" t="s">
        <v>19</v>
      </c>
      <c r="D24" s="20" t="s">
        <v>35</v>
      </c>
      <c r="E24" s="5"/>
      <c r="F24" s="5"/>
      <c r="G24" s="5"/>
      <c r="H24" s="5"/>
      <c r="N24" s="1" t="s">
        <v>15</v>
      </c>
      <c r="O24" s="40">
        <v>2.8</v>
      </c>
    </row>
    <row r="25" spans="2:15" x14ac:dyDescent="0.4">
      <c r="C25" s="2"/>
      <c r="D25" s="20" t="s">
        <v>34</v>
      </c>
      <c r="E25" s="5"/>
      <c r="F25" s="5"/>
      <c r="G25" s="5"/>
      <c r="H25" s="5"/>
      <c r="N25" s="1" t="s">
        <v>15</v>
      </c>
      <c r="O25" s="1" t="s">
        <v>63</v>
      </c>
    </row>
    <row r="26" spans="2:15" x14ac:dyDescent="0.4">
      <c r="D26" s="5"/>
      <c r="E26" s="5"/>
      <c r="F26" s="5"/>
      <c r="G26" s="5"/>
      <c r="H26" s="5"/>
    </row>
    <row r="27" spans="2:15" x14ac:dyDescent="0.4">
      <c r="D27" s="5"/>
      <c r="E27" s="5"/>
      <c r="F27" s="5"/>
      <c r="G27" s="5"/>
      <c r="H27" s="5"/>
      <c r="I27" t="s">
        <v>36</v>
      </c>
      <c r="N27" s="1" t="s">
        <v>15</v>
      </c>
      <c r="O27" s="43" t="str">
        <f>IF(K20&lt;&gt;12,INDEX(C8:C19,$K$20+1),"???")</f>
        <v>A–</v>
      </c>
    </row>
    <row r="28" spans="2:15" x14ac:dyDescent="0.4">
      <c r="D28" s="20" t="s">
        <v>35</v>
      </c>
      <c r="E28" s="5"/>
      <c r="F28" s="5"/>
      <c r="G28" s="5"/>
      <c r="H28" s="5"/>
      <c r="N28" s="1" t="s">
        <v>15</v>
      </c>
      <c r="O28" s="41" t="s">
        <v>48</v>
      </c>
    </row>
  </sheetData>
  <sheetProtection sheet="1" objects="1" scenarios="1"/>
  <mergeCells count="20">
    <mergeCell ref="A1:O1"/>
    <mergeCell ref="B3:G3"/>
    <mergeCell ref="C4:D4"/>
    <mergeCell ref="F4:G4"/>
    <mergeCell ref="I22:I23"/>
    <mergeCell ref="N22:N23"/>
    <mergeCell ref="O22:O23"/>
    <mergeCell ref="L3:O3"/>
    <mergeCell ref="I6:J6"/>
    <mergeCell ref="I7:J7"/>
    <mergeCell ref="L6:M6"/>
    <mergeCell ref="L7:M7"/>
    <mergeCell ref="E6:F6"/>
    <mergeCell ref="E7:F7"/>
    <mergeCell ref="G6:H6"/>
    <mergeCell ref="D22:G22"/>
    <mergeCell ref="D23:G23"/>
    <mergeCell ref="C20:D20"/>
    <mergeCell ref="B22:C23"/>
    <mergeCell ref="G7:H7"/>
  </mergeCells>
  <phoneticPr fontId="0" type="noConversion"/>
  <dataValidations count="1">
    <dataValidation type="list" allowBlank="1" showInputMessage="1" showErrorMessage="1" sqref="B3:G3" xr:uid="{00000000-0002-0000-0200-000000000000}">
      <formula1>depts</formula1>
    </dataValidation>
  </dataValidations>
  <printOptions horizontalCentered="1"/>
  <pageMargins left="0.75" right="0.75" top="0.5" bottom="0" header="0.25" footer="0.25"/>
  <pageSetup scale="99" orientation="portrait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7">
    <pageSetUpPr fitToPage="1"/>
  </sheetPr>
  <dimension ref="A1:O28"/>
  <sheetViews>
    <sheetView workbookViewId="0">
      <selection activeCell="P20" sqref="P20"/>
    </sheetView>
  </sheetViews>
  <sheetFormatPr defaultRowHeight="12.7" x14ac:dyDescent="0.4"/>
  <cols>
    <col min="1" max="1" width="9.703125" customWidth="1"/>
    <col min="2" max="2" width="3.703125" customWidth="1"/>
    <col min="3" max="4" width="8.703125" customWidth="1"/>
    <col min="5" max="5" width="7.703125" customWidth="1"/>
    <col min="6" max="6" width="1.703125" customWidth="1"/>
    <col min="7" max="7" width="7.703125" customWidth="1"/>
    <col min="8" max="8" width="1.703125" customWidth="1"/>
    <col min="9" max="9" width="7.703125" customWidth="1"/>
    <col min="10" max="10" width="1.703125" customWidth="1"/>
    <col min="11" max="11" width="9.5859375" hidden="1" customWidth="1"/>
    <col min="12" max="12" width="7.703125" customWidth="1"/>
    <col min="13" max="13" width="1.703125" customWidth="1"/>
    <col min="14" max="14" width="3.703125" customWidth="1"/>
    <col min="15" max="15" width="9.703125" customWidth="1"/>
  </cols>
  <sheetData>
    <row r="1" spans="1:15" ht="15.35" x14ac:dyDescent="0.5">
      <c r="A1" s="54" t="s">
        <v>57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</row>
    <row r="2" spans="1:15" x14ac:dyDescent="0.4">
      <c r="A2" s="21" t="s">
        <v>62</v>
      </c>
    </row>
    <row r="3" spans="1:15" x14ac:dyDescent="0.4">
      <c r="A3" s="3" t="s">
        <v>0</v>
      </c>
      <c r="B3" s="55"/>
      <c r="C3" s="55"/>
      <c r="D3" s="55"/>
      <c r="E3" s="55"/>
      <c r="F3" s="56"/>
      <c r="G3" s="56"/>
      <c r="I3" s="3" t="s">
        <v>1</v>
      </c>
      <c r="L3" s="55"/>
      <c r="M3" s="55"/>
      <c r="N3" s="55"/>
      <c r="O3" s="55"/>
    </row>
    <row r="4" spans="1:15" x14ac:dyDescent="0.4">
      <c r="A4" s="3" t="s">
        <v>42</v>
      </c>
      <c r="B4" s="34"/>
      <c r="C4" s="57"/>
      <c r="D4" s="57"/>
      <c r="E4" s="35" t="s">
        <v>43</v>
      </c>
      <c r="F4" s="58"/>
      <c r="G4" s="59"/>
      <c r="I4" s="3" t="s">
        <v>32</v>
      </c>
      <c r="O4" s="36">
        <f>$E$20</f>
        <v>0</v>
      </c>
    </row>
    <row r="6" spans="1:15" x14ac:dyDescent="0.4">
      <c r="C6" s="27" t="s">
        <v>2</v>
      </c>
      <c r="D6" s="28" t="s">
        <v>20</v>
      </c>
      <c r="E6" s="49" t="s">
        <v>3</v>
      </c>
      <c r="F6" s="50"/>
      <c r="G6" s="49" t="s">
        <v>20</v>
      </c>
      <c r="H6" s="50"/>
      <c r="I6" s="49" t="s">
        <v>29</v>
      </c>
      <c r="J6" s="50"/>
      <c r="K6" s="29" t="s">
        <v>25</v>
      </c>
      <c r="L6" s="49" t="s">
        <v>12</v>
      </c>
      <c r="M6" s="50"/>
    </row>
    <row r="7" spans="1:15" x14ac:dyDescent="0.4">
      <c r="C7" s="30"/>
      <c r="D7" s="31" t="s">
        <v>21</v>
      </c>
      <c r="E7" s="51" t="s">
        <v>28</v>
      </c>
      <c r="F7" s="52"/>
      <c r="G7" s="51" t="s">
        <v>30</v>
      </c>
      <c r="H7" s="52"/>
      <c r="I7" s="51" t="s">
        <v>28</v>
      </c>
      <c r="J7" s="52"/>
      <c r="K7" s="32" t="s">
        <v>26</v>
      </c>
      <c r="L7" s="51" t="s">
        <v>13</v>
      </c>
      <c r="M7" s="52"/>
    </row>
    <row r="8" spans="1:15" ht="14.1" customHeight="1" x14ac:dyDescent="0.4">
      <c r="C8" s="8" t="s">
        <v>4</v>
      </c>
      <c r="D8" s="16">
        <v>4</v>
      </c>
      <c r="E8" s="38" t="s">
        <v>66</v>
      </c>
      <c r="F8" s="12"/>
      <c r="G8" s="11" t="e">
        <f t="shared" ref="G8:G19" si="0">D8*E8</f>
        <v>#VALUE!</v>
      </c>
      <c r="H8" s="12"/>
      <c r="I8" s="42" t="e">
        <f t="shared" ref="I8:I19" si="1">E8/MAX($E$20,1)*100</f>
        <v>#VALUE!</v>
      </c>
      <c r="J8" s="7"/>
      <c r="K8" s="7" t="e">
        <f>SUM(I$8:I8)</f>
        <v>#VALUE!</v>
      </c>
      <c r="L8" s="45">
        <v>6</v>
      </c>
      <c r="M8" s="14"/>
    </row>
    <row r="9" spans="1:15" ht="14.1" customHeight="1" x14ac:dyDescent="0.4">
      <c r="C9" s="9" t="s">
        <v>5</v>
      </c>
      <c r="D9" s="17">
        <v>4</v>
      </c>
      <c r="E9" s="39" t="s">
        <v>66</v>
      </c>
      <c r="F9" s="13"/>
      <c r="G9" s="11" t="e">
        <f t="shared" si="0"/>
        <v>#VALUE!</v>
      </c>
      <c r="H9" s="12"/>
      <c r="I9" s="42" t="e">
        <f t="shared" si="1"/>
        <v>#VALUE!</v>
      </c>
      <c r="J9" s="7"/>
      <c r="K9" s="7" t="e">
        <f>SUM(I$8:I9)</f>
        <v>#VALUE!</v>
      </c>
      <c r="L9" s="46">
        <v>9</v>
      </c>
      <c r="M9" s="15"/>
      <c r="N9" s="3"/>
    </row>
    <row r="10" spans="1:15" ht="14.1" customHeight="1" x14ac:dyDescent="0.4">
      <c r="C10" s="8" t="s">
        <v>22</v>
      </c>
      <c r="D10" s="16">
        <v>3.7</v>
      </c>
      <c r="E10" s="38" t="s">
        <v>66</v>
      </c>
      <c r="F10" s="12"/>
      <c r="G10" s="11" t="e">
        <f t="shared" si="0"/>
        <v>#VALUE!</v>
      </c>
      <c r="H10" s="12"/>
      <c r="I10" s="42" t="e">
        <f t="shared" si="1"/>
        <v>#VALUE!</v>
      </c>
      <c r="J10" s="7"/>
      <c r="K10" s="7" t="e">
        <f>SUM(I$8:I10)</f>
        <v>#VALUE!</v>
      </c>
      <c r="L10" s="45">
        <v>14</v>
      </c>
      <c r="M10" s="14"/>
    </row>
    <row r="11" spans="1:15" ht="14.1" customHeight="1" x14ac:dyDescent="0.4">
      <c r="C11" s="9" t="s">
        <v>6</v>
      </c>
      <c r="D11" s="18">
        <v>3.3</v>
      </c>
      <c r="E11" s="39" t="s">
        <v>66</v>
      </c>
      <c r="F11" s="13"/>
      <c r="G11" s="11" t="e">
        <f t="shared" si="0"/>
        <v>#VALUE!</v>
      </c>
      <c r="H11" s="12"/>
      <c r="I11" s="42" t="e">
        <f t="shared" si="1"/>
        <v>#VALUE!</v>
      </c>
      <c r="J11" s="7"/>
      <c r="K11" s="7" t="e">
        <f>SUM(I$8:I11)</f>
        <v>#VALUE!</v>
      </c>
      <c r="L11" s="46">
        <v>16</v>
      </c>
      <c r="M11" s="15"/>
      <c r="N11" s="3"/>
    </row>
    <row r="12" spans="1:15" ht="14.1" customHeight="1" x14ac:dyDescent="0.4">
      <c r="C12" s="8" t="s">
        <v>7</v>
      </c>
      <c r="D12" s="16">
        <v>3</v>
      </c>
      <c r="E12" s="38" t="s">
        <v>66</v>
      </c>
      <c r="F12" s="12"/>
      <c r="G12" s="11" t="e">
        <f t="shared" si="0"/>
        <v>#VALUE!</v>
      </c>
      <c r="H12" s="12"/>
      <c r="I12" s="42" t="e">
        <f t="shared" si="1"/>
        <v>#VALUE!</v>
      </c>
      <c r="J12" s="7"/>
      <c r="K12" s="7" t="e">
        <f>SUM(I$8:I12)</f>
        <v>#VALUE!</v>
      </c>
      <c r="L12" s="45">
        <v>18</v>
      </c>
      <c r="M12" s="14"/>
      <c r="N12" s="3"/>
    </row>
    <row r="13" spans="1:15" ht="14.1" customHeight="1" x14ac:dyDescent="0.4">
      <c r="C13" s="9" t="s">
        <v>23</v>
      </c>
      <c r="D13" s="18">
        <v>2.7</v>
      </c>
      <c r="E13" s="39" t="s">
        <v>66</v>
      </c>
      <c r="F13" s="13"/>
      <c r="G13" s="11" t="e">
        <f t="shared" si="0"/>
        <v>#VALUE!</v>
      </c>
      <c r="H13" s="12"/>
      <c r="I13" s="42" t="e">
        <f t="shared" si="1"/>
        <v>#VALUE!</v>
      </c>
      <c r="J13" s="7"/>
      <c r="K13" s="7" t="e">
        <f>SUM(I$8:I13)</f>
        <v>#VALUE!</v>
      </c>
      <c r="L13" s="46">
        <v>14</v>
      </c>
      <c r="M13" s="15"/>
      <c r="N13" s="3"/>
    </row>
    <row r="14" spans="1:15" ht="14.1" customHeight="1" x14ac:dyDescent="0.4">
      <c r="C14" s="8" t="s">
        <v>8</v>
      </c>
      <c r="D14" s="16">
        <v>2.2999999999999998</v>
      </c>
      <c r="E14" s="38" t="s">
        <v>66</v>
      </c>
      <c r="F14" s="12"/>
      <c r="G14" s="11" t="e">
        <f t="shared" si="0"/>
        <v>#VALUE!</v>
      </c>
      <c r="H14" s="12"/>
      <c r="I14" s="42" t="e">
        <f t="shared" si="1"/>
        <v>#VALUE!</v>
      </c>
      <c r="J14" s="7"/>
      <c r="K14" s="7" t="e">
        <f>SUM(I$8:I14)</f>
        <v>#VALUE!</v>
      </c>
      <c r="L14" s="45">
        <v>9</v>
      </c>
      <c r="M14" s="14"/>
    </row>
    <row r="15" spans="1:15" ht="14.1" customHeight="1" x14ac:dyDescent="0.4">
      <c r="C15" s="9" t="s">
        <v>9</v>
      </c>
      <c r="D15" s="18">
        <v>2</v>
      </c>
      <c r="E15" s="39" t="s">
        <v>66</v>
      </c>
      <c r="F15" s="13"/>
      <c r="G15" s="11" t="e">
        <f t="shared" si="0"/>
        <v>#VALUE!</v>
      </c>
      <c r="H15" s="12"/>
      <c r="I15" s="42" t="e">
        <f t="shared" si="1"/>
        <v>#VALUE!</v>
      </c>
      <c r="J15" s="7"/>
      <c r="K15" s="7" t="e">
        <f>SUM(I$8:I15)</f>
        <v>#VALUE!</v>
      </c>
      <c r="L15" s="46">
        <v>6</v>
      </c>
      <c r="M15" s="15"/>
    </row>
    <row r="16" spans="1:15" ht="14.1" customHeight="1" x14ac:dyDescent="0.4">
      <c r="C16" s="8" t="s">
        <v>24</v>
      </c>
      <c r="D16" s="16">
        <v>1.7</v>
      </c>
      <c r="E16" s="38" t="s">
        <v>66</v>
      </c>
      <c r="F16" s="12"/>
      <c r="G16" s="11" t="e">
        <f t="shared" si="0"/>
        <v>#VALUE!</v>
      </c>
      <c r="H16" s="12"/>
      <c r="I16" s="42" t="e">
        <f t="shared" si="1"/>
        <v>#VALUE!</v>
      </c>
      <c r="J16" s="7"/>
      <c r="K16" s="7" t="e">
        <f>SUM(I$8:I16)</f>
        <v>#VALUE!</v>
      </c>
      <c r="L16" s="45">
        <v>4</v>
      </c>
      <c r="M16" s="14"/>
    </row>
    <row r="17" spans="2:15" ht="14.1" customHeight="1" x14ac:dyDescent="0.4">
      <c r="C17" s="9" t="s">
        <v>10</v>
      </c>
      <c r="D17" s="18">
        <v>1.3</v>
      </c>
      <c r="E17" s="39" t="s">
        <v>66</v>
      </c>
      <c r="F17" s="13"/>
      <c r="G17" s="11" t="e">
        <f t="shared" si="0"/>
        <v>#VALUE!</v>
      </c>
      <c r="H17" s="12"/>
      <c r="I17" s="42" t="e">
        <f t="shared" si="1"/>
        <v>#VALUE!</v>
      </c>
      <c r="J17" s="7"/>
      <c r="K17" s="7" t="e">
        <f>SUM(I$8:I17)</f>
        <v>#VALUE!</v>
      </c>
      <c r="L17" s="46">
        <v>2</v>
      </c>
      <c r="M17" s="15"/>
    </row>
    <row r="18" spans="2:15" ht="14.1" customHeight="1" x14ac:dyDescent="0.4">
      <c r="C18" s="8" t="s">
        <v>16</v>
      </c>
      <c r="D18" s="16">
        <v>1</v>
      </c>
      <c r="E18" s="38" t="s">
        <v>66</v>
      </c>
      <c r="F18" s="12"/>
      <c r="G18" s="11" t="e">
        <f t="shared" si="0"/>
        <v>#VALUE!</v>
      </c>
      <c r="H18" s="12"/>
      <c r="I18" s="42" t="e">
        <f t="shared" si="1"/>
        <v>#VALUE!</v>
      </c>
      <c r="J18" s="7"/>
      <c r="K18" s="7" t="e">
        <f>SUM(I$8:I18)</f>
        <v>#VALUE!</v>
      </c>
      <c r="L18" s="45">
        <v>1</v>
      </c>
      <c r="M18" s="14"/>
    </row>
    <row r="19" spans="2:15" ht="14.1" customHeight="1" x14ac:dyDescent="0.4">
      <c r="C19" s="8" t="s">
        <v>11</v>
      </c>
      <c r="D19" s="16">
        <v>0</v>
      </c>
      <c r="E19" s="38" t="s">
        <v>66</v>
      </c>
      <c r="F19" s="12"/>
      <c r="G19" s="11" t="e">
        <f t="shared" si="0"/>
        <v>#VALUE!</v>
      </c>
      <c r="H19" s="12"/>
      <c r="I19" s="42" t="e">
        <f t="shared" si="1"/>
        <v>#VALUE!</v>
      </c>
      <c r="J19" s="7"/>
      <c r="K19" s="7" t="e">
        <f>SUM(I$8:I19)</f>
        <v>#VALUE!</v>
      </c>
      <c r="L19" s="45">
        <v>1</v>
      </c>
      <c r="M19" s="14"/>
    </row>
    <row r="20" spans="2:15" ht="14.1" customHeight="1" x14ac:dyDescent="0.4">
      <c r="C20" s="66" t="s">
        <v>14</v>
      </c>
      <c r="D20" s="67"/>
      <c r="E20" s="37">
        <f>SUM(E8:E19)</f>
        <v>0</v>
      </c>
      <c r="F20" s="22"/>
      <c r="G20" s="23" t="e">
        <f>SUM(G8:G19)</f>
        <v>#VALUE!</v>
      </c>
      <c r="H20" s="22"/>
      <c r="I20" s="24" t="e">
        <f>SUM(I8:I19)</f>
        <v>#VALUE!</v>
      </c>
      <c r="J20" s="25"/>
      <c r="K20" s="33" t="e">
        <f>FREQUENCY(K8:K19,K21)</f>
        <v>#VALUE!</v>
      </c>
      <c r="L20" s="47">
        <f>SUM(L8:L19)</f>
        <v>100</v>
      </c>
      <c r="M20" s="26"/>
    </row>
    <row r="21" spans="2:15" x14ac:dyDescent="0.4">
      <c r="K21">
        <v>50</v>
      </c>
    </row>
    <row r="22" spans="2:15" x14ac:dyDescent="0.4">
      <c r="B22" s="68" t="s">
        <v>19</v>
      </c>
      <c r="C22" s="69"/>
      <c r="D22" s="53" t="s">
        <v>31</v>
      </c>
      <c r="E22" s="53"/>
      <c r="F22" s="53"/>
      <c r="G22" s="53"/>
      <c r="H22" s="10"/>
      <c r="I22" s="60" t="s">
        <v>15</v>
      </c>
      <c r="J22" s="4"/>
      <c r="K22" s="4"/>
      <c r="L22" s="19" t="e">
        <f>$G$20</f>
        <v>#VALUE!</v>
      </c>
      <c r="M22" s="6"/>
      <c r="N22" s="62" t="s">
        <v>15</v>
      </c>
      <c r="O22" s="63" t="e">
        <f>$L$22/MAX($L$23,1)</f>
        <v>#VALUE!</v>
      </c>
    </row>
    <row r="23" spans="2:15" x14ac:dyDescent="0.4">
      <c r="B23" s="69"/>
      <c r="C23" s="69"/>
      <c r="D23" s="65" t="s">
        <v>18</v>
      </c>
      <c r="E23" s="65"/>
      <c r="F23" s="65"/>
      <c r="G23" s="65"/>
      <c r="H23" s="5"/>
      <c r="I23" s="61"/>
      <c r="L23" s="1">
        <f>$E$20</f>
        <v>0</v>
      </c>
      <c r="M23" s="1"/>
      <c r="N23" s="61"/>
      <c r="O23" s="64"/>
    </row>
    <row r="24" spans="2:15" x14ac:dyDescent="0.4">
      <c r="C24" s="2" t="s">
        <v>19</v>
      </c>
      <c r="D24" s="20" t="s">
        <v>59</v>
      </c>
      <c r="E24" s="5"/>
      <c r="F24" s="5"/>
      <c r="G24" s="5"/>
      <c r="H24" s="5"/>
      <c r="N24" s="1" t="s">
        <v>15</v>
      </c>
      <c r="O24" s="48">
        <v>3</v>
      </c>
    </row>
    <row r="25" spans="2:15" x14ac:dyDescent="0.4">
      <c r="C25" s="2"/>
      <c r="D25" s="20" t="s">
        <v>34</v>
      </c>
      <c r="E25" s="5"/>
      <c r="F25" s="5"/>
      <c r="G25" s="5"/>
      <c r="H25" s="5"/>
      <c r="N25" s="1" t="s">
        <v>15</v>
      </c>
      <c r="O25" s="1" t="s">
        <v>64</v>
      </c>
    </row>
    <row r="26" spans="2:15" x14ac:dyDescent="0.4">
      <c r="D26" s="5"/>
      <c r="E26" s="5"/>
      <c r="F26" s="5"/>
      <c r="G26" s="5"/>
      <c r="H26" s="5"/>
    </row>
    <row r="27" spans="2:15" x14ac:dyDescent="0.4">
      <c r="D27" s="5"/>
      <c r="E27" s="5"/>
      <c r="F27" s="5"/>
      <c r="G27" s="5"/>
      <c r="H27" s="5"/>
      <c r="I27" t="s">
        <v>36</v>
      </c>
      <c r="N27" s="1" t="s">
        <v>15</v>
      </c>
      <c r="O27" s="43" t="e">
        <f>IF(K20&lt;&gt;12,INDEX(C8:C19,$K$20+1),"???")</f>
        <v>#VALUE!</v>
      </c>
    </row>
    <row r="28" spans="2:15" x14ac:dyDescent="0.4">
      <c r="D28" s="20" t="s">
        <v>59</v>
      </c>
      <c r="E28" s="5"/>
      <c r="F28" s="5"/>
      <c r="G28" s="5"/>
      <c r="H28" s="5"/>
      <c r="N28" s="1" t="s">
        <v>15</v>
      </c>
      <c r="O28" s="44" t="s">
        <v>48</v>
      </c>
    </row>
  </sheetData>
  <sheetProtection sheet="1" objects="1" scenarios="1"/>
  <mergeCells count="20">
    <mergeCell ref="D23:G23"/>
    <mergeCell ref="C20:D20"/>
    <mergeCell ref="B22:C23"/>
    <mergeCell ref="G7:H7"/>
    <mergeCell ref="E6:F6"/>
    <mergeCell ref="E7:F7"/>
    <mergeCell ref="G6:H6"/>
    <mergeCell ref="D22:G22"/>
    <mergeCell ref="A1:O1"/>
    <mergeCell ref="B3:G3"/>
    <mergeCell ref="C4:D4"/>
    <mergeCell ref="F4:G4"/>
    <mergeCell ref="I22:I23"/>
    <mergeCell ref="N22:N23"/>
    <mergeCell ref="O22:O23"/>
    <mergeCell ref="L3:O3"/>
    <mergeCell ref="I6:J6"/>
    <mergeCell ref="I7:J7"/>
    <mergeCell ref="L6:M6"/>
    <mergeCell ref="L7:M7"/>
  </mergeCells>
  <phoneticPr fontId="0" type="noConversion"/>
  <dataValidations count="1">
    <dataValidation type="list" allowBlank="1" showInputMessage="1" showErrorMessage="1" sqref="B3:G3" xr:uid="{00000000-0002-0000-0300-000000000000}">
      <formula1>depts</formula1>
    </dataValidation>
  </dataValidations>
  <printOptions horizontalCentered="1"/>
  <pageMargins left="0.75" right="0.75" top="0.5" bottom="0" header="0.25" footer="0.25"/>
  <pageSetup scale="99" orientation="portrait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8">
    <pageSetUpPr fitToPage="1"/>
  </sheetPr>
  <dimension ref="A1:O28"/>
  <sheetViews>
    <sheetView workbookViewId="0">
      <selection activeCell="R16" sqref="R16"/>
    </sheetView>
  </sheetViews>
  <sheetFormatPr defaultRowHeight="12.7" x14ac:dyDescent="0.4"/>
  <cols>
    <col min="1" max="1" width="9.703125" customWidth="1"/>
    <col min="2" max="2" width="3.703125" customWidth="1"/>
    <col min="3" max="4" width="8.703125" customWidth="1"/>
    <col min="5" max="5" width="7.703125" customWidth="1"/>
    <col min="6" max="6" width="1.703125" customWidth="1"/>
    <col min="7" max="7" width="7.703125" customWidth="1"/>
    <col min="8" max="8" width="1.703125" customWidth="1"/>
    <col min="9" max="9" width="7.703125" customWidth="1"/>
    <col min="10" max="10" width="1.703125" customWidth="1"/>
    <col min="11" max="11" width="9.5859375" hidden="1" customWidth="1"/>
    <col min="12" max="12" width="7.703125" customWidth="1"/>
    <col min="13" max="13" width="1.703125" customWidth="1"/>
    <col min="14" max="14" width="3.703125" customWidth="1"/>
    <col min="15" max="15" width="9.703125" customWidth="1"/>
  </cols>
  <sheetData>
    <row r="1" spans="1:15" ht="15.35" x14ac:dyDescent="0.5">
      <c r="A1" s="54" t="s">
        <v>61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</row>
    <row r="2" spans="1:15" x14ac:dyDescent="0.4">
      <c r="A2" s="21" t="s">
        <v>62</v>
      </c>
    </row>
    <row r="3" spans="1:15" x14ac:dyDescent="0.4">
      <c r="A3" s="3" t="s">
        <v>0</v>
      </c>
      <c r="B3" s="55"/>
      <c r="C3" s="55"/>
      <c r="D3" s="55"/>
      <c r="E3" s="55"/>
      <c r="F3" s="56"/>
      <c r="G3" s="56"/>
      <c r="I3" s="3" t="s">
        <v>1</v>
      </c>
      <c r="L3" s="55"/>
      <c r="M3" s="55"/>
      <c r="N3" s="55"/>
      <c r="O3" s="55"/>
    </row>
    <row r="4" spans="1:15" x14ac:dyDescent="0.4">
      <c r="A4" s="3" t="s">
        <v>42</v>
      </c>
      <c r="B4" s="34"/>
      <c r="C4" s="57"/>
      <c r="D4" s="57"/>
      <c r="E4" s="35" t="s">
        <v>43</v>
      </c>
      <c r="F4" s="58"/>
      <c r="G4" s="59"/>
      <c r="I4" s="3" t="s">
        <v>32</v>
      </c>
      <c r="O4" s="36">
        <f>$E$20</f>
        <v>0</v>
      </c>
    </row>
    <row r="6" spans="1:15" x14ac:dyDescent="0.4">
      <c r="C6" s="27" t="s">
        <v>2</v>
      </c>
      <c r="D6" s="28" t="s">
        <v>20</v>
      </c>
      <c r="E6" s="49" t="s">
        <v>3</v>
      </c>
      <c r="F6" s="50"/>
      <c r="G6" s="49" t="s">
        <v>20</v>
      </c>
      <c r="H6" s="50"/>
      <c r="I6" s="49" t="s">
        <v>29</v>
      </c>
      <c r="J6" s="50"/>
      <c r="K6" s="29" t="s">
        <v>25</v>
      </c>
      <c r="L6" s="49" t="s">
        <v>12</v>
      </c>
      <c r="M6" s="50"/>
    </row>
    <row r="7" spans="1:15" x14ac:dyDescent="0.4">
      <c r="C7" s="30"/>
      <c r="D7" s="31" t="s">
        <v>21</v>
      </c>
      <c r="E7" s="51" t="s">
        <v>28</v>
      </c>
      <c r="F7" s="52"/>
      <c r="G7" s="51" t="s">
        <v>30</v>
      </c>
      <c r="H7" s="52"/>
      <c r="I7" s="51" t="s">
        <v>28</v>
      </c>
      <c r="J7" s="52"/>
      <c r="K7" s="32" t="s">
        <v>26</v>
      </c>
      <c r="L7" s="51" t="s">
        <v>13</v>
      </c>
      <c r="M7" s="52"/>
    </row>
    <row r="8" spans="1:15" ht="14.1" customHeight="1" x14ac:dyDescent="0.4">
      <c r="C8" s="8" t="s">
        <v>4</v>
      </c>
      <c r="D8" s="16">
        <v>4</v>
      </c>
      <c r="E8" s="38"/>
      <c r="F8" s="12"/>
      <c r="G8" s="11">
        <f t="shared" ref="G8:G19" si="0">D8*E8</f>
        <v>0</v>
      </c>
      <c r="H8" s="12"/>
      <c r="I8" s="42">
        <f t="shared" ref="I8:I19" si="1">E8/MAX($E$20,1)*100</f>
        <v>0</v>
      </c>
      <c r="J8" s="7"/>
      <c r="K8" s="7">
        <f>SUM(I$8:I8)</f>
        <v>0</v>
      </c>
      <c r="L8" s="45">
        <v>8</v>
      </c>
      <c r="M8" s="14"/>
    </row>
    <row r="9" spans="1:15" ht="14.1" customHeight="1" x14ac:dyDescent="0.4">
      <c r="C9" s="9" t="s">
        <v>5</v>
      </c>
      <c r="D9" s="17">
        <v>4</v>
      </c>
      <c r="E9" s="39"/>
      <c r="F9" s="13"/>
      <c r="G9" s="11">
        <f t="shared" si="0"/>
        <v>0</v>
      </c>
      <c r="H9" s="12"/>
      <c r="I9" s="42">
        <f t="shared" si="1"/>
        <v>0</v>
      </c>
      <c r="J9" s="7"/>
      <c r="K9" s="7">
        <f>SUM(I$8:I9)</f>
        <v>0</v>
      </c>
      <c r="L9" s="46">
        <v>12</v>
      </c>
      <c r="M9" s="15"/>
      <c r="N9" s="3"/>
    </row>
    <row r="10" spans="1:15" ht="14.1" customHeight="1" x14ac:dyDescent="0.4">
      <c r="C10" s="8" t="s">
        <v>22</v>
      </c>
      <c r="D10" s="16">
        <v>3.7</v>
      </c>
      <c r="E10" s="38"/>
      <c r="F10" s="12"/>
      <c r="G10" s="11">
        <f t="shared" si="0"/>
        <v>0</v>
      </c>
      <c r="H10" s="12"/>
      <c r="I10" s="42">
        <f t="shared" si="1"/>
        <v>0</v>
      </c>
      <c r="J10" s="7"/>
      <c r="K10" s="7">
        <f>SUM(I$8:I10)</f>
        <v>0</v>
      </c>
      <c r="L10" s="45">
        <v>17</v>
      </c>
      <c r="M10" s="14"/>
    </row>
    <row r="11" spans="1:15" ht="14.1" customHeight="1" x14ac:dyDescent="0.4">
      <c r="C11" s="9" t="s">
        <v>6</v>
      </c>
      <c r="D11" s="18">
        <v>3.3</v>
      </c>
      <c r="E11" s="39"/>
      <c r="F11" s="13"/>
      <c r="G11" s="11">
        <f t="shared" si="0"/>
        <v>0</v>
      </c>
      <c r="H11" s="12"/>
      <c r="I11" s="42">
        <f t="shared" si="1"/>
        <v>0</v>
      </c>
      <c r="J11" s="7"/>
      <c r="K11" s="7">
        <f>SUM(I$8:I11)</f>
        <v>0</v>
      </c>
      <c r="L11" s="46">
        <v>16</v>
      </c>
      <c r="M11" s="15"/>
      <c r="N11" s="3"/>
    </row>
    <row r="12" spans="1:15" ht="14.1" customHeight="1" x14ac:dyDescent="0.4">
      <c r="C12" s="8" t="s">
        <v>7</v>
      </c>
      <c r="D12" s="16">
        <v>3</v>
      </c>
      <c r="E12" s="38"/>
      <c r="F12" s="12"/>
      <c r="G12" s="11">
        <f t="shared" si="0"/>
        <v>0</v>
      </c>
      <c r="H12" s="12"/>
      <c r="I12" s="42">
        <f t="shared" si="1"/>
        <v>0</v>
      </c>
      <c r="J12" s="7"/>
      <c r="K12" s="7">
        <f>SUM(I$8:I12)</f>
        <v>0</v>
      </c>
      <c r="L12" s="45">
        <v>16</v>
      </c>
      <c r="M12" s="14"/>
      <c r="N12" s="3"/>
    </row>
    <row r="13" spans="1:15" ht="14.1" customHeight="1" x14ac:dyDescent="0.4">
      <c r="C13" s="9" t="s">
        <v>23</v>
      </c>
      <c r="D13" s="18">
        <v>2.7</v>
      </c>
      <c r="E13" s="39"/>
      <c r="F13" s="13"/>
      <c r="G13" s="11">
        <f t="shared" si="0"/>
        <v>0</v>
      </c>
      <c r="H13" s="12"/>
      <c r="I13" s="42">
        <f t="shared" si="1"/>
        <v>0</v>
      </c>
      <c r="J13" s="7"/>
      <c r="K13" s="7">
        <f>SUM(I$8:I13)</f>
        <v>0</v>
      </c>
      <c r="L13" s="46">
        <v>12</v>
      </c>
      <c r="M13" s="15"/>
      <c r="N13" s="3"/>
    </row>
    <row r="14" spans="1:15" ht="14.1" customHeight="1" x14ac:dyDescent="0.4">
      <c r="C14" s="8" t="s">
        <v>8</v>
      </c>
      <c r="D14" s="16">
        <v>2.2999999999999998</v>
      </c>
      <c r="E14" s="38"/>
      <c r="F14" s="12"/>
      <c r="G14" s="11">
        <f t="shared" si="0"/>
        <v>0</v>
      </c>
      <c r="H14" s="12"/>
      <c r="I14" s="42">
        <f t="shared" si="1"/>
        <v>0</v>
      </c>
      <c r="J14" s="7"/>
      <c r="K14" s="7">
        <f>SUM(I$8:I14)</f>
        <v>0</v>
      </c>
      <c r="L14" s="45">
        <v>7</v>
      </c>
      <c r="M14" s="14"/>
    </row>
    <row r="15" spans="1:15" ht="14.1" customHeight="1" x14ac:dyDescent="0.4">
      <c r="C15" s="9" t="s">
        <v>9</v>
      </c>
      <c r="D15" s="18">
        <v>2</v>
      </c>
      <c r="E15" s="39"/>
      <c r="F15" s="13"/>
      <c r="G15" s="11">
        <f t="shared" si="0"/>
        <v>0</v>
      </c>
      <c r="H15" s="12"/>
      <c r="I15" s="42">
        <f t="shared" si="1"/>
        <v>0</v>
      </c>
      <c r="J15" s="7"/>
      <c r="K15" s="7">
        <f>SUM(I$8:I15)</f>
        <v>0</v>
      </c>
      <c r="L15" s="46">
        <v>5</v>
      </c>
      <c r="M15" s="15"/>
    </row>
    <row r="16" spans="1:15" ht="14.1" customHeight="1" x14ac:dyDescent="0.4">
      <c r="C16" s="8" t="s">
        <v>24</v>
      </c>
      <c r="D16" s="16">
        <v>1.7</v>
      </c>
      <c r="E16" s="38"/>
      <c r="F16" s="12"/>
      <c r="G16" s="11">
        <f t="shared" si="0"/>
        <v>0</v>
      </c>
      <c r="H16" s="12"/>
      <c r="I16" s="42">
        <f t="shared" si="1"/>
        <v>0</v>
      </c>
      <c r="J16" s="7"/>
      <c r="K16" s="7">
        <f>SUM(I$8:I16)</f>
        <v>0</v>
      </c>
      <c r="L16" s="45">
        <v>3</v>
      </c>
      <c r="M16" s="14"/>
    </row>
    <row r="17" spans="2:15" ht="14.1" customHeight="1" x14ac:dyDescent="0.4">
      <c r="C17" s="9" t="s">
        <v>10</v>
      </c>
      <c r="D17" s="18">
        <v>1.3</v>
      </c>
      <c r="E17" s="39"/>
      <c r="F17" s="13"/>
      <c r="G17" s="11">
        <f t="shared" si="0"/>
        <v>0</v>
      </c>
      <c r="H17" s="12"/>
      <c r="I17" s="42">
        <f t="shared" si="1"/>
        <v>0</v>
      </c>
      <c r="J17" s="7"/>
      <c r="K17" s="7">
        <f>SUM(I$8:I17)</f>
        <v>0</v>
      </c>
      <c r="L17" s="46">
        <v>2</v>
      </c>
      <c r="M17" s="15"/>
    </row>
    <row r="18" spans="2:15" ht="14.1" customHeight="1" x14ac:dyDescent="0.4">
      <c r="C18" s="8" t="s">
        <v>16</v>
      </c>
      <c r="D18" s="16">
        <v>1</v>
      </c>
      <c r="E18" s="38"/>
      <c r="F18" s="12"/>
      <c r="G18" s="11">
        <f t="shared" si="0"/>
        <v>0</v>
      </c>
      <c r="H18" s="12"/>
      <c r="I18" s="42">
        <f t="shared" si="1"/>
        <v>0</v>
      </c>
      <c r="J18" s="7"/>
      <c r="K18" s="7">
        <f>SUM(I$8:I18)</f>
        <v>0</v>
      </c>
      <c r="L18" s="45">
        <v>1</v>
      </c>
      <c r="M18" s="14"/>
    </row>
    <row r="19" spans="2:15" ht="14.1" customHeight="1" x14ac:dyDescent="0.4">
      <c r="C19" s="8" t="s">
        <v>11</v>
      </c>
      <c r="D19" s="16">
        <v>0</v>
      </c>
      <c r="E19" s="38"/>
      <c r="F19" s="12"/>
      <c r="G19" s="11">
        <f t="shared" si="0"/>
        <v>0</v>
      </c>
      <c r="H19" s="12"/>
      <c r="I19" s="42">
        <f t="shared" si="1"/>
        <v>0</v>
      </c>
      <c r="J19" s="7"/>
      <c r="K19" s="7">
        <f>SUM(I$8:I19)</f>
        <v>0</v>
      </c>
      <c r="L19" s="45">
        <v>1</v>
      </c>
      <c r="M19" s="14"/>
    </row>
    <row r="20" spans="2:15" ht="14.1" customHeight="1" x14ac:dyDescent="0.4">
      <c r="C20" s="66" t="s">
        <v>14</v>
      </c>
      <c r="D20" s="67"/>
      <c r="E20" s="37">
        <f>SUM(E8:E19)</f>
        <v>0</v>
      </c>
      <c r="F20" s="22"/>
      <c r="G20" s="23">
        <f>SUM(G8:G19)</f>
        <v>0</v>
      </c>
      <c r="H20" s="22"/>
      <c r="I20" s="24">
        <f>SUM(I8:I19)</f>
        <v>0</v>
      </c>
      <c r="J20" s="25"/>
      <c r="K20" s="33">
        <f>FREQUENCY(K8:K19,K21)</f>
        <v>12</v>
      </c>
      <c r="L20" s="47">
        <f>SUM(L8:L19)</f>
        <v>100</v>
      </c>
      <c r="M20" s="26"/>
    </row>
    <row r="21" spans="2:15" x14ac:dyDescent="0.4">
      <c r="K21">
        <v>50</v>
      </c>
    </row>
    <row r="22" spans="2:15" x14ac:dyDescent="0.4">
      <c r="B22" s="68" t="s">
        <v>19</v>
      </c>
      <c r="C22" s="69"/>
      <c r="D22" s="53" t="s">
        <v>31</v>
      </c>
      <c r="E22" s="53"/>
      <c r="F22" s="53"/>
      <c r="G22" s="53"/>
      <c r="H22" s="10"/>
      <c r="I22" s="60" t="s">
        <v>15</v>
      </c>
      <c r="J22" s="4"/>
      <c r="K22" s="4"/>
      <c r="L22" s="19">
        <f>$G$20</f>
        <v>0</v>
      </c>
      <c r="M22" s="6"/>
      <c r="N22" s="62" t="s">
        <v>15</v>
      </c>
      <c r="O22" s="63">
        <f>$L$22/MAX($L$23,1)</f>
        <v>0</v>
      </c>
    </row>
    <row r="23" spans="2:15" x14ac:dyDescent="0.4">
      <c r="B23" s="69"/>
      <c r="C23" s="69"/>
      <c r="D23" s="65" t="s">
        <v>18</v>
      </c>
      <c r="E23" s="65"/>
      <c r="F23" s="65"/>
      <c r="G23" s="65"/>
      <c r="H23" s="5"/>
      <c r="I23" s="61"/>
      <c r="L23" s="1">
        <f>$E$20</f>
        <v>0</v>
      </c>
      <c r="M23" s="1"/>
      <c r="N23" s="61"/>
      <c r="O23" s="64"/>
    </row>
    <row r="24" spans="2:15" x14ac:dyDescent="0.4">
      <c r="C24" s="2" t="s">
        <v>19</v>
      </c>
      <c r="D24" s="20" t="s">
        <v>60</v>
      </c>
      <c r="E24" s="5"/>
      <c r="F24" s="5"/>
      <c r="G24" s="5"/>
      <c r="H24" s="5"/>
      <c r="N24" s="1" t="s">
        <v>15</v>
      </c>
      <c r="O24" s="40">
        <v>3.1</v>
      </c>
    </row>
    <row r="25" spans="2:15" x14ac:dyDescent="0.4">
      <c r="C25" s="2"/>
      <c r="D25" s="20" t="s">
        <v>34</v>
      </c>
      <c r="E25" s="5"/>
      <c r="F25" s="5"/>
      <c r="G25" s="5"/>
      <c r="H25" s="5"/>
      <c r="N25" s="1" t="s">
        <v>15</v>
      </c>
      <c r="O25" s="1" t="s">
        <v>65</v>
      </c>
    </row>
    <row r="26" spans="2:15" x14ac:dyDescent="0.4">
      <c r="D26" s="5"/>
      <c r="E26" s="5"/>
      <c r="F26" s="5"/>
      <c r="G26" s="5"/>
      <c r="H26" s="5"/>
    </row>
    <row r="27" spans="2:15" x14ac:dyDescent="0.4">
      <c r="D27" s="5"/>
      <c r="E27" s="5"/>
      <c r="F27" s="5"/>
      <c r="G27" s="5"/>
      <c r="H27" s="5"/>
      <c r="I27" t="s">
        <v>36</v>
      </c>
      <c r="N27" s="1" t="s">
        <v>15</v>
      </c>
      <c r="O27" s="43" t="str">
        <f>IF(K20&lt;&gt;12,INDEX(C8:C19,$K$20+1),"???")</f>
        <v>???</v>
      </c>
    </row>
    <row r="28" spans="2:15" x14ac:dyDescent="0.4">
      <c r="D28" s="20" t="s">
        <v>60</v>
      </c>
      <c r="E28" s="5"/>
      <c r="F28" s="5"/>
      <c r="G28" s="5"/>
      <c r="H28" s="5"/>
      <c r="N28" s="1" t="s">
        <v>15</v>
      </c>
      <c r="O28" s="44" t="s">
        <v>6</v>
      </c>
    </row>
  </sheetData>
  <sheetProtection sheet="1" objects="1" scenarios="1"/>
  <mergeCells count="20">
    <mergeCell ref="A1:O1"/>
    <mergeCell ref="B3:G3"/>
    <mergeCell ref="C4:D4"/>
    <mergeCell ref="F4:G4"/>
    <mergeCell ref="I22:I23"/>
    <mergeCell ref="N22:N23"/>
    <mergeCell ref="O22:O23"/>
    <mergeCell ref="L3:O3"/>
    <mergeCell ref="I6:J6"/>
    <mergeCell ref="I7:J7"/>
    <mergeCell ref="L6:M6"/>
    <mergeCell ref="L7:M7"/>
    <mergeCell ref="E6:F6"/>
    <mergeCell ref="E7:F7"/>
    <mergeCell ref="G6:H6"/>
    <mergeCell ref="D22:G22"/>
    <mergeCell ref="D23:G23"/>
    <mergeCell ref="C20:D20"/>
    <mergeCell ref="B22:C23"/>
    <mergeCell ref="G7:H7"/>
  </mergeCells>
  <phoneticPr fontId="0" type="noConversion"/>
  <dataValidations count="1">
    <dataValidation type="list" allowBlank="1" showInputMessage="1" showErrorMessage="1" sqref="B3:G3" xr:uid="{00000000-0002-0000-0400-000000000000}">
      <formula1>depts</formula1>
    </dataValidation>
  </dataValidations>
  <printOptions horizontalCentered="1"/>
  <pageMargins left="0.75" right="0.75" top="0.5" bottom="0" header="0.25" footer="0.25"/>
  <pageSetup scale="99" orientation="portrait" r:id="rId1"/>
  <headerFooter alignWithMargins="0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I18"/>
  <sheetViews>
    <sheetView workbookViewId="0"/>
  </sheetViews>
  <sheetFormatPr defaultRowHeight="12.7" x14ac:dyDescent="0.4"/>
  <cols>
    <col min="5" max="5" width="10.41015625" bestFit="1" customWidth="1"/>
  </cols>
  <sheetData>
    <row r="1" spans="1:9" x14ac:dyDescent="0.4">
      <c r="A1" t="s">
        <v>39</v>
      </c>
      <c r="E1" t="s">
        <v>2</v>
      </c>
      <c r="F1" t="s">
        <v>47</v>
      </c>
      <c r="G1" t="s">
        <v>44</v>
      </c>
      <c r="H1" t="s">
        <v>45</v>
      </c>
      <c r="I1" t="s">
        <v>46</v>
      </c>
    </row>
    <row r="2" spans="1:9" x14ac:dyDescent="0.4">
      <c r="A2" t="s">
        <v>38</v>
      </c>
      <c r="E2" t="s">
        <v>4</v>
      </c>
      <c r="F2">
        <v>4</v>
      </c>
      <c r="G2">
        <v>5</v>
      </c>
      <c r="H2">
        <v>6</v>
      </c>
      <c r="I2">
        <v>7</v>
      </c>
    </row>
    <row r="3" spans="1:9" x14ac:dyDescent="0.4">
      <c r="A3" t="s">
        <v>37</v>
      </c>
      <c r="E3" t="s">
        <v>5</v>
      </c>
      <c r="F3">
        <v>6</v>
      </c>
      <c r="G3">
        <v>7</v>
      </c>
      <c r="H3">
        <v>8</v>
      </c>
      <c r="I3">
        <v>9</v>
      </c>
    </row>
    <row r="4" spans="1:9" x14ac:dyDescent="0.4">
      <c r="A4" t="s">
        <v>41</v>
      </c>
      <c r="E4" t="s">
        <v>22</v>
      </c>
      <c r="F4">
        <v>7</v>
      </c>
      <c r="G4">
        <v>8</v>
      </c>
      <c r="H4">
        <v>10</v>
      </c>
      <c r="I4">
        <v>11</v>
      </c>
    </row>
    <row r="5" spans="1:9" x14ac:dyDescent="0.4">
      <c r="A5" t="s">
        <v>40</v>
      </c>
      <c r="E5" t="s">
        <v>6</v>
      </c>
      <c r="F5">
        <v>9</v>
      </c>
      <c r="G5">
        <v>10</v>
      </c>
      <c r="H5">
        <v>11</v>
      </c>
      <c r="I5">
        <v>12</v>
      </c>
    </row>
    <row r="6" spans="1:9" x14ac:dyDescent="0.4">
      <c r="E6" t="s">
        <v>7</v>
      </c>
      <c r="F6">
        <v>14</v>
      </c>
      <c r="G6">
        <v>15</v>
      </c>
      <c r="H6">
        <v>16</v>
      </c>
      <c r="I6">
        <v>18</v>
      </c>
    </row>
    <row r="7" spans="1:9" x14ac:dyDescent="0.4">
      <c r="E7" t="s">
        <v>23</v>
      </c>
      <c r="F7">
        <v>14</v>
      </c>
      <c r="G7">
        <v>14</v>
      </c>
      <c r="H7">
        <v>15</v>
      </c>
      <c r="I7">
        <v>17</v>
      </c>
    </row>
    <row r="8" spans="1:9" x14ac:dyDescent="0.4">
      <c r="E8" t="s">
        <v>8</v>
      </c>
      <c r="F8">
        <v>12</v>
      </c>
      <c r="G8">
        <v>13</v>
      </c>
      <c r="H8">
        <v>13</v>
      </c>
      <c r="I8">
        <v>12</v>
      </c>
    </row>
    <row r="9" spans="1:9" x14ac:dyDescent="0.4">
      <c r="E9" t="s">
        <v>9</v>
      </c>
      <c r="F9">
        <v>8</v>
      </c>
      <c r="G9">
        <v>8</v>
      </c>
      <c r="H9">
        <v>7</v>
      </c>
      <c r="I9">
        <v>5</v>
      </c>
    </row>
    <row r="10" spans="1:9" x14ac:dyDescent="0.4">
      <c r="E10" t="s">
        <v>24</v>
      </c>
      <c r="F10">
        <v>7</v>
      </c>
      <c r="G10">
        <v>7</v>
      </c>
      <c r="H10">
        <v>5</v>
      </c>
      <c r="I10">
        <v>3</v>
      </c>
    </row>
    <row r="11" spans="1:9" x14ac:dyDescent="0.4">
      <c r="E11" t="s">
        <v>10</v>
      </c>
      <c r="F11">
        <v>5</v>
      </c>
      <c r="G11">
        <v>4</v>
      </c>
      <c r="H11">
        <v>3</v>
      </c>
      <c r="I11">
        <v>3</v>
      </c>
    </row>
    <row r="12" spans="1:9" x14ac:dyDescent="0.4">
      <c r="E12" t="s">
        <v>16</v>
      </c>
      <c r="F12">
        <v>4</v>
      </c>
      <c r="G12">
        <v>3</v>
      </c>
      <c r="H12">
        <v>3</v>
      </c>
      <c r="I12">
        <v>2</v>
      </c>
    </row>
    <row r="13" spans="1:9" x14ac:dyDescent="0.4">
      <c r="E13" t="s">
        <v>11</v>
      </c>
      <c r="F13">
        <v>10</v>
      </c>
      <c r="G13">
        <v>6</v>
      </c>
      <c r="H13">
        <v>3</v>
      </c>
      <c r="I13">
        <v>1</v>
      </c>
    </row>
    <row r="15" spans="1:9" x14ac:dyDescent="0.4">
      <c r="E15" t="s">
        <v>17</v>
      </c>
      <c r="F15" t="s">
        <v>23</v>
      </c>
      <c r="G15" t="s">
        <v>23</v>
      </c>
      <c r="H15" t="s">
        <v>48</v>
      </c>
      <c r="I15" t="s">
        <v>48</v>
      </c>
    </row>
    <row r="16" spans="1:9" x14ac:dyDescent="0.4">
      <c r="E16" t="s">
        <v>49</v>
      </c>
      <c r="F16">
        <v>2.4</v>
      </c>
      <c r="G16">
        <v>2.6</v>
      </c>
      <c r="H16">
        <v>2.8</v>
      </c>
      <c r="I16">
        <v>2.9</v>
      </c>
    </row>
    <row r="17" spans="5:9" x14ac:dyDescent="0.4">
      <c r="E17" t="s">
        <v>50</v>
      </c>
      <c r="F17">
        <v>2.2000000000000002</v>
      </c>
      <c r="G17">
        <v>2.4</v>
      </c>
      <c r="H17">
        <v>2.5</v>
      </c>
      <c r="I17">
        <v>2.6</v>
      </c>
    </row>
    <row r="18" spans="5:9" x14ac:dyDescent="0.4">
      <c r="F18">
        <v>2.6</v>
      </c>
      <c r="G18">
        <v>2.8</v>
      </c>
      <c r="H18">
        <v>3.1</v>
      </c>
      <c r="I18">
        <v>3.2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Instructions</vt:lpstr>
      <vt:lpstr>FIRST YEAR</vt:lpstr>
      <vt:lpstr>SECOND YEAR</vt:lpstr>
      <vt:lpstr>THIRD YEAR</vt:lpstr>
      <vt:lpstr>FOURTH YEAR</vt:lpstr>
      <vt:lpstr>Reference</vt:lpstr>
      <vt:lpstr>depts</vt:lpstr>
      <vt:lpstr>'FIRST YEAR'!Print_Area</vt:lpstr>
      <vt:lpstr>'FOURTH YEAR'!Print_Area</vt:lpstr>
      <vt:lpstr>'SECOND YEAR'!Print_Area</vt:lpstr>
      <vt:lpstr>'THIRD YEAR'!Print_Area</vt:lpstr>
    </vt:vector>
  </TitlesOfParts>
  <Company>University of Alberta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rgreen</dc:creator>
  <cp:lastModifiedBy>Zachary Schmidt</cp:lastModifiedBy>
  <cp:lastPrinted>2004-02-28T18:24:25Z</cp:lastPrinted>
  <dcterms:created xsi:type="dcterms:W3CDTF">2003-10-15T21:58:56Z</dcterms:created>
  <dcterms:modified xsi:type="dcterms:W3CDTF">2022-07-21T15:49:49Z</dcterms:modified>
</cp:coreProperties>
</file>