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DA crime dashboard\"/>
    </mc:Choice>
  </mc:AlternateContent>
  <xr:revisionPtr revIDLastSave="0" documentId="13_ncr:1_{93BDE5B0-8ED5-4C48-85E9-EB099A93BE38}" xr6:coauthVersionLast="47" xr6:coauthVersionMax="47" xr10:uidLastSave="{00000000-0000-0000-0000-000000000000}"/>
  <bookViews>
    <workbookView xWindow="-120" yWindow="-120" windowWidth="29040" windowHeight="15840" activeTab="6" xr2:uid="{79085079-A100-4505-9D81-AD0B6D3407F6}"/>
  </bookViews>
  <sheets>
    <sheet name="Data diary" sheetId="1" r:id="rId1"/>
    <sheet name="all totals" sheetId="11" r:id="rId2"/>
    <sheet name="hisp total " sheetId="10" r:id="rId3"/>
    <sheet name="white_total" sheetId="9" r:id="rId4"/>
    <sheet name="black_total" sheetId="3" r:id="rId5"/>
    <sheet name="jd20" sheetId="8" r:id="rId6"/>
    <sheet name="jd18" sheetId="6" r:id="rId7"/>
    <sheet name="jd_7" sheetId="5" r:id="rId8"/>
    <sheet name="jd_6" sheetId="7" r:id="rId9"/>
    <sheet name="jd_2" sheetId="4" r:id="rId10"/>
    <sheet name="jd 1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0" l="1"/>
  <c r="D9" i="10"/>
  <c r="C9" i="10"/>
  <c r="C11" i="10" s="1"/>
  <c r="B9" i="10"/>
  <c r="F3" i="10"/>
  <c r="F4" i="10"/>
  <c r="F5" i="10"/>
  <c r="F6" i="10"/>
  <c r="F7" i="10"/>
  <c r="F2" i="10"/>
  <c r="D9" i="9"/>
  <c r="C10" i="3"/>
  <c r="C9" i="9"/>
  <c r="B9" i="9"/>
  <c r="C9" i="7"/>
  <c r="D9" i="7"/>
  <c r="E9" i="7"/>
  <c r="F9" i="7"/>
  <c r="G9" i="7"/>
  <c r="H9" i="7"/>
  <c r="I9" i="7"/>
  <c r="J9" i="7"/>
  <c r="B9" i="7"/>
  <c r="C8" i="3"/>
  <c r="D8" i="3"/>
  <c r="B8" i="3"/>
  <c r="C6" i="8"/>
  <c r="D6" i="8"/>
  <c r="E6" i="8"/>
  <c r="F6" i="8"/>
  <c r="G6" i="8"/>
  <c r="H6" i="8"/>
  <c r="I6" i="8"/>
  <c r="J6" i="8"/>
  <c r="B6" i="8"/>
  <c r="C9" i="6"/>
  <c r="D9" i="6"/>
  <c r="E9" i="6"/>
  <c r="F9" i="6"/>
  <c r="G9" i="6"/>
  <c r="H9" i="6"/>
  <c r="I9" i="6"/>
  <c r="J9" i="6"/>
  <c r="B9" i="6"/>
  <c r="F10" i="2"/>
  <c r="G10" i="2"/>
  <c r="H10" i="2"/>
  <c r="I10" i="2"/>
  <c r="J10" i="2"/>
  <c r="B10" i="2"/>
  <c r="E6" i="4"/>
  <c r="F6" i="4"/>
  <c r="G6" i="4"/>
  <c r="H6" i="4"/>
  <c r="I6" i="4"/>
  <c r="J6" i="4"/>
  <c r="E9" i="5"/>
  <c r="F9" i="5"/>
  <c r="G9" i="5"/>
  <c r="H9" i="5"/>
  <c r="I9" i="5"/>
  <c r="J9" i="5"/>
  <c r="C9" i="5"/>
  <c r="D9" i="5"/>
  <c r="B9" i="5"/>
  <c r="C6" i="4"/>
  <c r="D6" i="4"/>
  <c r="B6" i="4"/>
  <c r="D10" i="2"/>
  <c r="E10" i="2"/>
  <c r="C10" i="2"/>
  <c r="C11" i="9" l="1"/>
</calcChain>
</file>

<file path=xl/sharedStrings.xml><?xml version="1.0" encoding="utf-8"?>
<sst xmlns="http://schemas.openxmlformats.org/spreadsheetml/2006/main" count="124" uniqueCount="42">
  <si>
    <t>Data comes from here:</t>
  </si>
  <si>
    <t>https://drive.google.com/drive/folders/1flhAFpnjQGAE3esh9E2-4eAHEwi8Dpf9</t>
  </si>
  <si>
    <t>Black No Pretrial</t>
  </si>
  <si>
    <t>Black Pretrial</t>
  </si>
  <si>
    <t>Black Total Defendants Sentenced</t>
  </si>
  <si>
    <t>DA</t>
  </si>
  <si>
    <t>jd_1</t>
  </si>
  <si>
    <t>jd_2</t>
  </si>
  <si>
    <t>Black No Pretrial Detention</t>
  </si>
  <si>
    <t>Black Pretrial detention</t>
  </si>
  <si>
    <t>2021 Q4</t>
  </si>
  <si>
    <t>2022 Q1</t>
  </si>
  <si>
    <t>2022 Q2</t>
  </si>
  <si>
    <t>Didn't have Black pretrial defendants</t>
  </si>
  <si>
    <t>https://docs.google.com/spreadsheets/d/181cyT5rh1vCB_-nYsyndkrzeateC-nhnkFywUPo2qqQ/edit#gid=0</t>
  </si>
  <si>
    <t>JD_6</t>
  </si>
  <si>
    <t>JD_5</t>
  </si>
  <si>
    <t>jd_7</t>
  </si>
  <si>
    <t>JD_8</t>
  </si>
  <si>
    <t>No pretrial, only felony incarceration</t>
  </si>
  <si>
    <t>https://data.dacolorado.org/8th/sentencing</t>
  </si>
  <si>
    <t>Hispanic No Pretrial</t>
  </si>
  <si>
    <t>Hispanic Pretrial</t>
  </si>
  <si>
    <t>Hispanic Total Defendants Sentenced</t>
  </si>
  <si>
    <t>White No Pretrial</t>
  </si>
  <si>
    <t>White Pretrial</t>
  </si>
  <si>
    <t>White Total Defendants Sentenced</t>
  </si>
  <si>
    <t>Percent of Black defendants detained pretrial</t>
  </si>
  <si>
    <t>Percent of Hispanic defendants detained pretrial</t>
  </si>
  <si>
    <t>Percent of White defendants detained pretrial</t>
  </si>
  <si>
    <t>Native American No Pretrial</t>
  </si>
  <si>
    <t>Native American Pretrial</t>
  </si>
  <si>
    <t>Native American Total Defendants Sentenced</t>
  </si>
  <si>
    <t>Percent of Native American defendants detained pretrial</t>
  </si>
  <si>
    <t>jd_18</t>
  </si>
  <si>
    <t>jd_20</t>
  </si>
  <si>
    <t>Total</t>
  </si>
  <si>
    <t>jd_6</t>
  </si>
  <si>
    <t>Perc of Black defendants in pretrial detention:</t>
  </si>
  <si>
    <t>Perc of White defendants in pretrial detention:</t>
  </si>
  <si>
    <t>Perc of Hispanic defendants in pretrial detention:</t>
  </si>
  <si>
    <t>total_check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</si>
</sst>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right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vertical="top" wrapText="1"/>
    </xf>
    <xf numFmtId="3" fontId="0" fillId="0" borderId="0" xfId="0" applyNumberFormat="1"/>
    <xf numFmtId="0" fontId="3" fillId="3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553699</xdr:colOff>
      <xdr:row>10</xdr:row>
      <xdr:rowOff>95250</xdr:rowOff>
    </xdr:from>
    <xdr:to>
      <xdr:col>13</xdr:col>
      <xdr:colOff>592712</xdr:colOff>
      <xdr:row>45</xdr:row>
      <xdr:rowOff>126125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9E9A9-84FA-4A89-830F-F5F8E2EF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299" y="1905000"/>
          <a:ext cx="7354213" cy="636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3E4D-7139-478C-943F-90743EBF4579}">
  <dimension ref="A1:D10"/>
  <sheetViews>
    <sheetView workbookViewId="0">
      <selection activeCell="I10" sqref="I10"/>
    </sheetView>
  </sheetViews>
  <sheetFormatPr defaultRowHeight="14.5" x14ac:dyDescent="0.35"/>
  <sheetData>
    <row r="1" spans="1:4" x14ac:dyDescent="0.35">
      <c r="A1" t="s">
        <v>0</v>
      </c>
      <c r="D1" t="s">
        <v>1</v>
      </c>
    </row>
    <row r="3" spans="1:4" x14ac:dyDescent="0.35">
      <c r="A3" t="s">
        <v>13</v>
      </c>
    </row>
    <row r="4" spans="1:4" x14ac:dyDescent="0.35">
      <c r="B4" t="s">
        <v>15</v>
      </c>
    </row>
    <row r="5" spans="1:4" x14ac:dyDescent="0.35">
      <c r="C5" t="s">
        <v>14</v>
      </c>
    </row>
    <row r="6" spans="1:4" x14ac:dyDescent="0.35">
      <c r="B6" t="s">
        <v>16</v>
      </c>
    </row>
    <row r="7" spans="1:4" x14ac:dyDescent="0.35">
      <c r="C7" t="s">
        <v>19</v>
      </c>
    </row>
    <row r="8" spans="1:4" x14ac:dyDescent="0.35">
      <c r="B8" t="s">
        <v>18</v>
      </c>
    </row>
    <row r="9" spans="1:4" x14ac:dyDescent="0.35">
      <c r="C9" t="s">
        <v>19</v>
      </c>
    </row>
    <row r="10" spans="1:4" x14ac:dyDescent="0.35">
      <c r="D10" t="s">
        <v>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0A82-6C67-4E90-9EAC-9BDBDA3B4EBC}">
  <dimension ref="A1:M6"/>
  <sheetViews>
    <sheetView workbookViewId="0">
      <selection activeCell="E6" sqref="E6:G6"/>
    </sheetView>
  </sheetViews>
  <sheetFormatPr defaultRowHeight="14.5" x14ac:dyDescent="0.35"/>
  <sheetData>
    <row r="1" spans="1:13" ht="124.5" thickBot="1" x14ac:dyDescent="0.4">
      <c r="A1" s="2"/>
      <c r="B1" s="3" t="s">
        <v>2</v>
      </c>
      <c r="C1" s="3" t="s">
        <v>3</v>
      </c>
      <c r="D1" s="3" t="s">
        <v>4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 spans="1:13" ht="16" thickBot="1" x14ac:dyDescent="0.4">
      <c r="A2" s="4" t="s">
        <v>10</v>
      </c>
      <c r="B2" s="4">
        <v>266</v>
      </c>
      <c r="C2" s="4">
        <v>126</v>
      </c>
      <c r="D2" s="4">
        <v>392</v>
      </c>
      <c r="E2" s="4">
        <v>62</v>
      </c>
      <c r="F2" s="4">
        <v>40</v>
      </c>
      <c r="G2" s="4">
        <v>102</v>
      </c>
      <c r="H2" s="4">
        <v>683</v>
      </c>
      <c r="I2" s="4">
        <v>265</v>
      </c>
      <c r="J2" s="4">
        <v>948</v>
      </c>
      <c r="K2" s="3">
        <v>32.142857139999997</v>
      </c>
      <c r="L2" s="3">
        <v>39.215686269999999</v>
      </c>
      <c r="M2" s="3">
        <v>27.9535865</v>
      </c>
    </row>
    <row r="3" spans="1:13" ht="16" thickBot="1" x14ac:dyDescent="0.4">
      <c r="A3" s="4" t="s">
        <v>11</v>
      </c>
      <c r="B3" s="4">
        <v>258</v>
      </c>
      <c r="C3" s="4">
        <v>104</v>
      </c>
      <c r="D3" s="4">
        <v>362</v>
      </c>
      <c r="E3" s="4">
        <v>55</v>
      </c>
      <c r="F3" s="4">
        <v>29</v>
      </c>
      <c r="G3" s="4">
        <v>84</v>
      </c>
      <c r="H3" s="4">
        <v>734</v>
      </c>
      <c r="I3" s="4">
        <v>267</v>
      </c>
      <c r="J3" s="4">
        <v>1001</v>
      </c>
      <c r="K3" s="3">
        <v>28.72928177</v>
      </c>
      <c r="L3" s="3">
        <v>34.52380952</v>
      </c>
      <c r="M3" s="3">
        <v>26.673326670000002</v>
      </c>
    </row>
    <row r="4" spans="1:13" ht="16" thickBot="1" x14ac:dyDescent="0.4">
      <c r="A4" s="4" t="s">
        <v>12</v>
      </c>
      <c r="B4" s="4">
        <v>244</v>
      </c>
      <c r="C4" s="4">
        <v>87</v>
      </c>
      <c r="D4" s="4">
        <v>331</v>
      </c>
      <c r="E4" s="4">
        <v>65</v>
      </c>
      <c r="F4" s="4">
        <v>25</v>
      </c>
      <c r="G4" s="4">
        <v>90</v>
      </c>
      <c r="H4" s="4">
        <v>723</v>
      </c>
      <c r="I4" s="4">
        <v>230</v>
      </c>
      <c r="J4" s="4">
        <v>953</v>
      </c>
      <c r="K4" s="3">
        <v>26.283987920000001</v>
      </c>
      <c r="L4" s="3">
        <v>27.777777780000001</v>
      </c>
      <c r="M4" s="3">
        <v>24.134312699999999</v>
      </c>
    </row>
    <row r="6" spans="1:13" x14ac:dyDescent="0.35">
      <c r="B6">
        <f>SUM(B2:B4)</f>
        <v>768</v>
      </c>
      <c r="C6">
        <f t="shared" ref="C6:J6" si="0">SUM(C2:C4)</f>
        <v>317</v>
      </c>
      <c r="D6">
        <f t="shared" si="0"/>
        <v>1085</v>
      </c>
      <c r="E6">
        <f t="shared" si="0"/>
        <v>182</v>
      </c>
      <c r="F6">
        <f t="shared" si="0"/>
        <v>94</v>
      </c>
      <c r="G6">
        <f t="shared" si="0"/>
        <v>276</v>
      </c>
      <c r="H6">
        <f t="shared" si="0"/>
        <v>2140</v>
      </c>
      <c r="I6">
        <f t="shared" si="0"/>
        <v>762</v>
      </c>
      <c r="J6">
        <f t="shared" si="0"/>
        <v>2902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28FA-BDA7-4958-B7E4-8623B952EA0A}">
  <dimension ref="A1:M10"/>
  <sheetViews>
    <sheetView workbookViewId="0">
      <selection activeCell="E10" sqref="E10:G10"/>
    </sheetView>
  </sheetViews>
  <sheetFormatPr defaultRowHeight="14.5" x14ac:dyDescent="0.35"/>
  <cols>
    <col min="1" max="2" width="15.6328125" customWidth="1"/>
    <col min="3" max="3" width="28.08984375" customWidth="1"/>
    <col min="4" max="4" width="18.54296875" customWidth="1"/>
    <col min="5" max="5" width="30.1796875" customWidth="1"/>
  </cols>
  <sheetData>
    <row r="1" spans="1:13" ht="124.5" thickBot="1" x14ac:dyDescent="0.4">
      <c r="A1" s="2"/>
      <c r="B1" s="3" t="s">
        <v>2</v>
      </c>
      <c r="C1" s="3" t="s">
        <v>3</v>
      </c>
      <c r="D1" s="3" t="s">
        <v>4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 spans="1:13" ht="16" thickBot="1" x14ac:dyDescent="0.4">
      <c r="A2" s="4">
        <v>2017</v>
      </c>
      <c r="B2" s="4">
        <v>362</v>
      </c>
      <c r="C2" s="4">
        <v>118</v>
      </c>
      <c r="D2" s="4">
        <v>480</v>
      </c>
      <c r="E2" s="4">
        <v>244</v>
      </c>
      <c r="F2" s="4">
        <v>69</v>
      </c>
      <c r="G2" s="4">
        <v>313</v>
      </c>
      <c r="H2" s="4">
        <v>3430</v>
      </c>
      <c r="I2" s="4">
        <v>1039</v>
      </c>
      <c r="J2" s="4">
        <v>4469</v>
      </c>
      <c r="K2" s="2">
        <v>24.583333329999999</v>
      </c>
      <c r="L2" s="2">
        <v>22.044728429999999</v>
      </c>
      <c r="M2" s="2">
        <v>23.249048999999999</v>
      </c>
    </row>
    <row r="3" spans="1:13" ht="16" thickBot="1" x14ac:dyDescent="0.4">
      <c r="A3" s="4">
        <v>2018</v>
      </c>
      <c r="B3" s="4">
        <v>373</v>
      </c>
      <c r="C3" s="4">
        <v>189</v>
      </c>
      <c r="D3" s="4">
        <v>562</v>
      </c>
      <c r="E3" s="4">
        <v>257</v>
      </c>
      <c r="F3" s="4">
        <v>133</v>
      </c>
      <c r="G3" s="4">
        <v>390</v>
      </c>
      <c r="H3" s="4">
        <v>5174</v>
      </c>
      <c r="I3" s="4">
        <v>1738</v>
      </c>
      <c r="J3" s="4">
        <v>6912</v>
      </c>
      <c r="K3" s="2">
        <v>33.629893240000001</v>
      </c>
      <c r="L3" s="2">
        <v>34.102564100000002</v>
      </c>
      <c r="M3" s="2">
        <v>25.144675929999998</v>
      </c>
    </row>
    <row r="4" spans="1:13" ht="16" thickBot="1" x14ac:dyDescent="0.4">
      <c r="A4" s="4">
        <v>2019</v>
      </c>
      <c r="B4" s="4">
        <v>388</v>
      </c>
      <c r="C4" s="4">
        <v>213</v>
      </c>
      <c r="D4" s="4">
        <v>601</v>
      </c>
      <c r="E4" s="4">
        <v>320</v>
      </c>
      <c r="F4" s="4">
        <v>166</v>
      </c>
      <c r="G4" s="4">
        <v>486</v>
      </c>
      <c r="H4" s="4">
        <v>5272</v>
      </c>
      <c r="I4" s="4">
        <v>2027</v>
      </c>
      <c r="J4" s="4">
        <v>7299</v>
      </c>
      <c r="K4" s="2">
        <v>35.44093178</v>
      </c>
      <c r="L4" s="2">
        <v>34.156378599999996</v>
      </c>
      <c r="M4" s="2">
        <v>27.770927520000001</v>
      </c>
    </row>
    <row r="5" spans="1:13" ht="16" thickBot="1" x14ac:dyDescent="0.4">
      <c r="A5" s="4">
        <v>2020</v>
      </c>
      <c r="B5" s="4">
        <v>279</v>
      </c>
      <c r="C5" s="4">
        <v>102</v>
      </c>
      <c r="D5" s="4">
        <v>381</v>
      </c>
      <c r="E5" s="4">
        <v>272</v>
      </c>
      <c r="F5" s="4">
        <v>107</v>
      </c>
      <c r="G5" s="4">
        <v>379</v>
      </c>
      <c r="H5" s="4">
        <v>3425</v>
      </c>
      <c r="I5" s="4">
        <v>1152</v>
      </c>
      <c r="J5" s="4">
        <v>4577</v>
      </c>
      <c r="K5" s="2">
        <v>26.771653539999999</v>
      </c>
      <c r="L5" s="2">
        <v>28.23218997</v>
      </c>
      <c r="M5" s="2">
        <v>25.169324889999999</v>
      </c>
    </row>
    <row r="6" spans="1:13" ht="16" thickBot="1" x14ac:dyDescent="0.4">
      <c r="A6" s="4">
        <v>2021</v>
      </c>
      <c r="B6" s="4">
        <v>271</v>
      </c>
      <c r="C6" s="4">
        <v>203</v>
      </c>
      <c r="D6" s="4">
        <v>474</v>
      </c>
      <c r="E6" s="4">
        <v>318</v>
      </c>
      <c r="F6" s="4">
        <v>182</v>
      </c>
      <c r="G6" s="4">
        <v>500</v>
      </c>
      <c r="H6" s="4">
        <v>3582</v>
      </c>
      <c r="I6" s="4">
        <v>1617</v>
      </c>
      <c r="J6" s="4">
        <v>5199</v>
      </c>
      <c r="K6" s="2">
        <v>42.827004219999999</v>
      </c>
      <c r="L6" s="2">
        <v>36.4</v>
      </c>
      <c r="M6" s="2">
        <v>31.102135029999999</v>
      </c>
    </row>
    <row r="7" spans="1:13" ht="16" thickBot="1" x14ac:dyDescent="0.4">
      <c r="A7" s="3">
        <v>2022</v>
      </c>
      <c r="B7" s="4">
        <v>139</v>
      </c>
      <c r="C7" s="4">
        <v>99</v>
      </c>
      <c r="D7" s="4">
        <v>238</v>
      </c>
      <c r="E7" s="4">
        <v>135</v>
      </c>
      <c r="F7" s="4">
        <v>90</v>
      </c>
      <c r="G7" s="4">
        <v>225</v>
      </c>
      <c r="H7" s="4">
        <v>1592</v>
      </c>
      <c r="I7" s="4">
        <v>715</v>
      </c>
      <c r="J7" s="4">
        <v>2307</v>
      </c>
      <c r="K7" s="2">
        <v>41.596638660000004</v>
      </c>
      <c r="L7" s="2">
        <v>40</v>
      </c>
      <c r="M7" s="2">
        <v>30.992631119999999</v>
      </c>
    </row>
    <row r="10" spans="1:13" x14ac:dyDescent="0.35">
      <c r="B10">
        <f>SUM(B2:B7)</f>
        <v>1812</v>
      </c>
      <c r="C10">
        <f>SUM(C2:C7)</f>
        <v>924</v>
      </c>
      <c r="D10">
        <f t="shared" ref="D10:J10" si="0">SUM(D2:D7)</f>
        <v>2736</v>
      </c>
      <c r="E10">
        <f t="shared" si="0"/>
        <v>1546</v>
      </c>
      <c r="F10">
        <f t="shared" si="0"/>
        <v>747</v>
      </c>
      <c r="G10">
        <f t="shared" si="0"/>
        <v>2293</v>
      </c>
      <c r="H10">
        <f t="shared" si="0"/>
        <v>22475</v>
      </c>
      <c r="I10">
        <f t="shared" si="0"/>
        <v>8288</v>
      </c>
      <c r="J10">
        <f t="shared" si="0"/>
        <v>30763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9E32-1F7B-41D8-9214-6BF5491014F3}">
  <dimension ref="A1:B3"/>
  <sheetViews>
    <sheetView workbookViewId="0">
      <selection activeCell="A7" sqref="A7"/>
    </sheetView>
  </sheetViews>
  <sheetFormatPr defaultRowHeight="14.5" x14ac:dyDescent="0.35"/>
  <cols>
    <col min="1" max="1" width="62.54296875" customWidth="1"/>
  </cols>
  <sheetData>
    <row r="1" spans="1:2" x14ac:dyDescent="0.35">
      <c r="A1" t="s">
        <v>40</v>
      </c>
      <c r="B1">
        <v>36.441995195704393</v>
      </c>
    </row>
    <row r="2" spans="1:2" x14ac:dyDescent="0.35">
      <c r="A2" t="s">
        <v>38</v>
      </c>
      <c r="B2">
        <v>35.120441619270657</v>
      </c>
    </row>
    <row r="3" spans="1:2" x14ac:dyDescent="0.35">
      <c r="A3" t="s">
        <v>39</v>
      </c>
      <c r="B3">
        <v>27.61627906976744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8ACA-6A6F-4675-BBBD-C121968FBEA7}">
  <dimension ref="A1:F11"/>
  <sheetViews>
    <sheetView workbookViewId="0">
      <selection activeCell="C6" sqref="C6"/>
    </sheetView>
  </sheetViews>
  <sheetFormatPr defaultRowHeight="14.5" x14ac:dyDescent="0.35"/>
  <cols>
    <col min="2" max="2" width="60.7265625" customWidth="1"/>
  </cols>
  <sheetData>
    <row r="1" spans="1:6" ht="93.5" thickBot="1" x14ac:dyDescent="0.4">
      <c r="A1" t="s">
        <v>5</v>
      </c>
      <c r="B1" s="3" t="s">
        <v>21</v>
      </c>
      <c r="C1" s="3" t="s">
        <v>22</v>
      </c>
      <c r="D1" s="3" t="s">
        <v>23</v>
      </c>
      <c r="E1" s="6"/>
      <c r="F1" s="6" t="s">
        <v>41</v>
      </c>
    </row>
    <row r="2" spans="1:6" x14ac:dyDescent="0.35">
      <c r="A2" t="s">
        <v>6</v>
      </c>
      <c r="B2">
        <v>1546</v>
      </c>
      <c r="C2">
        <v>747</v>
      </c>
      <c r="D2">
        <v>2293</v>
      </c>
      <c r="F2">
        <f>B2+C2</f>
        <v>2293</v>
      </c>
    </row>
    <row r="3" spans="1:6" x14ac:dyDescent="0.35">
      <c r="A3" t="s">
        <v>7</v>
      </c>
      <c r="B3">
        <v>182</v>
      </c>
      <c r="C3">
        <v>94</v>
      </c>
      <c r="D3">
        <v>276</v>
      </c>
      <c r="F3">
        <f>B3+C3</f>
        <v>276</v>
      </c>
    </row>
    <row r="4" spans="1:6" x14ac:dyDescent="0.35">
      <c r="A4" t="s">
        <v>37</v>
      </c>
      <c r="B4">
        <v>208</v>
      </c>
      <c r="C4">
        <v>103</v>
      </c>
      <c r="D4">
        <v>311</v>
      </c>
      <c r="F4">
        <f>B4+C4</f>
        <v>311</v>
      </c>
    </row>
    <row r="5" spans="1:6" x14ac:dyDescent="0.35">
      <c r="A5" t="s">
        <v>17</v>
      </c>
      <c r="B5">
        <v>440</v>
      </c>
      <c r="C5">
        <v>340</v>
      </c>
      <c r="D5">
        <v>780</v>
      </c>
      <c r="F5">
        <f>B5+C5</f>
        <v>780</v>
      </c>
    </row>
    <row r="6" spans="1:6" x14ac:dyDescent="0.35">
      <c r="A6" t="s">
        <v>34</v>
      </c>
      <c r="B6">
        <v>1675</v>
      </c>
      <c r="C6">
        <v>1092</v>
      </c>
      <c r="D6">
        <v>2767</v>
      </c>
      <c r="F6">
        <f>B6+C6</f>
        <v>2767</v>
      </c>
    </row>
    <row r="7" spans="1:6" x14ac:dyDescent="0.35">
      <c r="A7" t="s">
        <v>35</v>
      </c>
      <c r="B7">
        <v>447</v>
      </c>
      <c r="C7">
        <v>203</v>
      </c>
      <c r="D7">
        <v>650</v>
      </c>
      <c r="F7">
        <f>B7+C7</f>
        <v>650</v>
      </c>
    </row>
    <row r="9" spans="1:6" x14ac:dyDescent="0.35">
      <c r="A9" t="s">
        <v>36</v>
      </c>
      <c r="B9" s="5">
        <f>SUM(B2:B7)</f>
        <v>4498</v>
      </c>
      <c r="C9" s="5">
        <f t="shared" ref="C9:D9" si="0">SUM(C2:C7)</f>
        <v>2579</v>
      </c>
      <c r="D9" s="5">
        <f t="shared" si="0"/>
        <v>7077</v>
      </c>
      <c r="E9" s="5"/>
      <c r="F9">
        <f>B9+C9</f>
        <v>7077</v>
      </c>
    </row>
    <row r="11" spans="1:6" x14ac:dyDescent="0.35">
      <c r="B11" t="s">
        <v>40</v>
      </c>
      <c r="C11">
        <f>(C9/D9)*100</f>
        <v>36.441995195704393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49F1-A9CF-4C40-B441-AB1F8657BC68}">
  <dimension ref="A1:D11"/>
  <sheetViews>
    <sheetView workbookViewId="0">
      <selection activeCell="B11" sqref="B11:C11"/>
    </sheetView>
  </sheetViews>
  <sheetFormatPr defaultRowHeight="14.5" x14ac:dyDescent="0.35"/>
  <cols>
    <col min="2" max="2" width="44.08984375" customWidth="1"/>
    <col min="3" max="3" width="22.36328125" customWidth="1"/>
  </cols>
  <sheetData>
    <row r="1" spans="1:4" ht="93.5" thickBot="1" x14ac:dyDescent="0.4">
      <c r="A1" t="s">
        <v>5</v>
      </c>
      <c r="B1" s="3" t="s">
        <v>24</v>
      </c>
      <c r="C1" s="3" t="s">
        <v>25</v>
      </c>
      <c r="D1" s="3" t="s">
        <v>26</v>
      </c>
    </row>
    <row r="2" spans="1:4" x14ac:dyDescent="0.35">
      <c r="A2" t="s">
        <v>6</v>
      </c>
      <c r="B2" s="5">
        <v>22475</v>
      </c>
      <c r="C2" s="5">
        <v>8288</v>
      </c>
      <c r="D2" s="5">
        <v>30763</v>
      </c>
    </row>
    <row r="3" spans="1:4" x14ac:dyDescent="0.35">
      <c r="A3" t="s">
        <v>7</v>
      </c>
      <c r="B3" s="5">
        <v>2140</v>
      </c>
      <c r="C3" s="5">
        <v>762</v>
      </c>
      <c r="D3" s="5">
        <v>2902</v>
      </c>
    </row>
    <row r="4" spans="1:4" x14ac:dyDescent="0.35">
      <c r="A4" t="s">
        <v>37</v>
      </c>
      <c r="B4" s="5">
        <v>2832</v>
      </c>
      <c r="C4" s="5">
        <v>697</v>
      </c>
      <c r="D4" s="5">
        <v>3529</v>
      </c>
    </row>
    <row r="5" spans="1:4" x14ac:dyDescent="0.35">
      <c r="A5" t="s">
        <v>17</v>
      </c>
      <c r="B5" s="5">
        <v>5227</v>
      </c>
      <c r="C5" s="5">
        <v>2184</v>
      </c>
      <c r="D5" s="5">
        <v>7411</v>
      </c>
    </row>
    <row r="6" spans="1:4" x14ac:dyDescent="0.35">
      <c r="A6" t="s">
        <v>34</v>
      </c>
      <c r="B6" s="5">
        <v>19998</v>
      </c>
      <c r="C6" s="5">
        <v>8049</v>
      </c>
      <c r="D6" s="5">
        <v>28047</v>
      </c>
    </row>
    <row r="7" spans="1:4" x14ac:dyDescent="0.35">
      <c r="A7" t="s">
        <v>35</v>
      </c>
      <c r="B7" s="5">
        <v>3353</v>
      </c>
      <c r="C7" s="5">
        <v>1395</v>
      </c>
      <c r="D7" s="5">
        <v>4748</v>
      </c>
    </row>
    <row r="8" spans="1:4" x14ac:dyDescent="0.35">
      <c r="B8" s="5"/>
      <c r="C8" s="5"/>
      <c r="D8" s="5"/>
    </row>
    <row r="9" spans="1:4" x14ac:dyDescent="0.35">
      <c r="A9" t="s">
        <v>36</v>
      </c>
      <c r="B9" s="5">
        <f>SUM(B2:B7)</f>
        <v>56025</v>
      </c>
      <c r="C9" s="5">
        <f t="shared" ref="C9:D9" si="0">SUM(C2:C7)</f>
        <v>21375</v>
      </c>
      <c r="D9" s="5">
        <f t="shared" si="0"/>
        <v>77400</v>
      </c>
    </row>
    <row r="11" spans="1:4" x14ac:dyDescent="0.35">
      <c r="B11" t="s">
        <v>39</v>
      </c>
      <c r="C11">
        <f>(C9/D9)*100</f>
        <v>27.61627906976744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04F-6E2A-44F8-8AE9-A6A70C36C269}">
  <dimension ref="A1:D10"/>
  <sheetViews>
    <sheetView workbookViewId="0">
      <selection activeCell="B10" sqref="B10:C10"/>
    </sheetView>
  </sheetViews>
  <sheetFormatPr defaultRowHeight="14.5" x14ac:dyDescent="0.35"/>
  <cols>
    <col min="1" max="1" width="14.90625" customWidth="1"/>
    <col min="2" max="2" width="41.7265625" customWidth="1"/>
    <col min="3" max="3" width="22.26953125" customWidth="1"/>
    <col min="4" max="4" width="40.08984375" customWidth="1"/>
  </cols>
  <sheetData>
    <row r="1" spans="1:4" ht="15.5" x14ac:dyDescent="0.35">
      <c r="A1" t="s">
        <v>5</v>
      </c>
      <c r="B1" s="1" t="s">
        <v>8</v>
      </c>
      <c r="C1" s="1" t="s">
        <v>9</v>
      </c>
      <c r="D1" s="1" t="s">
        <v>4</v>
      </c>
    </row>
    <row r="2" spans="1:4" x14ac:dyDescent="0.35">
      <c r="A2" t="s">
        <v>6</v>
      </c>
      <c r="B2">
        <v>1812</v>
      </c>
      <c r="C2">
        <v>924</v>
      </c>
      <c r="D2">
        <v>2736</v>
      </c>
    </row>
    <row r="3" spans="1:4" x14ac:dyDescent="0.35">
      <c r="A3" t="s">
        <v>7</v>
      </c>
      <c r="B3">
        <v>768</v>
      </c>
      <c r="C3">
        <v>317</v>
      </c>
      <c r="D3">
        <v>1085</v>
      </c>
    </row>
    <row r="4" spans="1:4" x14ac:dyDescent="0.35">
      <c r="A4" t="s">
        <v>17</v>
      </c>
      <c r="B4">
        <v>77</v>
      </c>
      <c r="C4">
        <v>45</v>
      </c>
      <c r="D4">
        <v>122</v>
      </c>
    </row>
    <row r="5" spans="1:4" x14ac:dyDescent="0.35">
      <c r="A5" t="s">
        <v>34</v>
      </c>
      <c r="B5">
        <v>4881</v>
      </c>
      <c r="C5">
        <v>2794</v>
      </c>
      <c r="D5">
        <v>7675</v>
      </c>
    </row>
    <row r="6" spans="1:4" x14ac:dyDescent="0.35">
      <c r="A6" t="s">
        <v>35</v>
      </c>
      <c r="B6">
        <v>219</v>
      </c>
      <c r="C6">
        <v>119</v>
      </c>
      <c r="D6">
        <v>338</v>
      </c>
    </row>
    <row r="8" spans="1:4" x14ac:dyDescent="0.35">
      <c r="A8" t="s">
        <v>36</v>
      </c>
      <c r="B8">
        <f>SUM(B2:B6)</f>
        <v>7757</v>
      </c>
      <c r="C8">
        <f t="shared" ref="C8:D8" si="0">SUM(C2:C6)</f>
        <v>4199</v>
      </c>
      <c r="D8">
        <f t="shared" si="0"/>
        <v>11956</v>
      </c>
    </row>
    <row r="10" spans="1:4" x14ac:dyDescent="0.35">
      <c r="B10" t="s">
        <v>38</v>
      </c>
      <c r="C10">
        <f>(C8/D8)*100</f>
        <v>35.120441619270657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527-9119-4BF3-8FE5-4AB63A73708B}">
  <dimension ref="A1:M6"/>
  <sheetViews>
    <sheetView workbookViewId="0">
      <selection activeCell="E6" sqref="E6:G6"/>
    </sheetView>
  </sheetViews>
  <sheetFormatPr defaultRowHeight="14.5" x14ac:dyDescent="0.35"/>
  <sheetData>
    <row r="1" spans="1:13" ht="124.5" thickBot="1" x14ac:dyDescent="0.4">
      <c r="A1" s="2"/>
      <c r="B1" s="3" t="s">
        <v>2</v>
      </c>
      <c r="C1" s="3" t="s">
        <v>3</v>
      </c>
      <c r="D1" s="3" t="s">
        <v>4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 spans="1:13" ht="16" thickBot="1" x14ac:dyDescent="0.4">
      <c r="A2" s="4">
        <v>2020</v>
      </c>
      <c r="B2" s="4">
        <v>91</v>
      </c>
      <c r="C2" s="4">
        <v>31</v>
      </c>
      <c r="D2" s="4">
        <v>122</v>
      </c>
      <c r="E2" s="4">
        <v>146</v>
      </c>
      <c r="F2" s="4">
        <v>61</v>
      </c>
      <c r="G2" s="4">
        <v>207</v>
      </c>
      <c r="H2" s="4">
        <v>1258</v>
      </c>
      <c r="I2" s="4">
        <v>457</v>
      </c>
      <c r="J2" s="4">
        <v>1715</v>
      </c>
      <c r="K2" s="3">
        <v>25.409836070000001</v>
      </c>
      <c r="L2" s="3">
        <v>29.46859903</v>
      </c>
      <c r="M2" s="3">
        <v>26.647230319999998</v>
      </c>
    </row>
    <row r="3" spans="1:13" ht="16" thickBot="1" x14ac:dyDescent="0.4">
      <c r="A3" s="4">
        <v>2021</v>
      </c>
      <c r="B3" s="4">
        <v>82</v>
      </c>
      <c r="C3" s="4">
        <v>65</v>
      </c>
      <c r="D3" s="4">
        <v>147</v>
      </c>
      <c r="E3" s="4">
        <v>194</v>
      </c>
      <c r="F3" s="4">
        <v>104</v>
      </c>
      <c r="G3" s="4">
        <v>298</v>
      </c>
      <c r="H3" s="4">
        <v>1370</v>
      </c>
      <c r="I3" s="4">
        <v>607</v>
      </c>
      <c r="J3" s="4">
        <v>1977</v>
      </c>
      <c r="K3" s="3">
        <v>44.217687069999997</v>
      </c>
      <c r="L3" s="3">
        <v>34.899328859999997</v>
      </c>
      <c r="M3" s="3">
        <v>30.703085479999999</v>
      </c>
    </row>
    <row r="4" spans="1:13" ht="16" thickBot="1" x14ac:dyDescent="0.4">
      <c r="A4" s="3">
        <v>2022</v>
      </c>
      <c r="B4" s="4">
        <v>46</v>
      </c>
      <c r="C4" s="4">
        <v>23</v>
      </c>
      <c r="D4" s="4">
        <v>69</v>
      </c>
      <c r="E4" s="4">
        <v>107</v>
      </c>
      <c r="F4" s="4">
        <v>38</v>
      </c>
      <c r="G4" s="4">
        <v>145</v>
      </c>
      <c r="H4" s="4">
        <v>725</v>
      </c>
      <c r="I4" s="4">
        <v>331</v>
      </c>
      <c r="J4" s="4">
        <v>1056</v>
      </c>
      <c r="K4" s="3">
        <v>33.333333330000002</v>
      </c>
      <c r="L4" s="3">
        <v>26.20689655</v>
      </c>
      <c r="M4" s="3">
        <v>31.344696970000001</v>
      </c>
    </row>
    <row r="6" spans="1:13" x14ac:dyDescent="0.35">
      <c r="B6">
        <f>SUM(B2:B4)</f>
        <v>219</v>
      </c>
      <c r="C6">
        <f t="shared" ref="C6:J6" si="0">SUM(C2:C4)</f>
        <v>119</v>
      </c>
      <c r="D6">
        <f t="shared" si="0"/>
        <v>338</v>
      </c>
      <c r="E6">
        <f t="shared" si="0"/>
        <v>447</v>
      </c>
      <c r="F6">
        <f t="shared" si="0"/>
        <v>203</v>
      </c>
      <c r="G6">
        <f t="shared" si="0"/>
        <v>650</v>
      </c>
      <c r="H6">
        <f t="shared" si="0"/>
        <v>3353</v>
      </c>
      <c r="I6">
        <f t="shared" si="0"/>
        <v>1395</v>
      </c>
      <c r="J6">
        <f t="shared" si="0"/>
        <v>4748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21A7-2EE0-4B2C-BB85-650263813908}">
  <dimension ref="A1:M9"/>
  <sheetViews>
    <sheetView tabSelected="1" workbookViewId="0">
      <selection activeCell="P6" sqref="P6"/>
    </sheetView>
  </sheetViews>
  <sheetFormatPr defaultRowHeight="14.5" x14ac:dyDescent="0.35"/>
  <sheetData>
    <row r="1" spans="1:13" ht="124.5" thickBot="1" x14ac:dyDescent="0.4">
      <c r="A1" s="2"/>
      <c r="B1" s="3" t="s">
        <v>2</v>
      </c>
      <c r="C1" s="3" t="s">
        <v>3</v>
      </c>
      <c r="D1" s="3" t="s">
        <v>4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 spans="1:13" ht="16" thickBot="1" x14ac:dyDescent="0.4">
      <c r="A2" s="4">
        <v>2017</v>
      </c>
      <c r="B2" s="4">
        <v>1014</v>
      </c>
      <c r="C2" s="4">
        <v>522</v>
      </c>
      <c r="D2" s="4">
        <v>1536</v>
      </c>
      <c r="E2" s="4">
        <v>185</v>
      </c>
      <c r="F2" s="4">
        <v>105</v>
      </c>
      <c r="G2" s="4">
        <v>290</v>
      </c>
      <c r="H2" s="4">
        <v>4813</v>
      </c>
      <c r="I2" s="4">
        <v>1611</v>
      </c>
      <c r="J2" s="4">
        <v>6424</v>
      </c>
      <c r="K2" s="3">
        <v>33.984375</v>
      </c>
      <c r="L2" s="3">
        <v>36.206896550000003</v>
      </c>
      <c r="M2" s="3">
        <v>25.077833129999998</v>
      </c>
    </row>
    <row r="3" spans="1:13" ht="16" thickBot="1" x14ac:dyDescent="0.4">
      <c r="A3" s="4">
        <v>2018</v>
      </c>
      <c r="B3" s="4">
        <v>964</v>
      </c>
      <c r="C3" s="4">
        <v>571</v>
      </c>
      <c r="D3" s="4">
        <v>1535</v>
      </c>
      <c r="E3" s="4">
        <v>231</v>
      </c>
      <c r="F3" s="4">
        <v>152</v>
      </c>
      <c r="G3" s="4">
        <v>383</v>
      </c>
      <c r="H3" s="4">
        <v>4085</v>
      </c>
      <c r="I3" s="4">
        <v>1756</v>
      </c>
      <c r="J3" s="4">
        <v>5841</v>
      </c>
      <c r="K3" s="3">
        <v>37.198697070000001</v>
      </c>
      <c r="L3" s="3">
        <v>39.686684069999998</v>
      </c>
      <c r="M3" s="3">
        <v>30.06334532</v>
      </c>
    </row>
    <row r="4" spans="1:13" ht="16" thickBot="1" x14ac:dyDescent="0.4">
      <c r="A4" s="4">
        <v>2019</v>
      </c>
      <c r="B4" s="4">
        <v>1094</v>
      </c>
      <c r="C4" s="4">
        <v>651</v>
      </c>
      <c r="D4" s="4">
        <v>1745</v>
      </c>
      <c r="E4" s="4">
        <v>352</v>
      </c>
      <c r="F4" s="4">
        <v>216</v>
      </c>
      <c r="G4" s="4">
        <v>568</v>
      </c>
      <c r="H4" s="4">
        <v>4129</v>
      </c>
      <c r="I4" s="4">
        <v>1748</v>
      </c>
      <c r="J4" s="4">
        <v>5877</v>
      </c>
      <c r="K4" s="3">
        <v>37.30659026</v>
      </c>
      <c r="L4" s="3">
        <v>38.028169009999999</v>
      </c>
      <c r="M4" s="3">
        <v>29.74306619</v>
      </c>
    </row>
    <row r="5" spans="1:13" ht="16" thickBot="1" x14ac:dyDescent="0.4">
      <c r="A5" s="4">
        <v>2020</v>
      </c>
      <c r="B5" s="4">
        <v>691</v>
      </c>
      <c r="C5" s="4">
        <v>388</v>
      </c>
      <c r="D5" s="4">
        <v>1079</v>
      </c>
      <c r="E5" s="4">
        <v>314</v>
      </c>
      <c r="F5" s="4">
        <v>220</v>
      </c>
      <c r="G5" s="4">
        <v>534</v>
      </c>
      <c r="H5" s="4">
        <v>2742</v>
      </c>
      <c r="I5" s="4">
        <v>1059</v>
      </c>
      <c r="J5" s="4">
        <v>3801</v>
      </c>
      <c r="K5" s="3">
        <v>35.959221499999998</v>
      </c>
      <c r="L5" s="3">
        <v>41.198501870000001</v>
      </c>
      <c r="M5" s="3">
        <v>27.861089190000001</v>
      </c>
    </row>
    <row r="6" spans="1:13" ht="16" thickBot="1" x14ac:dyDescent="0.4">
      <c r="A6" s="4">
        <v>2021</v>
      </c>
      <c r="B6" s="4">
        <v>792</v>
      </c>
      <c r="C6" s="4">
        <v>415</v>
      </c>
      <c r="D6" s="4">
        <v>1207</v>
      </c>
      <c r="E6" s="4">
        <v>393</v>
      </c>
      <c r="F6" s="4">
        <v>257</v>
      </c>
      <c r="G6" s="4">
        <v>650</v>
      </c>
      <c r="H6" s="4">
        <v>2792</v>
      </c>
      <c r="I6" s="4">
        <v>1198</v>
      </c>
      <c r="J6" s="4">
        <v>3990</v>
      </c>
      <c r="K6" s="3">
        <v>34.382767190000003</v>
      </c>
      <c r="L6" s="3">
        <v>39.53846154</v>
      </c>
      <c r="M6" s="3">
        <v>30.02506266</v>
      </c>
    </row>
    <row r="7" spans="1:13" ht="16" thickBot="1" x14ac:dyDescent="0.4">
      <c r="A7" s="3">
        <v>2022</v>
      </c>
      <c r="B7" s="4">
        <v>326</v>
      </c>
      <c r="C7" s="4">
        <v>247</v>
      </c>
      <c r="D7" s="4">
        <v>573</v>
      </c>
      <c r="E7" s="4">
        <v>200</v>
      </c>
      <c r="F7" s="4">
        <v>142</v>
      </c>
      <c r="G7" s="4">
        <v>342</v>
      </c>
      <c r="H7" s="4">
        <v>1437</v>
      </c>
      <c r="I7" s="4">
        <v>677</v>
      </c>
      <c r="J7" s="4">
        <v>2114</v>
      </c>
      <c r="K7" s="3">
        <v>43.106457239999997</v>
      </c>
      <c r="L7" s="3">
        <v>41.520467840000002</v>
      </c>
      <c r="M7" s="3">
        <v>32.024597919999998</v>
      </c>
    </row>
    <row r="9" spans="1:13" x14ac:dyDescent="0.35">
      <c r="B9">
        <f>SUM(B2:B7)</f>
        <v>4881</v>
      </c>
      <c r="C9">
        <f t="shared" ref="C9:J9" si="0">SUM(C2:C7)</f>
        <v>2794</v>
      </c>
      <c r="D9">
        <f t="shared" si="0"/>
        <v>7675</v>
      </c>
      <c r="E9">
        <f t="shared" si="0"/>
        <v>1675</v>
      </c>
      <c r="F9">
        <f t="shared" si="0"/>
        <v>1092</v>
      </c>
      <c r="G9">
        <f t="shared" si="0"/>
        <v>2767</v>
      </c>
      <c r="H9">
        <f t="shared" si="0"/>
        <v>19998</v>
      </c>
      <c r="I9">
        <f t="shared" si="0"/>
        <v>8049</v>
      </c>
      <c r="J9">
        <f t="shared" si="0"/>
        <v>28047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8A25-0ED0-4D04-BC30-FAAE0011CEFC}">
  <dimension ref="A1:M9"/>
  <sheetViews>
    <sheetView workbookViewId="0">
      <selection activeCell="E9" sqref="E9:G9"/>
    </sheetView>
  </sheetViews>
  <sheetFormatPr defaultRowHeight="14.5" x14ac:dyDescent="0.35"/>
  <sheetData>
    <row r="1" spans="1:13" ht="124.5" thickBot="1" x14ac:dyDescent="0.4">
      <c r="A1" s="2"/>
      <c r="B1" s="3" t="s">
        <v>2</v>
      </c>
      <c r="C1" s="3" t="s">
        <v>3</v>
      </c>
      <c r="D1" s="3" t="s">
        <v>4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</row>
    <row r="2" spans="1:13" ht="16" thickBot="1" x14ac:dyDescent="0.4">
      <c r="A2" s="4">
        <v>2017</v>
      </c>
      <c r="B2" s="4">
        <v>11</v>
      </c>
      <c r="C2" s="4">
        <v>5</v>
      </c>
      <c r="D2" s="4">
        <v>16</v>
      </c>
      <c r="E2" s="4">
        <v>36</v>
      </c>
      <c r="F2" s="4">
        <v>41</v>
      </c>
      <c r="G2" s="4">
        <v>77</v>
      </c>
      <c r="H2" s="4">
        <v>1160</v>
      </c>
      <c r="I2" s="4">
        <v>412</v>
      </c>
      <c r="J2" s="4">
        <v>1572</v>
      </c>
      <c r="K2" s="3">
        <v>31.25</v>
      </c>
      <c r="L2" s="3">
        <v>53.246753249999998</v>
      </c>
      <c r="M2" s="3">
        <v>26.208651400000001</v>
      </c>
    </row>
    <row r="3" spans="1:13" ht="16" thickBot="1" x14ac:dyDescent="0.4">
      <c r="A3" s="4">
        <v>2018</v>
      </c>
      <c r="B3" s="4">
        <v>14</v>
      </c>
      <c r="C3" s="4">
        <v>5</v>
      </c>
      <c r="D3" s="4">
        <v>19</v>
      </c>
      <c r="E3" s="4">
        <v>57</v>
      </c>
      <c r="F3" s="4">
        <v>42</v>
      </c>
      <c r="G3" s="4">
        <v>99</v>
      </c>
      <c r="H3" s="4">
        <v>986</v>
      </c>
      <c r="I3" s="4">
        <v>435</v>
      </c>
      <c r="J3" s="4">
        <v>1421</v>
      </c>
      <c r="K3" s="3">
        <v>26.315789469999999</v>
      </c>
      <c r="L3" s="3">
        <v>42.424242419999999</v>
      </c>
      <c r="M3" s="3">
        <v>30.6122449</v>
      </c>
    </row>
    <row r="4" spans="1:13" ht="16" thickBot="1" x14ac:dyDescent="0.4">
      <c r="A4" s="4">
        <v>2019</v>
      </c>
      <c r="B4" s="4">
        <v>14</v>
      </c>
      <c r="C4" s="4">
        <v>9</v>
      </c>
      <c r="D4" s="4">
        <v>23</v>
      </c>
      <c r="E4" s="4">
        <v>80</v>
      </c>
      <c r="F4" s="4">
        <v>74</v>
      </c>
      <c r="G4" s="4">
        <v>154</v>
      </c>
      <c r="H4" s="4">
        <v>967</v>
      </c>
      <c r="I4" s="4">
        <v>448</v>
      </c>
      <c r="J4" s="4">
        <v>1415</v>
      </c>
      <c r="K4" s="3">
        <v>39.130434780000002</v>
      </c>
      <c r="L4" s="3">
        <v>48.05194805</v>
      </c>
      <c r="M4" s="3">
        <v>31.66077739</v>
      </c>
    </row>
    <row r="5" spans="1:13" ht="16" thickBot="1" x14ac:dyDescent="0.4">
      <c r="A5" s="4">
        <v>2020</v>
      </c>
      <c r="B5" s="4">
        <v>9</v>
      </c>
      <c r="C5" s="4">
        <v>3</v>
      </c>
      <c r="D5" s="4">
        <v>12</v>
      </c>
      <c r="E5" s="4">
        <v>84</v>
      </c>
      <c r="F5" s="4">
        <v>60</v>
      </c>
      <c r="G5" s="4">
        <v>144</v>
      </c>
      <c r="H5" s="4">
        <v>781</v>
      </c>
      <c r="I5" s="4">
        <v>338</v>
      </c>
      <c r="J5" s="4">
        <v>1119</v>
      </c>
      <c r="K5" s="3">
        <v>25</v>
      </c>
      <c r="L5" s="3">
        <v>41.666666669999998</v>
      </c>
      <c r="M5" s="3">
        <v>30.20554066</v>
      </c>
    </row>
    <row r="6" spans="1:13" ht="16" thickBot="1" x14ac:dyDescent="0.4">
      <c r="A6" s="4">
        <v>2021</v>
      </c>
      <c r="B6" s="4">
        <v>22</v>
      </c>
      <c r="C6" s="4">
        <v>15</v>
      </c>
      <c r="D6" s="4">
        <v>37</v>
      </c>
      <c r="E6" s="4">
        <v>107</v>
      </c>
      <c r="F6" s="4">
        <v>82</v>
      </c>
      <c r="G6" s="4">
        <v>189</v>
      </c>
      <c r="H6" s="4">
        <v>919</v>
      </c>
      <c r="I6" s="4">
        <v>362</v>
      </c>
      <c r="J6" s="4">
        <v>1281</v>
      </c>
      <c r="K6" s="3">
        <v>40.540540540000002</v>
      </c>
      <c r="L6" s="3">
        <v>43.386243389999997</v>
      </c>
      <c r="M6" s="3">
        <v>28.25917252</v>
      </c>
    </row>
    <row r="7" spans="1:13" ht="16" thickBot="1" x14ac:dyDescent="0.4">
      <c r="A7" s="3">
        <v>2022</v>
      </c>
      <c r="B7" s="4">
        <v>7</v>
      </c>
      <c r="C7" s="4">
        <v>8</v>
      </c>
      <c r="D7" s="4">
        <v>15</v>
      </c>
      <c r="E7" s="4">
        <v>76</v>
      </c>
      <c r="F7" s="4">
        <v>41</v>
      </c>
      <c r="G7" s="4">
        <v>117</v>
      </c>
      <c r="H7" s="4">
        <v>414</v>
      </c>
      <c r="I7" s="4">
        <v>189</v>
      </c>
      <c r="J7" s="4">
        <v>603</v>
      </c>
      <c r="K7" s="3">
        <v>53.333333330000002</v>
      </c>
      <c r="L7" s="3">
        <v>35.042735039999997</v>
      </c>
      <c r="M7" s="3">
        <v>31.343283580000001</v>
      </c>
    </row>
    <row r="9" spans="1:13" x14ac:dyDescent="0.35">
      <c r="B9">
        <f>SUM(B2:B7)</f>
        <v>77</v>
      </c>
      <c r="C9">
        <f t="shared" ref="C9:J9" si="0">SUM(C2:C7)</f>
        <v>45</v>
      </c>
      <c r="D9">
        <f t="shared" si="0"/>
        <v>122</v>
      </c>
      <c r="E9">
        <f t="shared" si="0"/>
        <v>440</v>
      </c>
      <c r="F9">
        <f t="shared" si="0"/>
        <v>340</v>
      </c>
      <c r="G9">
        <f t="shared" si="0"/>
        <v>780</v>
      </c>
      <c r="H9">
        <f t="shared" si="0"/>
        <v>5227</v>
      </c>
      <c r="I9">
        <f t="shared" si="0"/>
        <v>2184</v>
      </c>
      <c r="J9">
        <f t="shared" si="0"/>
        <v>7411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FC9A-C9CD-4BCA-A4E3-60E6CD4A9AE3}">
  <dimension ref="A1:M9"/>
  <sheetViews>
    <sheetView workbookViewId="0">
      <selection activeCell="E9" sqref="E9:G9"/>
    </sheetView>
  </sheetViews>
  <sheetFormatPr defaultRowHeight="14.5" x14ac:dyDescent="0.35"/>
  <sheetData>
    <row r="1" spans="1:13" ht="155.5" thickBot="1" x14ac:dyDescent="0.4">
      <c r="A1" s="2"/>
      <c r="B1" s="3" t="s">
        <v>30</v>
      </c>
      <c r="C1" s="3" t="s">
        <v>31</v>
      </c>
      <c r="D1" s="3" t="s">
        <v>32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33</v>
      </c>
      <c r="L1" s="3" t="s">
        <v>28</v>
      </c>
      <c r="M1" s="3" t="s">
        <v>29</v>
      </c>
    </row>
    <row r="2" spans="1:13" ht="16" thickBot="1" x14ac:dyDescent="0.4">
      <c r="A2" s="4">
        <v>2017</v>
      </c>
      <c r="B2" s="4">
        <v>97</v>
      </c>
      <c r="C2" s="4">
        <v>42</v>
      </c>
      <c r="D2" s="4">
        <v>139</v>
      </c>
      <c r="E2" s="4">
        <v>30</v>
      </c>
      <c r="F2" s="4">
        <v>15</v>
      </c>
      <c r="G2" s="4">
        <v>45</v>
      </c>
      <c r="H2" s="4">
        <v>594</v>
      </c>
      <c r="I2" s="4">
        <v>129</v>
      </c>
      <c r="J2" s="4">
        <v>723</v>
      </c>
      <c r="K2" s="2">
        <v>30.215827340000001</v>
      </c>
      <c r="L2" s="2">
        <v>33.333333330000002</v>
      </c>
      <c r="M2" s="2">
        <v>17.842323650000001</v>
      </c>
    </row>
    <row r="3" spans="1:13" ht="16" thickBot="1" x14ac:dyDescent="0.4">
      <c r="A3" s="4">
        <v>2018</v>
      </c>
      <c r="B3" s="4">
        <v>111</v>
      </c>
      <c r="C3" s="4">
        <v>39</v>
      </c>
      <c r="D3" s="4">
        <v>150</v>
      </c>
      <c r="E3" s="4">
        <v>39</v>
      </c>
      <c r="F3" s="4">
        <v>33</v>
      </c>
      <c r="G3" s="4">
        <v>72</v>
      </c>
      <c r="H3" s="4">
        <v>567</v>
      </c>
      <c r="I3" s="4">
        <v>139</v>
      </c>
      <c r="J3" s="4">
        <v>706</v>
      </c>
      <c r="K3" s="2">
        <v>26</v>
      </c>
      <c r="L3" s="2">
        <v>45.833333330000002</v>
      </c>
      <c r="M3" s="2">
        <v>19.688385270000001</v>
      </c>
    </row>
    <row r="4" spans="1:13" ht="16" thickBot="1" x14ac:dyDescent="0.4">
      <c r="A4" s="4">
        <v>2019</v>
      </c>
      <c r="B4" s="4">
        <v>88</v>
      </c>
      <c r="C4" s="4">
        <v>52</v>
      </c>
      <c r="D4" s="4">
        <v>140</v>
      </c>
      <c r="E4" s="4">
        <v>41</v>
      </c>
      <c r="F4" s="4">
        <v>16</v>
      </c>
      <c r="G4" s="4">
        <v>57</v>
      </c>
      <c r="H4" s="4">
        <v>596</v>
      </c>
      <c r="I4" s="4">
        <v>155</v>
      </c>
      <c r="J4" s="4">
        <v>751</v>
      </c>
      <c r="K4" s="2">
        <v>37.142857139999997</v>
      </c>
      <c r="L4" s="2">
        <v>28.07017544</v>
      </c>
      <c r="M4" s="2">
        <v>20.6391478</v>
      </c>
    </row>
    <row r="5" spans="1:13" ht="16" thickBot="1" x14ac:dyDescent="0.4">
      <c r="A5" s="4">
        <v>2020</v>
      </c>
      <c r="B5" s="4">
        <v>81</v>
      </c>
      <c r="C5" s="4">
        <v>46</v>
      </c>
      <c r="D5" s="4">
        <v>127</v>
      </c>
      <c r="E5" s="4">
        <v>36</v>
      </c>
      <c r="F5" s="4">
        <v>17</v>
      </c>
      <c r="G5" s="4">
        <v>53</v>
      </c>
      <c r="H5" s="4">
        <v>422</v>
      </c>
      <c r="I5" s="4">
        <v>108</v>
      </c>
      <c r="J5" s="4">
        <v>530</v>
      </c>
      <c r="K5" s="2">
        <v>36.220472440000002</v>
      </c>
      <c r="L5" s="2">
        <v>32.075471700000001</v>
      </c>
      <c r="M5" s="2">
        <v>20.377358489999999</v>
      </c>
    </row>
    <row r="6" spans="1:13" ht="16" thickBot="1" x14ac:dyDescent="0.4">
      <c r="A6" s="4">
        <v>2021</v>
      </c>
      <c r="B6" s="4">
        <v>88</v>
      </c>
      <c r="C6" s="4">
        <v>31</v>
      </c>
      <c r="D6" s="4">
        <v>119</v>
      </c>
      <c r="E6" s="4">
        <v>43</v>
      </c>
      <c r="F6" s="4">
        <v>17</v>
      </c>
      <c r="G6" s="4">
        <v>60</v>
      </c>
      <c r="H6" s="4">
        <v>448</v>
      </c>
      <c r="I6" s="4">
        <v>115</v>
      </c>
      <c r="J6" s="4">
        <v>563</v>
      </c>
      <c r="K6" s="2">
        <v>26.050420169999999</v>
      </c>
      <c r="L6" s="2">
        <v>28.333333329999999</v>
      </c>
      <c r="M6" s="2">
        <v>20.426287739999999</v>
      </c>
    </row>
    <row r="7" spans="1:13" ht="16" thickBot="1" x14ac:dyDescent="0.4">
      <c r="A7" s="3">
        <v>2022</v>
      </c>
      <c r="B7" s="4">
        <v>39</v>
      </c>
      <c r="C7" s="4">
        <v>19</v>
      </c>
      <c r="D7" s="4">
        <v>58</v>
      </c>
      <c r="E7" s="4">
        <v>19</v>
      </c>
      <c r="F7" s="4">
        <v>5</v>
      </c>
      <c r="G7" s="4">
        <v>24</v>
      </c>
      <c r="H7" s="4">
        <v>205</v>
      </c>
      <c r="I7" s="4">
        <v>51</v>
      </c>
      <c r="J7" s="4">
        <v>256</v>
      </c>
      <c r="K7" s="2">
        <v>32.758620690000001</v>
      </c>
      <c r="L7" s="2">
        <v>20.833333329999999</v>
      </c>
      <c r="M7" s="2">
        <v>19.921875</v>
      </c>
    </row>
    <row r="9" spans="1:13" x14ac:dyDescent="0.35">
      <c r="B9">
        <f>SUM(B2:B7)</f>
        <v>504</v>
      </c>
      <c r="C9">
        <f t="shared" ref="C9:J9" si="0">SUM(C2:C7)</f>
        <v>229</v>
      </c>
      <c r="D9">
        <f t="shared" si="0"/>
        <v>733</v>
      </c>
      <c r="E9">
        <f t="shared" si="0"/>
        <v>208</v>
      </c>
      <c r="F9">
        <f t="shared" si="0"/>
        <v>103</v>
      </c>
      <c r="G9">
        <f t="shared" si="0"/>
        <v>311</v>
      </c>
      <c r="H9">
        <f t="shared" si="0"/>
        <v>2832</v>
      </c>
      <c r="I9">
        <f t="shared" si="0"/>
        <v>697</v>
      </c>
      <c r="J9">
        <f t="shared" si="0"/>
        <v>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diary</vt:lpstr>
      <vt:lpstr>all totals</vt:lpstr>
      <vt:lpstr>hisp total </vt:lpstr>
      <vt:lpstr>white_total</vt:lpstr>
      <vt:lpstr>black_total</vt:lpstr>
      <vt:lpstr>jd20</vt:lpstr>
      <vt:lpstr>jd18</vt:lpstr>
      <vt:lpstr>jd_7</vt:lpstr>
      <vt:lpstr>jd_6</vt:lpstr>
      <vt:lpstr>jd_2</vt:lpstr>
      <vt:lpstr>jd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2022-09-12T20:38:26Z</dcterms:created>
  <dcterms:modified xsi:type="dcterms:W3CDTF">2022-09-12T22:07:22Z</dcterms:modified>
</cp:coreProperties>
</file>