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Criminal cases of interest\Hair - innocence project\"/>
    </mc:Choice>
  </mc:AlternateContent>
  <xr:revisionPtr revIDLastSave="0" documentId="13_ncr:1_{384F27A9-FE16-4CC0-AE87-69E2DF0EE291}" xr6:coauthVersionLast="46" xr6:coauthVersionMax="46" xr10:uidLastSave="{00000000-0000-0000-0000-000000000000}"/>
  <bookViews>
    <workbookView xWindow="-28920" yWindow="-30" windowWidth="29040" windowHeight="15840" firstSheet="1" activeTab="2" xr2:uid="{00000000-000D-0000-FFFF-FFFF00000000}"/>
  </bookViews>
  <sheets>
    <sheet name="data diary" sheetId="3" r:id="rId1"/>
    <sheet name="convicted_charge" sheetId="7" r:id="rId2"/>
    <sheet name="PIVOT - cleaned charge" sheetId="11" r:id="rId3"/>
    <sheet name="agency_combined" sheetId="10" r:id="rId4"/>
    <sheet name="agency_first_count" sheetId="8" r:id="rId5"/>
    <sheet name="agency_second_count" sheetId="9" r:id="rId6"/>
    <sheet name="clean_for_collab" sheetId="6" r:id="rId7"/>
    <sheet name="clean" sheetId="4" r:id="rId8"/>
    <sheet name="pivot - OFFENSE TYPES" sheetId="5" r:id="rId9"/>
    <sheet name="in prog" sheetId="1" r:id="rId10"/>
    <sheet name="raw" sheetId="2" r:id="rId11"/>
  </sheets>
  <definedNames>
    <definedName name="_xlnm._FilterDatabase" localSheetId="3" hidden="1">agency_combined!$A$1:$B$1</definedName>
    <definedName name="_xlnm._FilterDatabase" localSheetId="9" hidden="1">'in prog'!$A$1:$L$52</definedName>
  </definedNames>
  <calcPr calcId="191029"/>
  <pivotCaches>
    <pivotCache cacheId="43" r:id="rId12"/>
    <pivotCache cacheId="46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2" i="6" l="1"/>
  <c r="I52" i="6"/>
  <c r="G52" i="6"/>
  <c r="E52" i="6"/>
  <c r="C52" i="6"/>
  <c r="J51" i="6"/>
  <c r="I51" i="6"/>
  <c r="G51" i="6"/>
  <c r="C51" i="6"/>
  <c r="J50" i="6"/>
  <c r="I50" i="6"/>
  <c r="G50" i="6"/>
  <c r="E50" i="6"/>
  <c r="C50" i="6"/>
  <c r="J49" i="6"/>
  <c r="I49" i="6"/>
  <c r="G49" i="6"/>
  <c r="E49" i="6"/>
  <c r="C49" i="6"/>
  <c r="J48" i="6"/>
  <c r="I48" i="6"/>
  <c r="G48" i="6"/>
  <c r="E48" i="6"/>
  <c r="C48" i="6"/>
  <c r="J47" i="6"/>
  <c r="I47" i="6"/>
  <c r="G47" i="6"/>
  <c r="E47" i="6"/>
  <c r="C47" i="6"/>
  <c r="J46" i="6"/>
  <c r="I46" i="6"/>
  <c r="G46" i="6"/>
  <c r="E46" i="6"/>
  <c r="C46" i="6"/>
  <c r="J45" i="6"/>
  <c r="I45" i="6"/>
  <c r="G45" i="6"/>
  <c r="C45" i="6"/>
  <c r="J44" i="6"/>
  <c r="I44" i="6"/>
  <c r="G44" i="6"/>
  <c r="E44" i="6"/>
  <c r="C44" i="6"/>
  <c r="J43" i="6"/>
  <c r="I43" i="6"/>
  <c r="G43" i="6"/>
  <c r="E43" i="6"/>
  <c r="C43" i="6"/>
  <c r="J42" i="6"/>
  <c r="I42" i="6"/>
  <c r="G42" i="6"/>
  <c r="E42" i="6"/>
  <c r="C42" i="6"/>
  <c r="J41" i="6"/>
  <c r="I41" i="6"/>
  <c r="G41" i="6"/>
  <c r="E41" i="6"/>
  <c r="C41" i="6"/>
  <c r="J40" i="6"/>
  <c r="I40" i="6"/>
  <c r="G40" i="6"/>
  <c r="E40" i="6"/>
  <c r="C40" i="6"/>
  <c r="J39" i="6"/>
  <c r="I39" i="6"/>
  <c r="G39" i="6"/>
  <c r="E39" i="6"/>
  <c r="C39" i="6"/>
  <c r="J38" i="6"/>
  <c r="I38" i="6"/>
  <c r="G38" i="6"/>
  <c r="E38" i="6"/>
  <c r="C38" i="6"/>
  <c r="J37" i="6"/>
  <c r="I37" i="6"/>
  <c r="G37" i="6"/>
  <c r="E37" i="6"/>
  <c r="C37" i="6"/>
  <c r="J36" i="6"/>
  <c r="I36" i="6"/>
  <c r="G36" i="6"/>
  <c r="E36" i="6"/>
  <c r="C36" i="6"/>
  <c r="J35" i="6"/>
  <c r="I35" i="6"/>
  <c r="G35" i="6"/>
  <c r="E35" i="6"/>
  <c r="C35" i="6"/>
  <c r="J34" i="6"/>
  <c r="I34" i="6"/>
  <c r="G34" i="6"/>
  <c r="E34" i="6"/>
  <c r="C34" i="6"/>
  <c r="J33" i="6"/>
  <c r="I33" i="6"/>
  <c r="G33" i="6"/>
  <c r="E33" i="6"/>
  <c r="C33" i="6"/>
  <c r="J32" i="6"/>
  <c r="I32" i="6"/>
  <c r="G32" i="6"/>
  <c r="E32" i="6"/>
  <c r="C32" i="6"/>
  <c r="J31" i="6"/>
  <c r="I31" i="6"/>
  <c r="G31" i="6"/>
  <c r="E31" i="6"/>
  <c r="C31" i="6"/>
  <c r="J30" i="6"/>
  <c r="I30" i="6"/>
  <c r="G30" i="6"/>
  <c r="E30" i="6"/>
  <c r="C30" i="6"/>
  <c r="J29" i="6"/>
  <c r="I29" i="6"/>
  <c r="G29" i="6"/>
  <c r="E29" i="6"/>
  <c r="C29" i="6"/>
  <c r="J28" i="6"/>
  <c r="I28" i="6"/>
  <c r="G28" i="6"/>
  <c r="E28" i="6"/>
  <c r="C28" i="6"/>
  <c r="J27" i="6"/>
  <c r="I27" i="6"/>
  <c r="G27" i="6"/>
  <c r="E27" i="6"/>
  <c r="C27" i="6"/>
  <c r="J26" i="6"/>
  <c r="I26" i="6"/>
  <c r="G26" i="6"/>
  <c r="E26" i="6"/>
  <c r="C26" i="6"/>
  <c r="J25" i="6"/>
  <c r="I25" i="6"/>
  <c r="G25" i="6"/>
  <c r="E25" i="6"/>
  <c r="C25" i="6"/>
  <c r="J24" i="6"/>
  <c r="I24" i="6"/>
  <c r="G24" i="6"/>
  <c r="E24" i="6"/>
  <c r="C24" i="6"/>
  <c r="J23" i="6"/>
  <c r="I23" i="6"/>
  <c r="G23" i="6"/>
  <c r="E23" i="6"/>
  <c r="C23" i="6"/>
  <c r="J22" i="6"/>
  <c r="I22" i="6"/>
  <c r="G22" i="6"/>
  <c r="E22" i="6"/>
  <c r="C22" i="6"/>
  <c r="J21" i="6"/>
  <c r="I21" i="6"/>
  <c r="G21" i="6"/>
  <c r="E21" i="6"/>
  <c r="C21" i="6"/>
  <c r="J20" i="6"/>
  <c r="I20" i="6"/>
  <c r="G20" i="6"/>
  <c r="E20" i="6"/>
  <c r="C20" i="6"/>
  <c r="J19" i="6"/>
  <c r="I19" i="6"/>
  <c r="G19" i="6"/>
  <c r="E19" i="6"/>
  <c r="C19" i="6"/>
  <c r="J18" i="6"/>
  <c r="I18" i="6"/>
  <c r="G18" i="6"/>
  <c r="E18" i="6"/>
  <c r="C18" i="6"/>
  <c r="J17" i="6"/>
  <c r="I17" i="6"/>
  <c r="G17" i="6"/>
  <c r="E17" i="6"/>
  <c r="C17" i="6"/>
  <c r="J16" i="6"/>
  <c r="I16" i="6"/>
  <c r="G16" i="6"/>
  <c r="E16" i="6"/>
  <c r="C16" i="6"/>
  <c r="J15" i="6"/>
  <c r="I15" i="6"/>
  <c r="G15" i="6"/>
  <c r="E15" i="6"/>
  <c r="C15" i="6"/>
  <c r="J14" i="6"/>
  <c r="I14" i="6"/>
  <c r="G14" i="6"/>
  <c r="E14" i="6"/>
  <c r="C14" i="6"/>
  <c r="J13" i="6"/>
  <c r="I13" i="6"/>
  <c r="G13" i="6"/>
  <c r="E13" i="6"/>
  <c r="C13" i="6"/>
  <c r="J12" i="6"/>
  <c r="I12" i="6"/>
  <c r="G12" i="6"/>
  <c r="C12" i="6"/>
  <c r="J11" i="6"/>
  <c r="I11" i="6"/>
  <c r="G11" i="6"/>
  <c r="E11" i="6"/>
  <c r="C11" i="6"/>
  <c r="J10" i="6"/>
  <c r="I10" i="6"/>
  <c r="G10" i="6"/>
  <c r="E10" i="6"/>
  <c r="C10" i="6"/>
  <c r="J9" i="6"/>
  <c r="I9" i="6"/>
  <c r="G9" i="6"/>
  <c r="E9" i="6"/>
  <c r="C9" i="6"/>
  <c r="J8" i="6"/>
  <c r="I8" i="6"/>
  <c r="G8" i="6"/>
  <c r="E8" i="6"/>
  <c r="C8" i="6"/>
  <c r="J7" i="6"/>
  <c r="I7" i="6"/>
  <c r="G7" i="6"/>
  <c r="E7" i="6"/>
  <c r="C7" i="6"/>
  <c r="J6" i="6"/>
  <c r="I6" i="6"/>
  <c r="G6" i="6"/>
  <c r="E6" i="6"/>
  <c r="C6" i="6"/>
  <c r="J5" i="6"/>
  <c r="I5" i="6"/>
  <c r="G5" i="6"/>
  <c r="E5" i="6"/>
  <c r="C5" i="6"/>
  <c r="J4" i="6"/>
  <c r="I4" i="6"/>
  <c r="G4" i="6"/>
  <c r="E4" i="6"/>
  <c r="C4" i="6"/>
  <c r="J3" i="6"/>
  <c r="I3" i="6"/>
  <c r="G3" i="6"/>
  <c r="E3" i="6"/>
  <c r="C3" i="6"/>
  <c r="J2" i="6"/>
  <c r="I2" i="6"/>
  <c r="G2" i="6"/>
  <c r="E2" i="6"/>
  <c r="C2" i="6"/>
  <c r="J52" i="4"/>
  <c r="I52" i="4"/>
  <c r="G52" i="4"/>
  <c r="E52" i="4"/>
  <c r="C52" i="4"/>
  <c r="J51" i="4"/>
  <c r="I51" i="4"/>
  <c r="G51" i="4"/>
  <c r="C51" i="4"/>
  <c r="J7" i="4"/>
  <c r="I7" i="4"/>
  <c r="G7" i="4"/>
  <c r="E7" i="4"/>
  <c r="C7" i="4"/>
  <c r="J50" i="4"/>
  <c r="I50" i="4"/>
  <c r="G50" i="4"/>
  <c r="E50" i="4"/>
  <c r="C50" i="4"/>
  <c r="J49" i="4"/>
  <c r="I49" i="4"/>
  <c r="G49" i="4"/>
  <c r="E49" i="4"/>
  <c r="C49" i="4"/>
  <c r="J48" i="4"/>
  <c r="I48" i="4"/>
  <c r="G48" i="4"/>
  <c r="E48" i="4"/>
  <c r="C48" i="4"/>
  <c r="J47" i="4"/>
  <c r="I47" i="4"/>
  <c r="G47" i="4"/>
  <c r="E47" i="4"/>
  <c r="C47" i="4"/>
  <c r="J6" i="4"/>
  <c r="I6" i="4"/>
  <c r="G6" i="4"/>
  <c r="E6" i="4"/>
  <c r="C6" i="4"/>
  <c r="J46" i="4"/>
  <c r="I46" i="4"/>
  <c r="G46" i="4"/>
  <c r="E46" i="4"/>
  <c r="C46" i="4"/>
  <c r="J45" i="4"/>
  <c r="I45" i="4"/>
  <c r="G45" i="4"/>
  <c r="C45" i="4"/>
  <c r="J5" i="4"/>
  <c r="I5" i="4"/>
  <c r="G5" i="4"/>
  <c r="E5" i="4"/>
  <c r="C5" i="4"/>
  <c r="J44" i="4"/>
  <c r="I44" i="4"/>
  <c r="G44" i="4"/>
  <c r="E44" i="4"/>
  <c r="C44" i="4"/>
  <c r="J43" i="4"/>
  <c r="I43" i="4"/>
  <c r="G43" i="4"/>
  <c r="E43" i="4"/>
  <c r="C43" i="4"/>
  <c r="J42" i="4"/>
  <c r="I42" i="4"/>
  <c r="G42" i="4"/>
  <c r="E42" i="4"/>
  <c r="C42" i="4"/>
  <c r="J41" i="4"/>
  <c r="I41" i="4"/>
  <c r="G41" i="4"/>
  <c r="E41" i="4"/>
  <c r="C41" i="4"/>
  <c r="J40" i="4"/>
  <c r="I40" i="4"/>
  <c r="G40" i="4"/>
  <c r="E40" i="4"/>
  <c r="C40" i="4"/>
  <c r="J39" i="4"/>
  <c r="I39" i="4"/>
  <c r="G39" i="4"/>
  <c r="E39" i="4"/>
  <c r="C39" i="4"/>
  <c r="J38" i="4"/>
  <c r="I38" i="4"/>
  <c r="G38" i="4"/>
  <c r="E38" i="4"/>
  <c r="C38" i="4"/>
  <c r="J37" i="4"/>
  <c r="I37" i="4"/>
  <c r="G37" i="4"/>
  <c r="E37" i="4"/>
  <c r="C37" i="4"/>
  <c r="J36" i="4"/>
  <c r="I36" i="4"/>
  <c r="G36" i="4"/>
  <c r="E36" i="4"/>
  <c r="C36" i="4"/>
  <c r="J35" i="4"/>
  <c r="I35" i="4"/>
  <c r="G35" i="4"/>
  <c r="E35" i="4"/>
  <c r="C35" i="4"/>
  <c r="J34" i="4"/>
  <c r="I34" i="4"/>
  <c r="G34" i="4"/>
  <c r="E34" i="4"/>
  <c r="C34" i="4"/>
  <c r="J33" i="4"/>
  <c r="I33" i="4"/>
  <c r="G33" i="4"/>
  <c r="E33" i="4"/>
  <c r="C33" i="4"/>
  <c r="J32" i="4"/>
  <c r="I32" i="4"/>
  <c r="G32" i="4"/>
  <c r="E32" i="4"/>
  <c r="C32" i="4"/>
  <c r="J31" i="4"/>
  <c r="I31" i="4"/>
  <c r="G31" i="4"/>
  <c r="E31" i="4"/>
  <c r="C31" i="4"/>
  <c r="J30" i="4"/>
  <c r="I30" i="4"/>
  <c r="G30" i="4"/>
  <c r="E30" i="4"/>
  <c r="C30" i="4"/>
  <c r="J29" i="4"/>
  <c r="I29" i="4"/>
  <c r="G29" i="4"/>
  <c r="E29" i="4"/>
  <c r="C29" i="4"/>
  <c r="J28" i="4"/>
  <c r="I28" i="4"/>
  <c r="G28" i="4"/>
  <c r="E28" i="4"/>
  <c r="C28" i="4"/>
  <c r="J27" i="4"/>
  <c r="I27" i="4"/>
  <c r="G27" i="4"/>
  <c r="E27" i="4"/>
  <c r="C27" i="4"/>
  <c r="J26" i="4"/>
  <c r="I26" i="4"/>
  <c r="G26" i="4"/>
  <c r="E26" i="4"/>
  <c r="C26" i="4"/>
  <c r="J25" i="4"/>
  <c r="I25" i="4"/>
  <c r="G25" i="4"/>
  <c r="E25" i="4"/>
  <c r="C25" i="4"/>
  <c r="J24" i="4"/>
  <c r="I24" i="4"/>
  <c r="G24" i="4"/>
  <c r="E24" i="4"/>
  <c r="C24" i="4"/>
  <c r="J23" i="4"/>
  <c r="I23" i="4"/>
  <c r="G23" i="4"/>
  <c r="E23" i="4"/>
  <c r="C23" i="4"/>
  <c r="J22" i="4"/>
  <c r="I22" i="4"/>
  <c r="G22" i="4"/>
  <c r="E22" i="4"/>
  <c r="C22" i="4"/>
  <c r="J21" i="4"/>
  <c r="I21" i="4"/>
  <c r="G21" i="4"/>
  <c r="E21" i="4"/>
  <c r="C21" i="4"/>
  <c r="J20" i="4"/>
  <c r="I20" i="4"/>
  <c r="G20" i="4"/>
  <c r="E20" i="4"/>
  <c r="C20" i="4"/>
  <c r="J19" i="4"/>
  <c r="I19" i="4"/>
  <c r="G19" i="4"/>
  <c r="E19" i="4"/>
  <c r="C19" i="4"/>
  <c r="J18" i="4"/>
  <c r="I18" i="4"/>
  <c r="G18" i="4"/>
  <c r="E18" i="4"/>
  <c r="C18" i="4"/>
  <c r="J17" i="4"/>
  <c r="I17" i="4"/>
  <c r="G17" i="4"/>
  <c r="E17" i="4"/>
  <c r="C17" i="4"/>
  <c r="J16" i="4"/>
  <c r="I16" i="4"/>
  <c r="G16" i="4"/>
  <c r="E16" i="4"/>
  <c r="C16" i="4"/>
  <c r="J15" i="4"/>
  <c r="I15" i="4"/>
  <c r="G15" i="4"/>
  <c r="E15" i="4"/>
  <c r="C15" i="4"/>
  <c r="J4" i="4"/>
  <c r="I4" i="4"/>
  <c r="G4" i="4"/>
  <c r="E4" i="4"/>
  <c r="C4" i="4"/>
  <c r="J14" i="4"/>
  <c r="I14" i="4"/>
  <c r="G14" i="4"/>
  <c r="E14" i="4"/>
  <c r="C14" i="4"/>
  <c r="J3" i="4"/>
  <c r="I3" i="4"/>
  <c r="G3" i="4"/>
  <c r="E3" i="4"/>
  <c r="C3" i="4"/>
  <c r="J13" i="4"/>
  <c r="I13" i="4"/>
  <c r="G13" i="4"/>
  <c r="E13" i="4"/>
  <c r="C13" i="4"/>
  <c r="J12" i="4"/>
  <c r="I12" i="4"/>
  <c r="G12" i="4"/>
  <c r="C12" i="4"/>
  <c r="J11" i="4"/>
  <c r="I11" i="4"/>
  <c r="G11" i="4"/>
  <c r="E11" i="4"/>
  <c r="C11" i="4"/>
  <c r="J10" i="4"/>
  <c r="I10" i="4"/>
  <c r="G10" i="4"/>
  <c r="E10" i="4"/>
  <c r="C10" i="4"/>
  <c r="J9" i="4"/>
  <c r="I9" i="4"/>
  <c r="G9" i="4"/>
  <c r="E9" i="4"/>
  <c r="C9" i="4"/>
  <c r="J2" i="4"/>
  <c r="I2" i="4"/>
  <c r="G2" i="4"/>
  <c r="E2" i="4"/>
  <c r="C2" i="4"/>
  <c r="J8" i="4"/>
  <c r="I8" i="4"/>
  <c r="G8" i="4"/>
  <c r="E8" i="4"/>
  <c r="C8" i="4"/>
  <c r="E3" i="1"/>
  <c r="E4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4" i="1"/>
  <c r="E45" i="1"/>
  <c r="E46" i="1"/>
  <c r="E47" i="1"/>
  <c r="E48" i="1"/>
  <c r="E49" i="1"/>
  <c r="E50" i="1"/>
  <c r="E52" i="1"/>
  <c r="E2" i="1"/>
  <c r="I45" i="1"/>
  <c r="I42" i="1"/>
  <c r="I11" i="1"/>
  <c r="I9" i="1"/>
  <c r="I3" i="1"/>
  <c r="I52" i="1"/>
  <c r="I51" i="1"/>
  <c r="I50" i="1"/>
  <c r="I49" i="1"/>
  <c r="I48" i="1"/>
  <c r="I47" i="1"/>
  <c r="I46" i="1"/>
  <c r="I44" i="1"/>
  <c r="I43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0" i="1"/>
  <c r="I8" i="1"/>
  <c r="I7" i="1"/>
  <c r="I6" i="1"/>
  <c r="I5" i="1"/>
  <c r="I4" i="1"/>
  <c r="I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J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3" i="1"/>
  <c r="G4" i="1"/>
  <c r="G2" i="1"/>
</calcChain>
</file>

<file path=xl/sharedStrings.xml><?xml version="1.0" encoding="utf-8"?>
<sst xmlns="http://schemas.openxmlformats.org/spreadsheetml/2006/main" count="1447" uniqueCount="301">
  <si>
    <r>
      <rPr>
        <sz val="10.5"/>
        <color rgb="FF3C4042"/>
        <rFont val="Trebuchet MS"/>
        <family val="2"/>
      </rPr>
      <t xml:space="preserve">A CBI Forensic Services record search identiﬁed 57 cases with 51 of the provided names.
</t>
    </r>
    <r>
      <rPr>
        <b/>
        <sz val="11"/>
        <rFont val="Arial"/>
        <family val="2"/>
      </rPr>
      <t>18 cases for 15 people - Association was the only forensic association to the subject.</t>
    </r>
  </si>
  <si>
    <r>
      <rPr>
        <sz val="11"/>
        <rFont val="Arial"/>
        <family val="2"/>
      </rPr>
      <t>First Name</t>
    </r>
  </si>
  <si>
    <r>
      <rPr>
        <sz val="11"/>
        <rFont val="Arial"/>
        <family val="2"/>
      </rPr>
      <t>Last Name</t>
    </r>
  </si>
  <si>
    <r>
      <rPr>
        <sz val="11"/>
        <rFont val="Arial"/>
        <family val="2"/>
      </rPr>
      <t>Offense</t>
    </r>
  </si>
  <si>
    <r>
      <rPr>
        <sz val="11"/>
        <rFont val="Arial"/>
        <family val="2"/>
      </rPr>
      <t xml:space="preserve">CBI Lab
</t>
    </r>
    <r>
      <rPr>
        <sz val="11"/>
        <rFont val="Arial"/>
        <family val="2"/>
      </rPr>
      <t>case #</t>
    </r>
  </si>
  <si>
    <r>
      <rPr>
        <sz val="11"/>
        <rFont val="Arial"/>
        <family val="2"/>
      </rPr>
      <t>Agency</t>
    </r>
  </si>
  <si>
    <r>
      <rPr>
        <sz val="11"/>
        <rFont val="Arial"/>
        <family val="2"/>
      </rPr>
      <t xml:space="preserve">Agency case
</t>
    </r>
    <r>
      <rPr>
        <sz val="11"/>
        <rFont val="Arial"/>
        <family val="2"/>
      </rPr>
      <t>#</t>
    </r>
  </si>
  <si>
    <r>
      <rPr>
        <sz val="11"/>
        <rFont val="Calibri"/>
        <family val="2"/>
      </rPr>
      <t>RONALD</t>
    </r>
  </si>
  <si>
    <r>
      <rPr>
        <sz val="11"/>
        <rFont val="Calibri"/>
        <family val="2"/>
      </rPr>
      <t>REGGANS</t>
    </r>
  </si>
  <si>
    <r>
      <rPr>
        <sz val="11"/>
        <rFont val="Calibri"/>
        <family val="2"/>
      </rPr>
      <t>1ST DEGREE MURDER</t>
    </r>
  </si>
  <si>
    <r>
      <rPr>
        <sz val="11"/>
        <rFont val="Calibri"/>
        <family val="2"/>
      </rPr>
      <t>D83-2149</t>
    </r>
  </si>
  <si>
    <r>
      <rPr>
        <sz val="11"/>
        <color rgb="FF212121"/>
        <rFont val="Calibri"/>
        <family val="2"/>
      </rPr>
      <t>Denver PD</t>
    </r>
  </si>
  <si>
    <r>
      <rPr>
        <sz val="11"/>
        <color rgb="FF212121"/>
        <rFont val="Calibri"/>
        <family val="2"/>
      </rPr>
      <t>F831915</t>
    </r>
  </si>
  <si>
    <r>
      <rPr>
        <sz val="11"/>
        <rFont val="Calibri"/>
        <family val="2"/>
      </rPr>
      <t>STANLEY</t>
    </r>
  </si>
  <si>
    <r>
      <rPr>
        <sz val="11"/>
        <rFont val="Calibri"/>
        <family val="2"/>
      </rPr>
      <t>TOPPING</t>
    </r>
  </si>
  <si>
    <r>
      <rPr>
        <sz val="11"/>
        <rFont val="Calibri"/>
        <family val="2"/>
      </rPr>
      <t xml:space="preserve">SEXUAL ASSAULT 1ST
</t>
    </r>
    <r>
      <rPr>
        <sz val="11"/>
        <rFont val="Calibri"/>
        <family val="2"/>
      </rPr>
      <t>DEGREE</t>
    </r>
  </si>
  <si>
    <r>
      <rPr>
        <sz val="11"/>
        <rFont val="Calibri"/>
        <family val="2"/>
      </rPr>
      <t xml:space="preserve">D84-2469,
</t>
    </r>
    <r>
      <rPr>
        <sz val="11"/>
        <rFont val="Calibri"/>
        <family val="2"/>
      </rPr>
      <t>D82-1221</t>
    </r>
  </si>
  <si>
    <r>
      <rPr>
        <sz val="11"/>
        <color rgb="FF212121"/>
        <rFont val="Calibri"/>
        <family val="2"/>
      </rPr>
      <t xml:space="preserve">Boulder PD,
</t>
    </r>
    <r>
      <rPr>
        <sz val="11"/>
        <color rgb="FF212121"/>
        <rFont val="Calibri"/>
        <family val="2"/>
      </rPr>
      <t>Alamosa PD</t>
    </r>
  </si>
  <si>
    <r>
      <rPr>
        <sz val="11"/>
        <color rgb="FF212121"/>
        <rFont val="Calibri"/>
        <family val="2"/>
      </rPr>
      <t xml:space="preserve">P8412125,
</t>
    </r>
    <r>
      <rPr>
        <sz val="11"/>
        <color rgb="FF212121"/>
        <rFont val="Calibri"/>
        <family val="2"/>
      </rPr>
      <t>820194C</t>
    </r>
  </si>
  <si>
    <r>
      <rPr>
        <sz val="11"/>
        <rFont val="Calibri"/>
        <family val="2"/>
      </rPr>
      <t>JESSE</t>
    </r>
  </si>
  <si>
    <r>
      <rPr>
        <sz val="11"/>
        <rFont val="Calibri"/>
        <family val="2"/>
      </rPr>
      <t>PHIFFER</t>
    </r>
  </si>
  <si>
    <r>
      <rPr>
        <sz val="11"/>
        <rFont val="Calibri"/>
        <family val="2"/>
      </rPr>
      <t>D86-1097</t>
    </r>
  </si>
  <si>
    <r>
      <rPr>
        <sz val="11"/>
        <color rgb="FF212121"/>
        <rFont val="Calibri"/>
        <family val="2"/>
      </rPr>
      <t>F86781</t>
    </r>
  </si>
  <si>
    <r>
      <rPr>
        <sz val="11"/>
        <rFont val="Calibri"/>
        <family val="2"/>
      </rPr>
      <t>STEPHEN</t>
    </r>
  </si>
  <si>
    <r>
      <rPr>
        <sz val="11"/>
        <rFont val="Calibri"/>
        <family val="2"/>
      </rPr>
      <t>BECKER</t>
    </r>
  </si>
  <si>
    <r>
      <rPr>
        <sz val="11"/>
        <rFont val="Calibri"/>
        <family val="2"/>
      </rPr>
      <t>D86-2268</t>
    </r>
  </si>
  <si>
    <r>
      <rPr>
        <sz val="11"/>
        <color rgb="FF212121"/>
        <rFont val="Calibri"/>
        <family val="2"/>
      </rPr>
      <t>Northglenn PD</t>
    </r>
  </si>
  <si>
    <r>
      <rPr>
        <sz val="11"/>
        <rFont val="Calibri"/>
        <family val="2"/>
      </rPr>
      <t>ERIC</t>
    </r>
  </si>
  <si>
    <r>
      <rPr>
        <sz val="11"/>
        <rFont val="Calibri"/>
        <family val="2"/>
      </rPr>
      <t>BROWN</t>
    </r>
  </si>
  <si>
    <r>
      <rPr>
        <sz val="11"/>
        <rFont val="Calibri"/>
        <family val="2"/>
      </rPr>
      <t>D87-0133</t>
    </r>
  </si>
  <si>
    <r>
      <rPr>
        <sz val="11"/>
        <color rgb="FF212121"/>
        <rFont val="Calibri"/>
        <family val="2"/>
      </rPr>
      <t>Glendale</t>
    </r>
  </si>
  <si>
    <r>
      <rPr>
        <sz val="11"/>
        <rFont val="Calibri"/>
        <family val="2"/>
      </rPr>
      <t>SANDOVAL</t>
    </r>
  </si>
  <si>
    <r>
      <rPr>
        <sz val="11"/>
        <rFont val="Calibri"/>
        <family val="2"/>
      </rPr>
      <t xml:space="preserve">KIDNAPPING 2ND
</t>
    </r>
    <r>
      <rPr>
        <sz val="11"/>
        <rFont val="Calibri"/>
        <family val="2"/>
      </rPr>
      <t>DEGREE</t>
    </r>
  </si>
  <si>
    <r>
      <rPr>
        <sz val="11"/>
        <rFont val="Calibri"/>
        <family val="2"/>
      </rPr>
      <t>D87-1010</t>
    </r>
  </si>
  <si>
    <r>
      <rPr>
        <sz val="11"/>
        <color rgb="FF212121"/>
        <rFont val="Calibri"/>
        <family val="2"/>
      </rPr>
      <t>Edgewater PD</t>
    </r>
  </si>
  <si>
    <r>
      <rPr>
        <sz val="11"/>
        <rFont val="Calibri"/>
        <family val="2"/>
      </rPr>
      <t>KIRTIS</t>
    </r>
  </si>
  <si>
    <r>
      <rPr>
        <sz val="11"/>
        <rFont val="Calibri"/>
        <family val="2"/>
      </rPr>
      <t>WILLIAMS</t>
    </r>
  </si>
  <si>
    <r>
      <rPr>
        <sz val="11"/>
        <rFont val="Calibri"/>
        <family val="2"/>
      </rPr>
      <t xml:space="preserve">KIDNAPPING 2ND DEGREE (SEX
</t>
    </r>
    <r>
      <rPr>
        <sz val="11"/>
        <rFont val="Calibri"/>
        <family val="2"/>
      </rPr>
      <t>ASSAULT)</t>
    </r>
  </si>
  <si>
    <r>
      <rPr>
        <sz val="11"/>
        <rFont val="Calibri"/>
        <family val="2"/>
      </rPr>
      <t>D88-1979</t>
    </r>
  </si>
  <si>
    <r>
      <rPr>
        <sz val="11"/>
        <rFont val="Calibri"/>
        <family val="2"/>
      </rPr>
      <t>PATRICK</t>
    </r>
  </si>
  <si>
    <r>
      <rPr>
        <sz val="11"/>
        <rFont val="Calibri"/>
        <family val="2"/>
      </rPr>
      <t>PORTLEY</t>
    </r>
  </si>
  <si>
    <r>
      <rPr>
        <sz val="11"/>
        <rFont val="Calibri"/>
        <family val="2"/>
      </rPr>
      <t>D88-2335, D88-2957</t>
    </r>
  </si>
  <si>
    <r>
      <rPr>
        <sz val="11"/>
        <color rgb="FF212121"/>
        <rFont val="Calibri"/>
        <family val="2"/>
      </rPr>
      <t>Littleton PD, Aurora PD</t>
    </r>
  </si>
  <si>
    <r>
      <rPr>
        <sz val="11"/>
        <color rgb="FF212121"/>
        <rFont val="Calibri"/>
        <family val="2"/>
      </rPr>
      <t xml:space="preserve">8812228,
</t>
    </r>
    <r>
      <rPr>
        <sz val="11"/>
        <color rgb="FF212121"/>
        <rFont val="Calibri"/>
        <family val="2"/>
      </rPr>
      <t>882500830</t>
    </r>
  </si>
  <si>
    <r>
      <rPr>
        <sz val="11"/>
        <rFont val="Calibri"/>
        <family val="2"/>
      </rPr>
      <t>JAMES</t>
    </r>
  </si>
  <si>
    <r>
      <rPr>
        <sz val="11"/>
        <rFont val="Calibri"/>
        <family val="2"/>
      </rPr>
      <t>KIRKENDALL</t>
    </r>
  </si>
  <si>
    <r>
      <rPr>
        <sz val="11"/>
        <rFont val="Calibri"/>
        <family val="2"/>
      </rPr>
      <t>D90-0252</t>
    </r>
  </si>
  <si>
    <r>
      <rPr>
        <sz val="11"/>
        <color rgb="FF212121"/>
        <rFont val="Calibri"/>
        <family val="2"/>
      </rPr>
      <t>F893019</t>
    </r>
  </si>
  <si>
    <r>
      <rPr>
        <sz val="11"/>
        <rFont val="Calibri"/>
        <family val="2"/>
      </rPr>
      <t>GRANVILLE</t>
    </r>
  </si>
  <si>
    <r>
      <rPr>
        <sz val="11"/>
        <rFont val="Calibri"/>
        <family val="2"/>
      </rPr>
      <t>HUBBARD</t>
    </r>
  </si>
  <si>
    <r>
      <rPr>
        <sz val="11"/>
        <rFont val="Calibri"/>
        <family val="2"/>
      </rPr>
      <t>2ND DEGREE MURDER</t>
    </r>
  </si>
  <si>
    <r>
      <rPr>
        <sz val="11"/>
        <rFont val="Calibri"/>
        <family val="2"/>
      </rPr>
      <t>D90-0630, D01-2639</t>
    </r>
  </si>
  <si>
    <r>
      <rPr>
        <sz val="11"/>
        <color rgb="FF212121"/>
        <rFont val="Calibri"/>
        <family val="2"/>
      </rPr>
      <t>Denver PD, Denver DOC</t>
    </r>
  </si>
  <si>
    <r>
      <rPr>
        <sz val="11"/>
        <color rgb="FF212121"/>
        <rFont val="Calibri"/>
        <family val="2"/>
      </rPr>
      <t>F9015, 65737</t>
    </r>
  </si>
  <si>
    <r>
      <rPr>
        <sz val="11"/>
        <rFont val="Calibri"/>
        <family val="2"/>
      </rPr>
      <t>WALDO</t>
    </r>
  </si>
  <si>
    <r>
      <rPr>
        <sz val="11"/>
        <rFont val="Calibri"/>
        <family val="2"/>
      </rPr>
      <t>MACKEY</t>
    </r>
  </si>
  <si>
    <r>
      <rPr>
        <sz val="11"/>
        <rFont val="Calibri"/>
        <family val="2"/>
      </rPr>
      <t>D85-243</t>
    </r>
  </si>
  <si>
    <r>
      <rPr>
        <sz val="11"/>
        <color rgb="FF212121"/>
        <rFont val="Calibri"/>
        <family val="2"/>
      </rPr>
      <t>F85157</t>
    </r>
  </si>
  <si>
    <r>
      <rPr>
        <sz val="11"/>
        <rFont val="Calibri"/>
        <family val="2"/>
      </rPr>
      <t>MARTIN</t>
    </r>
  </si>
  <si>
    <r>
      <rPr>
        <sz val="11"/>
        <rFont val="Calibri"/>
        <family val="2"/>
      </rPr>
      <t>D94-0660</t>
    </r>
  </si>
  <si>
    <r>
      <rPr>
        <sz val="11"/>
        <color rgb="FF212121"/>
        <rFont val="Calibri"/>
        <family val="2"/>
      </rPr>
      <t>F93-2047</t>
    </r>
  </si>
  <si>
    <r>
      <rPr>
        <sz val="11"/>
        <rFont val="Calibri"/>
        <family val="2"/>
      </rPr>
      <t>MARCUS</t>
    </r>
  </si>
  <si>
    <r>
      <rPr>
        <sz val="11"/>
        <rFont val="Calibri"/>
        <family val="2"/>
      </rPr>
      <t>FERNANDEZ</t>
    </r>
  </si>
  <si>
    <r>
      <rPr>
        <sz val="11"/>
        <rFont val="Calibri"/>
        <family val="2"/>
      </rPr>
      <t>D92-2957</t>
    </r>
  </si>
  <si>
    <r>
      <rPr>
        <sz val="11"/>
        <color rgb="FF212121"/>
        <rFont val="Calibri"/>
        <family val="2"/>
      </rPr>
      <t xml:space="preserve">CBI Denver
</t>
    </r>
    <r>
      <rPr>
        <sz val="11"/>
        <color rgb="FF212121"/>
        <rFont val="Calibri"/>
        <family val="2"/>
      </rPr>
      <t>Investigations</t>
    </r>
  </si>
  <si>
    <r>
      <rPr>
        <sz val="11"/>
        <color rgb="FF212121"/>
        <rFont val="Calibri"/>
        <family val="2"/>
      </rPr>
      <t>92D0179</t>
    </r>
  </si>
  <si>
    <r>
      <rPr>
        <sz val="11"/>
        <rFont val="Calibri"/>
        <family val="2"/>
      </rPr>
      <t>SHELVY</t>
    </r>
  </si>
  <si>
    <r>
      <rPr>
        <sz val="11"/>
        <rFont val="Calibri"/>
        <family val="2"/>
      </rPr>
      <t>REED</t>
    </r>
  </si>
  <si>
    <r>
      <rPr>
        <sz val="11"/>
        <rFont val="Calibri"/>
        <family val="2"/>
      </rPr>
      <t>D92-2426</t>
    </r>
  </si>
  <si>
    <r>
      <rPr>
        <sz val="11"/>
        <color rgb="FF212121"/>
        <rFont val="Calibri"/>
        <family val="2"/>
      </rPr>
      <t>Aurora PD</t>
    </r>
  </si>
  <si>
    <r>
      <rPr>
        <sz val="11"/>
        <rFont val="Calibri"/>
        <family val="2"/>
      </rPr>
      <t>SHANE</t>
    </r>
  </si>
  <si>
    <r>
      <rPr>
        <sz val="11"/>
        <rFont val="Calibri"/>
        <family val="2"/>
      </rPr>
      <t>DAVIS</t>
    </r>
  </si>
  <si>
    <r>
      <rPr>
        <sz val="11"/>
        <rFont val="Calibri"/>
        <family val="2"/>
      </rPr>
      <t>D94-0042</t>
    </r>
  </si>
  <si>
    <r>
      <rPr>
        <sz val="11"/>
        <color rgb="FF212121"/>
        <rFont val="Calibri"/>
        <family val="2"/>
      </rPr>
      <t>F9313965</t>
    </r>
  </si>
  <si>
    <r>
      <rPr>
        <b/>
        <sz val="11"/>
        <rFont val="Arial"/>
        <family val="2"/>
      </rPr>
      <t xml:space="preserve">5 cases for 5 people - Association and other CBI forensic testing also made an
</t>
    </r>
    <r>
      <rPr>
        <b/>
        <sz val="11"/>
        <rFont val="Arial"/>
        <family val="2"/>
      </rPr>
      <t>association to the subject.</t>
    </r>
  </si>
  <si>
    <r>
      <rPr>
        <sz val="11"/>
        <rFont val="Calibri"/>
        <family val="2"/>
      </rPr>
      <t>ARTHUR</t>
    </r>
  </si>
  <si>
    <r>
      <rPr>
        <sz val="11"/>
        <rFont val="Calibri"/>
        <family val="2"/>
      </rPr>
      <t>MOORE</t>
    </r>
  </si>
  <si>
    <r>
      <rPr>
        <sz val="11"/>
        <rFont val="Calibri"/>
        <family val="2"/>
      </rPr>
      <t>D87-0709</t>
    </r>
  </si>
  <si>
    <r>
      <rPr>
        <sz val="11"/>
        <rFont val="Calibri"/>
        <family val="2"/>
      </rPr>
      <t>Aurora PD</t>
    </r>
  </si>
  <si>
    <r>
      <rPr>
        <sz val="11"/>
        <rFont val="Calibri"/>
        <family val="2"/>
      </rPr>
      <t>SCOTT</t>
    </r>
  </si>
  <si>
    <r>
      <rPr>
        <sz val="11"/>
        <rFont val="Calibri"/>
        <family val="2"/>
      </rPr>
      <t>MUTCHLER</t>
    </r>
  </si>
  <si>
    <r>
      <rPr>
        <sz val="11"/>
        <rFont val="Calibri"/>
        <family val="2"/>
      </rPr>
      <t>D91-2396</t>
    </r>
  </si>
  <si>
    <r>
      <rPr>
        <sz val="11"/>
        <rFont val="Calibri"/>
        <family val="2"/>
      </rPr>
      <t>Louisville PD</t>
    </r>
  </si>
  <si>
    <r>
      <rPr>
        <sz val="11"/>
        <rFont val="Calibri"/>
        <family val="2"/>
      </rPr>
      <t>JONATHAN</t>
    </r>
  </si>
  <si>
    <r>
      <rPr>
        <sz val="11"/>
        <rFont val="Calibri"/>
        <family val="2"/>
      </rPr>
      <t>KASPER</t>
    </r>
  </si>
  <si>
    <r>
      <rPr>
        <sz val="11"/>
        <rFont val="Calibri"/>
        <family val="2"/>
      </rPr>
      <t>D91-3046</t>
    </r>
  </si>
  <si>
    <r>
      <rPr>
        <sz val="11"/>
        <rFont val="Calibri"/>
        <family val="2"/>
      </rPr>
      <t>MICHAEL</t>
    </r>
  </si>
  <si>
    <r>
      <rPr>
        <sz val="11"/>
        <rFont val="Calibri"/>
        <family val="2"/>
      </rPr>
      <t>LOPEZ</t>
    </r>
  </si>
  <si>
    <r>
      <rPr>
        <sz val="11"/>
        <rFont val="Calibri"/>
        <family val="2"/>
      </rPr>
      <t>D83-566</t>
    </r>
  </si>
  <si>
    <r>
      <rPr>
        <sz val="11"/>
        <rFont val="Calibri"/>
        <family val="2"/>
      </rPr>
      <t>Thornton PD</t>
    </r>
  </si>
  <si>
    <r>
      <rPr>
        <sz val="11"/>
        <rFont val="Calibri"/>
        <family val="2"/>
      </rPr>
      <t>GARNER</t>
    </r>
  </si>
  <si>
    <r>
      <rPr>
        <sz val="11"/>
        <rFont val="Calibri"/>
        <family val="2"/>
      </rPr>
      <t>D82-1520</t>
    </r>
  </si>
  <si>
    <r>
      <rPr>
        <sz val="11"/>
        <rFont val="Calibri"/>
        <family val="2"/>
      </rPr>
      <t>Arvada</t>
    </r>
  </si>
  <si>
    <r>
      <rPr>
        <b/>
        <sz val="11"/>
        <rFont val="Arial"/>
        <family val="2"/>
      </rPr>
      <t>34 cases for 31 people- Cases did not make an association to the subject.</t>
    </r>
  </si>
  <si>
    <r>
      <rPr>
        <sz val="11"/>
        <rFont val="Arial"/>
        <family val="2"/>
      </rPr>
      <t>CBI Lab case #</t>
    </r>
  </si>
  <si>
    <r>
      <rPr>
        <sz val="11"/>
        <rFont val="Arial"/>
        <family val="2"/>
      </rPr>
      <t>Agency case #</t>
    </r>
  </si>
  <si>
    <r>
      <rPr>
        <sz val="11"/>
        <rFont val="Calibri"/>
        <family val="2"/>
      </rPr>
      <t>ROBERT</t>
    </r>
  </si>
  <si>
    <r>
      <rPr>
        <sz val="11"/>
        <rFont val="Calibri"/>
        <family val="2"/>
      </rPr>
      <t>BAILLIE</t>
    </r>
  </si>
  <si>
    <r>
      <rPr>
        <sz val="11"/>
        <rFont val="Calibri"/>
        <family val="2"/>
      </rPr>
      <t>D76-3299</t>
    </r>
  </si>
  <si>
    <r>
      <rPr>
        <sz val="11"/>
        <rFont val="Calibri"/>
        <family val="2"/>
      </rPr>
      <t>Colorado Springs PD</t>
    </r>
  </si>
  <si>
    <r>
      <rPr>
        <sz val="11"/>
        <rFont val="Calibri"/>
        <family val="2"/>
      </rPr>
      <t>76-21549</t>
    </r>
  </si>
  <si>
    <r>
      <rPr>
        <sz val="11"/>
        <rFont val="Calibri"/>
        <family val="2"/>
      </rPr>
      <t>ALEXANDER</t>
    </r>
  </si>
  <si>
    <r>
      <rPr>
        <sz val="11"/>
        <rFont val="Calibri"/>
        <family val="2"/>
      </rPr>
      <t>D85-1445</t>
    </r>
  </si>
  <si>
    <r>
      <rPr>
        <sz val="11"/>
        <rFont val="Calibri"/>
        <family val="2"/>
      </rPr>
      <t>Denver PD</t>
    </r>
  </si>
  <si>
    <r>
      <rPr>
        <sz val="11"/>
        <rFont val="Calibri"/>
        <family val="2"/>
      </rPr>
      <t>F851655</t>
    </r>
  </si>
  <si>
    <r>
      <rPr>
        <sz val="11"/>
        <rFont val="Calibri"/>
        <family val="2"/>
      </rPr>
      <t>RICARDO</t>
    </r>
  </si>
  <si>
    <r>
      <rPr>
        <sz val="11"/>
        <rFont val="Calibri"/>
        <family val="2"/>
      </rPr>
      <t>ROYBAL</t>
    </r>
  </si>
  <si>
    <r>
      <rPr>
        <sz val="11"/>
        <rFont val="Calibri"/>
        <family val="2"/>
      </rPr>
      <t>SEXUAL ASSAULT 1ST DEGREE</t>
    </r>
  </si>
  <si>
    <r>
      <rPr>
        <sz val="11"/>
        <rFont val="Calibri"/>
        <family val="2"/>
      </rPr>
      <t>D85-1882</t>
    </r>
  </si>
  <si>
    <r>
      <rPr>
        <sz val="11"/>
        <rFont val="Calibri"/>
        <family val="2"/>
      </rPr>
      <t>JOSEPH</t>
    </r>
  </si>
  <si>
    <r>
      <rPr>
        <sz val="11"/>
        <rFont val="Calibri"/>
        <family val="2"/>
      </rPr>
      <t>LANDERS</t>
    </r>
  </si>
  <si>
    <r>
      <rPr>
        <sz val="11"/>
        <rFont val="Calibri"/>
        <family val="2"/>
      </rPr>
      <t>D86-1753</t>
    </r>
  </si>
  <si>
    <r>
      <rPr>
        <sz val="11"/>
        <rFont val="Calibri"/>
        <family val="2"/>
      </rPr>
      <t>Lincoln County SO</t>
    </r>
  </si>
  <si>
    <r>
      <rPr>
        <sz val="11"/>
        <rFont val="Calibri"/>
        <family val="2"/>
      </rPr>
      <t>121F86</t>
    </r>
  </si>
  <si>
    <r>
      <rPr>
        <sz val="11"/>
        <rFont val="Calibri"/>
        <family val="2"/>
      </rPr>
      <t>EDWARD</t>
    </r>
  </si>
  <si>
    <r>
      <rPr>
        <sz val="11"/>
        <rFont val="Calibri"/>
        <family val="2"/>
      </rPr>
      <t>COLE</t>
    </r>
  </si>
  <si>
    <r>
      <rPr>
        <sz val="11"/>
        <rFont val="Calibri"/>
        <family val="2"/>
      </rPr>
      <t>D85-1188</t>
    </r>
  </si>
  <si>
    <r>
      <rPr>
        <sz val="11"/>
        <rFont val="Calibri"/>
        <family val="2"/>
      </rPr>
      <t>NELSON</t>
    </r>
  </si>
  <si>
    <r>
      <rPr>
        <sz val="11"/>
        <rFont val="Calibri"/>
        <family val="2"/>
      </rPr>
      <t>STUBBLEFIELD</t>
    </r>
  </si>
  <si>
    <r>
      <rPr>
        <sz val="11"/>
        <rFont val="Calibri"/>
        <family val="2"/>
      </rPr>
      <t>F86781</t>
    </r>
  </si>
  <si>
    <r>
      <rPr>
        <sz val="11"/>
        <rFont val="Calibri"/>
        <family val="2"/>
      </rPr>
      <t>GREGORY</t>
    </r>
  </si>
  <si>
    <r>
      <rPr>
        <sz val="11"/>
        <rFont val="Calibri"/>
        <family val="2"/>
      </rPr>
      <t>BINKLEY</t>
    </r>
  </si>
  <si>
    <r>
      <rPr>
        <sz val="11"/>
        <rFont val="Calibri"/>
        <family val="2"/>
      </rPr>
      <t xml:space="preserve">2ND DEGREE
</t>
    </r>
    <r>
      <rPr>
        <sz val="11"/>
        <rFont val="Calibri"/>
        <family val="2"/>
      </rPr>
      <t>MURDER</t>
    </r>
  </si>
  <si>
    <r>
      <rPr>
        <sz val="11"/>
        <rFont val="Calibri"/>
        <family val="2"/>
      </rPr>
      <t>D86-2434</t>
    </r>
  </si>
  <si>
    <r>
      <rPr>
        <sz val="11"/>
        <rFont val="Calibri"/>
        <family val="2"/>
      </rPr>
      <t>Jefferson County DA</t>
    </r>
  </si>
  <si>
    <r>
      <rPr>
        <sz val="11"/>
        <rFont val="Calibri"/>
        <family val="2"/>
      </rPr>
      <t>86-613</t>
    </r>
  </si>
  <si>
    <r>
      <rPr>
        <sz val="11"/>
        <rFont val="Calibri"/>
        <family val="2"/>
      </rPr>
      <t>DENNIS</t>
    </r>
  </si>
  <si>
    <r>
      <rPr>
        <sz val="11"/>
        <rFont val="Calibri"/>
        <family val="2"/>
      </rPr>
      <t>GALLEGOS</t>
    </r>
  </si>
  <si>
    <r>
      <rPr>
        <sz val="11"/>
        <rFont val="Calibri"/>
        <family val="2"/>
      </rPr>
      <t>D86-1678</t>
    </r>
  </si>
  <si>
    <r>
      <rPr>
        <sz val="11"/>
        <rFont val="Calibri"/>
        <family val="2"/>
      </rPr>
      <t>F861403</t>
    </r>
  </si>
  <si>
    <r>
      <rPr>
        <sz val="11"/>
        <rFont val="Calibri"/>
        <family val="2"/>
      </rPr>
      <t>BACCA</t>
    </r>
  </si>
  <si>
    <r>
      <rPr>
        <sz val="11"/>
        <rFont val="Calibri"/>
        <family val="2"/>
      </rPr>
      <t>D87-2694</t>
    </r>
  </si>
  <si>
    <r>
      <rPr>
        <sz val="11"/>
        <rFont val="Calibri"/>
        <family val="2"/>
      </rPr>
      <t>Boulder PD</t>
    </r>
  </si>
  <si>
    <r>
      <rPr>
        <sz val="11"/>
        <rFont val="Calibri"/>
        <family val="2"/>
      </rPr>
      <t>P8713913</t>
    </r>
  </si>
  <si>
    <r>
      <rPr>
        <sz val="11"/>
        <rFont val="Calibri"/>
        <family val="2"/>
      </rPr>
      <t>STRONER</t>
    </r>
  </si>
  <si>
    <r>
      <rPr>
        <sz val="11"/>
        <rFont val="Calibri"/>
        <family val="2"/>
      </rPr>
      <t>D82-1871</t>
    </r>
  </si>
  <si>
    <r>
      <rPr>
        <sz val="11"/>
        <rFont val="Calibri"/>
        <family val="2"/>
      </rPr>
      <t>Evans PD</t>
    </r>
  </si>
  <si>
    <r>
      <rPr>
        <sz val="11"/>
        <rFont val="Calibri"/>
        <family val="2"/>
      </rPr>
      <t>C2020-82</t>
    </r>
  </si>
  <si>
    <r>
      <rPr>
        <sz val="11"/>
        <rFont val="Calibri"/>
        <family val="2"/>
      </rPr>
      <t>RICHARD</t>
    </r>
  </si>
  <si>
    <r>
      <rPr>
        <sz val="11"/>
        <rFont val="Calibri"/>
        <family val="2"/>
      </rPr>
      <t>SIGALA</t>
    </r>
  </si>
  <si>
    <r>
      <rPr>
        <sz val="11"/>
        <rFont val="Calibri"/>
        <family val="2"/>
      </rPr>
      <t>D88-1277</t>
    </r>
  </si>
  <si>
    <r>
      <rPr>
        <sz val="11"/>
        <rFont val="Calibri"/>
        <family val="2"/>
      </rPr>
      <t>Littleton PD</t>
    </r>
  </si>
  <si>
    <r>
      <rPr>
        <sz val="11"/>
        <rFont val="Calibri"/>
        <family val="2"/>
      </rPr>
      <t>CARLOS</t>
    </r>
  </si>
  <si>
    <r>
      <rPr>
        <sz val="11"/>
        <rFont val="Calibri"/>
        <family val="2"/>
      </rPr>
      <t>YEAZEL</t>
    </r>
  </si>
  <si>
    <r>
      <rPr>
        <sz val="11"/>
        <rFont val="Calibri"/>
        <family val="2"/>
      </rPr>
      <t>D89-1047</t>
    </r>
  </si>
  <si>
    <r>
      <rPr>
        <sz val="11"/>
        <rFont val="Calibri"/>
        <family val="2"/>
      </rPr>
      <t>Arvada PD</t>
    </r>
  </si>
  <si>
    <r>
      <rPr>
        <sz val="11"/>
        <rFont val="Calibri"/>
        <family val="2"/>
      </rPr>
      <t>GREEN</t>
    </r>
  </si>
  <si>
    <r>
      <rPr>
        <sz val="11"/>
        <rFont val="Calibri"/>
        <family val="2"/>
      </rPr>
      <t>D92-1833</t>
    </r>
  </si>
  <si>
    <r>
      <rPr>
        <sz val="11"/>
        <rFont val="Calibri"/>
        <family val="2"/>
      </rPr>
      <t>DOC Limon</t>
    </r>
  </si>
  <si>
    <r>
      <rPr>
        <sz val="11"/>
        <rFont val="Calibri"/>
        <family val="2"/>
      </rPr>
      <t>GEORGE</t>
    </r>
  </si>
  <si>
    <r>
      <rPr>
        <sz val="11"/>
        <rFont val="Calibri"/>
        <family val="2"/>
      </rPr>
      <t>SARNO</t>
    </r>
  </si>
  <si>
    <r>
      <rPr>
        <sz val="11"/>
        <rFont val="Calibri"/>
        <family val="2"/>
      </rPr>
      <t>D90-1291</t>
    </r>
  </si>
  <si>
    <r>
      <rPr>
        <sz val="11"/>
        <rFont val="Calibri"/>
        <family val="2"/>
      </rPr>
      <t>F90827</t>
    </r>
  </si>
  <si>
    <r>
      <rPr>
        <sz val="11"/>
        <rFont val="Calibri"/>
        <family val="2"/>
      </rPr>
      <t>MONSEL</t>
    </r>
  </si>
  <si>
    <r>
      <rPr>
        <sz val="11"/>
        <rFont val="Calibri"/>
        <family val="2"/>
      </rPr>
      <t>DUNGEN</t>
    </r>
  </si>
  <si>
    <r>
      <rPr>
        <sz val="11"/>
        <rFont val="Calibri"/>
        <family val="2"/>
      </rPr>
      <t>D91-0546</t>
    </r>
  </si>
  <si>
    <r>
      <rPr>
        <sz val="11"/>
        <rFont val="Calibri"/>
        <family val="2"/>
      </rPr>
      <t>F91105</t>
    </r>
  </si>
  <si>
    <r>
      <rPr>
        <sz val="11"/>
        <rFont val="Calibri"/>
        <family val="2"/>
      </rPr>
      <t>TALLANT</t>
    </r>
  </si>
  <si>
    <r>
      <rPr>
        <sz val="11"/>
        <rFont val="Calibri"/>
        <family val="2"/>
      </rPr>
      <t>D92-0305</t>
    </r>
  </si>
  <si>
    <r>
      <rPr>
        <sz val="11"/>
        <rFont val="Calibri"/>
        <family val="2"/>
      </rPr>
      <t>CORY</t>
    </r>
  </si>
  <si>
    <r>
      <rPr>
        <sz val="11"/>
        <rFont val="Calibri"/>
        <family val="2"/>
      </rPr>
      <t>ZORN</t>
    </r>
  </si>
  <si>
    <r>
      <rPr>
        <sz val="11"/>
        <rFont val="Calibri"/>
        <family val="2"/>
      </rPr>
      <t>D92-0905</t>
    </r>
  </si>
  <si>
    <r>
      <rPr>
        <sz val="11"/>
        <rFont val="Calibri"/>
        <family val="2"/>
      </rPr>
      <t>Northglenn PD</t>
    </r>
  </si>
  <si>
    <r>
      <rPr>
        <sz val="11"/>
        <rFont val="Calibri"/>
        <family val="2"/>
      </rPr>
      <t>MARVIN</t>
    </r>
  </si>
  <si>
    <r>
      <rPr>
        <sz val="11"/>
        <rFont val="Calibri"/>
        <family val="2"/>
      </rPr>
      <t>D91-1994</t>
    </r>
  </si>
  <si>
    <r>
      <rPr>
        <sz val="11"/>
        <rFont val="Calibri"/>
        <family val="2"/>
      </rPr>
      <t>Gilpin County SO</t>
    </r>
  </si>
  <si>
    <r>
      <rPr>
        <sz val="11"/>
        <rFont val="Calibri"/>
        <family val="2"/>
      </rPr>
      <t>ALBERTO</t>
    </r>
  </si>
  <si>
    <r>
      <rPr>
        <sz val="11"/>
        <rFont val="Calibri"/>
        <family val="2"/>
      </rPr>
      <t xml:space="preserve">MATIAS-
</t>
    </r>
    <r>
      <rPr>
        <sz val="11"/>
        <rFont val="Calibri"/>
        <family val="2"/>
      </rPr>
      <t>MARTINEZ</t>
    </r>
  </si>
  <si>
    <r>
      <rPr>
        <sz val="11"/>
        <rFont val="Calibri"/>
        <family val="2"/>
      </rPr>
      <t>D92-2434</t>
    </r>
  </si>
  <si>
    <r>
      <rPr>
        <sz val="11"/>
        <rFont val="Calibri"/>
        <family val="2"/>
      </rPr>
      <t>Weld County SO</t>
    </r>
  </si>
  <si>
    <r>
      <rPr>
        <sz val="11"/>
        <rFont val="Calibri"/>
        <family val="2"/>
      </rPr>
      <t>JANOUSHEK</t>
    </r>
  </si>
  <si>
    <r>
      <rPr>
        <sz val="11"/>
        <rFont val="Calibri"/>
        <family val="2"/>
      </rPr>
      <t>D92-2349</t>
    </r>
  </si>
  <si>
    <r>
      <rPr>
        <sz val="11"/>
        <rFont val="Calibri"/>
        <family val="2"/>
      </rPr>
      <t>Brighton PD</t>
    </r>
  </si>
  <si>
    <r>
      <rPr>
        <sz val="11"/>
        <rFont val="Calibri"/>
        <family val="2"/>
      </rPr>
      <t>BENEDICT</t>
    </r>
  </si>
  <si>
    <r>
      <rPr>
        <sz val="11"/>
        <rFont val="Calibri"/>
        <family val="2"/>
      </rPr>
      <t>JACKSON</t>
    </r>
  </si>
  <si>
    <r>
      <rPr>
        <sz val="11"/>
        <rFont val="Calibri"/>
        <family val="2"/>
      </rPr>
      <t>D93-1401, D94-0505</t>
    </r>
  </si>
  <si>
    <r>
      <rPr>
        <sz val="11"/>
        <rFont val="Calibri"/>
        <family val="2"/>
      </rPr>
      <t>DA 4th, DOC Denver</t>
    </r>
  </si>
  <si>
    <r>
      <rPr>
        <sz val="11"/>
        <rFont val="Calibri"/>
        <family val="2"/>
      </rPr>
      <t xml:space="preserve">9120869A,
</t>
    </r>
    <r>
      <rPr>
        <sz val="11"/>
        <rFont val="Calibri"/>
        <family val="2"/>
      </rPr>
      <t>82371</t>
    </r>
  </si>
  <si>
    <r>
      <rPr>
        <sz val="11"/>
        <rFont val="Calibri"/>
        <family val="2"/>
      </rPr>
      <t>ODELL</t>
    </r>
  </si>
  <si>
    <r>
      <rPr>
        <sz val="11"/>
        <rFont val="Calibri"/>
        <family val="2"/>
      </rPr>
      <t>KIDNAPPING 2ND DEGREE</t>
    </r>
  </si>
  <si>
    <r>
      <rPr>
        <sz val="11"/>
        <rFont val="Calibri"/>
        <family val="2"/>
      </rPr>
      <t>D93-0937</t>
    </r>
  </si>
  <si>
    <r>
      <rPr>
        <sz val="11"/>
        <rFont val="Calibri"/>
        <family val="2"/>
      </rPr>
      <t>KIDNAPPING 2ND DEGREE (SEX ASSAULT)</t>
    </r>
  </si>
  <si>
    <r>
      <rPr>
        <sz val="11"/>
        <rFont val="Calibri"/>
        <family val="2"/>
      </rPr>
      <t>D94-0661</t>
    </r>
  </si>
  <si>
    <r>
      <rPr>
        <sz val="11"/>
        <rFont val="Calibri"/>
        <family val="2"/>
      </rPr>
      <t>F932092</t>
    </r>
  </si>
  <si>
    <r>
      <rPr>
        <sz val="11"/>
        <rFont val="Calibri"/>
        <family val="2"/>
      </rPr>
      <t>WILLIAM</t>
    </r>
  </si>
  <si>
    <r>
      <rPr>
        <sz val="11"/>
        <rFont val="Calibri"/>
        <family val="2"/>
      </rPr>
      <t>PEATROSS</t>
    </r>
  </si>
  <si>
    <r>
      <rPr>
        <sz val="11"/>
        <rFont val="Calibri"/>
        <family val="2"/>
      </rPr>
      <t xml:space="preserve">KIDNAPPING 2ND
</t>
    </r>
    <r>
      <rPr>
        <sz val="11"/>
        <rFont val="Calibri"/>
        <family val="2"/>
      </rPr>
      <t>DEGREE (SEX ASSAULT)</t>
    </r>
  </si>
  <si>
    <r>
      <rPr>
        <sz val="11"/>
        <rFont val="Calibri"/>
        <family val="2"/>
      </rPr>
      <t>D93-1975, D94-1843</t>
    </r>
  </si>
  <si>
    <r>
      <rPr>
        <sz val="11"/>
        <rFont val="Calibri"/>
        <family val="2"/>
      </rPr>
      <t>Lakewood PD, DOC Denver</t>
    </r>
  </si>
  <si>
    <r>
      <rPr>
        <sz val="11"/>
        <rFont val="Calibri"/>
        <family val="2"/>
      </rPr>
      <t xml:space="preserve">9365199,
</t>
    </r>
    <r>
      <rPr>
        <sz val="11"/>
        <rFont val="Calibri"/>
        <family val="2"/>
      </rPr>
      <t>83718</t>
    </r>
  </si>
  <si>
    <r>
      <rPr>
        <sz val="11"/>
        <rFont val="Calibri"/>
        <family val="2"/>
      </rPr>
      <t>CHESTER</t>
    </r>
  </si>
  <si>
    <r>
      <rPr>
        <sz val="11"/>
        <rFont val="Calibri"/>
        <family val="2"/>
      </rPr>
      <t>HUGGINS</t>
    </r>
  </si>
  <si>
    <r>
      <rPr>
        <sz val="11"/>
        <rFont val="Calibri"/>
        <family val="2"/>
      </rPr>
      <t>D93-0284</t>
    </r>
  </si>
  <si>
    <r>
      <rPr>
        <sz val="11"/>
        <rFont val="Calibri"/>
        <family val="2"/>
      </rPr>
      <t>CHARLES</t>
    </r>
  </si>
  <si>
    <r>
      <rPr>
        <sz val="11"/>
        <rFont val="Calibri"/>
        <family val="2"/>
      </rPr>
      <t>MCMILLIAN</t>
    </r>
  </si>
  <si>
    <r>
      <rPr>
        <sz val="11"/>
        <rFont val="Calibri"/>
        <family val="2"/>
      </rPr>
      <t>D93-0303</t>
    </r>
  </si>
  <si>
    <r>
      <rPr>
        <sz val="11"/>
        <rFont val="Calibri"/>
        <family val="2"/>
      </rPr>
      <t>Englewood PD</t>
    </r>
  </si>
  <si>
    <r>
      <rPr>
        <sz val="11"/>
        <rFont val="Calibri"/>
        <family val="2"/>
      </rPr>
      <t>KENYON</t>
    </r>
  </si>
  <si>
    <r>
      <rPr>
        <sz val="11"/>
        <rFont val="Calibri"/>
        <family val="2"/>
      </rPr>
      <t>TOLERTON</t>
    </r>
  </si>
  <si>
    <r>
      <rPr>
        <sz val="11"/>
        <rFont val="Calibri"/>
        <family val="2"/>
      </rPr>
      <t>D93-2546</t>
    </r>
  </si>
  <si>
    <r>
      <rPr>
        <sz val="11"/>
        <rFont val="Calibri"/>
        <family val="2"/>
      </rPr>
      <t>Arapahoe County SO</t>
    </r>
  </si>
  <si>
    <r>
      <rPr>
        <sz val="11"/>
        <rFont val="Calibri"/>
        <family val="2"/>
      </rPr>
      <t>FREDERICK</t>
    </r>
  </si>
  <si>
    <r>
      <rPr>
        <sz val="11"/>
        <rFont val="Calibri"/>
        <family val="2"/>
      </rPr>
      <t>ROBINSON</t>
    </r>
  </si>
  <si>
    <r>
      <rPr>
        <sz val="11"/>
        <rFont val="Calibri"/>
        <family val="2"/>
      </rPr>
      <t>D94-0305</t>
    </r>
  </si>
  <si>
    <r>
      <rPr>
        <sz val="11"/>
        <rFont val="Calibri"/>
        <family val="2"/>
      </rPr>
      <t>Glendale PD</t>
    </r>
  </si>
  <si>
    <r>
      <rPr>
        <sz val="11"/>
        <rFont val="Calibri"/>
        <family val="2"/>
      </rPr>
      <t>DRAKE</t>
    </r>
  </si>
  <si>
    <r>
      <rPr>
        <sz val="11"/>
        <rFont val="Calibri"/>
        <family val="2"/>
      </rPr>
      <t>M82-481, M83-459</t>
    </r>
  </si>
  <si>
    <r>
      <rPr>
        <sz val="11"/>
        <rFont val="Calibri"/>
        <family val="2"/>
      </rPr>
      <t>GJ PD GJ PD</t>
    </r>
  </si>
  <si>
    <r>
      <rPr>
        <sz val="11"/>
        <rFont val="Calibri"/>
        <family val="2"/>
      </rPr>
      <t xml:space="preserve">8248851,
</t>
    </r>
    <r>
      <rPr>
        <sz val="11"/>
        <rFont val="Calibri"/>
        <family val="2"/>
      </rPr>
      <t>8248851B</t>
    </r>
  </si>
  <si>
    <r>
      <rPr>
        <sz val="11"/>
        <rFont val="Calibri"/>
        <family val="2"/>
      </rPr>
      <t>STEVEN</t>
    </r>
  </si>
  <si>
    <r>
      <rPr>
        <sz val="11"/>
        <rFont val="Calibri"/>
        <family val="2"/>
      </rPr>
      <t>STALEY</t>
    </r>
  </si>
  <si>
    <r>
      <rPr>
        <sz val="11"/>
        <rFont val="Calibri"/>
        <family val="2"/>
      </rPr>
      <t>AGGRAVATED ROBBERY</t>
    </r>
  </si>
  <si>
    <r>
      <rPr>
        <sz val="11"/>
        <rFont val="Calibri"/>
        <family val="2"/>
      </rPr>
      <t>D84-1849</t>
    </r>
  </si>
  <si>
    <r>
      <rPr>
        <sz val="11"/>
        <rFont val="Calibri"/>
        <family val="2"/>
      </rPr>
      <t>Morgan County SO</t>
    </r>
  </si>
  <si>
    <r>
      <rPr>
        <sz val="11"/>
        <rFont val="Calibri"/>
        <family val="2"/>
      </rPr>
      <t>PIERCE</t>
    </r>
  </si>
  <si>
    <r>
      <rPr>
        <sz val="11"/>
        <rFont val="Calibri"/>
        <family val="2"/>
      </rPr>
      <t>D84-2654</t>
    </r>
  </si>
  <si>
    <r>
      <rPr>
        <sz val="11"/>
        <rFont val="Calibri"/>
        <family val="2"/>
      </rPr>
      <t>Larimer County SO</t>
    </r>
  </si>
  <si>
    <t>Association was the only forensic association to the subject.</t>
  </si>
  <si>
    <t>last_name</t>
  </si>
  <si>
    <t>first_name</t>
  </si>
  <si>
    <t>offense</t>
  </si>
  <si>
    <t>CBI_lab_case_num</t>
  </si>
  <si>
    <t>agency_case_num</t>
  </si>
  <si>
    <t>forensic_category</t>
  </si>
  <si>
    <t>full_name</t>
  </si>
  <si>
    <t>Association and other CBI forensic testing also made an
association to the subject.</t>
  </si>
  <si>
    <t>Cases did not make an association to the subject.</t>
  </si>
  <si>
    <t>count_cases</t>
  </si>
  <si>
    <t>This formula worked: =IF(COUNTIF(E3,"*,*"),"2","1")</t>
  </si>
  <si>
    <t xml:space="preserve">I wanted to be able to have Excel look for a comma in the case number column. If it did, that meant there was two cases associated with a person. I wanted to be able to ID who had multiple cases against them. </t>
  </si>
  <si>
    <t>Inspired by this: https://excelx.com/formula/specific-text-then-return-value/</t>
  </si>
  <si>
    <t>agency_second</t>
  </si>
  <si>
    <t xml:space="preserve">There were some cases with multiple agencies. To get the totals per agency, I will need to group by the primary agency column and then the secondary column. I will add together to get the total number of cases per agency. </t>
  </si>
  <si>
    <t>This was the formula: =RIGHT(G2,LEN(G2)-SEARCH(",",G2))</t>
  </si>
  <si>
    <t xml:space="preserve">If there is a VALUE error, that's because there isn't a comma in the column. Just one agency is involved. </t>
  </si>
  <si>
    <t>Inspo: https://www.ablebits.com/office-addins-blog/2017/01/31/excel-right-function-formula-examples/</t>
  </si>
  <si>
    <t>agency_full</t>
  </si>
  <si>
    <t>agency_first</t>
  </si>
  <si>
    <t>Because of the handful of multiple agencies, I broke agencies into two columns.</t>
  </si>
  <si>
    <t>I filtered for lines with the VALUE error. If it had that, it meant that there was only one agency involved.</t>
  </si>
  <si>
    <t>For those without it, meant that there were two agencies:</t>
  </si>
  <si>
    <t>This worked: =LEFT(G3,FIND(",",G3)-1)</t>
  </si>
  <si>
    <t>This worked. Just needed what was in previous column to go into this one: =G2</t>
  </si>
  <si>
    <t>Inso: https://exceljet.net/formula/split-text-string-at-specific-character</t>
  </si>
  <si>
    <t>offense_cleaned</t>
  </si>
  <si>
    <t>Row Labels</t>
  </si>
  <si>
    <t>1ST DEGREE MURDER</t>
  </si>
  <si>
    <t>2ND DEGREE MURDER</t>
  </si>
  <si>
    <t>2ND DEGREE
MURDER</t>
  </si>
  <si>
    <t>AGGRAVATED ROBBERY</t>
  </si>
  <si>
    <t>KIDNAPPING 2ND DEGREE</t>
  </si>
  <si>
    <t>KIDNAPPING 2ND DEGREE (SEX ASSAULT)</t>
  </si>
  <si>
    <t>KIDNAPPING 2ND DEGREE (SEX
ASSAULT)</t>
  </si>
  <si>
    <t>KIDNAPPING 2ND
DEGREE</t>
  </si>
  <si>
    <t>KIDNAPPING 2ND
DEGREE (SEX ASSAULT)</t>
  </si>
  <si>
    <t>SEXUAL ASSAULT 1ST DEGREE</t>
  </si>
  <si>
    <t>SEXUAL ASSAULT 1ST
DEGREE</t>
  </si>
  <si>
    <t>Grand Total</t>
  </si>
  <si>
    <t xml:space="preserve">To clean the offense types: =IF(ISNUMBER(SEARCH("MURD",D2)), "MURDER", IF(ISNUMBER(SEARCH("SEX",D2)), "SEX ASSAULT", " ")) </t>
  </si>
  <si>
    <t>Actually, this one: =IF(ISNUMBER(SEARCH("MURD",D2)), "MURDER", IF(ISNUMBER(SEARCH("SEX",D2)), "SEX ASSAULT", IF(ISNUMBER(SEARCH("(SEX",D2)), "SEX ASSAULT", " ")))</t>
  </si>
  <si>
    <t>count</t>
  </si>
  <si>
    <t>MURDER</t>
  </si>
  <si>
    <t>SEX ASSAULT</t>
  </si>
  <si>
    <t xml:space="preserve">convicted_charge &lt;- hair %&gt;% </t>
  </si>
  <si>
    <t xml:space="preserve">  group_by(offense_cleaned) %&gt;% </t>
  </si>
  <si>
    <t xml:space="preserve">  summarize(count = n())</t>
  </si>
  <si>
    <t>Arapahoe County SO</t>
  </si>
  <si>
    <t>Arvada</t>
  </si>
  <si>
    <t>Arvada PD</t>
  </si>
  <si>
    <t>Aurora PD</t>
  </si>
  <si>
    <t>Boulder PD</t>
  </si>
  <si>
    <t>Brighton PD</t>
  </si>
  <si>
    <t>CBI Denver
Investigations</t>
  </si>
  <si>
    <t>Colorado Springs PD</t>
  </si>
  <si>
    <t>DA 4th</t>
  </si>
  <si>
    <t>Denver PD</t>
  </si>
  <si>
    <t>DOC Limon</t>
  </si>
  <si>
    <t>Edgewater PD</t>
  </si>
  <si>
    <t>Englewood PD</t>
  </si>
  <si>
    <t>Evans PD</t>
  </si>
  <si>
    <t>Gilpin County SO</t>
  </si>
  <si>
    <t>GJ PD GJ PD</t>
  </si>
  <si>
    <t>Glendale</t>
  </si>
  <si>
    <t>Glendale PD</t>
  </si>
  <si>
    <t>Jefferson County DA</t>
  </si>
  <si>
    <t>Lakewood PD</t>
  </si>
  <si>
    <t>Larimer County SO</t>
  </si>
  <si>
    <t>Lincoln County SO</t>
  </si>
  <si>
    <t>Littleton PD</t>
  </si>
  <si>
    <t>Louisville PD</t>
  </si>
  <si>
    <t>Morgan County SO</t>
  </si>
  <si>
    <t>Northglenn PD</t>
  </si>
  <si>
    <t>Thornton PD</t>
  </si>
  <si>
    <t>Weld County SO</t>
  </si>
  <si>
    <t xml:space="preserve">
Alamosa PD</t>
  </si>
  <si>
    <t>Denver DOC</t>
  </si>
  <si>
    <t>DOC Denver</t>
  </si>
  <si>
    <t>CBI Denver Investigations</t>
  </si>
  <si>
    <t>agency</t>
  </si>
  <si>
    <t>Alamosa PD</t>
  </si>
  <si>
    <t>Count of offense_cleaned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</si>
</sst>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Times New Roman"/>
      <charset val="204"/>
    </font>
    <font>
      <sz val="11"/>
      <name val="Arial"/>
      <family val="2"/>
    </font>
    <font>
      <sz val="11"/>
      <name val="Calibri"/>
      <family val="2"/>
    </font>
    <font>
      <sz val="11"/>
      <color rgb="FF212121"/>
      <name val="Calibri"/>
      <family val="2"/>
    </font>
    <font>
      <sz val="11"/>
      <color rgb="FF000000"/>
      <name val="Calibri"/>
      <family val="2"/>
    </font>
    <font>
      <b/>
      <sz val="11"/>
      <name val="Arial"/>
      <family val="2"/>
    </font>
    <font>
      <sz val="10.5"/>
      <color rgb="FF3C4042"/>
      <name val="Trebuchet MS"/>
      <family val="2"/>
    </font>
    <font>
      <sz val="11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top" wrapText="1"/>
    </xf>
    <xf numFmtId="1" fontId="3" fillId="0" borderId="1" xfId="0" applyNumberFormat="1" applyFont="1" applyFill="1" applyBorder="1" applyAlignment="1">
      <alignment horizontal="left" vertical="center" shrinkToFit="1"/>
    </xf>
    <xf numFmtId="0" fontId="2" fillId="0" borderId="1" xfId="0" applyFont="1" applyFill="1" applyBorder="1" applyAlignment="1">
      <alignment horizontal="left" wrapText="1"/>
    </xf>
    <xf numFmtId="1" fontId="3" fillId="0" borderId="1" xfId="0" applyNumberFormat="1" applyFont="1" applyFill="1" applyBorder="1" applyAlignment="1">
      <alignment horizontal="left" shrinkToFit="1"/>
    </xf>
    <xf numFmtId="0" fontId="0" fillId="0" borderId="0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 wrapText="1"/>
    </xf>
    <xf numFmtId="1" fontId="4" fillId="0" borderId="1" xfId="0" applyNumberFormat="1" applyFont="1" applyFill="1" applyBorder="1" applyAlignment="1">
      <alignment horizontal="left" vertical="center" shrinkToFit="1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 wrapText="1"/>
    </xf>
    <xf numFmtId="1" fontId="4" fillId="0" borderId="1" xfId="0" applyNumberFormat="1" applyFont="1" applyFill="1" applyBorder="1" applyAlignment="1">
      <alignment horizontal="left" shrinkToFi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0" xfId="0" applyFill="1" applyBorder="1" applyAlignment="1">
      <alignment vertical="top"/>
    </xf>
    <xf numFmtId="0" fontId="0" fillId="0" borderId="0" xfId="0" pivotButton="1" applyFill="1" applyBorder="1" applyAlignment="1">
      <alignment horizontal="left" vertical="top"/>
    </xf>
    <xf numFmtId="0" fontId="8" fillId="0" borderId="1" xfId="0" applyFont="1" applyFill="1" applyBorder="1" applyAlignment="1">
      <alignment vertical="top"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wrapText="1"/>
    </xf>
    <xf numFmtId="0" fontId="0" fillId="0" borderId="0" xfId="0" applyNumberForma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wman, Zack" refreshedDate="44529.500663541665" createdVersion="6" refreshedVersion="6" minRefreshableVersion="3" recordCount="51" xr:uid="{6A355DBC-D90B-4948-A1E4-5CED0163B4E5}">
  <cacheSource type="worksheet">
    <worksheetSource ref="A1:L52" sheet="in prog"/>
  </cacheSource>
  <cacheFields count="12">
    <cacheField name="first_name" numFmtId="0">
      <sharedItems/>
    </cacheField>
    <cacheField name="last_name" numFmtId="0">
      <sharedItems/>
    </cacheField>
    <cacheField name="full_name" numFmtId="0">
      <sharedItems/>
    </cacheField>
    <cacheField name="offense" numFmtId="0">
      <sharedItems count="11">
        <s v="1ST DEGREE MURDER"/>
        <s v="SEXUAL ASSAULT 1ST_x000a_DEGREE"/>
        <s v="KIDNAPPING 2ND_x000a_DEGREE"/>
        <s v="KIDNAPPING 2ND DEGREE (SEX_x000a_ASSAULT)"/>
        <s v="2ND DEGREE MURDER"/>
        <s v="SEXUAL ASSAULT 1ST DEGREE"/>
        <s v="2ND DEGREE_x000a_MURDER"/>
        <s v="KIDNAPPING 2ND DEGREE"/>
        <s v="KIDNAPPING 2ND DEGREE (SEX ASSAULT)"/>
        <s v="KIDNAPPING 2ND_x000a_DEGREE (SEX ASSAULT)"/>
        <s v="AGGRAVATED ROBBERY"/>
      </sharedItems>
    </cacheField>
    <cacheField name="offense_cleaned" numFmtId="0">
      <sharedItems containsNonDate="0" containsString="0" containsBlank="1"/>
    </cacheField>
    <cacheField name="CBI_lab_case_num" numFmtId="0">
      <sharedItems/>
    </cacheField>
    <cacheField name="count_cases" numFmtId="0">
      <sharedItems/>
    </cacheField>
    <cacheField name="agency_full" numFmtId="0">
      <sharedItems/>
    </cacheField>
    <cacheField name="agency_first" numFmtId="0">
      <sharedItems/>
    </cacheField>
    <cacheField name="agency_second" numFmtId="0">
      <sharedItems/>
    </cacheField>
    <cacheField name="agency_case_num" numFmtId="0">
      <sharedItems containsMixedTypes="1" containsNumber="1" containsInteger="1" minValue="9228" maxValue="920912063"/>
    </cacheField>
    <cacheField name="forensic_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wman, Zack" refreshedDate="44546.70930451389" createdVersion="6" refreshedVersion="6" minRefreshableVersion="3" recordCount="51" xr:uid="{1E592F91-DC29-47EF-8D35-FEE375DE8DB3}">
  <cacheSource type="worksheet">
    <worksheetSource ref="A1:L52" sheet="clean"/>
  </cacheSource>
  <cacheFields count="12">
    <cacheField name="first_name" numFmtId="0">
      <sharedItems/>
    </cacheField>
    <cacheField name="last_name" numFmtId="0">
      <sharedItems/>
    </cacheField>
    <cacheField name="full_name" numFmtId="0">
      <sharedItems/>
    </cacheField>
    <cacheField name="offense" numFmtId="0">
      <sharedItems/>
    </cacheField>
    <cacheField name="offense_cleaned" numFmtId="0">
      <sharedItems count="4">
        <s v="SEX ASSAULT"/>
        <s v="MURDER"/>
        <s v="KIDNAPPING 2ND DEGREE"/>
        <s v="AGGRAVATED ROBBERY"/>
      </sharedItems>
    </cacheField>
    <cacheField name="CBI_lab_case_num" numFmtId="0">
      <sharedItems/>
    </cacheField>
    <cacheField name="count_cases" numFmtId="0">
      <sharedItems/>
    </cacheField>
    <cacheField name="agency_full" numFmtId="0">
      <sharedItems/>
    </cacheField>
    <cacheField name="agency_first" numFmtId="0">
      <sharedItems/>
    </cacheField>
    <cacheField name="agency_second" numFmtId="0">
      <sharedItems/>
    </cacheField>
    <cacheField name="agency_case_num" numFmtId="0">
      <sharedItems containsMixedTypes="1" containsNumber="1" containsInteger="1" minValue="9228" maxValue="920912063"/>
    </cacheField>
    <cacheField name="forensic_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s v="RONALD"/>
    <s v="REGGANS"/>
    <s v="RONALD REGGANS"/>
    <x v="0"/>
    <m/>
    <s v="D83-2149"/>
    <s v="1"/>
    <s v="Denver PD"/>
    <s v="Denver PD"/>
    <e v="#VALUE!"/>
    <s v="F831915"/>
    <s v="Association was the only forensic association to the subject."/>
  </r>
  <r>
    <s v="STANLEY"/>
    <s v="TOPPING"/>
    <s v="STANLEY TOPPING"/>
    <x v="1"/>
    <m/>
    <s v="D84-2469,_x000a_D82-1221"/>
    <s v="2"/>
    <s v="Boulder PD,_x000a_Alamosa PD"/>
    <s v="Boulder PD"/>
    <s v="_x000a_Alamosa PD"/>
    <s v="P8412125,_x000a_820194C"/>
    <s v="Association was the only forensic association to the subject."/>
  </r>
  <r>
    <s v="JESSE"/>
    <s v="PHIFFER"/>
    <s v="JESSE PHIFFER"/>
    <x v="0"/>
    <m/>
    <s v="D86-1097"/>
    <s v="1"/>
    <s v="Denver PD"/>
    <s v="Denver PD"/>
    <e v="#VALUE!"/>
    <s v="F86781"/>
    <s v="Association was the only forensic association to the subject."/>
  </r>
  <r>
    <s v="STEPHEN"/>
    <s v="BECKER"/>
    <s v="STEPHEN BECKER"/>
    <x v="0"/>
    <m/>
    <s v="D86-2268"/>
    <s v="1"/>
    <s v="Northglenn PD"/>
    <s v="Northglenn PD"/>
    <e v="#VALUE!"/>
    <n v="866783"/>
    <s v="Association was the only forensic association to the subject."/>
  </r>
  <r>
    <s v="ERIC"/>
    <s v="BROWN"/>
    <s v="ERIC BROWN"/>
    <x v="1"/>
    <m/>
    <s v="D87-0133"/>
    <s v="1"/>
    <s v="Glendale"/>
    <s v="Glendale"/>
    <e v="#VALUE!"/>
    <n v="8618522"/>
    <s v="Association was the only forensic association to the subject."/>
  </r>
  <r>
    <s v="RONALD"/>
    <s v="SANDOVAL"/>
    <s v="RONALD SANDOVAL"/>
    <x v="2"/>
    <m/>
    <s v="D87-1010"/>
    <s v="1"/>
    <s v="Edgewater PD"/>
    <s v="Edgewater PD"/>
    <e v="#VALUE!"/>
    <n v="871025"/>
    <s v="Association was the only forensic association to the subject."/>
  </r>
  <r>
    <s v="KIRTIS"/>
    <s v="WILLIAMS"/>
    <s v="KIRTIS WILLIAMS"/>
    <x v="3"/>
    <m/>
    <s v="D88-1979"/>
    <s v="1"/>
    <s v="Denver PD"/>
    <s v="Denver PD"/>
    <e v="#VALUE!"/>
    <n v="239222"/>
    <s v="Association was the only forensic association to the subject."/>
  </r>
  <r>
    <s v="PATRICK"/>
    <s v="PORTLEY"/>
    <s v="PATRICK PORTLEY"/>
    <x v="3"/>
    <m/>
    <s v="D88-2335, D88-2957"/>
    <s v="2"/>
    <s v="Littleton PD, Aurora PD"/>
    <s v="Littleton PD"/>
    <s v=" Aurora PD"/>
    <s v="8812228,_x000a_882500830"/>
    <s v="Association was the only forensic association to the subject."/>
  </r>
  <r>
    <s v="JAMES"/>
    <s v="KIRKENDALL"/>
    <s v="JAMES KIRKENDALL"/>
    <x v="0"/>
    <m/>
    <s v="D90-0252"/>
    <s v="1"/>
    <s v="Denver PD"/>
    <s v="Denver PD"/>
    <e v="#VALUE!"/>
    <s v="F893019"/>
    <s v="Association was the only forensic association to the subject."/>
  </r>
  <r>
    <s v="GRANVILLE"/>
    <s v="HUBBARD"/>
    <s v="GRANVILLE HUBBARD"/>
    <x v="4"/>
    <m/>
    <s v="D90-0630, D01-2639"/>
    <s v="2"/>
    <s v="Denver PD, Denver DOC"/>
    <s v="Denver PD"/>
    <s v=" Denver DOC"/>
    <s v="F9015, 65737"/>
    <s v="Association was the only forensic association to the subject."/>
  </r>
  <r>
    <s v="WALDO"/>
    <s v="MACKEY"/>
    <s v="WALDO MACKEY"/>
    <x v="0"/>
    <m/>
    <s v="D85-243"/>
    <s v="1"/>
    <s v="Denver PD"/>
    <s v="Denver PD"/>
    <e v="#VALUE!"/>
    <s v="F85157"/>
    <s v="Association was the only forensic association to the subject."/>
  </r>
  <r>
    <s v="MARTIN"/>
    <s v="WILLIAMS"/>
    <s v="MARTIN WILLIAMS"/>
    <x v="3"/>
    <m/>
    <s v="D94-0660"/>
    <s v="1"/>
    <s v="Denver PD"/>
    <s v="Denver PD"/>
    <e v="#VALUE!"/>
    <s v="F93-2047"/>
    <s v="Association was the only forensic association to the subject."/>
  </r>
  <r>
    <s v="MARCUS"/>
    <s v="FERNANDEZ"/>
    <s v="MARCUS FERNANDEZ"/>
    <x v="0"/>
    <m/>
    <s v="D92-2957"/>
    <s v="1"/>
    <s v="CBI Denver_x000a_Investigations"/>
    <s v="CBI Denver_x000a_Investigations"/>
    <e v="#VALUE!"/>
    <s v="92D0179"/>
    <s v="Association was the only forensic association to the subject."/>
  </r>
  <r>
    <s v="SHELVY"/>
    <s v="REED"/>
    <s v="SHELVY REED"/>
    <x v="0"/>
    <m/>
    <s v="D92-2426"/>
    <s v="1"/>
    <s v="Aurora PD"/>
    <s v="Aurora PD"/>
    <e v="#VALUE!"/>
    <n v="9244469"/>
    <s v="Association was the only forensic association to the subject."/>
  </r>
  <r>
    <s v="SHANE"/>
    <s v="DAVIS"/>
    <s v="SHANE DAVIS"/>
    <x v="0"/>
    <m/>
    <s v="D94-0042"/>
    <s v="1"/>
    <s v="Denver PD"/>
    <s v="Denver PD"/>
    <e v="#VALUE!"/>
    <s v="F9313965"/>
    <s v="Association was the only forensic association to the subject."/>
  </r>
  <r>
    <s v="ARTHUR"/>
    <s v="MOORE"/>
    <s v="ARTHUR MOORE"/>
    <x v="0"/>
    <m/>
    <s v="D87-0709"/>
    <s v="1"/>
    <s v="Aurora PD"/>
    <s v="Aurora PD"/>
    <e v="#VALUE!"/>
    <n v="87525830"/>
    <s v="Association and other CBI forensic testing also made an_x000a_association to the subject."/>
  </r>
  <r>
    <s v="SCOTT"/>
    <s v="MUTCHLER"/>
    <s v="SCOTT MUTCHLER"/>
    <x v="0"/>
    <m/>
    <s v="D91-2396"/>
    <s v="1"/>
    <s v="Louisville PD"/>
    <s v="Louisville PD"/>
    <e v="#VALUE!"/>
    <n v="914236"/>
    <s v="Association and other CBI forensic testing also made an_x000a_association to the subject."/>
  </r>
  <r>
    <s v="JONATHAN"/>
    <s v="KASPER"/>
    <s v="JONATHAN KASPER"/>
    <x v="0"/>
    <m/>
    <s v="D91-3046"/>
    <s v="1"/>
    <s v="Aurora PD"/>
    <s v="Aurora PD"/>
    <e v="#VALUE!"/>
    <n v="9156440"/>
    <s v="Association and other CBI forensic testing also made an_x000a_association to the subject."/>
  </r>
  <r>
    <s v="MICHAEL"/>
    <s v="LOPEZ"/>
    <s v="MICHAEL LOPEZ"/>
    <x v="0"/>
    <m/>
    <s v="D83-566"/>
    <s v="1"/>
    <s v="Thornton PD"/>
    <s v="Thornton PD"/>
    <e v="#VALUE!"/>
    <n v="831532"/>
    <s v="Association and other CBI forensic testing also made an_x000a_association to the subject."/>
  </r>
  <r>
    <s v="RONALD"/>
    <s v="GARNER"/>
    <s v="RONALD GARNER"/>
    <x v="0"/>
    <m/>
    <s v="D82-1520"/>
    <s v="1"/>
    <s v="Arvada"/>
    <s v="Arvada"/>
    <e v="#VALUE!"/>
    <n v="8220401"/>
    <s v="Association and other CBI forensic testing also made an_x000a_association to the subject."/>
  </r>
  <r>
    <s v="ROBERT"/>
    <s v="BAILLIE"/>
    <s v="ROBERT BAILLIE"/>
    <x v="0"/>
    <m/>
    <s v="D76-3299"/>
    <s v="1"/>
    <s v="Colorado Springs PD"/>
    <s v="Colorado Springs PD"/>
    <e v="#VALUE!"/>
    <s v="76-21549"/>
    <s v="Cases did not make an association to the subject."/>
  </r>
  <r>
    <s v="JAMES"/>
    <s v="ALEXANDER"/>
    <s v="JAMES ALEXANDER"/>
    <x v="3"/>
    <m/>
    <s v="D85-1445"/>
    <s v="1"/>
    <s v="Denver PD"/>
    <s v="Denver PD"/>
    <e v="#VALUE!"/>
    <s v="F851655"/>
    <s v="Cases did not make an association to the subject."/>
  </r>
  <r>
    <s v="RICARDO"/>
    <s v="ROYBAL"/>
    <s v="RICARDO ROYBAL"/>
    <x v="5"/>
    <m/>
    <s v="D85-1882"/>
    <s v="1"/>
    <s v="Denver PD"/>
    <s v="Denver PD"/>
    <e v="#VALUE!"/>
    <n v="851618"/>
    <s v="Cases did not make an association to the subject."/>
  </r>
  <r>
    <s v="JOSEPH"/>
    <s v="LANDERS"/>
    <s v="JOSEPH LANDERS"/>
    <x v="0"/>
    <m/>
    <s v="D86-1753"/>
    <s v="1"/>
    <s v="Lincoln County SO"/>
    <s v="Lincoln County SO"/>
    <e v="#VALUE!"/>
    <s v="121F86"/>
    <s v="Cases did not make an association to the subject."/>
  </r>
  <r>
    <s v="EDWARD"/>
    <s v="COLE"/>
    <s v="EDWARD COLE"/>
    <x v="5"/>
    <m/>
    <s v="D85-1188"/>
    <s v="1"/>
    <s v="Aurora PD"/>
    <s v="Aurora PD"/>
    <e v="#VALUE!"/>
    <n v="851214830"/>
    <s v="Cases did not make an association to the subject."/>
  </r>
  <r>
    <s v="NELSON"/>
    <s v="STUBBLEFIELD"/>
    <s v="NELSON STUBBLEFIELD"/>
    <x v="0"/>
    <m/>
    <s v="D86-1097"/>
    <s v="1"/>
    <s v="Denver PD"/>
    <s v="Denver PD"/>
    <e v="#VALUE!"/>
    <s v="F86781"/>
    <s v="Cases did not make an association to the subject."/>
  </r>
  <r>
    <s v="GREGORY"/>
    <s v="BINKLEY"/>
    <s v="GREGORY BINKLEY"/>
    <x v="6"/>
    <m/>
    <s v="D86-2434"/>
    <s v="1"/>
    <s v="Jefferson County DA"/>
    <s v="Jefferson County DA"/>
    <e v="#VALUE!"/>
    <s v="86-613"/>
    <s v="Cases did not make an association to the subject."/>
  </r>
  <r>
    <s v="DENNIS"/>
    <s v="GALLEGOS"/>
    <s v="DENNIS GALLEGOS"/>
    <x v="0"/>
    <m/>
    <s v="D86-1678"/>
    <s v="1"/>
    <s v="Denver PD"/>
    <s v="Denver PD"/>
    <e v="#VALUE!"/>
    <s v="F861403"/>
    <s v="Cases did not make an association to the subject."/>
  </r>
  <r>
    <s v="ROBERT"/>
    <s v="BACCA"/>
    <s v="ROBERT BACCA"/>
    <x v="0"/>
    <m/>
    <s v="D87-2694"/>
    <s v="1"/>
    <s v="Boulder PD"/>
    <s v="Boulder PD"/>
    <e v="#VALUE!"/>
    <s v="P8713913"/>
    <s v="Cases did not make an association to the subject."/>
  </r>
  <r>
    <s v="ROBERT"/>
    <s v="STRONER"/>
    <s v="ROBERT STRONER"/>
    <x v="5"/>
    <m/>
    <s v="D82-1871"/>
    <s v="1"/>
    <s v="Evans PD"/>
    <s v="Evans PD"/>
    <e v="#VALUE!"/>
    <s v="C2020-82"/>
    <s v="Cases did not make an association to the subject."/>
  </r>
  <r>
    <s v="RICHARD"/>
    <s v="SIGALA"/>
    <s v="RICHARD SIGALA"/>
    <x v="1"/>
    <m/>
    <s v="D88-1277"/>
    <s v="1"/>
    <s v="Littleton PD"/>
    <s v="Littleton PD"/>
    <e v="#VALUE!"/>
    <n v="887979"/>
    <s v="Cases did not make an association to the subject."/>
  </r>
  <r>
    <s v="CARLOS"/>
    <s v="YEAZEL"/>
    <s v="CARLOS YEAZEL"/>
    <x v="0"/>
    <m/>
    <s v="D89-1047"/>
    <s v="1"/>
    <s v="Arvada PD"/>
    <s v="Arvada PD"/>
    <e v="#VALUE!"/>
    <n v="8935812"/>
    <s v="Cases did not make an association to the subject."/>
  </r>
  <r>
    <s v="JAMES"/>
    <s v="GREEN"/>
    <s v="JAMES GREEN"/>
    <x v="0"/>
    <m/>
    <s v="D92-1833"/>
    <s v="1"/>
    <s v="DOC Limon"/>
    <s v="DOC Limon"/>
    <e v="#VALUE!"/>
    <n v="9228"/>
    <s v="Cases did not make an association to the subject."/>
  </r>
  <r>
    <s v="GEORGE"/>
    <s v="SARNO"/>
    <s v="GEORGE SARNO"/>
    <x v="0"/>
    <m/>
    <s v="D90-1291"/>
    <s v="1"/>
    <s v="Denver PD"/>
    <s v="Denver PD"/>
    <e v="#VALUE!"/>
    <s v="F90827"/>
    <s v="Cases did not make an association to the subject."/>
  </r>
  <r>
    <s v="MONSEL"/>
    <s v="DUNGEN"/>
    <s v="MONSEL DUNGEN"/>
    <x v="0"/>
    <m/>
    <s v="D91-0546"/>
    <s v="1"/>
    <s v="Denver PD"/>
    <s v="Denver PD"/>
    <e v="#VALUE!"/>
    <s v="F91105"/>
    <s v="Cases did not make an association to the subject."/>
  </r>
  <r>
    <s v="ROBERT"/>
    <s v="TALLANT"/>
    <s v="ROBERT TALLANT"/>
    <x v="4"/>
    <m/>
    <s v="D92-0305"/>
    <s v="1"/>
    <s v="Aurora PD"/>
    <s v="Aurora PD"/>
    <e v="#VALUE!"/>
    <n v="921565"/>
    <s v="Cases did not make an association to the subject."/>
  </r>
  <r>
    <s v="CORY"/>
    <s v="ZORN"/>
    <s v="CORY ZORN"/>
    <x v="0"/>
    <m/>
    <s v="D92-0905"/>
    <s v="1"/>
    <s v="Northglenn PD"/>
    <s v="Northglenn PD"/>
    <e v="#VALUE!"/>
    <n v="922145"/>
    <s v="Cases did not make an association to the subject."/>
  </r>
  <r>
    <s v="MARVIN"/>
    <s v="DENNIS"/>
    <s v="MARVIN DENNIS"/>
    <x v="0"/>
    <m/>
    <s v="D91-1994"/>
    <s v="1"/>
    <s v="Gilpin County SO"/>
    <s v="Gilpin County SO"/>
    <e v="#VALUE!"/>
    <n v="910418"/>
    <s v="Cases did not make an association to the subject."/>
  </r>
  <r>
    <s v="ALBERTO"/>
    <s v="MATIAS-_x000a_MARTINEZ"/>
    <s v="ALBERTO MATIAS-_x000a_MARTINEZ"/>
    <x v="0"/>
    <m/>
    <s v="D92-2434"/>
    <s v="1"/>
    <s v="Weld County SO"/>
    <s v="Weld County SO"/>
    <e v="#VALUE!"/>
    <n v="920912063"/>
    <s v="Cases did not make an association to the subject."/>
  </r>
  <r>
    <s v="RONALD"/>
    <s v="JANOUSHEK"/>
    <s v="RONALD JANOUSHEK"/>
    <x v="0"/>
    <m/>
    <s v="D92-2349"/>
    <s v="1"/>
    <s v="Brighton PD"/>
    <s v="Brighton PD"/>
    <e v="#VALUE!"/>
    <n v="923042"/>
    <s v="Cases did not make an association to the subject."/>
  </r>
  <r>
    <s v="BENEDICT"/>
    <s v="JACKSON"/>
    <s v="BENEDICT JACKSON"/>
    <x v="5"/>
    <m/>
    <s v="D93-1401, D94-0505"/>
    <s v="2"/>
    <s v="DA 4th, DOC Denver"/>
    <s v="DA 4th"/>
    <s v=" DOC Denver"/>
    <s v="9120869A,_x000a_82371"/>
    <s v="Cases did not make an association to the subject."/>
  </r>
  <r>
    <s v="ROBERT"/>
    <s v="ODELL"/>
    <s v="ROBERT ODELL"/>
    <x v="7"/>
    <m/>
    <s v="D93-0937"/>
    <s v="1"/>
    <s v="Littleton PD"/>
    <s v="Littleton PD"/>
    <e v="#VALUE!"/>
    <n v="931615"/>
    <s v="Cases did not make an association to the subject."/>
  </r>
  <r>
    <s v="MARTIN"/>
    <s v="WILLIAMS"/>
    <s v="MARTIN WILLIAMS"/>
    <x v="8"/>
    <m/>
    <s v="D94-0661"/>
    <s v="1"/>
    <s v="Denver PD"/>
    <s v="Denver PD"/>
    <e v="#VALUE!"/>
    <s v="F932092"/>
    <s v="Cases did not make an association to the subject."/>
  </r>
  <r>
    <s v="WILLIAM"/>
    <s v="PEATROSS"/>
    <s v="WILLIAM PEATROSS"/>
    <x v="9"/>
    <m/>
    <s v="D93-1975, D94-1843"/>
    <s v="2"/>
    <s v="Lakewood PD, DOC Denver"/>
    <s v="Lakewood PD"/>
    <s v=" DOC Denver"/>
    <s v="9365199,_x000a_83718"/>
    <s v="Cases did not make an association to the subject."/>
  </r>
  <r>
    <s v="CHESTER"/>
    <s v="HUGGINS"/>
    <s v="CHESTER HUGGINS"/>
    <x v="0"/>
    <m/>
    <s v="D93-0284"/>
    <s v="1"/>
    <s v="Aurora PD"/>
    <s v="Aurora PD"/>
    <e v="#VALUE!"/>
    <n v="932424"/>
    <s v="Cases did not make an association to the subject."/>
  </r>
  <r>
    <s v="CHARLES"/>
    <s v="MCMILLIAN"/>
    <s v="CHARLES MCMILLIAN"/>
    <x v="0"/>
    <m/>
    <s v="D93-0303"/>
    <s v="1"/>
    <s v="Englewood PD"/>
    <s v="Englewood PD"/>
    <e v="#VALUE!"/>
    <n v="9227486"/>
    <s v="Cases did not make an association to the subject."/>
  </r>
  <r>
    <s v="KENYON"/>
    <s v="TOLERTON"/>
    <s v="KENYON TOLERTON"/>
    <x v="0"/>
    <m/>
    <s v="D93-2546"/>
    <s v="1"/>
    <s v="Arapahoe County SO"/>
    <s v="Arapahoe County SO"/>
    <e v="#VALUE!"/>
    <n v="9331377"/>
    <s v="Cases did not make an association to the subject."/>
  </r>
  <r>
    <s v="FREDERICK"/>
    <s v="ROBINSON"/>
    <s v="FREDERICK ROBINSON"/>
    <x v="5"/>
    <m/>
    <s v="D94-0305"/>
    <s v="1"/>
    <s v="Glendale PD"/>
    <s v="Glendale PD"/>
    <e v="#VALUE!"/>
    <n v="940420"/>
    <s v="Cases did not make an association to the subject."/>
  </r>
  <r>
    <s v="RICHARD"/>
    <s v="DRAKE"/>
    <s v="RICHARD DRAKE"/>
    <x v="0"/>
    <m/>
    <s v="M82-481, M83-459"/>
    <s v="2"/>
    <s v="GJ PD GJ PD"/>
    <s v="GJ PD GJ PD"/>
    <e v="#VALUE!"/>
    <s v="8248851,_x000a_8248851B"/>
    <s v="Cases did not make an association to the subject."/>
  </r>
  <r>
    <s v="STEVEN"/>
    <s v="STALEY"/>
    <s v="STEVEN STALEY"/>
    <x v="10"/>
    <m/>
    <s v="D84-1849"/>
    <s v="1"/>
    <s v="Morgan County SO"/>
    <s v="Morgan County SO"/>
    <e v="#VALUE!"/>
    <n v="148284"/>
    <s v="Cases did not make an association to the subject."/>
  </r>
  <r>
    <s v="RICHARD"/>
    <s v="PIERCE"/>
    <s v="RICHARD PIERCE"/>
    <x v="5"/>
    <m/>
    <s v="D84-2654"/>
    <s v="1"/>
    <s v="Larimer County SO"/>
    <s v="Larimer County SO"/>
    <e v="#VALUE!"/>
    <n v="8420992"/>
    <s v="Cases did not make an association to the subject.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s v="STANLEY"/>
    <s v="TOPPING"/>
    <s v="STANLEY TOPPING"/>
    <s v="SEXUAL ASSAULT 1ST_x000a_DEGREE"/>
    <x v="0"/>
    <s v="D84-2469,_x000a_D82-1221"/>
    <s v="2"/>
    <s v="Boulder PD,_x000a_Alamosa PD"/>
    <s v="Boulder PD"/>
    <s v="_x000a_Alamosa PD"/>
    <s v="P8412125,_x000a_820194C"/>
    <s v="Association was the only forensic association to the subject."/>
  </r>
  <r>
    <s v="PATRICK"/>
    <s v="PORTLEY"/>
    <s v="PATRICK PORTLEY"/>
    <s v="KIDNAPPING 2ND DEGREE (SEX_x000a_ASSAULT)"/>
    <x v="0"/>
    <s v="D88-2335, D88-2957"/>
    <s v="2"/>
    <s v="Littleton PD, Aurora PD"/>
    <s v="Littleton PD"/>
    <s v=" Aurora PD"/>
    <s v="8812228,_x000a_882500830"/>
    <s v="Association was the only forensic association to the subject."/>
  </r>
  <r>
    <s v="GRANVILLE"/>
    <s v="HUBBARD"/>
    <s v="GRANVILLE HUBBARD"/>
    <s v="2ND DEGREE MURDER"/>
    <x v="1"/>
    <s v="D90-0630, D01-2639"/>
    <s v="2"/>
    <s v="Denver PD, Denver DOC"/>
    <s v="Denver PD"/>
    <s v=" Denver DOC"/>
    <s v="F9015, 65737"/>
    <s v="Association was the only forensic association to the subject."/>
  </r>
  <r>
    <s v="BENEDICT"/>
    <s v="JACKSON"/>
    <s v="BENEDICT JACKSON"/>
    <s v="SEXUAL ASSAULT 1ST DEGREE"/>
    <x v="0"/>
    <s v="D93-1401, D94-0505"/>
    <s v="2"/>
    <s v="DA 4th, DOC Denver"/>
    <s v="DA 4th"/>
    <s v=" DOC Denver"/>
    <s v="9120869A,_x000a_82371"/>
    <s v="Cases did not make an association to the subject."/>
  </r>
  <r>
    <s v="WILLIAM"/>
    <s v="PEATROSS"/>
    <s v="WILLIAM PEATROSS"/>
    <s v="KIDNAPPING 2ND_x000a_DEGREE (SEX ASSAULT)"/>
    <x v="0"/>
    <s v="D93-1975, D94-1843"/>
    <s v="2"/>
    <s v="Lakewood PD, DOC Denver"/>
    <s v="Lakewood PD"/>
    <s v=" DOC Denver"/>
    <s v="9365199,_x000a_83718"/>
    <s v="Cases did not make an association to the subject."/>
  </r>
  <r>
    <s v="RICHARD"/>
    <s v="DRAKE"/>
    <s v="RICHARD DRAKE"/>
    <s v="1ST DEGREE MURDER"/>
    <x v="1"/>
    <s v="M82-481, M83-459"/>
    <s v="2"/>
    <s v="GJ PD GJ PD"/>
    <s v="GJ PD GJ PD"/>
    <e v="#VALUE!"/>
    <s v="8248851,_x000a_8248851B"/>
    <s v="Cases did not make an association to the subject."/>
  </r>
  <r>
    <s v="RONALD"/>
    <s v="REGGANS"/>
    <s v="RONALD REGGANS"/>
    <s v="1ST DEGREE MURDER"/>
    <x v="1"/>
    <s v="D83-2149"/>
    <s v="1"/>
    <s v="Denver PD"/>
    <s v="Denver PD"/>
    <e v="#VALUE!"/>
    <s v="F831915"/>
    <s v="Association was the only forensic association to the subject."/>
  </r>
  <r>
    <s v="JESSE"/>
    <s v="PHIFFER"/>
    <s v="JESSE PHIFFER"/>
    <s v="1ST DEGREE MURDER"/>
    <x v="1"/>
    <s v="D86-1097"/>
    <s v="1"/>
    <s v="Denver PD"/>
    <s v="Denver PD"/>
    <e v="#VALUE!"/>
    <s v="F86781"/>
    <s v="Association was the only forensic association to the subject."/>
  </r>
  <r>
    <s v="STEPHEN"/>
    <s v="BECKER"/>
    <s v="STEPHEN BECKER"/>
    <s v="1ST DEGREE MURDER"/>
    <x v="1"/>
    <s v="D86-2268"/>
    <s v="1"/>
    <s v="Northglenn PD"/>
    <s v="Northglenn PD"/>
    <e v="#VALUE!"/>
    <n v="866783"/>
    <s v="Association was the only forensic association to the subject."/>
  </r>
  <r>
    <s v="ERIC"/>
    <s v="BROWN"/>
    <s v="ERIC BROWN"/>
    <s v="SEXUAL ASSAULT 1ST_x000a_DEGREE"/>
    <x v="0"/>
    <s v="D87-0133"/>
    <s v="1"/>
    <s v="Glendale"/>
    <s v="Glendale"/>
    <e v="#VALUE!"/>
    <n v="8618522"/>
    <s v="Association was the only forensic association to the subject."/>
  </r>
  <r>
    <s v="RONALD"/>
    <s v="SANDOVAL"/>
    <s v="RONALD SANDOVAL"/>
    <s v="KIDNAPPING 2ND_x000a_DEGREE"/>
    <x v="2"/>
    <s v="D87-1010"/>
    <s v="1"/>
    <s v="Edgewater PD"/>
    <s v="Edgewater PD"/>
    <e v="#VALUE!"/>
    <n v="871025"/>
    <s v="Association was the only forensic association to the subject."/>
  </r>
  <r>
    <s v="KIRTIS"/>
    <s v="WILLIAMS"/>
    <s v="KIRTIS WILLIAMS"/>
    <s v="KIDNAPPING 2ND DEGREE (SEX_x000a_ASSAULT)"/>
    <x v="0"/>
    <s v="D88-1979"/>
    <s v="1"/>
    <s v="Denver PD"/>
    <s v="Denver PD"/>
    <e v="#VALUE!"/>
    <n v="239222"/>
    <s v="Association was the only forensic association to the subject."/>
  </r>
  <r>
    <s v="JAMES"/>
    <s v="KIRKENDALL"/>
    <s v="JAMES KIRKENDALL"/>
    <s v="1ST DEGREE MURDER"/>
    <x v="1"/>
    <s v="D90-0252"/>
    <s v="1"/>
    <s v="Denver PD"/>
    <s v="Denver PD"/>
    <e v="#VALUE!"/>
    <s v="F893019"/>
    <s v="Association was the only forensic association to the subject."/>
  </r>
  <r>
    <s v="WALDO"/>
    <s v="MACKEY"/>
    <s v="WALDO MACKEY"/>
    <s v="1ST DEGREE MURDER"/>
    <x v="1"/>
    <s v="D85-243"/>
    <s v="1"/>
    <s v="Denver PD"/>
    <s v="Denver PD"/>
    <e v="#VALUE!"/>
    <s v="F85157"/>
    <s v="Association was the only forensic association to the subject."/>
  </r>
  <r>
    <s v="MARTIN"/>
    <s v="WILLIAMS"/>
    <s v="MARTIN WILLIAMS"/>
    <s v="KIDNAPPING 2ND DEGREE (SEX_x000a_ASSAULT)"/>
    <x v="0"/>
    <s v="D94-0660"/>
    <s v="1"/>
    <s v="Denver PD"/>
    <s v="Denver PD"/>
    <e v="#VALUE!"/>
    <s v="F93-2047"/>
    <s v="Association was the only forensic association to the subject."/>
  </r>
  <r>
    <s v="MARCUS"/>
    <s v="FERNANDEZ"/>
    <s v="MARCUS FERNANDEZ"/>
    <s v="1ST DEGREE MURDER"/>
    <x v="1"/>
    <s v="D92-2957"/>
    <s v="1"/>
    <s v="CBI Denver_x000a_Investigations"/>
    <s v="CBI Denver_x000a_Investigations"/>
    <e v="#VALUE!"/>
    <s v="92D0179"/>
    <s v="Association was the only forensic association to the subject."/>
  </r>
  <r>
    <s v="SHELVY"/>
    <s v="REED"/>
    <s v="SHELVY REED"/>
    <s v="1ST DEGREE MURDER"/>
    <x v="1"/>
    <s v="D92-2426"/>
    <s v="1"/>
    <s v="Aurora PD"/>
    <s v="Aurora PD"/>
    <e v="#VALUE!"/>
    <n v="9244469"/>
    <s v="Association was the only forensic association to the subject."/>
  </r>
  <r>
    <s v="SHANE"/>
    <s v="DAVIS"/>
    <s v="SHANE DAVIS"/>
    <s v="1ST DEGREE MURDER"/>
    <x v="1"/>
    <s v="D94-0042"/>
    <s v="1"/>
    <s v="Denver PD"/>
    <s v="Denver PD"/>
    <e v="#VALUE!"/>
    <s v="F9313965"/>
    <s v="Association was the only forensic association to the subject."/>
  </r>
  <r>
    <s v="ARTHUR"/>
    <s v="MOORE"/>
    <s v="ARTHUR MOORE"/>
    <s v="1ST DEGREE MURDER"/>
    <x v="1"/>
    <s v="D87-0709"/>
    <s v="1"/>
    <s v="Aurora PD"/>
    <s v="Aurora PD"/>
    <e v="#VALUE!"/>
    <n v="87525830"/>
    <s v="Association and other CBI forensic testing also made an_x000a_association to the subject."/>
  </r>
  <r>
    <s v="SCOTT"/>
    <s v="MUTCHLER"/>
    <s v="SCOTT MUTCHLER"/>
    <s v="1ST DEGREE MURDER"/>
    <x v="1"/>
    <s v="D91-2396"/>
    <s v="1"/>
    <s v="Louisville PD"/>
    <s v="Louisville PD"/>
    <e v="#VALUE!"/>
    <n v="914236"/>
    <s v="Association and other CBI forensic testing also made an_x000a_association to the subject."/>
  </r>
  <r>
    <s v="JONATHAN"/>
    <s v="KASPER"/>
    <s v="JONATHAN KASPER"/>
    <s v="1ST DEGREE MURDER"/>
    <x v="1"/>
    <s v="D91-3046"/>
    <s v="1"/>
    <s v="Aurora PD"/>
    <s v="Aurora PD"/>
    <e v="#VALUE!"/>
    <n v="9156440"/>
    <s v="Association and other CBI forensic testing also made an_x000a_association to the subject."/>
  </r>
  <r>
    <s v="MICHAEL"/>
    <s v="LOPEZ"/>
    <s v="MICHAEL LOPEZ"/>
    <s v="1ST DEGREE MURDER"/>
    <x v="1"/>
    <s v="D83-566"/>
    <s v="1"/>
    <s v="Thornton PD"/>
    <s v="Thornton PD"/>
    <e v="#VALUE!"/>
    <n v="831532"/>
    <s v="Association and other CBI forensic testing also made an_x000a_association to the subject."/>
  </r>
  <r>
    <s v="RONALD"/>
    <s v="GARNER"/>
    <s v="RONALD GARNER"/>
    <s v="1ST DEGREE MURDER"/>
    <x v="1"/>
    <s v="D82-1520"/>
    <s v="1"/>
    <s v="Arvada"/>
    <s v="Arvada"/>
    <e v="#VALUE!"/>
    <n v="8220401"/>
    <s v="Association and other CBI forensic testing also made an_x000a_association to the subject."/>
  </r>
  <r>
    <s v="ROBERT"/>
    <s v="BAILLIE"/>
    <s v="ROBERT BAILLIE"/>
    <s v="1ST DEGREE MURDER"/>
    <x v="1"/>
    <s v="D76-3299"/>
    <s v="1"/>
    <s v="Colorado Springs PD"/>
    <s v="Colorado Springs PD"/>
    <e v="#VALUE!"/>
    <s v="76-21549"/>
    <s v="Cases did not make an association to the subject."/>
  </r>
  <r>
    <s v="JAMES"/>
    <s v="ALEXANDER"/>
    <s v="JAMES ALEXANDER"/>
    <s v="KIDNAPPING 2ND DEGREE (SEX_x000a_ASSAULT)"/>
    <x v="0"/>
    <s v="D85-1445"/>
    <s v="1"/>
    <s v="Denver PD"/>
    <s v="Denver PD"/>
    <e v="#VALUE!"/>
    <s v="F851655"/>
    <s v="Cases did not make an association to the subject."/>
  </r>
  <r>
    <s v="RICARDO"/>
    <s v="ROYBAL"/>
    <s v="RICARDO ROYBAL"/>
    <s v="SEXUAL ASSAULT 1ST DEGREE"/>
    <x v="0"/>
    <s v="D85-1882"/>
    <s v="1"/>
    <s v="Denver PD"/>
    <s v="Denver PD"/>
    <e v="#VALUE!"/>
    <n v="851618"/>
    <s v="Cases did not make an association to the subject."/>
  </r>
  <r>
    <s v="JOSEPH"/>
    <s v="LANDERS"/>
    <s v="JOSEPH LANDERS"/>
    <s v="1ST DEGREE MURDER"/>
    <x v="1"/>
    <s v="D86-1753"/>
    <s v="1"/>
    <s v="Lincoln County SO"/>
    <s v="Lincoln County SO"/>
    <e v="#VALUE!"/>
    <s v="121F86"/>
    <s v="Cases did not make an association to the subject."/>
  </r>
  <r>
    <s v="EDWARD"/>
    <s v="COLE"/>
    <s v="EDWARD COLE"/>
    <s v="SEXUAL ASSAULT 1ST DEGREE"/>
    <x v="0"/>
    <s v="D85-1188"/>
    <s v="1"/>
    <s v="Aurora PD"/>
    <s v="Aurora PD"/>
    <e v="#VALUE!"/>
    <n v="851214830"/>
    <s v="Cases did not make an association to the subject."/>
  </r>
  <r>
    <s v="NELSON"/>
    <s v="STUBBLEFIELD"/>
    <s v="NELSON STUBBLEFIELD"/>
    <s v="1ST DEGREE MURDER"/>
    <x v="1"/>
    <s v="D86-1097"/>
    <s v="1"/>
    <s v="Denver PD"/>
    <s v="Denver PD"/>
    <e v="#VALUE!"/>
    <s v="F86781"/>
    <s v="Cases did not make an association to the subject."/>
  </r>
  <r>
    <s v="GREGORY"/>
    <s v="BINKLEY"/>
    <s v="GREGORY BINKLEY"/>
    <s v="2ND DEGREE_x000a_MURDER"/>
    <x v="1"/>
    <s v="D86-2434"/>
    <s v="1"/>
    <s v="Jefferson County DA"/>
    <s v="Jefferson County DA"/>
    <e v="#VALUE!"/>
    <s v="86-613"/>
    <s v="Cases did not make an association to the subject."/>
  </r>
  <r>
    <s v="DENNIS"/>
    <s v="GALLEGOS"/>
    <s v="DENNIS GALLEGOS"/>
    <s v="1ST DEGREE MURDER"/>
    <x v="1"/>
    <s v="D86-1678"/>
    <s v="1"/>
    <s v="Denver PD"/>
    <s v="Denver PD"/>
    <e v="#VALUE!"/>
    <s v="F861403"/>
    <s v="Cases did not make an association to the subject."/>
  </r>
  <r>
    <s v="ROBERT"/>
    <s v="BACCA"/>
    <s v="ROBERT BACCA"/>
    <s v="1ST DEGREE MURDER"/>
    <x v="1"/>
    <s v="D87-2694"/>
    <s v="1"/>
    <s v="Boulder PD"/>
    <s v="Boulder PD"/>
    <e v="#VALUE!"/>
    <s v="P8713913"/>
    <s v="Cases did not make an association to the subject."/>
  </r>
  <r>
    <s v="ROBERT"/>
    <s v="STRONER"/>
    <s v="ROBERT STRONER"/>
    <s v="SEXUAL ASSAULT 1ST DEGREE"/>
    <x v="0"/>
    <s v="D82-1871"/>
    <s v="1"/>
    <s v="Evans PD"/>
    <s v="Evans PD"/>
    <e v="#VALUE!"/>
    <s v="C2020-82"/>
    <s v="Cases did not make an association to the subject."/>
  </r>
  <r>
    <s v="RICHARD"/>
    <s v="SIGALA"/>
    <s v="RICHARD SIGALA"/>
    <s v="SEXUAL ASSAULT 1ST_x000a_DEGREE"/>
    <x v="0"/>
    <s v="D88-1277"/>
    <s v="1"/>
    <s v="Littleton PD"/>
    <s v="Littleton PD"/>
    <e v="#VALUE!"/>
    <n v="887979"/>
    <s v="Cases did not make an association to the subject."/>
  </r>
  <r>
    <s v="CARLOS"/>
    <s v="YEAZEL"/>
    <s v="CARLOS YEAZEL"/>
    <s v="1ST DEGREE MURDER"/>
    <x v="1"/>
    <s v="D89-1047"/>
    <s v="1"/>
    <s v="Arvada PD"/>
    <s v="Arvada PD"/>
    <e v="#VALUE!"/>
    <n v="8935812"/>
    <s v="Cases did not make an association to the subject."/>
  </r>
  <r>
    <s v="JAMES"/>
    <s v="GREEN"/>
    <s v="JAMES GREEN"/>
    <s v="1ST DEGREE MURDER"/>
    <x v="1"/>
    <s v="D92-1833"/>
    <s v="1"/>
    <s v="DOC Limon"/>
    <s v="DOC Limon"/>
    <e v="#VALUE!"/>
    <n v="9228"/>
    <s v="Cases did not make an association to the subject."/>
  </r>
  <r>
    <s v="GEORGE"/>
    <s v="SARNO"/>
    <s v="GEORGE SARNO"/>
    <s v="1ST DEGREE MURDER"/>
    <x v="1"/>
    <s v="D90-1291"/>
    <s v="1"/>
    <s v="Denver PD"/>
    <s v="Denver PD"/>
    <e v="#VALUE!"/>
    <s v="F90827"/>
    <s v="Cases did not make an association to the subject."/>
  </r>
  <r>
    <s v="MONSEL"/>
    <s v="DUNGEN"/>
    <s v="MONSEL DUNGEN"/>
    <s v="1ST DEGREE MURDER"/>
    <x v="1"/>
    <s v="D91-0546"/>
    <s v="1"/>
    <s v="Denver PD"/>
    <s v="Denver PD"/>
    <e v="#VALUE!"/>
    <s v="F91105"/>
    <s v="Cases did not make an association to the subject."/>
  </r>
  <r>
    <s v="ROBERT"/>
    <s v="TALLANT"/>
    <s v="ROBERT TALLANT"/>
    <s v="2ND DEGREE MURDER"/>
    <x v="1"/>
    <s v="D92-0305"/>
    <s v="1"/>
    <s v="Aurora PD"/>
    <s v="Aurora PD"/>
    <e v="#VALUE!"/>
    <n v="921565"/>
    <s v="Cases did not make an association to the subject."/>
  </r>
  <r>
    <s v="CORY"/>
    <s v="ZORN"/>
    <s v="CORY ZORN"/>
    <s v="1ST DEGREE MURDER"/>
    <x v="1"/>
    <s v="D92-0905"/>
    <s v="1"/>
    <s v="Northglenn PD"/>
    <s v="Northglenn PD"/>
    <e v="#VALUE!"/>
    <n v="922145"/>
    <s v="Cases did not make an association to the subject."/>
  </r>
  <r>
    <s v="MARVIN"/>
    <s v="DENNIS"/>
    <s v="MARVIN DENNIS"/>
    <s v="1ST DEGREE MURDER"/>
    <x v="1"/>
    <s v="D91-1994"/>
    <s v="1"/>
    <s v="Gilpin County SO"/>
    <s v="Gilpin County SO"/>
    <e v="#VALUE!"/>
    <n v="910418"/>
    <s v="Cases did not make an association to the subject."/>
  </r>
  <r>
    <s v="ALBERTO"/>
    <s v="MATIAS-_x000a_MARTINEZ"/>
    <s v="ALBERTO MATIAS-_x000a_MARTINEZ"/>
    <s v="1ST DEGREE MURDER"/>
    <x v="1"/>
    <s v="D92-2434"/>
    <s v="1"/>
    <s v="Weld County SO"/>
    <s v="Weld County SO"/>
    <e v="#VALUE!"/>
    <n v="920912063"/>
    <s v="Cases did not make an association to the subject."/>
  </r>
  <r>
    <s v="RONALD"/>
    <s v="JANOUSHEK"/>
    <s v="RONALD JANOUSHEK"/>
    <s v="1ST DEGREE MURDER"/>
    <x v="1"/>
    <s v="D92-2349"/>
    <s v="1"/>
    <s v="Brighton PD"/>
    <s v="Brighton PD"/>
    <e v="#VALUE!"/>
    <n v="923042"/>
    <s v="Cases did not make an association to the subject."/>
  </r>
  <r>
    <s v="ROBERT"/>
    <s v="ODELL"/>
    <s v="ROBERT ODELL"/>
    <s v="KIDNAPPING 2ND DEGREE"/>
    <x v="2"/>
    <s v="D93-0937"/>
    <s v="1"/>
    <s v="Littleton PD"/>
    <s v="Littleton PD"/>
    <e v="#VALUE!"/>
    <n v="931615"/>
    <s v="Cases did not make an association to the subject."/>
  </r>
  <r>
    <s v="MARTIN"/>
    <s v="WILLIAMS"/>
    <s v="MARTIN WILLIAMS"/>
    <s v="KIDNAPPING 2ND DEGREE (SEX ASSAULT)"/>
    <x v="0"/>
    <s v="D94-0661"/>
    <s v="1"/>
    <s v="Denver PD"/>
    <s v="Denver PD"/>
    <e v="#VALUE!"/>
    <s v="F932092"/>
    <s v="Cases did not make an association to the subject."/>
  </r>
  <r>
    <s v="CHESTER"/>
    <s v="HUGGINS"/>
    <s v="CHESTER HUGGINS"/>
    <s v="1ST DEGREE MURDER"/>
    <x v="1"/>
    <s v="D93-0284"/>
    <s v="1"/>
    <s v="Aurora PD"/>
    <s v="Aurora PD"/>
    <e v="#VALUE!"/>
    <n v="932424"/>
    <s v="Cases did not make an association to the subject."/>
  </r>
  <r>
    <s v="CHARLES"/>
    <s v="MCMILLIAN"/>
    <s v="CHARLES MCMILLIAN"/>
    <s v="1ST DEGREE MURDER"/>
    <x v="1"/>
    <s v="D93-0303"/>
    <s v="1"/>
    <s v="Englewood PD"/>
    <s v="Englewood PD"/>
    <e v="#VALUE!"/>
    <n v="9227486"/>
    <s v="Cases did not make an association to the subject."/>
  </r>
  <r>
    <s v="KENYON"/>
    <s v="TOLERTON"/>
    <s v="KENYON TOLERTON"/>
    <s v="1ST DEGREE MURDER"/>
    <x v="1"/>
    <s v="D93-2546"/>
    <s v="1"/>
    <s v="Arapahoe County SO"/>
    <s v="Arapahoe County SO"/>
    <e v="#VALUE!"/>
    <n v="9331377"/>
    <s v="Cases did not make an association to the subject."/>
  </r>
  <r>
    <s v="FREDERICK"/>
    <s v="ROBINSON"/>
    <s v="FREDERICK ROBINSON"/>
    <s v="SEXUAL ASSAULT 1ST DEGREE"/>
    <x v="0"/>
    <s v="D94-0305"/>
    <s v="1"/>
    <s v="Glendale PD"/>
    <s v="Glendale PD"/>
    <e v="#VALUE!"/>
    <n v="940420"/>
    <s v="Cases did not make an association to the subject."/>
  </r>
  <r>
    <s v="STEVEN"/>
    <s v="STALEY"/>
    <s v="STEVEN STALEY"/>
    <s v="AGGRAVATED ROBBERY"/>
    <x v="3"/>
    <s v="D84-1849"/>
    <s v="1"/>
    <s v="Morgan County SO"/>
    <s v="Morgan County SO"/>
    <e v="#VALUE!"/>
    <n v="148284"/>
    <s v="Cases did not make an association to the subject."/>
  </r>
  <r>
    <s v="RICHARD"/>
    <s v="PIERCE"/>
    <s v="RICHARD PIERCE"/>
    <s v="SEXUAL ASSAULT 1ST DEGREE"/>
    <x v="0"/>
    <s v="D84-2654"/>
    <s v="1"/>
    <s v="Larimer County SO"/>
    <s v="Larimer County SO"/>
    <e v="#VALUE!"/>
    <n v="8420992"/>
    <s v="Cases did not make an association to the subject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9DF488-917A-4969-BC53-FB2FBA020238}" name="PivotTable13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12">
    <pivotField showAll="0"/>
    <pivotField showAll="0"/>
    <pivotField showAll="0"/>
    <pivotField showAll="0"/>
    <pivotField axis="axisRow" dataField="1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ffense_cleaned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6342D2-525D-4D99-B7C0-9B239405DDB5}" name="PivotTable1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5" firstHeaderRow="1" firstDataRow="1" firstDataCol="1"/>
  <pivotFields count="12">
    <pivotField showAll="0"/>
    <pivotField showAll="0"/>
    <pivotField showAll="0"/>
    <pivotField axis="axisRow" showAll="0">
      <items count="12">
        <item x="0"/>
        <item x="4"/>
        <item x="6"/>
        <item x="10"/>
        <item x="7"/>
        <item x="8"/>
        <item x="3"/>
        <item x="2"/>
        <item x="9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21126-8AEF-4AEA-AB0B-37D52C0CF8CD}">
  <dimension ref="A1:D18"/>
  <sheetViews>
    <sheetView workbookViewId="0">
      <selection activeCell="B19" sqref="B19"/>
    </sheetView>
  </sheetViews>
  <sheetFormatPr defaultRowHeight="13" x14ac:dyDescent="0.3"/>
  <sheetData>
    <row r="1" spans="1:4" x14ac:dyDescent="0.3">
      <c r="A1" t="s">
        <v>229</v>
      </c>
    </row>
    <row r="2" spans="1:4" x14ac:dyDescent="0.3">
      <c r="B2" t="s">
        <v>228</v>
      </c>
    </row>
    <row r="3" spans="1:4" x14ac:dyDescent="0.3">
      <c r="B3" t="s">
        <v>230</v>
      </c>
    </row>
    <row r="5" spans="1:4" x14ac:dyDescent="0.3">
      <c r="A5" t="s">
        <v>232</v>
      </c>
    </row>
    <row r="6" spans="1:4" x14ac:dyDescent="0.3">
      <c r="B6" t="s">
        <v>233</v>
      </c>
    </row>
    <row r="7" spans="1:4" x14ac:dyDescent="0.3">
      <c r="C7" t="s">
        <v>234</v>
      </c>
    </row>
    <row r="8" spans="1:4" x14ac:dyDescent="0.3">
      <c r="B8" t="s">
        <v>235</v>
      </c>
    </row>
    <row r="10" spans="1:4" x14ac:dyDescent="0.3">
      <c r="B10" t="s">
        <v>238</v>
      </c>
    </row>
    <row r="11" spans="1:4" x14ac:dyDescent="0.3">
      <c r="C11" t="s">
        <v>239</v>
      </c>
    </row>
    <row r="12" spans="1:4" x14ac:dyDescent="0.3">
      <c r="D12" t="s">
        <v>242</v>
      </c>
    </row>
    <row r="13" spans="1:4" x14ac:dyDescent="0.3">
      <c r="C13" t="s">
        <v>240</v>
      </c>
    </row>
    <row r="14" spans="1:4" x14ac:dyDescent="0.3">
      <c r="D14" t="s">
        <v>241</v>
      </c>
    </row>
    <row r="15" spans="1:4" x14ac:dyDescent="0.3">
      <c r="C15" t="s">
        <v>243</v>
      </c>
    </row>
    <row r="17" spans="1:2" x14ac:dyDescent="0.3">
      <c r="A17" t="s">
        <v>258</v>
      </c>
    </row>
    <row r="18" spans="1:2" x14ac:dyDescent="0.3">
      <c r="B18" t="s">
        <v>259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workbookViewId="0">
      <pane ySplit="1" topLeftCell="A2" activePane="bottomLeft" state="frozen"/>
      <selection pane="bottomLeft" activeCell="F8" sqref="A1:L52"/>
    </sheetView>
  </sheetViews>
  <sheetFormatPr defaultRowHeight="13" x14ac:dyDescent="0.3"/>
  <cols>
    <col min="1" max="1" width="14" customWidth="1"/>
    <col min="2" max="3" width="16.19921875" customWidth="1"/>
    <col min="4" max="4" width="24.3984375" style="23" customWidth="1"/>
    <col min="5" max="5" width="24" style="23" customWidth="1"/>
    <col min="6" max="7" width="14" customWidth="1"/>
    <col min="8" max="10" width="24.3984375" customWidth="1"/>
    <col min="11" max="11" width="16.19921875" customWidth="1"/>
    <col min="12" max="12" width="17.296875" customWidth="1"/>
  </cols>
  <sheetData>
    <row r="1" spans="1:12" ht="33.75" customHeight="1" x14ac:dyDescent="0.3">
      <c r="A1" s="17" t="s">
        <v>219</v>
      </c>
      <c r="B1" s="17" t="s">
        <v>218</v>
      </c>
      <c r="C1" s="2" t="s">
        <v>224</v>
      </c>
      <c r="D1" s="20" t="s">
        <v>220</v>
      </c>
      <c r="E1" s="20" t="s">
        <v>244</v>
      </c>
      <c r="F1" s="18" t="s">
        <v>221</v>
      </c>
      <c r="G1" s="18" t="s">
        <v>227</v>
      </c>
      <c r="H1" s="17" t="s">
        <v>236</v>
      </c>
      <c r="I1" s="17" t="s">
        <v>237</v>
      </c>
      <c r="J1" s="17" t="s">
        <v>231</v>
      </c>
      <c r="K1" s="18" t="s">
        <v>222</v>
      </c>
      <c r="L1" s="19" t="s">
        <v>223</v>
      </c>
    </row>
    <row r="2" spans="1:12" ht="35.25" customHeight="1" x14ac:dyDescent="0.3">
      <c r="A2" s="4" t="s">
        <v>7</v>
      </c>
      <c r="B2" s="4" t="s">
        <v>8</v>
      </c>
      <c r="C2" s="4" t="str">
        <f>A2&amp;" "&amp;B2</f>
        <v>RONALD REGGANS</v>
      </c>
      <c r="D2" s="21" t="s">
        <v>9</v>
      </c>
      <c r="E2" s="21" t="str">
        <f>IF(ISNUMBER(SEARCH("MURD",D2)), "MURDER", IF(ISNUMBER(SEARCH("SEX",D2)), "SEX ASSAULT", IF(ISNUMBER(SEARCH("(SEX",D2)), "SEX ASSAULT", " ")))</f>
        <v>MURDER</v>
      </c>
      <c r="F2" s="5" t="s">
        <v>10</v>
      </c>
      <c r="G2" s="5" t="str">
        <f>IF(COUNTIF(F2,"*,*"),"2","1")</f>
        <v>1</v>
      </c>
      <c r="H2" s="5" t="s">
        <v>11</v>
      </c>
      <c r="I2" s="5" t="str">
        <f>H2</f>
        <v>Denver PD</v>
      </c>
      <c r="J2" s="5" t="e">
        <f>RIGHT(H2,LEN(H2)-SEARCH(",",H2))</f>
        <v>#VALUE!</v>
      </c>
      <c r="K2" s="5" t="s">
        <v>12</v>
      </c>
      <c r="L2" s="1" t="s">
        <v>217</v>
      </c>
    </row>
    <row r="3" spans="1:12" ht="33" customHeight="1" x14ac:dyDescent="0.3">
      <c r="A3" s="4" t="s">
        <v>13</v>
      </c>
      <c r="B3" s="4" t="s">
        <v>14</v>
      </c>
      <c r="C3" s="4" t="str">
        <f t="shared" ref="C3:C52" si="0">A3&amp;" "&amp;B3</f>
        <v>STANLEY TOPPING</v>
      </c>
      <c r="D3" s="22" t="s">
        <v>15</v>
      </c>
      <c r="E3" s="21" t="str">
        <f t="shared" ref="E3:E52" si="1">IF(ISNUMBER(SEARCH("MURD",D3)), "MURDER", IF(ISNUMBER(SEARCH("SEX",D3)), "SEX ASSAULT", IF(ISNUMBER(SEARCH("(SEX",D3)), "SEX ASSAULT", " ")))</f>
        <v>SEX ASSAULT</v>
      </c>
      <c r="F3" s="6" t="s">
        <v>16</v>
      </c>
      <c r="G3" s="5" t="str">
        <f t="shared" ref="G3:G52" si="2">IF(COUNTIF(F3,"*,*"),"2","1")</f>
        <v>2</v>
      </c>
      <c r="H3" s="6" t="s">
        <v>17</v>
      </c>
      <c r="I3" s="6" t="str">
        <f>LEFT(H3,FIND(",",H3)-1)</f>
        <v>Boulder PD</v>
      </c>
      <c r="J3" s="5" t="str">
        <f>RIGHT(H3,LEN(H3)-SEARCH(",",H3))</f>
        <v xml:space="preserve">
Alamosa PD</v>
      </c>
      <c r="K3" s="6" t="s">
        <v>18</v>
      </c>
      <c r="L3" s="1" t="s">
        <v>217</v>
      </c>
    </row>
    <row r="4" spans="1:12" ht="36" customHeight="1" x14ac:dyDescent="0.3">
      <c r="A4" s="4" t="s">
        <v>19</v>
      </c>
      <c r="B4" s="4" t="s">
        <v>20</v>
      </c>
      <c r="C4" s="4" t="str">
        <f t="shared" si="0"/>
        <v>JESSE PHIFFER</v>
      </c>
      <c r="D4" s="21" t="s">
        <v>9</v>
      </c>
      <c r="E4" s="21" t="str">
        <f t="shared" si="1"/>
        <v>MURDER</v>
      </c>
      <c r="F4" s="5" t="s">
        <v>21</v>
      </c>
      <c r="G4" s="5" t="str">
        <f t="shared" si="2"/>
        <v>1</v>
      </c>
      <c r="H4" s="5" t="s">
        <v>11</v>
      </c>
      <c r="I4" s="5" t="str">
        <f t="shared" ref="I4:I8" si="3">H4</f>
        <v>Denver PD</v>
      </c>
      <c r="J4" s="5" t="e">
        <f t="shared" ref="J4:J52" si="4">RIGHT(H4,LEN(H4)-SEARCH(",",H4))</f>
        <v>#VALUE!</v>
      </c>
      <c r="K4" s="5" t="s">
        <v>22</v>
      </c>
      <c r="L4" s="1" t="s">
        <v>217</v>
      </c>
    </row>
    <row r="5" spans="1:12" ht="35.25" customHeight="1" x14ac:dyDescent="0.3">
      <c r="A5" s="4" t="s">
        <v>23</v>
      </c>
      <c r="B5" s="4" t="s">
        <v>24</v>
      </c>
      <c r="C5" s="4" t="str">
        <f t="shared" si="0"/>
        <v>STEPHEN BECKER</v>
      </c>
      <c r="D5" s="21" t="s">
        <v>9</v>
      </c>
      <c r="E5" s="21" t="str">
        <f t="shared" si="1"/>
        <v>MURDER</v>
      </c>
      <c r="F5" s="5" t="s">
        <v>25</v>
      </c>
      <c r="G5" s="5" t="str">
        <f t="shared" si="2"/>
        <v>1</v>
      </c>
      <c r="H5" s="5" t="s">
        <v>26</v>
      </c>
      <c r="I5" s="5" t="str">
        <f t="shared" si="3"/>
        <v>Northglenn PD</v>
      </c>
      <c r="J5" s="5" t="e">
        <f t="shared" si="4"/>
        <v>#VALUE!</v>
      </c>
      <c r="K5" s="7">
        <v>866783</v>
      </c>
      <c r="L5" s="1" t="s">
        <v>217</v>
      </c>
    </row>
    <row r="6" spans="1:12" ht="35.25" customHeight="1" x14ac:dyDescent="0.3">
      <c r="A6" s="4" t="s">
        <v>27</v>
      </c>
      <c r="B6" s="4" t="s">
        <v>28</v>
      </c>
      <c r="C6" s="4" t="str">
        <f t="shared" si="0"/>
        <v>ERIC BROWN</v>
      </c>
      <c r="D6" s="22" t="s">
        <v>15</v>
      </c>
      <c r="E6" s="21" t="str">
        <f t="shared" si="1"/>
        <v>SEX ASSAULT</v>
      </c>
      <c r="F6" s="5" t="s">
        <v>29</v>
      </c>
      <c r="G6" s="5" t="str">
        <f t="shared" si="2"/>
        <v>1</v>
      </c>
      <c r="H6" s="5" t="s">
        <v>30</v>
      </c>
      <c r="I6" s="5" t="str">
        <f t="shared" si="3"/>
        <v>Glendale</v>
      </c>
      <c r="J6" s="5" t="e">
        <f t="shared" si="4"/>
        <v>#VALUE!</v>
      </c>
      <c r="K6" s="7">
        <v>8618522</v>
      </c>
      <c r="L6" s="1" t="s">
        <v>217</v>
      </c>
    </row>
    <row r="7" spans="1:12" ht="35.25" customHeight="1" x14ac:dyDescent="0.3">
      <c r="A7" s="4" t="s">
        <v>7</v>
      </c>
      <c r="B7" s="4" t="s">
        <v>31</v>
      </c>
      <c r="C7" s="4" t="str">
        <f t="shared" si="0"/>
        <v>RONALD SANDOVAL</v>
      </c>
      <c r="D7" s="22" t="s">
        <v>32</v>
      </c>
      <c r="E7" s="25" t="s">
        <v>250</v>
      </c>
      <c r="F7" s="5" t="s">
        <v>33</v>
      </c>
      <c r="G7" s="5" t="str">
        <f t="shared" si="2"/>
        <v>1</v>
      </c>
      <c r="H7" s="5" t="s">
        <v>34</v>
      </c>
      <c r="I7" s="5" t="str">
        <f t="shared" si="3"/>
        <v>Edgewater PD</v>
      </c>
      <c r="J7" s="5" t="e">
        <f t="shared" si="4"/>
        <v>#VALUE!</v>
      </c>
      <c r="K7" s="7">
        <v>871025</v>
      </c>
      <c r="L7" s="1" t="s">
        <v>217</v>
      </c>
    </row>
    <row r="8" spans="1:12" ht="54" customHeight="1" x14ac:dyDescent="0.35">
      <c r="A8" s="4" t="s">
        <v>35</v>
      </c>
      <c r="B8" s="4" t="s">
        <v>36</v>
      </c>
      <c r="C8" s="4" t="str">
        <f t="shared" si="0"/>
        <v>KIRTIS WILLIAMS</v>
      </c>
      <c r="D8" s="22" t="s">
        <v>37</v>
      </c>
      <c r="E8" s="21" t="str">
        <f t="shared" si="1"/>
        <v>SEX ASSAULT</v>
      </c>
      <c r="F8" s="8" t="s">
        <v>38</v>
      </c>
      <c r="G8" s="5" t="str">
        <f t="shared" si="2"/>
        <v>1</v>
      </c>
      <c r="H8" s="8" t="s">
        <v>11</v>
      </c>
      <c r="I8" s="5" t="str">
        <f t="shared" si="3"/>
        <v>Denver PD</v>
      </c>
      <c r="J8" s="5" t="e">
        <f t="shared" si="4"/>
        <v>#VALUE!</v>
      </c>
      <c r="K8" s="9">
        <v>239222</v>
      </c>
      <c r="L8" s="1" t="s">
        <v>217</v>
      </c>
    </row>
    <row r="9" spans="1:12" ht="51.75" customHeight="1" x14ac:dyDescent="0.3">
      <c r="A9" s="4" t="s">
        <v>39</v>
      </c>
      <c r="B9" s="4" t="s">
        <v>40</v>
      </c>
      <c r="C9" s="4" t="str">
        <f t="shared" si="0"/>
        <v>PATRICK PORTLEY</v>
      </c>
      <c r="D9" s="22" t="s">
        <v>37</v>
      </c>
      <c r="E9" s="21" t="str">
        <f t="shared" si="1"/>
        <v>SEX ASSAULT</v>
      </c>
      <c r="F9" s="5" t="s">
        <v>41</v>
      </c>
      <c r="G9" s="5" t="str">
        <f t="shared" si="2"/>
        <v>2</v>
      </c>
      <c r="H9" s="5" t="s">
        <v>42</v>
      </c>
      <c r="I9" s="5" t="str">
        <f>LEFT(H9,FIND(",",H9)-1)</f>
        <v>Littleton PD</v>
      </c>
      <c r="J9" s="5" t="str">
        <f t="shared" si="4"/>
        <v xml:space="preserve"> Aurora PD</v>
      </c>
      <c r="K9" s="11" t="s">
        <v>43</v>
      </c>
      <c r="L9" s="1" t="s">
        <v>217</v>
      </c>
    </row>
    <row r="10" spans="1:12" ht="34.5" customHeight="1" x14ac:dyDescent="0.3">
      <c r="A10" s="4" t="s">
        <v>44</v>
      </c>
      <c r="B10" s="4" t="s">
        <v>45</v>
      </c>
      <c r="C10" s="4" t="str">
        <f t="shared" si="0"/>
        <v>JAMES KIRKENDALL</v>
      </c>
      <c r="D10" s="21" t="s">
        <v>9</v>
      </c>
      <c r="E10" s="21" t="str">
        <f t="shared" si="1"/>
        <v>MURDER</v>
      </c>
      <c r="F10" s="5" t="s">
        <v>46</v>
      </c>
      <c r="G10" s="5" t="str">
        <f t="shared" si="2"/>
        <v>1</v>
      </c>
      <c r="H10" s="5" t="s">
        <v>11</v>
      </c>
      <c r="I10" s="5" t="str">
        <f>H10</f>
        <v>Denver PD</v>
      </c>
      <c r="J10" s="5" t="e">
        <f t="shared" si="4"/>
        <v>#VALUE!</v>
      </c>
      <c r="K10" s="5" t="s">
        <v>47</v>
      </c>
      <c r="L10" s="1" t="s">
        <v>217</v>
      </c>
    </row>
    <row r="11" spans="1:12" ht="33" customHeight="1" x14ac:dyDescent="0.3">
      <c r="A11" s="4" t="s">
        <v>48</v>
      </c>
      <c r="B11" s="4" t="s">
        <v>49</v>
      </c>
      <c r="C11" s="4" t="str">
        <f t="shared" si="0"/>
        <v>GRANVILLE HUBBARD</v>
      </c>
      <c r="D11" s="21" t="s">
        <v>50</v>
      </c>
      <c r="E11" s="21" t="str">
        <f t="shared" si="1"/>
        <v>MURDER</v>
      </c>
      <c r="F11" s="4" t="s">
        <v>51</v>
      </c>
      <c r="G11" s="5" t="str">
        <f t="shared" si="2"/>
        <v>2</v>
      </c>
      <c r="H11" s="4" t="s">
        <v>52</v>
      </c>
      <c r="I11" s="4" t="str">
        <f>LEFT(H11,FIND(",",H11)-1)</f>
        <v>Denver PD</v>
      </c>
      <c r="J11" s="5" t="str">
        <f t="shared" si="4"/>
        <v xml:space="preserve"> Denver DOC</v>
      </c>
      <c r="K11" s="4" t="s">
        <v>53</v>
      </c>
      <c r="L11" s="1" t="s">
        <v>217</v>
      </c>
    </row>
    <row r="12" spans="1:12" ht="34.5" customHeight="1" x14ac:dyDescent="0.3">
      <c r="A12" s="4" t="s">
        <v>54</v>
      </c>
      <c r="B12" s="4" t="s">
        <v>55</v>
      </c>
      <c r="C12" s="4" t="str">
        <f t="shared" si="0"/>
        <v>WALDO MACKEY</v>
      </c>
      <c r="D12" s="21" t="s">
        <v>9</v>
      </c>
      <c r="E12" s="21" t="str">
        <f t="shared" si="1"/>
        <v>MURDER</v>
      </c>
      <c r="F12" s="5" t="s">
        <v>56</v>
      </c>
      <c r="G12" s="5" t="str">
        <f t="shared" si="2"/>
        <v>1</v>
      </c>
      <c r="H12" s="5" t="s">
        <v>11</v>
      </c>
      <c r="I12" s="5" t="str">
        <f t="shared" ref="I12:I41" si="5">H12</f>
        <v>Denver PD</v>
      </c>
      <c r="J12" s="5" t="e">
        <f t="shared" si="4"/>
        <v>#VALUE!</v>
      </c>
      <c r="K12" s="5" t="s">
        <v>57</v>
      </c>
      <c r="L12" s="1" t="s">
        <v>217</v>
      </c>
    </row>
    <row r="13" spans="1:12" ht="52.5" customHeight="1" x14ac:dyDescent="0.35">
      <c r="A13" s="4" t="s">
        <v>58</v>
      </c>
      <c r="B13" s="4" t="s">
        <v>36</v>
      </c>
      <c r="C13" s="4" t="str">
        <f t="shared" si="0"/>
        <v>MARTIN WILLIAMS</v>
      </c>
      <c r="D13" s="22" t="s">
        <v>37</v>
      </c>
      <c r="E13" s="21" t="str">
        <f t="shared" si="1"/>
        <v>SEX ASSAULT</v>
      </c>
      <c r="F13" s="8" t="s">
        <v>59</v>
      </c>
      <c r="G13" s="5" t="str">
        <f t="shared" si="2"/>
        <v>1</v>
      </c>
      <c r="H13" s="8" t="s">
        <v>11</v>
      </c>
      <c r="I13" s="5" t="str">
        <f t="shared" si="5"/>
        <v>Denver PD</v>
      </c>
      <c r="J13" s="5" t="e">
        <f t="shared" si="4"/>
        <v>#VALUE!</v>
      </c>
      <c r="K13" s="8" t="s">
        <v>60</v>
      </c>
      <c r="L13" s="1" t="s">
        <v>217</v>
      </c>
    </row>
    <row r="14" spans="1:12" ht="36" customHeight="1" x14ac:dyDescent="0.3">
      <c r="A14" s="4" t="s">
        <v>61</v>
      </c>
      <c r="B14" s="4" t="s">
        <v>62</v>
      </c>
      <c r="C14" s="4" t="str">
        <f t="shared" si="0"/>
        <v>MARCUS FERNANDEZ</v>
      </c>
      <c r="D14" s="21" t="s">
        <v>9</v>
      </c>
      <c r="E14" s="21" t="str">
        <f t="shared" si="1"/>
        <v>MURDER</v>
      </c>
      <c r="F14" s="5" t="s">
        <v>63</v>
      </c>
      <c r="G14" s="5" t="str">
        <f t="shared" si="2"/>
        <v>1</v>
      </c>
      <c r="H14" s="6" t="s">
        <v>64</v>
      </c>
      <c r="I14" s="5" t="str">
        <f t="shared" si="5"/>
        <v>CBI Denver
Investigations</v>
      </c>
      <c r="J14" s="5" t="e">
        <f t="shared" si="4"/>
        <v>#VALUE!</v>
      </c>
      <c r="K14" s="5" t="s">
        <v>65</v>
      </c>
      <c r="L14" s="1" t="s">
        <v>217</v>
      </c>
    </row>
    <row r="15" spans="1:12" ht="33.75" customHeight="1" x14ac:dyDescent="0.3">
      <c r="A15" s="4" t="s">
        <v>66</v>
      </c>
      <c r="B15" s="4" t="s">
        <v>67</v>
      </c>
      <c r="C15" s="4" t="str">
        <f t="shared" si="0"/>
        <v>SHELVY REED</v>
      </c>
      <c r="D15" s="21" t="s">
        <v>9</v>
      </c>
      <c r="E15" s="21" t="str">
        <f t="shared" si="1"/>
        <v>MURDER</v>
      </c>
      <c r="F15" s="5" t="s">
        <v>68</v>
      </c>
      <c r="G15" s="5" t="str">
        <f t="shared" si="2"/>
        <v>1</v>
      </c>
      <c r="H15" s="5" t="s">
        <v>69</v>
      </c>
      <c r="I15" s="5" t="str">
        <f t="shared" si="5"/>
        <v>Aurora PD</v>
      </c>
      <c r="J15" s="5" t="e">
        <f t="shared" si="4"/>
        <v>#VALUE!</v>
      </c>
      <c r="K15" s="7">
        <v>9244469</v>
      </c>
      <c r="L15" s="1" t="s">
        <v>217</v>
      </c>
    </row>
    <row r="16" spans="1:12" ht="36" customHeight="1" x14ac:dyDescent="0.3">
      <c r="A16" s="4" t="s">
        <v>70</v>
      </c>
      <c r="B16" s="4" t="s">
        <v>71</v>
      </c>
      <c r="C16" s="4" t="str">
        <f t="shared" si="0"/>
        <v>SHANE DAVIS</v>
      </c>
      <c r="D16" s="21" t="s">
        <v>9</v>
      </c>
      <c r="E16" s="21" t="str">
        <f t="shared" si="1"/>
        <v>MURDER</v>
      </c>
      <c r="F16" s="5" t="s">
        <v>72</v>
      </c>
      <c r="G16" s="5" t="str">
        <f t="shared" si="2"/>
        <v>1</v>
      </c>
      <c r="H16" s="5" t="s">
        <v>11</v>
      </c>
      <c r="I16" s="5" t="str">
        <f t="shared" si="5"/>
        <v>Denver PD</v>
      </c>
      <c r="J16" s="5" t="e">
        <f t="shared" si="4"/>
        <v>#VALUE!</v>
      </c>
      <c r="K16" s="5" t="s">
        <v>73</v>
      </c>
      <c r="L16" s="1" t="s">
        <v>217</v>
      </c>
    </row>
    <row r="17" spans="1:12" ht="33.75" customHeight="1" x14ac:dyDescent="0.3">
      <c r="A17" s="4" t="s">
        <v>75</v>
      </c>
      <c r="B17" s="4" t="s">
        <v>76</v>
      </c>
      <c r="C17" s="4" t="str">
        <f t="shared" si="0"/>
        <v>ARTHUR MOORE</v>
      </c>
      <c r="D17" s="21" t="s">
        <v>9</v>
      </c>
      <c r="E17" s="21" t="str">
        <f t="shared" si="1"/>
        <v>MURDER</v>
      </c>
      <c r="F17" s="5" t="s">
        <v>77</v>
      </c>
      <c r="G17" s="5" t="str">
        <f t="shared" si="2"/>
        <v>1</v>
      </c>
      <c r="H17" s="5" t="s">
        <v>78</v>
      </c>
      <c r="I17" s="5" t="str">
        <f t="shared" si="5"/>
        <v>Aurora PD</v>
      </c>
      <c r="J17" s="5" t="e">
        <f t="shared" si="4"/>
        <v>#VALUE!</v>
      </c>
      <c r="K17" s="12">
        <v>87525830</v>
      </c>
      <c r="L17" s="1" t="s">
        <v>225</v>
      </c>
    </row>
    <row r="18" spans="1:12" ht="34.5" customHeight="1" x14ac:dyDescent="0.3">
      <c r="A18" s="4" t="s">
        <v>79</v>
      </c>
      <c r="B18" s="4" t="s">
        <v>80</v>
      </c>
      <c r="C18" s="4" t="str">
        <f t="shared" si="0"/>
        <v>SCOTT MUTCHLER</v>
      </c>
      <c r="D18" s="21" t="s">
        <v>9</v>
      </c>
      <c r="E18" s="21" t="str">
        <f t="shared" si="1"/>
        <v>MURDER</v>
      </c>
      <c r="F18" s="5" t="s">
        <v>81</v>
      </c>
      <c r="G18" s="5" t="str">
        <f t="shared" si="2"/>
        <v>1</v>
      </c>
      <c r="H18" s="5" t="s">
        <v>82</v>
      </c>
      <c r="I18" s="5" t="str">
        <f t="shared" si="5"/>
        <v>Louisville PD</v>
      </c>
      <c r="J18" s="5" t="e">
        <f t="shared" si="4"/>
        <v>#VALUE!</v>
      </c>
      <c r="K18" s="12">
        <v>914236</v>
      </c>
      <c r="L18" s="1" t="s">
        <v>225</v>
      </c>
    </row>
    <row r="19" spans="1:12" ht="34.5" customHeight="1" x14ac:dyDescent="0.3">
      <c r="A19" s="4" t="s">
        <v>83</v>
      </c>
      <c r="B19" s="4" t="s">
        <v>84</v>
      </c>
      <c r="C19" s="4" t="str">
        <f t="shared" si="0"/>
        <v>JONATHAN KASPER</v>
      </c>
      <c r="D19" s="21" t="s">
        <v>9</v>
      </c>
      <c r="E19" s="21" t="str">
        <f t="shared" si="1"/>
        <v>MURDER</v>
      </c>
      <c r="F19" s="5" t="s">
        <v>85</v>
      </c>
      <c r="G19" s="5" t="str">
        <f t="shared" si="2"/>
        <v>1</v>
      </c>
      <c r="H19" s="5" t="s">
        <v>78</v>
      </c>
      <c r="I19" s="5" t="str">
        <f t="shared" si="5"/>
        <v>Aurora PD</v>
      </c>
      <c r="J19" s="5" t="e">
        <f t="shared" si="4"/>
        <v>#VALUE!</v>
      </c>
      <c r="K19" s="12">
        <v>9156440</v>
      </c>
      <c r="L19" s="1" t="s">
        <v>225</v>
      </c>
    </row>
    <row r="20" spans="1:12" ht="33.75" customHeight="1" x14ac:dyDescent="0.3">
      <c r="A20" s="4" t="s">
        <v>86</v>
      </c>
      <c r="B20" s="4" t="s">
        <v>87</v>
      </c>
      <c r="C20" s="4" t="str">
        <f t="shared" si="0"/>
        <v>MICHAEL LOPEZ</v>
      </c>
      <c r="D20" s="21" t="s">
        <v>9</v>
      </c>
      <c r="E20" s="21" t="str">
        <f t="shared" si="1"/>
        <v>MURDER</v>
      </c>
      <c r="F20" s="5" t="s">
        <v>88</v>
      </c>
      <c r="G20" s="5" t="str">
        <f t="shared" si="2"/>
        <v>1</v>
      </c>
      <c r="H20" s="5" t="s">
        <v>89</v>
      </c>
      <c r="I20" s="5" t="str">
        <f t="shared" si="5"/>
        <v>Thornton PD</v>
      </c>
      <c r="J20" s="5" t="e">
        <f t="shared" si="4"/>
        <v>#VALUE!</v>
      </c>
      <c r="K20" s="12">
        <v>831532</v>
      </c>
      <c r="L20" s="1" t="s">
        <v>225</v>
      </c>
    </row>
    <row r="21" spans="1:12" ht="33.75" customHeight="1" x14ac:dyDescent="0.3">
      <c r="A21" s="4" t="s">
        <v>7</v>
      </c>
      <c r="B21" s="4" t="s">
        <v>90</v>
      </c>
      <c r="C21" s="4" t="str">
        <f t="shared" si="0"/>
        <v>RONALD GARNER</v>
      </c>
      <c r="D21" s="21" t="s">
        <v>9</v>
      </c>
      <c r="E21" s="21" t="str">
        <f t="shared" si="1"/>
        <v>MURDER</v>
      </c>
      <c r="F21" s="5" t="s">
        <v>91</v>
      </c>
      <c r="G21" s="5" t="str">
        <f t="shared" si="2"/>
        <v>1</v>
      </c>
      <c r="H21" s="5" t="s">
        <v>92</v>
      </c>
      <c r="I21" s="5" t="str">
        <f t="shared" si="5"/>
        <v>Arvada</v>
      </c>
      <c r="J21" s="5" t="e">
        <f t="shared" si="4"/>
        <v>#VALUE!</v>
      </c>
      <c r="K21" s="12">
        <v>8220401</v>
      </c>
      <c r="L21" s="1" t="s">
        <v>225</v>
      </c>
    </row>
    <row r="22" spans="1:12" ht="54.75" customHeight="1" x14ac:dyDescent="0.35">
      <c r="A22" s="4" t="s">
        <v>96</v>
      </c>
      <c r="B22" s="4" t="s">
        <v>97</v>
      </c>
      <c r="C22" s="4" t="str">
        <f t="shared" si="0"/>
        <v>ROBERT BAILLIE</v>
      </c>
      <c r="D22" s="21" t="s">
        <v>9</v>
      </c>
      <c r="E22" s="21" t="str">
        <f t="shared" si="1"/>
        <v>MURDER</v>
      </c>
      <c r="F22" s="8" t="s">
        <v>98</v>
      </c>
      <c r="G22" s="5" t="str">
        <f t="shared" si="2"/>
        <v>1</v>
      </c>
      <c r="H22" s="8" t="s">
        <v>99</v>
      </c>
      <c r="I22" s="5" t="str">
        <f t="shared" si="5"/>
        <v>Colorado Springs PD</v>
      </c>
      <c r="J22" s="5" t="e">
        <f t="shared" si="4"/>
        <v>#VALUE!</v>
      </c>
      <c r="K22" s="8" t="s">
        <v>100</v>
      </c>
      <c r="L22" s="10" t="s">
        <v>226</v>
      </c>
    </row>
    <row r="23" spans="1:12" ht="54.75" customHeight="1" x14ac:dyDescent="0.35">
      <c r="A23" s="4" t="s">
        <v>44</v>
      </c>
      <c r="B23" s="4" t="s">
        <v>101</v>
      </c>
      <c r="C23" s="4" t="str">
        <f t="shared" si="0"/>
        <v>JAMES ALEXANDER</v>
      </c>
      <c r="D23" s="22" t="s">
        <v>37</v>
      </c>
      <c r="E23" s="21" t="str">
        <f t="shared" si="1"/>
        <v>SEX ASSAULT</v>
      </c>
      <c r="F23" s="8" t="s">
        <v>102</v>
      </c>
      <c r="G23" s="5" t="str">
        <f t="shared" si="2"/>
        <v>1</v>
      </c>
      <c r="H23" s="8" t="s">
        <v>103</v>
      </c>
      <c r="I23" s="5" t="str">
        <f t="shared" si="5"/>
        <v>Denver PD</v>
      </c>
      <c r="J23" s="5" t="e">
        <f t="shared" si="4"/>
        <v>#VALUE!</v>
      </c>
      <c r="K23" s="8" t="s">
        <v>104</v>
      </c>
      <c r="L23" s="10" t="s">
        <v>226</v>
      </c>
    </row>
    <row r="24" spans="1:12" ht="48" customHeight="1" x14ac:dyDescent="0.3">
      <c r="A24" s="4" t="s">
        <v>105</v>
      </c>
      <c r="B24" s="4" t="s">
        <v>106</v>
      </c>
      <c r="C24" s="4" t="str">
        <f t="shared" si="0"/>
        <v>RICARDO ROYBAL</v>
      </c>
      <c r="D24" s="21" t="s">
        <v>107</v>
      </c>
      <c r="E24" s="21" t="str">
        <f t="shared" si="1"/>
        <v>SEX ASSAULT</v>
      </c>
      <c r="F24" s="5" t="s">
        <v>108</v>
      </c>
      <c r="G24" s="5" t="str">
        <f t="shared" si="2"/>
        <v>1</v>
      </c>
      <c r="H24" s="5" t="s">
        <v>103</v>
      </c>
      <c r="I24" s="5" t="str">
        <f t="shared" si="5"/>
        <v>Denver PD</v>
      </c>
      <c r="J24" s="5" t="e">
        <f t="shared" si="4"/>
        <v>#VALUE!</v>
      </c>
      <c r="K24" s="12">
        <v>851618</v>
      </c>
      <c r="L24" s="10" t="s">
        <v>226</v>
      </c>
    </row>
    <row r="25" spans="1:12" ht="48" customHeight="1" x14ac:dyDescent="0.3">
      <c r="A25" s="4" t="s">
        <v>109</v>
      </c>
      <c r="B25" s="4" t="s">
        <v>110</v>
      </c>
      <c r="C25" s="4" t="str">
        <f t="shared" si="0"/>
        <v>JOSEPH LANDERS</v>
      </c>
      <c r="D25" s="21" t="s">
        <v>9</v>
      </c>
      <c r="E25" s="21" t="str">
        <f t="shared" si="1"/>
        <v>MURDER</v>
      </c>
      <c r="F25" s="5" t="s">
        <v>111</v>
      </c>
      <c r="G25" s="5" t="str">
        <f t="shared" si="2"/>
        <v>1</v>
      </c>
      <c r="H25" s="5" t="s">
        <v>112</v>
      </c>
      <c r="I25" s="5" t="str">
        <f t="shared" si="5"/>
        <v>Lincoln County SO</v>
      </c>
      <c r="J25" s="5" t="e">
        <f t="shared" si="4"/>
        <v>#VALUE!</v>
      </c>
      <c r="K25" s="5" t="s">
        <v>113</v>
      </c>
      <c r="L25" s="10" t="s">
        <v>226</v>
      </c>
    </row>
    <row r="26" spans="1:12" ht="48" customHeight="1" x14ac:dyDescent="0.3">
      <c r="A26" s="4" t="s">
        <v>114</v>
      </c>
      <c r="B26" s="4" t="s">
        <v>115</v>
      </c>
      <c r="C26" s="4" t="str">
        <f t="shared" si="0"/>
        <v>EDWARD COLE</v>
      </c>
      <c r="D26" s="21" t="s">
        <v>107</v>
      </c>
      <c r="E26" s="21" t="str">
        <f t="shared" si="1"/>
        <v>SEX ASSAULT</v>
      </c>
      <c r="F26" s="5" t="s">
        <v>116</v>
      </c>
      <c r="G26" s="5" t="str">
        <f t="shared" si="2"/>
        <v>1</v>
      </c>
      <c r="H26" s="5" t="s">
        <v>78</v>
      </c>
      <c r="I26" s="5" t="str">
        <f t="shared" si="5"/>
        <v>Aurora PD</v>
      </c>
      <c r="J26" s="5" t="e">
        <f t="shared" si="4"/>
        <v>#VALUE!</v>
      </c>
      <c r="K26" s="12">
        <v>851214830</v>
      </c>
      <c r="L26" s="10" t="s">
        <v>226</v>
      </c>
    </row>
    <row r="27" spans="1:12" ht="54.75" customHeight="1" x14ac:dyDescent="0.35">
      <c r="A27" s="4" t="s">
        <v>117</v>
      </c>
      <c r="B27" s="4" t="s">
        <v>118</v>
      </c>
      <c r="C27" s="4" t="str">
        <f t="shared" si="0"/>
        <v>NELSON STUBBLEFIELD</v>
      </c>
      <c r="D27" s="21" t="s">
        <v>9</v>
      </c>
      <c r="E27" s="21" t="str">
        <f t="shared" si="1"/>
        <v>MURDER</v>
      </c>
      <c r="F27" s="8" t="s">
        <v>21</v>
      </c>
      <c r="G27" s="5" t="str">
        <f t="shared" si="2"/>
        <v>1</v>
      </c>
      <c r="H27" s="8" t="s">
        <v>103</v>
      </c>
      <c r="I27" s="5" t="str">
        <f t="shared" si="5"/>
        <v>Denver PD</v>
      </c>
      <c r="J27" s="5" t="e">
        <f t="shared" si="4"/>
        <v>#VALUE!</v>
      </c>
      <c r="K27" s="8" t="s">
        <v>119</v>
      </c>
      <c r="L27" s="10" t="s">
        <v>226</v>
      </c>
    </row>
    <row r="28" spans="1:12" ht="54" customHeight="1" x14ac:dyDescent="0.35">
      <c r="A28" s="4" t="s">
        <v>120</v>
      </c>
      <c r="B28" s="4" t="s">
        <v>121</v>
      </c>
      <c r="C28" s="4" t="str">
        <f t="shared" si="0"/>
        <v>GREGORY BINKLEY</v>
      </c>
      <c r="D28" s="22" t="s">
        <v>122</v>
      </c>
      <c r="E28" s="21" t="str">
        <f t="shared" si="1"/>
        <v>MURDER</v>
      </c>
      <c r="F28" s="8" t="s">
        <v>123</v>
      </c>
      <c r="G28" s="5" t="str">
        <f t="shared" si="2"/>
        <v>1</v>
      </c>
      <c r="H28" s="8" t="s">
        <v>124</v>
      </c>
      <c r="I28" s="5" t="str">
        <f t="shared" si="5"/>
        <v>Jefferson County DA</v>
      </c>
      <c r="J28" s="5" t="e">
        <f t="shared" si="4"/>
        <v>#VALUE!</v>
      </c>
      <c r="K28" s="8" t="s">
        <v>125</v>
      </c>
      <c r="L28" s="10" t="s">
        <v>226</v>
      </c>
    </row>
    <row r="29" spans="1:12" ht="48" customHeight="1" x14ac:dyDescent="0.3">
      <c r="A29" s="4" t="s">
        <v>126</v>
      </c>
      <c r="B29" s="4" t="s">
        <v>127</v>
      </c>
      <c r="C29" s="4" t="str">
        <f t="shared" si="0"/>
        <v>DENNIS GALLEGOS</v>
      </c>
      <c r="D29" s="21" t="s">
        <v>9</v>
      </c>
      <c r="E29" s="21" t="str">
        <f t="shared" si="1"/>
        <v>MURDER</v>
      </c>
      <c r="F29" s="5" t="s">
        <v>128</v>
      </c>
      <c r="G29" s="5" t="str">
        <f t="shared" si="2"/>
        <v>1</v>
      </c>
      <c r="H29" s="5" t="s">
        <v>103</v>
      </c>
      <c r="I29" s="5" t="str">
        <f t="shared" si="5"/>
        <v>Denver PD</v>
      </c>
      <c r="J29" s="5" t="e">
        <f t="shared" si="4"/>
        <v>#VALUE!</v>
      </c>
      <c r="K29" s="5" t="s">
        <v>129</v>
      </c>
      <c r="L29" s="10" t="s">
        <v>226</v>
      </c>
    </row>
    <row r="30" spans="1:12" ht="48" customHeight="1" x14ac:dyDescent="0.3">
      <c r="A30" s="4" t="s">
        <v>96</v>
      </c>
      <c r="B30" s="4" t="s">
        <v>130</v>
      </c>
      <c r="C30" s="4" t="str">
        <f t="shared" si="0"/>
        <v>ROBERT BACCA</v>
      </c>
      <c r="D30" s="21" t="s">
        <v>9</v>
      </c>
      <c r="E30" s="21" t="str">
        <f t="shared" si="1"/>
        <v>MURDER</v>
      </c>
      <c r="F30" s="5" t="s">
        <v>131</v>
      </c>
      <c r="G30" s="5" t="str">
        <f t="shared" si="2"/>
        <v>1</v>
      </c>
      <c r="H30" s="5" t="s">
        <v>132</v>
      </c>
      <c r="I30" s="5" t="str">
        <f t="shared" si="5"/>
        <v>Boulder PD</v>
      </c>
      <c r="J30" s="5" t="e">
        <f t="shared" si="4"/>
        <v>#VALUE!</v>
      </c>
      <c r="K30" s="5" t="s">
        <v>133</v>
      </c>
      <c r="L30" s="10" t="s">
        <v>226</v>
      </c>
    </row>
    <row r="31" spans="1:12" ht="54.75" customHeight="1" x14ac:dyDescent="0.35">
      <c r="A31" s="4" t="s">
        <v>96</v>
      </c>
      <c r="B31" s="4" t="s">
        <v>134</v>
      </c>
      <c r="C31" s="4" t="str">
        <f t="shared" si="0"/>
        <v>ROBERT STRONER</v>
      </c>
      <c r="D31" s="21" t="s">
        <v>107</v>
      </c>
      <c r="E31" s="21" t="str">
        <f t="shared" si="1"/>
        <v>SEX ASSAULT</v>
      </c>
      <c r="F31" s="8" t="s">
        <v>135</v>
      </c>
      <c r="G31" s="5" t="str">
        <f t="shared" si="2"/>
        <v>1</v>
      </c>
      <c r="H31" s="8" t="s">
        <v>136</v>
      </c>
      <c r="I31" s="5" t="str">
        <f t="shared" si="5"/>
        <v>Evans PD</v>
      </c>
      <c r="J31" s="5" t="e">
        <f t="shared" si="4"/>
        <v>#VALUE!</v>
      </c>
      <c r="K31" s="8" t="s">
        <v>137</v>
      </c>
      <c r="L31" s="10" t="s">
        <v>226</v>
      </c>
    </row>
    <row r="32" spans="1:12" ht="54" customHeight="1" x14ac:dyDescent="0.35">
      <c r="A32" s="4" t="s">
        <v>138</v>
      </c>
      <c r="B32" s="4" t="s">
        <v>139</v>
      </c>
      <c r="C32" s="4" t="str">
        <f t="shared" si="0"/>
        <v>RICHARD SIGALA</v>
      </c>
      <c r="D32" s="22" t="s">
        <v>15</v>
      </c>
      <c r="E32" s="21" t="str">
        <f t="shared" si="1"/>
        <v>SEX ASSAULT</v>
      </c>
      <c r="F32" s="8" t="s">
        <v>140</v>
      </c>
      <c r="G32" s="5" t="str">
        <f t="shared" si="2"/>
        <v>1</v>
      </c>
      <c r="H32" s="8" t="s">
        <v>141</v>
      </c>
      <c r="I32" s="5" t="str">
        <f t="shared" si="5"/>
        <v>Littleton PD</v>
      </c>
      <c r="J32" s="5" t="e">
        <f t="shared" si="4"/>
        <v>#VALUE!</v>
      </c>
      <c r="K32" s="16">
        <v>887979</v>
      </c>
      <c r="L32" s="10" t="s">
        <v>226</v>
      </c>
    </row>
    <row r="33" spans="1:12" ht="54" customHeight="1" x14ac:dyDescent="0.35">
      <c r="A33" s="4" t="s">
        <v>142</v>
      </c>
      <c r="B33" s="4" t="s">
        <v>143</v>
      </c>
      <c r="C33" s="4" t="str">
        <f t="shared" si="0"/>
        <v>CARLOS YEAZEL</v>
      </c>
      <c r="D33" s="21" t="s">
        <v>9</v>
      </c>
      <c r="E33" s="21" t="str">
        <f t="shared" si="1"/>
        <v>MURDER</v>
      </c>
      <c r="F33" s="8" t="s">
        <v>144</v>
      </c>
      <c r="G33" s="5" t="str">
        <f t="shared" si="2"/>
        <v>1</v>
      </c>
      <c r="H33" s="8" t="s">
        <v>145</v>
      </c>
      <c r="I33" s="5" t="str">
        <f t="shared" si="5"/>
        <v>Arvada PD</v>
      </c>
      <c r="J33" s="5" t="e">
        <f t="shared" si="4"/>
        <v>#VALUE!</v>
      </c>
      <c r="K33" s="16">
        <v>8935812</v>
      </c>
      <c r="L33" s="10" t="s">
        <v>226</v>
      </c>
    </row>
    <row r="34" spans="1:12" ht="48" customHeight="1" x14ac:dyDescent="0.3">
      <c r="A34" s="4" t="s">
        <v>44</v>
      </c>
      <c r="B34" s="4" t="s">
        <v>146</v>
      </c>
      <c r="C34" s="4" t="str">
        <f t="shared" si="0"/>
        <v>JAMES GREEN</v>
      </c>
      <c r="D34" s="21" t="s">
        <v>9</v>
      </c>
      <c r="E34" s="21" t="str">
        <f t="shared" si="1"/>
        <v>MURDER</v>
      </c>
      <c r="F34" s="5" t="s">
        <v>147</v>
      </c>
      <c r="G34" s="5" t="str">
        <f t="shared" si="2"/>
        <v>1</v>
      </c>
      <c r="H34" s="5" t="s">
        <v>148</v>
      </c>
      <c r="I34" s="5" t="str">
        <f t="shared" si="5"/>
        <v>DOC Limon</v>
      </c>
      <c r="J34" s="5" t="e">
        <f t="shared" si="4"/>
        <v>#VALUE!</v>
      </c>
      <c r="K34" s="12">
        <v>9228</v>
      </c>
      <c r="L34" s="10" t="s">
        <v>226</v>
      </c>
    </row>
    <row r="35" spans="1:12" ht="48" customHeight="1" x14ac:dyDescent="0.3">
      <c r="A35" s="4" t="s">
        <v>149</v>
      </c>
      <c r="B35" s="4" t="s">
        <v>150</v>
      </c>
      <c r="C35" s="4" t="str">
        <f t="shared" si="0"/>
        <v>GEORGE SARNO</v>
      </c>
      <c r="D35" s="21" t="s">
        <v>9</v>
      </c>
      <c r="E35" s="21" t="str">
        <f t="shared" si="1"/>
        <v>MURDER</v>
      </c>
      <c r="F35" s="5" t="s">
        <v>151</v>
      </c>
      <c r="G35" s="5" t="str">
        <f t="shared" si="2"/>
        <v>1</v>
      </c>
      <c r="H35" s="5" t="s">
        <v>103</v>
      </c>
      <c r="I35" s="5" t="str">
        <f t="shared" si="5"/>
        <v>Denver PD</v>
      </c>
      <c r="J35" s="5" t="e">
        <f t="shared" si="4"/>
        <v>#VALUE!</v>
      </c>
      <c r="K35" s="5" t="s">
        <v>152</v>
      </c>
      <c r="L35" s="10" t="s">
        <v>226</v>
      </c>
    </row>
    <row r="36" spans="1:12" ht="54.75" customHeight="1" x14ac:dyDescent="0.35">
      <c r="A36" s="4" t="s">
        <v>153</v>
      </c>
      <c r="B36" s="4" t="s">
        <v>154</v>
      </c>
      <c r="C36" s="4" t="str">
        <f t="shared" si="0"/>
        <v>MONSEL DUNGEN</v>
      </c>
      <c r="D36" s="21" t="s">
        <v>9</v>
      </c>
      <c r="E36" s="21" t="str">
        <f t="shared" si="1"/>
        <v>MURDER</v>
      </c>
      <c r="F36" s="8" t="s">
        <v>155</v>
      </c>
      <c r="G36" s="5" t="str">
        <f t="shared" si="2"/>
        <v>1</v>
      </c>
      <c r="H36" s="8" t="s">
        <v>103</v>
      </c>
      <c r="I36" s="5" t="str">
        <f t="shared" si="5"/>
        <v>Denver PD</v>
      </c>
      <c r="J36" s="5" t="e">
        <f t="shared" si="4"/>
        <v>#VALUE!</v>
      </c>
      <c r="K36" s="8" t="s">
        <v>156</v>
      </c>
      <c r="L36" s="10" t="s">
        <v>226</v>
      </c>
    </row>
    <row r="37" spans="1:12" ht="48" customHeight="1" x14ac:dyDescent="0.3">
      <c r="A37" s="4" t="s">
        <v>96</v>
      </c>
      <c r="B37" s="4" t="s">
        <v>157</v>
      </c>
      <c r="C37" s="4" t="str">
        <f t="shared" si="0"/>
        <v>ROBERT TALLANT</v>
      </c>
      <c r="D37" s="21" t="s">
        <v>50</v>
      </c>
      <c r="E37" s="21" t="str">
        <f t="shared" si="1"/>
        <v>MURDER</v>
      </c>
      <c r="F37" s="5" t="s">
        <v>158</v>
      </c>
      <c r="G37" s="5" t="str">
        <f t="shared" si="2"/>
        <v>1</v>
      </c>
      <c r="H37" s="5" t="s">
        <v>78</v>
      </c>
      <c r="I37" s="5" t="str">
        <f t="shared" si="5"/>
        <v>Aurora PD</v>
      </c>
      <c r="J37" s="5" t="e">
        <f t="shared" si="4"/>
        <v>#VALUE!</v>
      </c>
      <c r="K37" s="12">
        <v>921565</v>
      </c>
      <c r="L37" s="10" t="s">
        <v>226</v>
      </c>
    </row>
    <row r="38" spans="1:12" ht="48" customHeight="1" x14ac:dyDescent="0.3">
      <c r="A38" s="4" t="s">
        <v>159</v>
      </c>
      <c r="B38" s="4" t="s">
        <v>160</v>
      </c>
      <c r="C38" s="4" t="str">
        <f t="shared" si="0"/>
        <v>CORY ZORN</v>
      </c>
      <c r="D38" s="21" t="s">
        <v>9</v>
      </c>
      <c r="E38" s="21" t="str">
        <f t="shared" si="1"/>
        <v>MURDER</v>
      </c>
      <c r="F38" s="5" t="s">
        <v>161</v>
      </c>
      <c r="G38" s="5" t="str">
        <f t="shared" si="2"/>
        <v>1</v>
      </c>
      <c r="H38" s="5" t="s">
        <v>162</v>
      </c>
      <c r="I38" s="5" t="str">
        <f t="shared" si="5"/>
        <v>Northglenn PD</v>
      </c>
      <c r="J38" s="5" t="e">
        <f t="shared" si="4"/>
        <v>#VALUE!</v>
      </c>
      <c r="K38" s="12">
        <v>922145</v>
      </c>
      <c r="L38" s="10" t="s">
        <v>226</v>
      </c>
    </row>
    <row r="39" spans="1:12" ht="54.75" customHeight="1" x14ac:dyDescent="0.35">
      <c r="A39" s="4" t="s">
        <v>163</v>
      </c>
      <c r="B39" s="4" t="s">
        <v>126</v>
      </c>
      <c r="C39" s="4" t="str">
        <f t="shared" si="0"/>
        <v>MARVIN DENNIS</v>
      </c>
      <c r="D39" s="21" t="s">
        <v>9</v>
      </c>
      <c r="E39" s="21" t="str">
        <f t="shared" si="1"/>
        <v>MURDER</v>
      </c>
      <c r="F39" s="8" t="s">
        <v>164</v>
      </c>
      <c r="G39" s="5" t="str">
        <f t="shared" si="2"/>
        <v>1</v>
      </c>
      <c r="H39" s="8" t="s">
        <v>165</v>
      </c>
      <c r="I39" s="5" t="str">
        <f t="shared" si="5"/>
        <v>Gilpin County SO</v>
      </c>
      <c r="J39" s="5" t="e">
        <f t="shared" si="4"/>
        <v>#VALUE!</v>
      </c>
      <c r="K39" s="16">
        <v>910418</v>
      </c>
      <c r="L39" s="10" t="s">
        <v>226</v>
      </c>
    </row>
    <row r="40" spans="1:12" ht="54" customHeight="1" x14ac:dyDescent="0.35">
      <c r="A40" s="4" t="s">
        <v>166</v>
      </c>
      <c r="B40" s="6" t="s">
        <v>167</v>
      </c>
      <c r="C40" s="4" t="str">
        <f t="shared" si="0"/>
        <v>ALBERTO MATIAS-
MARTINEZ</v>
      </c>
      <c r="D40" s="21" t="s">
        <v>9</v>
      </c>
      <c r="E40" s="21" t="str">
        <f t="shared" si="1"/>
        <v>MURDER</v>
      </c>
      <c r="F40" s="8" t="s">
        <v>168</v>
      </c>
      <c r="G40" s="5" t="str">
        <f t="shared" si="2"/>
        <v>1</v>
      </c>
      <c r="H40" s="8" t="s">
        <v>169</v>
      </c>
      <c r="I40" s="5" t="str">
        <f t="shared" si="5"/>
        <v>Weld County SO</v>
      </c>
      <c r="J40" s="5" t="e">
        <f t="shared" si="4"/>
        <v>#VALUE!</v>
      </c>
      <c r="K40" s="16">
        <v>920912063</v>
      </c>
      <c r="L40" s="10" t="s">
        <v>226</v>
      </c>
    </row>
    <row r="41" spans="1:12" ht="54" customHeight="1" x14ac:dyDescent="0.35">
      <c r="A41" s="4" t="s">
        <v>7</v>
      </c>
      <c r="B41" s="4" t="s">
        <v>170</v>
      </c>
      <c r="C41" s="4" t="str">
        <f t="shared" si="0"/>
        <v>RONALD JANOUSHEK</v>
      </c>
      <c r="D41" s="21" t="s">
        <v>9</v>
      </c>
      <c r="E41" s="21" t="str">
        <f t="shared" si="1"/>
        <v>MURDER</v>
      </c>
      <c r="F41" s="8" t="s">
        <v>171</v>
      </c>
      <c r="G41" s="5" t="str">
        <f t="shared" si="2"/>
        <v>1</v>
      </c>
      <c r="H41" s="8" t="s">
        <v>172</v>
      </c>
      <c r="I41" s="5" t="str">
        <f t="shared" si="5"/>
        <v>Brighton PD</v>
      </c>
      <c r="J41" s="5" t="e">
        <f t="shared" si="4"/>
        <v>#VALUE!</v>
      </c>
      <c r="K41" s="16">
        <v>923042</v>
      </c>
      <c r="L41" s="10" t="s">
        <v>226</v>
      </c>
    </row>
    <row r="42" spans="1:12" ht="53.25" customHeight="1" x14ac:dyDescent="0.3">
      <c r="A42" s="4" t="s">
        <v>173</v>
      </c>
      <c r="B42" s="4" t="s">
        <v>174</v>
      </c>
      <c r="C42" s="4" t="str">
        <f t="shared" si="0"/>
        <v>BENEDICT JACKSON</v>
      </c>
      <c r="D42" s="21" t="s">
        <v>107</v>
      </c>
      <c r="E42" s="21" t="str">
        <f t="shared" si="1"/>
        <v>SEX ASSAULT</v>
      </c>
      <c r="F42" s="4" t="s">
        <v>175</v>
      </c>
      <c r="G42" s="5" t="str">
        <f t="shared" si="2"/>
        <v>2</v>
      </c>
      <c r="H42" s="4" t="s">
        <v>176</v>
      </c>
      <c r="I42" s="4" t="str">
        <f>LEFT(H42,FIND(",",H42)-1)</f>
        <v>DA 4th</v>
      </c>
      <c r="J42" s="5" t="str">
        <f t="shared" si="4"/>
        <v xml:space="preserve"> DOC Denver</v>
      </c>
      <c r="K42" s="11" t="s">
        <v>177</v>
      </c>
      <c r="L42" s="10" t="s">
        <v>226</v>
      </c>
    </row>
    <row r="43" spans="1:12" ht="48" customHeight="1" x14ac:dyDescent="0.3">
      <c r="A43" s="4" t="s">
        <v>96</v>
      </c>
      <c r="B43" s="4" t="s">
        <v>178</v>
      </c>
      <c r="C43" s="4" t="str">
        <f t="shared" si="0"/>
        <v>ROBERT ODELL</v>
      </c>
      <c r="D43" s="21" t="s">
        <v>179</v>
      </c>
      <c r="E43" s="21" t="s">
        <v>179</v>
      </c>
      <c r="F43" s="5" t="s">
        <v>180</v>
      </c>
      <c r="G43" s="5" t="str">
        <f t="shared" si="2"/>
        <v>1</v>
      </c>
      <c r="H43" s="5" t="s">
        <v>141</v>
      </c>
      <c r="I43" s="5" t="str">
        <f t="shared" ref="I43:I44" si="6">H43</f>
        <v>Littleton PD</v>
      </c>
      <c r="J43" s="5" t="e">
        <f t="shared" si="4"/>
        <v>#VALUE!</v>
      </c>
      <c r="K43" s="12">
        <v>931615</v>
      </c>
      <c r="L43" s="10" t="s">
        <v>226</v>
      </c>
    </row>
    <row r="44" spans="1:12" ht="54.75" customHeight="1" x14ac:dyDescent="0.35">
      <c r="A44" s="4" t="s">
        <v>58</v>
      </c>
      <c r="B44" s="4" t="s">
        <v>36</v>
      </c>
      <c r="C44" s="4" t="str">
        <f t="shared" si="0"/>
        <v>MARTIN WILLIAMS</v>
      </c>
      <c r="D44" s="21" t="s">
        <v>181</v>
      </c>
      <c r="E44" s="21" t="str">
        <f t="shared" si="1"/>
        <v>SEX ASSAULT</v>
      </c>
      <c r="F44" s="8" t="s">
        <v>182</v>
      </c>
      <c r="G44" s="5" t="str">
        <f t="shared" si="2"/>
        <v>1</v>
      </c>
      <c r="H44" s="8" t="s">
        <v>103</v>
      </c>
      <c r="I44" s="5" t="str">
        <f t="shared" si="6"/>
        <v>Denver PD</v>
      </c>
      <c r="J44" s="5" t="e">
        <f t="shared" si="4"/>
        <v>#VALUE!</v>
      </c>
      <c r="K44" s="8" t="s">
        <v>183</v>
      </c>
      <c r="L44" s="10" t="s">
        <v>226</v>
      </c>
    </row>
    <row r="45" spans="1:12" ht="51.75" customHeight="1" x14ac:dyDescent="0.3">
      <c r="A45" s="4" t="s">
        <v>184</v>
      </c>
      <c r="B45" s="4" t="s">
        <v>185</v>
      </c>
      <c r="C45" s="4" t="str">
        <f t="shared" si="0"/>
        <v>WILLIAM PEATROSS</v>
      </c>
      <c r="D45" s="22" t="s">
        <v>186</v>
      </c>
      <c r="E45" s="21" t="str">
        <f t="shared" si="1"/>
        <v>SEX ASSAULT</v>
      </c>
      <c r="F45" s="5" t="s">
        <v>187</v>
      </c>
      <c r="G45" s="5" t="str">
        <f t="shared" si="2"/>
        <v>2</v>
      </c>
      <c r="H45" s="5" t="s">
        <v>188</v>
      </c>
      <c r="I45" s="5" t="str">
        <f>LEFT(H45,FIND(",",H45)-1)</f>
        <v>Lakewood PD</v>
      </c>
      <c r="J45" s="5" t="str">
        <f t="shared" si="4"/>
        <v xml:space="preserve"> DOC Denver</v>
      </c>
      <c r="K45" s="11" t="s">
        <v>189</v>
      </c>
      <c r="L45" s="10" t="s">
        <v>226</v>
      </c>
    </row>
    <row r="46" spans="1:12" ht="54" customHeight="1" x14ac:dyDescent="0.35">
      <c r="A46" s="4" t="s">
        <v>190</v>
      </c>
      <c r="B46" s="4" t="s">
        <v>191</v>
      </c>
      <c r="C46" s="4" t="str">
        <f t="shared" si="0"/>
        <v>CHESTER HUGGINS</v>
      </c>
      <c r="D46" s="21" t="s">
        <v>9</v>
      </c>
      <c r="E46" s="21" t="str">
        <f t="shared" si="1"/>
        <v>MURDER</v>
      </c>
      <c r="F46" s="8" t="s">
        <v>192</v>
      </c>
      <c r="G46" s="5" t="str">
        <f t="shared" si="2"/>
        <v>1</v>
      </c>
      <c r="H46" s="8" t="s">
        <v>78</v>
      </c>
      <c r="I46" s="5" t="str">
        <f t="shared" ref="I46:I52" si="7">H46</f>
        <v>Aurora PD</v>
      </c>
      <c r="J46" s="5" t="e">
        <f t="shared" si="4"/>
        <v>#VALUE!</v>
      </c>
      <c r="K46" s="16">
        <v>932424</v>
      </c>
      <c r="L46" s="10" t="s">
        <v>226</v>
      </c>
    </row>
    <row r="47" spans="1:12" ht="48" customHeight="1" x14ac:dyDescent="0.3">
      <c r="A47" s="4" t="s">
        <v>193</v>
      </c>
      <c r="B47" s="4" t="s">
        <v>194</v>
      </c>
      <c r="C47" s="4" t="str">
        <f t="shared" si="0"/>
        <v>CHARLES MCMILLIAN</v>
      </c>
      <c r="D47" s="21" t="s">
        <v>9</v>
      </c>
      <c r="E47" s="21" t="str">
        <f t="shared" si="1"/>
        <v>MURDER</v>
      </c>
      <c r="F47" s="5" t="s">
        <v>195</v>
      </c>
      <c r="G47" s="5" t="str">
        <f t="shared" si="2"/>
        <v>1</v>
      </c>
      <c r="H47" s="5" t="s">
        <v>196</v>
      </c>
      <c r="I47" s="5" t="str">
        <f t="shared" si="7"/>
        <v>Englewood PD</v>
      </c>
      <c r="J47" s="5" t="e">
        <f t="shared" si="4"/>
        <v>#VALUE!</v>
      </c>
      <c r="K47" s="12">
        <v>9227486</v>
      </c>
      <c r="L47" s="10" t="s">
        <v>226</v>
      </c>
    </row>
    <row r="48" spans="1:12" ht="48" customHeight="1" x14ac:dyDescent="0.3">
      <c r="A48" s="4" t="s">
        <v>197</v>
      </c>
      <c r="B48" s="4" t="s">
        <v>198</v>
      </c>
      <c r="C48" s="4" t="str">
        <f t="shared" si="0"/>
        <v>KENYON TOLERTON</v>
      </c>
      <c r="D48" s="21" t="s">
        <v>9</v>
      </c>
      <c r="E48" s="21" t="str">
        <f t="shared" si="1"/>
        <v>MURDER</v>
      </c>
      <c r="F48" s="5" t="s">
        <v>199</v>
      </c>
      <c r="G48" s="5" t="str">
        <f t="shared" si="2"/>
        <v>1</v>
      </c>
      <c r="H48" s="5" t="s">
        <v>200</v>
      </c>
      <c r="I48" s="5" t="str">
        <f t="shared" si="7"/>
        <v>Arapahoe County SO</v>
      </c>
      <c r="J48" s="5" t="e">
        <f t="shared" si="4"/>
        <v>#VALUE!</v>
      </c>
      <c r="K48" s="12">
        <v>9331377</v>
      </c>
      <c r="L48" s="10" t="s">
        <v>226</v>
      </c>
    </row>
    <row r="49" spans="1:12" ht="54.75" customHeight="1" x14ac:dyDescent="0.35">
      <c r="A49" s="4" t="s">
        <v>201</v>
      </c>
      <c r="B49" s="4" t="s">
        <v>202</v>
      </c>
      <c r="C49" s="4" t="str">
        <f t="shared" si="0"/>
        <v>FREDERICK ROBINSON</v>
      </c>
      <c r="D49" s="21" t="s">
        <v>107</v>
      </c>
      <c r="E49" s="21" t="str">
        <f t="shared" si="1"/>
        <v>SEX ASSAULT</v>
      </c>
      <c r="F49" s="8" t="s">
        <v>203</v>
      </c>
      <c r="G49" s="5" t="str">
        <f t="shared" si="2"/>
        <v>1</v>
      </c>
      <c r="H49" s="8" t="s">
        <v>204</v>
      </c>
      <c r="I49" s="5" t="str">
        <f t="shared" si="7"/>
        <v>Glendale PD</v>
      </c>
      <c r="J49" s="5" t="e">
        <f t="shared" si="4"/>
        <v>#VALUE!</v>
      </c>
      <c r="K49" s="16">
        <v>940420</v>
      </c>
      <c r="L49" s="10" t="s">
        <v>226</v>
      </c>
    </row>
    <row r="50" spans="1:12" ht="53.25" customHeight="1" x14ac:dyDescent="0.3">
      <c r="A50" s="4" t="s">
        <v>138</v>
      </c>
      <c r="B50" s="4" t="s">
        <v>205</v>
      </c>
      <c r="C50" s="4" t="str">
        <f t="shared" si="0"/>
        <v>RICHARD DRAKE</v>
      </c>
      <c r="D50" s="21" t="s">
        <v>9</v>
      </c>
      <c r="E50" s="21" t="str">
        <f t="shared" si="1"/>
        <v>MURDER</v>
      </c>
      <c r="F50" s="4" t="s">
        <v>206</v>
      </c>
      <c r="G50" s="5" t="str">
        <f t="shared" si="2"/>
        <v>2</v>
      </c>
      <c r="H50" s="5" t="s">
        <v>207</v>
      </c>
      <c r="I50" s="5" t="str">
        <f t="shared" si="7"/>
        <v>GJ PD GJ PD</v>
      </c>
      <c r="J50" s="5" t="e">
        <f t="shared" si="4"/>
        <v>#VALUE!</v>
      </c>
      <c r="K50" s="11" t="s">
        <v>208</v>
      </c>
      <c r="L50" s="10" t="s">
        <v>226</v>
      </c>
    </row>
    <row r="51" spans="1:12" ht="48" customHeight="1" x14ac:dyDescent="0.3">
      <c r="A51" s="4" t="s">
        <v>209</v>
      </c>
      <c r="B51" s="4" t="s">
        <v>210</v>
      </c>
      <c r="C51" s="4" t="str">
        <f t="shared" si="0"/>
        <v>STEVEN STALEY</v>
      </c>
      <c r="D51" s="21" t="s">
        <v>211</v>
      </c>
      <c r="E51" s="21" t="s">
        <v>211</v>
      </c>
      <c r="F51" s="5" t="s">
        <v>212</v>
      </c>
      <c r="G51" s="5" t="str">
        <f t="shared" si="2"/>
        <v>1</v>
      </c>
      <c r="H51" s="5" t="s">
        <v>213</v>
      </c>
      <c r="I51" s="5" t="str">
        <f t="shared" si="7"/>
        <v>Morgan County SO</v>
      </c>
      <c r="J51" s="5" t="e">
        <f t="shared" si="4"/>
        <v>#VALUE!</v>
      </c>
      <c r="K51" s="12">
        <v>148284</v>
      </c>
      <c r="L51" s="10" t="s">
        <v>226</v>
      </c>
    </row>
    <row r="52" spans="1:12" ht="54.75" customHeight="1" x14ac:dyDescent="0.35">
      <c r="A52" s="4" t="s">
        <v>138</v>
      </c>
      <c r="B52" s="4" t="s">
        <v>214</v>
      </c>
      <c r="C52" s="4" t="str">
        <f t="shared" si="0"/>
        <v>RICHARD PIERCE</v>
      </c>
      <c r="D52" s="21" t="s">
        <v>107</v>
      </c>
      <c r="E52" s="21" t="str">
        <f t="shared" si="1"/>
        <v>SEX ASSAULT</v>
      </c>
      <c r="F52" s="8" t="s">
        <v>215</v>
      </c>
      <c r="G52" s="5" t="str">
        <f t="shared" si="2"/>
        <v>1</v>
      </c>
      <c r="H52" s="8" t="s">
        <v>216</v>
      </c>
      <c r="I52" s="5" t="str">
        <f t="shared" si="7"/>
        <v>Larimer County SO</v>
      </c>
      <c r="J52" s="5" t="e">
        <f t="shared" si="4"/>
        <v>#VALUE!</v>
      </c>
      <c r="K52" s="16">
        <v>8420992</v>
      </c>
      <c r="L52" s="10" t="s">
        <v>226</v>
      </c>
    </row>
  </sheetData>
  <autoFilter ref="A1:L52" xr:uid="{3B5D9C3D-1402-4D6F-ADB7-9B818B146F57}"/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8319-20CE-4F25-A8DC-AB239CCAFA2A}">
  <dimension ref="A1:G57"/>
  <sheetViews>
    <sheetView workbookViewId="0">
      <selection activeCell="F10" sqref="F10"/>
    </sheetView>
  </sheetViews>
  <sheetFormatPr defaultRowHeight="13" x14ac:dyDescent="0.3"/>
  <cols>
    <col min="1" max="1" width="14" customWidth="1"/>
    <col min="2" max="2" width="16.19921875" customWidth="1"/>
    <col min="3" max="3" width="24.3984375" customWidth="1"/>
    <col min="4" max="4" width="14" customWidth="1"/>
    <col min="5" max="5" width="24.3984375" customWidth="1"/>
    <col min="6" max="6" width="16.19921875" customWidth="1"/>
    <col min="7" max="7" width="17.296875" customWidth="1"/>
  </cols>
  <sheetData>
    <row r="1" spans="1:7" ht="140.25" customHeight="1" x14ac:dyDescent="0.3">
      <c r="A1" s="28" t="s">
        <v>0</v>
      </c>
      <c r="B1" s="28"/>
      <c r="C1" s="28"/>
      <c r="D1" s="28"/>
      <c r="E1" s="28"/>
      <c r="F1" s="28"/>
      <c r="G1" s="28"/>
    </row>
    <row r="2" spans="1:7" ht="33.75" customHeight="1" x14ac:dyDescent="0.3">
      <c r="A2" s="2" t="s">
        <v>1</v>
      </c>
      <c r="B2" s="2" t="s">
        <v>2</v>
      </c>
      <c r="C2" s="2" t="s">
        <v>3</v>
      </c>
      <c r="D2" s="3" t="s">
        <v>4</v>
      </c>
      <c r="E2" s="2" t="s">
        <v>5</v>
      </c>
      <c r="F2" s="3" t="s">
        <v>6</v>
      </c>
      <c r="G2" s="1"/>
    </row>
    <row r="3" spans="1:7" ht="35.25" customHeight="1" x14ac:dyDescent="0.3">
      <c r="A3" s="4" t="s">
        <v>7</v>
      </c>
      <c r="B3" s="4" t="s">
        <v>8</v>
      </c>
      <c r="C3" s="4" t="s">
        <v>9</v>
      </c>
      <c r="D3" s="5" t="s">
        <v>10</v>
      </c>
      <c r="E3" s="5" t="s">
        <v>11</v>
      </c>
      <c r="F3" s="5" t="s">
        <v>12</v>
      </c>
      <c r="G3" s="1"/>
    </row>
    <row r="4" spans="1:7" ht="33" customHeight="1" x14ac:dyDescent="0.3">
      <c r="A4" s="4" t="s">
        <v>13</v>
      </c>
      <c r="B4" s="4" t="s">
        <v>14</v>
      </c>
      <c r="C4" s="6" t="s">
        <v>15</v>
      </c>
      <c r="D4" s="6" t="s">
        <v>16</v>
      </c>
      <c r="E4" s="6" t="s">
        <v>17</v>
      </c>
      <c r="F4" s="6" t="s">
        <v>18</v>
      </c>
      <c r="G4" s="1"/>
    </row>
    <row r="5" spans="1:7" ht="36" customHeight="1" x14ac:dyDescent="0.3">
      <c r="A5" s="4" t="s">
        <v>19</v>
      </c>
      <c r="B5" s="4" t="s">
        <v>20</v>
      </c>
      <c r="C5" s="4" t="s">
        <v>9</v>
      </c>
      <c r="D5" s="5" t="s">
        <v>21</v>
      </c>
      <c r="E5" s="5" t="s">
        <v>11</v>
      </c>
      <c r="F5" s="5" t="s">
        <v>22</v>
      </c>
      <c r="G5" s="1"/>
    </row>
    <row r="6" spans="1:7" ht="35.25" customHeight="1" x14ac:dyDescent="0.3">
      <c r="A6" s="4" t="s">
        <v>23</v>
      </c>
      <c r="B6" s="4" t="s">
        <v>24</v>
      </c>
      <c r="C6" s="4" t="s">
        <v>9</v>
      </c>
      <c r="D6" s="5" t="s">
        <v>25</v>
      </c>
      <c r="E6" s="5" t="s">
        <v>26</v>
      </c>
      <c r="F6" s="7">
        <v>866783</v>
      </c>
      <c r="G6" s="1"/>
    </row>
    <row r="7" spans="1:7" ht="35.25" customHeight="1" x14ac:dyDescent="0.3">
      <c r="A7" s="4" t="s">
        <v>27</v>
      </c>
      <c r="B7" s="4" t="s">
        <v>28</v>
      </c>
      <c r="C7" s="6" t="s">
        <v>15</v>
      </c>
      <c r="D7" s="5" t="s">
        <v>29</v>
      </c>
      <c r="E7" s="5" t="s">
        <v>30</v>
      </c>
      <c r="F7" s="7">
        <v>8618522</v>
      </c>
      <c r="G7" s="1"/>
    </row>
    <row r="8" spans="1:7" ht="35.25" customHeight="1" x14ac:dyDescent="0.3">
      <c r="A8" s="4" t="s">
        <v>7</v>
      </c>
      <c r="B8" s="4" t="s">
        <v>31</v>
      </c>
      <c r="C8" s="6" t="s">
        <v>32</v>
      </c>
      <c r="D8" s="5" t="s">
        <v>33</v>
      </c>
      <c r="E8" s="5" t="s">
        <v>34</v>
      </c>
      <c r="F8" s="7">
        <v>871025</v>
      </c>
      <c r="G8" s="1"/>
    </row>
    <row r="9" spans="1:7" ht="54" customHeight="1" x14ac:dyDescent="0.35">
      <c r="A9" s="4" t="s">
        <v>35</v>
      </c>
      <c r="B9" s="4" t="s">
        <v>36</v>
      </c>
      <c r="C9" s="6" t="s">
        <v>37</v>
      </c>
      <c r="D9" s="8" t="s">
        <v>38</v>
      </c>
      <c r="E9" s="8" t="s">
        <v>11</v>
      </c>
      <c r="F9" s="9">
        <v>239222</v>
      </c>
      <c r="G9" s="10"/>
    </row>
    <row r="10" spans="1:7" ht="51.75" customHeight="1" x14ac:dyDescent="0.3">
      <c r="A10" s="4" t="s">
        <v>39</v>
      </c>
      <c r="B10" s="4" t="s">
        <v>40</v>
      </c>
      <c r="C10" s="6" t="s">
        <v>37</v>
      </c>
      <c r="D10" s="5" t="s">
        <v>41</v>
      </c>
      <c r="E10" s="5" t="s">
        <v>42</v>
      </c>
      <c r="F10" s="11" t="s">
        <v>43</v>
      </c>
      <c r="G10" s="10"/>
    </row>
    <row r="11" spans="1:7" ht="34.5" customHeight="1" x14ac:dyDescent="0.3">
      <c r="A11" s="4" t="s">
        <v>44</v>
      </c>
      <c r="B11" s="4" t="s">
        <v>45</v>
      </c>
      <c r="C11" s="4" t="s">
        <v>9</v>
      </c>
      <c r="D11" s="5" t="s">
        <v>46</v>
      </c>
      <c r="E11" s="5" t="s">
        <v>11</v>
      </c>
      <c r="F11" s="5" t="s">
        <v>47</v>
      </c>
      <c r="G11" s="1"/>
    </row>
    <row r="12" spans="1:7" ht="33" customHeight="1" x14ac:dyDescent="0.3">
      <c r="A12" s="4" t="s">
        <v>48</v>
      </c>
      <c r="B12" s="4" t="s">
        <v>49</v>
      </c>
      <c r="C12" s="4" t="s">
        <v>50</v>
      </c>
      <c r="D12" s="4" t="s">
        <v>51</v>
      </c>
      <c r="E12" s="4" t="s">
        <v>52</v>
      </c>
      <c r="F12" s="4" t="s">
        <v>53</v>
      </c>
      <c r="G12" s="1"/>
    </row>
    <row r="13" spans="1:7" ht="34.5" customHeight="1" x14ac:dyDescent="0.3">
      <c r="A13" s="4" t="s">
        <v>54</v>
      </c>
      <c r="B13" s="4" t="s">
        <v>55</v>
      </c>
      <c r="C13" s="4" t="s">
        <v>9</v>
      </c>
      <c r="D13" s="5" t="s">
        <v>56</v>
      </c>
      <c r="E13" s="5" t="s">
        <v>11</v>
      </c>
      <c r="F13" s="5" t="s">
        <v>57</v>
      </c>
      <c r="G13" s="1"/>
    </row>
    <row r="14" spans="1:7" ht="52.5" customHeight="1" x14ac:dyDescent="0.35">
      <c r="A14" s="4" t="s">
        <v>58</v>
      </c>
      <c r="B14" s="4" t="s">
        <v>36</v>
      </c>
      <c r="C14" s="6" t="s">
        <v>37</v>
      </c>
      <c r="D14" s="8" t="s">
        <v>59</v>
      </c>
      <c r="E14" s="8" t="s">
        <v>11</v>
      </c>
      <c r="F14" s="8" t="s">
        <v>60</v>
      </c>
      <c r="G14" s="10"/>
    </row>
    <row r="15" spans="1:7" ht="36" customHeight="1" x14ac:dyDescent="0.3">
      <c r="A15" s="4" t="s">
        <v>61</v>
      </c>
      <c r="B15" s="4" t="s">
        <v>62</v>
      </c>
      <c r="C15" s="4" t="s">
        <v>9</v>
      </c>
      <c r="D15" s="5" t="s">
        <v>63</v>
      </c>
      <c r="E15" s="6" t="s">
        <v>64</v>
      </c>
      <c r="F15" s="5" t="s">
        <v>65</v>
      </c>
      <c r="G15" s="1"/>
    </row>
    <row r="16" spans="1:7" ht="33.75" customHeight="1" x14ac:dyDescent="0.3">
      <c r="A16" s="4" t="s">
        <v>66</v>
      </c>
      <c r="B16" s="4" t="s">
        <v>67</v>
      </c>
      <c r="C16" s="4" t="s">
        <v>9</v>
      </c>
      <c r="D16" s="5" t="s">
        <v>68</v>
      </c>
      <c r="E16" s="5" t="s">
        <v>69</v>
      </c>
      <c r="F16" s="7">
        <v>9244469</v>
      </c>
      <c r="G16" s="1"/>
    </row>
    <row r="17" spans="1:7" ht="36" customHeight="1" x14ac:dyDescent="0.3">
      <c r="A17" s="4" t="s">
        <v>70</v>
      </c>
      <c r="B17" s="4" t="s">
        <v>71</v>
      </c>
      <c r="C17" s="4" t="s">
        <v>9</v>
      </c>
      <c r="D17" s="5" t="s">
        <v>72</v>
      </c>
      <c r="E17" s="5" t="s">
        <v>11</v>
      </c>
      <c r="F17" s="5" t="s">
        <v>73</v>
      </c>
      <c r="G17" s="1"/>
    </row>
    <row r="18" spans="1:7" ht="31.5" customHeight="1" x14ac:dyDescent="0.3">
      <c r="A18" s="29" t="s">
        <v>74</v>
      </c>
      <c r="B18" s="29"/>
      <c r="C18" s="29"/>
      <c r="D18" s="29"/>
      <c r="E18" s="29"/>
      <c r="F18" s="29"/>
      <c r="G18" s="29"/>
    </row>
    <row r="19" spans="1:7" ht="33" customHeight="1" x14ac:dyDescent="0.3">
      <c r="A19" s="2" t="s">
        <v>1</v>
      </c>
      <c r="B19" s="2" t="s">
        <v>2</v>
      </c>
      <c r="C19" s="2" t="s">
        <v>3</v>
      </c>
      <c r="D19" s="3" t="s">
        <v>4</v>
      </c>
      <c r="E19" s="2" t="s">
        <v>5</v>
      </c>
      <c r="F19" s="3" t="s">
        <v>6</v>
      </c>
      <c r="G19" s="1"/>
    </row>
    <row r="20" spans="1:7" ht="33.75" customHeight="1" x14ac:dyDescent="0.3">
      <c r="A20" s="4" t="s">
        <v>75</v>
      </c>
      <c r="B20" s="4" t="s">
        <v>76</v>
      </c>
      <c r="C20" s="4" t="s">
        <v>9</v>
      </c>
      <c r="D20" s="5" t="s">
        <v>77</v>
      </c>
      <c r="E20" s="5" t="s">
        <v>78</v>
      </c>
      <c r="F20" s="12">
        <v>87525830</v>
      </c>
      <c r="G20" s="1"/>
    </row>
    <row r="21" spans="1:7" ht="34.5" customHeight="1" x14ac:dyDescent="0.3">
      <c r="A21" s="4" t="s">
        <v>79</v>
      </c>
      <c r="B21" s="4" t="s">
        <v>80</v>
      </c>
      <c r="C21" s="4" t="s">
        <v>9</v>
      </c>
      <c r="D21" s="5" t="s">
        <v>81</v>
      </c>
      <c r="E21" s="5" t="s">
        <v>82</v>
      </c>
      <c r="F21" s="12">
        <v>914236</v>
      </c>
      <c r="G21" s="1"/>
    </row>
    <row r="22" spans="1:7" ht="34.5" customHeight="1" x14ac:dyDescent="0.3">
      <c r="A22" s="4" t="s">
        <v>83</v>
      </c>
      <c r="B22" s="4" t="s">
        <v>84</v>
      </c>
      <c r="C22" s="4" t="s">
        <v>9</v>
      </c>
      <c r="D22" s="5" t="s">
        <v>85</v>
      </c>
      <c r="E22" s="5" t="s">
        <v>78</v>
      </c>
      <c r="F22" s="12">
        <v>9156440</v>
      </c>
      <c r="G22" s="1"/>
    </row>
    <row r="23" spans="1:7" ht="33.75" customHeight="1" x14ac:dyDescent="0.3">
      <c r="A23" s="4" t="s">
        <v>86</v>
      </c>
      <c r="B23" s="4" t="s">
        <v>87</v>
      </c>
      <c r="C23" s="4" t="s">
        <v>9</v>
      </c>
      <c r="D23" s="5" t="s">
        <v>88</v>
      </c>
      <c r="E23" s="5" t="s">
        <v>89</v>
      </c>
      <c r="F23" s="12">
        <v>831532</v>
      </c>
      <c r="G23" s="1"/>
    </row>
    <row r="24" spans="1:7" ht="33.75" customHeight="1" x14ac:dyDescent="0.3">
      <c r="A24" s="4" t="s">
        <v>7</v>
      </c>
      <c r="B24" s="4" t="s">
        <v>90</v>
      </c>
      <c r="C24" s="4" t="s">
        <v>9</v>
      </c>
      <c r="D24" s="5" t="s">
        <v>91</v>
      </c>
      <c r="E24" s="5" t="s">
        <v>92</v>
      </c>
      <c r="F24" s="12">
        <v>8220401</v>
      </c>
      <c r="G24" s="1"/>
    </row>
    <row r="25" spans="1:7" ht="53.25" customHeight="1" x14ac:dyDescent="0.3">
      <c r="A25" s="30" t="s">
        <v>93</v>
      </c>
      <c r="B25" s="30"/>
      <c r="C25" s="30"/>
      <c r="D25" s="30"/>
      <c r="E25" s="30"/>
      <c r="F25" s="30"/>
      <c r="G25" s="30"/>
    </row>
    <row r="26" spans="1:7" ht="55.5" customHeight="1" x14ac:dyDescent="0.3">
      <c r="A26" s="13" t="s">
        <v>1</v>
      </c>
      <c r="B26" s="13" t="s">
        <v>2</v>
      </c>
      <c r="C26" s="13" t="s">
        <v>3</v>
      </c>
      <c r="D26" s="14" t="s">
        <v>94</v>
      </c>
      <c r="E26" s="13" t="s">
        <v>5</v>
      </c>
      <c r="F26" s="14" t="s">
        <v>95</v>
      </c>
      <c r="G26" s="10"/>
    </row>
    <row r="27" spans="1:7" ht="54.75" customHeight="1" x14ac:dyDescent="0.35">
      <c r="A27" s="4" t="s">
        <v>96</v>
      </c>
      <c r="B27" s="4" t="s">
        <v>97</v>
      </c>
      <c r="C27" s="4" t="s">
        <v>9</v>
      </c>
      <c r="D27" s="8" t="s">
        <v>98</v>
      </c>
      <c r="E27" s="8" t="s">
        <v>99</v>
      </c>
      <c r="F27" s="8" t="s">
        <v>100</v>
      </c>
      <c r="G27" s="10"/>
    </row>
    <row r="28" spans="1:7" ht="54.75" customHeight="1" x14ac:dyDescent="0.35">
      <c r="A28" s="4" t="s">
        <v>44</v>
      </c>
      <c r="B28" s="4" t="s">
        <v>101</v>
      </c>
      <c r="C28" s="6" t="s">
        <v>37</v>
      </c>
      <c r="D28" s="8" t="s">
        <v>102</v>
      </c>
      <c r="E28" s="8" t="s">
        <v>103</v>
      </c>
      <c r="F28" s="8" t="s">
        <v>104</v>
      </c>
      <c r="G28" s="10"/>
    </row>
    <row r="29" spans="1:7" ht="48" customHeight="1" x14ac:dyDescent="0.3">
      <c r="A29" s="4" t="s">
        <v>105</v>
      </c>
      <c r="B29" s="4" t="s">
        <v>106</v>
      </c>
      <c r="C29" s="4" t="s">
        <v>107</v>
      </c>
      <c r="D29" s="5" t="s">
        <v>108</v>
      </c>
      <c r="E29" s="5" t="s">
        <v>103</v>
      </c>
      <c r="F29" s="12">
        <v>851618</v>
      </c>
      <c r="G29" s="10"/>
    </row>
    <row r="30" spans="1:7" ht="48" customHeight="1" x14ac:dyDescent="0.3">
      <c r="A30" s="4" t="s">
        <v>109</v>
      </c>
      <c r="B30" s="4" t="s">
        <v>110</v>
      </c>
      <c r="C30" s="4" t="s">
        <v>9</v>
      </c>
      <c r="D30" s="5" t="s">
        <v>111</v>
      </c>
      <c r="E30" s="5" t="s">
        <v>112</v>
      </c>
      <c r="F30" s="5" t="s">
        <v>113</v>
      </c>
      <c r="G30" s="10"/>
    </row>
    <row r="31" spans="1:7" ht="48" customHeight="1" x14ac:dyDescent="0.3">
      <c r="A31" s="4" t="s">
        <v>114</v>
      </c>
      <c r="B31" s="4" t="s">
        <v>115</v>
      </c>
      <c r="C31" s="4" t="s">
        <v>107</v>
      </c>
      <c r="D31" s="5" t="s">
        <v>116</v>
      </c>
      <c r="E31" s="5" t="s">
        <v>78</v>
      </c>
      <c r="F31" s="12">
        <v>851214830</v>
      </c>
      <c r="G31" s="10"/>
    </row>
    <row r="32" spans="1:7" ht="54.75" customHeight="1" x14ac:dyDescent="0.35">
      <c r="A32" s="4" t="s">
        <v>117</v>
      </c>
      <c r="B32" s="4" t="s">
        <v>118</v>
      </c>
      <c r="C32" s="4" t="s">
        <v>9</v>
      </c>
      <c r="D32" s="8" t="s">
        <v>21</v>
      </c>
      <c r="E32" s="8" t="s">
        <v>103</v>
      </c>
      <c r="F32" s="8" t="s">
        <v>119</v>
      </c>
      <c r="G32" s="10"/>
    </row>
    <row r="33" spans="1:6" ht="54" customHeight="1" x14ac:dyDescent="0.35">
      <c r="A33" s="4" t="s">
        <v>120</v>
      </c>
      <c r="B33" s="4" t="s">
        <v>121</v>
      </c>
      <c r="C33" s="6" t="s">
        <v>122</v>
      </c>
      <c r="D33" s="8" t="s">
        <v>123</v>
      </c>
      <c r="E33" s="8" t="s">
        <v>124</v>
      </c>
      <c r="F33" s="8" t="s">
        <v>125</v>
      </c>
    </row>
    <row r="34" spans="1:6" ht="48" customHeight="1" x14ac:dyDescent="0.3">
      <c r="A34" s="4" t="s">
        <v>126</v>
      </c>
      <c r="B34" s="4" t="s">
        <v>127</v>
      </c>
      <c r="C34" s="15" t="s">
        <v>9</v>
      </c>
      <c r="D34" s="5" t="s">
        <v>128</v>
      </c>
      <c r="E34" s="5" t="s">
        <v>103</v>
      </c>
      <c r="F34" s="5" t="s">
        <v>129</v>
      </c>
    </row>
    <row r="35" spans="1:6" ht="48" customHeight="1" x14ac:dyDescent="0.3">
      <c r="A35" s="4" t="s">
        <v>96</v>
      </c>
      <c r="B35" s="4" t="s">
        <v>130</v>
      </c>
      <c r="C35" s="15" t="s">
        <v>9</v>
      </c>
      <c r="D35" s="5" t="s">
        <v>131</v>
      </c>
      <c r="E35" s="5" t="s">
        <v>132</v>
      </c>
      <c r="F35" s="5" t="s">
        <v>133</v>
      </c>
    </row>
    <row r="36" spans="1:6" ht="54.75" customHeight="1" x14ac:dyDescent="0.35">
      <c r="A36" s="4" t="s">
        <v>96</v>
      </c>
      <c r="B36" s="4" t="s">
        <v>134</v>
      </c>
      <c r="C36" s="4" t="s">
        <v>107</v>
      </c>
      <c r="D36" s="8" t="s">
        <v>135</v>
      </c>
      <c r="E36" s="8" t="s">
        <v>136</v>
      </c>
      <c r="F36" s="8" t="s">
        <v>137</v>
      </c>
    </row>
    <row r="37" spans="1:6" ht="54" customHeight="1" x14ac:dyDescent="0.35">
      <c r="A37" s="4" t="s">
        <v>138</v>
      </c>
      <c r="B37" s="4" t="s">
        <v>139</v>
      </c>
      <c r="C37" s="6" t="s">
        <v>15</v>
      </c>
      <c r="D37" s="8" t="s">
        <v>140</v>
      </c>
      <c r="E37" s="8" t="s">
        <v>141</v>
      </c>
      <c r="F37" s="16">
        <v>887979</v>
      </c>
    </row>
    <row r="38" spans="1:6" ht="54" customHeight="1" x14ac:dyDescent="0.35">
      <c r="A38" s="4" t="s">
        <v>142</v>
      </c>
      <c r="B38" s="4" t="s">
        <v>143</v>
      </c>
      <c r="C38" s="15" t="s">
        <v>9</v>
      </c>
      <c r="D38" s="8" t="s">
        <v>144</v>
      </c>
      <c r="E38" s="8" t="s">
        <v>145</v>
      </c>
      <c r="F38" s="16">
        <v>8935812</v>
      </c>
    </row>
    <row r="39" spans="1:6" ht="48" customHeight="1" x14ac:dyDescent="0.3">
      <c r="A39" s="4" t="s">
        <v>44</v>
      </c>
      <c r="B39" s="4" t="s">
        <v>146</v>
      </c>
      <c r="C39" s="15" t="s">
        <v>9</v>
      </c>
      <c r="D39" s="5" t="s">
        <v>147</v>
      </c>
      <c r="E39" s="5" t="s">
        <v>148</v>
      </c>
      <c r="F39" s="12">
        <v>9228</v>
      </c>
    </row>
    <row r="40" spans="1:6" ht="48" customHeight="1" x14ac:dyDescent="0.3">
      <c r="A40" s="4" t="s">
        <v>149</v>
      </c>
      <c r="B40" s="4" t="s">
        <v>150</v>
      </c>
      <c r="C40" s="15" t="s">
        <v>9</v>
      </c>
      <c r="D40" s="5" t="s">
        <v>151</v>
      </c>
      <c r="E40" s="5" t="s">
        <v>103</v>
      </c>
      <c r="F40" s="5" t="s">
        <v>152</v>
      </c>
    </row>
    <row r="41" spans="1:6" ht="54.75" customHeight="1" x14ac:dyDescent="0.35">
      <c r="A41" s="4" t="s">
        <v>153</v>
      </c>
      <c r="B41" s="4" t="s">
        <v>154</v>
      </c>
      <c r="C41" s="15" t="s">
        <v>9</v>
      </c>
      <c r="D41" s="8" t="s">
        <v>155</v>
      </c>
      <c r="E41" s="8" t="s">
        <v>103</v>
      </c>
      <c r="F41" s="8" t="s">
        <v>156</v>
      </c>
    </row>
    <row r="42" spans="1:6" ht="48" customHeight="1" x14ac:dyDescent="0.3">
      <c r="A42" s="4" t="s">
        <v>96</v>
      </c>
      <c r="B42" s="4" t="s">
        <v>157</v>
      </c>
      <c r="C42" s="4" t="s">
        <v>50</v>
      </c>
      <c r="D42" s="5" t="s">
        <v>158</v>
      </c>
      <c r="E42" s="5" t="s">
        <v>78</v>
      </c>
      <c r="F42" s="12">
        <v>921565</v>
      </c>
    </row>
    <row r="43" spans="1:6" ht="48" customHeight="1" x14ac:dyDescent="0.3">
      <c r="A43" s="4" t="s">
        <v>159</v>
      </c>
      <c r="B43" s="4" t="s">
        <v>160</v>
      </c>
      <c r="C43" s="15" t="s">
        <v>9</v>
      </c>
      <c r="D43" s="5" t="s">
        <v>161</v>
      </c>
      <c r="E43" s="5" t="s">
        <v>162</v>
      </c>
      <c r="F43" s="12">
        <v>922145</v>
      </c>
    </row>
    <row r="44" spans="1:6" ht="54.75" customHeight="1" x14ac:dyDescent="0.35">
      <c r="A44" s="4" t="s">
        <v>163</v>
      </c>
      <c r="B44" s="4" t="s">
        <v>126</v>
      </c>
      <c r="C44" s="15" t="s">
        <v>9</v>
      </c>
      <c r="D44" s="8" t="s">
        <v>164</v>
      </c>
      <c r="E44" s="8" t="s">
        <v>165</v>
      </c>
      <c r="F44" s="16">
        <v>910418</v>
      </c>
    </row>
    <row r="45" spans="1:6" ht="54" customHeight="1" x14ac:dyDescent="0.35">
      <c r="A45" s="4" t="s">
        <v>166</v>
      </c>
      <c r="B45" s="6" t="s">
        <v>167</v>
      </c>
      <c r="C45" s="15" t="s">
        <v>9</v>
      </c>
      <c r="D45" s="8" t="s">
        <v>168</v>
      </c>
      <c r="E45" s="8" t="s">
        <v>169</v>
      </c>
      <c r="F45" s="16">
        <v>920912063</v>
      </c>
    </row>
    <row r="46" spans="1:6" ht="54" customHeight="1" x14ac:dyDescent="0.35">
      <c r="A46" s="4" t="s">
        <v>7</v>
      </c>
      <c r="B46" s="4" t="s">
        <v>170</v>
      </c>
      <c r="C46" s="15" t="s">
        <v>9</v>
      </c>
      <c r="D46" s="8" t="s">
        <v>171</v>
      </c>
      <c r="E46" s="8" t="s">
        <v>172</v>
      </c>
      <c r="F46" s="16">
        <v>923042</v>
      </c>
    </row>
    <row r="47" spans="1:6" ht="53.25" customHeight="1" x14ac:dyDescent="0.3">
      <c r="A47" s="4" t="s">
        <v>173</v>
      </c>
      <c r="B47" s="4" t="s">
        <v>174</v>
      </c>
      <c r="C47" s="4" t="s">
        <v>107</v>
      </c>
      <c r="D47" s="4" t="s">
        <v>175</v>
      </c>
      <c r="E47" s="4" t="s">
        <v>176</v>
      </c>
      <c r="F47" s="11" t="s">
        <v>177</v>
      </c>
    </row>
    <row r="48" spans="1:6" ht="48" customHeight="1" x14ac:dyDescent="0.3">
      <c r="A48" s="4" t="s">
        <v>96</v>
      </c>
      <c r="B48" s="4" t="s">
        <v>178</v>
      </c>
      <c r="C48" s="4" t="s">
        <v>179</v>
      </c>
      <c r="D48" s="5" t="s">
        <v>180</v>
      </c>
      <c r="E48" s="5" t="s">
        <v>141</v>
      </c>
      <c r="F48" s="12">
        <v>931615</v>
      </c>
    </row>
    <row r="49" spans="1:6" ht="54.75" customHeight="1" x14ac:dyDescent="0.35">
      <c r="A49" s="4" t="s">
        <v>58</v>
      </c>
      <c r="B49" s="4" t="s">
        <v>36</v>
      </c>
      <c r="C49" s="4" t="s">
        <v>181</v>
      </c>
      <c r="D49" s="8" t="s">
        <v>182</v>
      </c>
      <c r="E49" s="8" t="s">
        <v>103</v>
      </c>
      <c r="F49" s="8" t="s">
        <v>183</v>
      </c>
    </row>
    <row r="50" spans="1:6" ht="51.75" customHeight="1" x14ac:dyDescent="0.3">
      <c r="A50" s="4" t="s">
        <v>184</v>
      </c>
      <c r="B50" s="4" t="s">
        <v>185</v>
      </c>
      <c r="C50" s="6" t="s">
        <v>186</v>
      </c>
      <c r="D50" s="5" t="s">
        <v>187</v>
      </c>
      <c r="E50" s="5" t="s">
        <v>188</v>
      </c>
      <c r="F50" s="11" t="s">
        <v>189</v>
      </c>
    </row>
    <row r="51" spans="1:6" ht="54" customHeight="1" x14ac:dyDescent="0.35">
      <c r="A51" s="4" t="s">
        <v>190</v>
      </c>
      <c r="B51" s="4" t="s">
        <v>191</v>
      </c>
      <c r="C51" s="15" t="s">
        <v>9</v>
      </c>
      <c r="D51" s="8" t="s">
        <v>192</v>
      </c>
      <c r="E51" s="8" t="s">
        <v>78</v>
      </c>
      <c r="F51" s="16">
        <v>932424</v>
      </c>
    </row>
    <row r="52" spans="1:6" ht="48" customHeight="1" x14ac:dyDescent="0.3">
      <c r="A52" s="4" t="s">
        <v>193</v>
      </c>
      <c r="B52" s="4" t="s">
        <v>194</v>
      </c>
      <c r="C52" s="15" t="s">
        <v>9</v>
      </c>
      <c r="D52" s="5" t="s">
        <v>195</v>
      </c>
      <c r="E52" s="5" t="s">
        <v>196</v>
      </c>
      <c r="F52" s="12">
        <v>9227486</v>
      </c>
    </row>
    <row r="53" spans="1:6" ht="48" customHeight="1" x14ac:dyDescent="0.3">
      <c r="A53" s="4" t="s">
        <v>197</v>
      </c>
      <c r="B53" s="4" t="s">
        <v>198</v>
      </c>
      <c r="C53" s="15" t="s">
        <v>9</v>
      </c>
      <c r="D53" s="5" t="s">
        <v>199</v>
      </c>
      <c r="E53" s="5" t="s">
        <v>200</v>
      </c>
      <c r="F53" s="12">
        <v>9331377</v>
      </c>
    </row>
    <row r="54" spans="1:6" ht="54.75" customHeight="1" x14ac:dyDescent="0.35">
      <c r="A54" s="4" t="s">
        <v>201</v>
      </c>
      <c r="B54" s="4" t="s">
        <v>202</v>
      </c>
      <c r="C54" s="4" t="s">
        <v>107</v>
      </c>
      <c r="D54" s="8" t="s">
        <v>203</v>
      </c>
      <c r="E54" s="8" t="s">
        <v>204</v>
      </c>
      <c r="F54" s="16">
        <v>940420</v>
      </c>
    </row>
    <row r="55" spans="1:6" ht="53.25" customHeight="1" x14ac:dyDescent="0.3">
      <c r="A55" s="4" t="s">
        <v>138</v>
      </c>
      <c r="B55" s="4" t="s">
        <v>205</v>
      </c>
      <c r="C55" s="15" t="s">
        <v>9</v>
      </c>
      <c r="D55" s="4" t="s">
        <v>206</v>
      </c>
      <c r="E55" s="5" t="s">
        <v>207</v>
      </c>
      <c r="F55" s="11" t="s">
        <v>208</v>
      </c>
    </row>
    <row r="56" spans="1:6" ht="48" customHeight="1" x14ac:dyDescent="0.3">
      <c r="A56" s="4" t="s">
        <v>209</v>
      </c>
      <c r="B56" s="4" t="s">
        <v>210</v>
      </c>
      <c r="C56" s="4" t="s">
        <v>211</v>
      </c>
      <c r="D56" s="5" t="s">
        <v>212</v>
      </c>
      <c r="E56" s="5" t="s">
        <v>213</v>
      </c>
      <c r="F56" s="12">
        <v>148284</v>
      </c>
    </row>
    <row r="57" spans="1:6" ht="54.75" customHeight="1" x14ac:dyDescent="0.35">
      <c r="A57" s="4" t="s">
        <v>138</v>
      </c>
      <c r="B57" s="4" t="s">
        <v>214</v>
      </c>
      <c r="C57" s="4" t="s">
        <v>107</v>
      </c>
      <c r="D57" s="8" t="s">
        <v>215</v>
      </c>
      <c r="E57" s="8" t="s">
        <v>216</v>
      </c>
      <c r="F57" s="16">
        <v>8420992</v>
      </c>
    </row>
  </sheetData>
  <mergeCells count="3">
    <mergeCell ref="A1:G1"/>
    <mergeCell ref="A18:G18"/>
    <mergeCell ref="A25:G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3835D-EB96-44EA-A0BB-A7B751C51AD6}">
  <dimension ref="A1:F5"/>
  <sheetViews>
    <sheetView workbookViewId="0">
      <selection activeCell="E16" sqref="E16"/>
    </sheetView>
  </sheetViews>
  <sheetFormatPr defaultRowHeight="13" x14ac:dyDescent="0.3"/>
  <sheetData>
    <row r="1" spans="1:6" x14ac:dyDescent="0.3">
      <c r="A1" s="26" t="s">
        <v>244</v>
      </c>
      <c r="B1" s="26" t="s">
        <v>260</v>
      </c>
      <c r="F1" t="s">
        <v>263</v>
      </c>
    </row>
    <row r="2" spans="1:6" x14ac:dyDescent="0.3">
      <c r="A2" s="26" t="s">
        <v>249</v>
      </c>
      <c r="B2" s="26">
        <v>1</v>
      </c>
      <c r="F2" t="s">
        <v>264</v>
      </c>
    </row>
    <row r="3" spans="1:6" x14ac:dyDescent="0.3">
      <c r="A3" s="26" t="s">
        <v>250</v>
      </c>
      <c r="B3" s="26">
        <v>2</v>
      </c>
      <c r="F3" t="s">
        <v>265</v>
      </c>
    </row>
    <row r="4" spans="1:6" x14ac:dyDescent="0.3">
      <c r="A4" s="26" t="s">
        <v>261</v>
      </c>
      <c r="B4" s="26">
        <v>33</v>
      </c>
    </row>
    <row r="5" spans="1:6" x14ac:dyDescent="0.3">
      <c r="A5" s="26" t="s">
        <v>262</v>
      </c>
      <c r="B5" s="26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AA73B-DDBC-4CFB-8DFF-62EEA3B8AAB6}">
  <dimension ref="A3:B8"/>
  <sheetViews>
    <sheetView tabSelected="1" workbookViewId="0">
      <selection activeCell="K18" sqref="K18"/>
    </sheetView>
  </sheetViews>
  <sheetFormatPr defaultRowHeight="13" x14ac:dyDescent="0.3"/>
  <cols>
    <col min="1" max="1" width="25.59765625" bestFit="1" customWidth="1"/>
    <col min="2" max="2" width="22.59765625" bestFit="1" customWidth="1"/>
  </cols>
  <sheetData>
    <row r="3" spans="1:2" x14ac:dyDescent="0.3">
      <c r="A3" s="24" t="s">
        <v>245</v>
      </c>
      <c r="B3" t="s">
        <v>300</v>
      </c>
    </row>
    <row r="4" spans="1:2" x14ac:dyDescent="0.3">
      <c r="A4" t="s">
        <v>249</v>
      </c>
      <c r="B4" s="31">
        <v>1</v>
      </c>
    </row>
    <row r="5" spans="1:2" x14ac:dyDescent="0.3">
      <c r="A5" t="s">
        <v>250</v>
      </c>
      <c r="B5" s="31">
        <v>2</v>
      </c>
    </row>
    <row r="6" spans="1:2" x14ac:dyDescent="0.3">
      <c r="A6" t="s">
        <v>261</v>
      </c>
      <c r="B6" s="31">
        <v>33</v>
      </c>
    </row>
    <row r="7" spans="1:2" x14ac:dyDescent="0.3">
      <c r="A7" t="s">
        <v>262</v>
      </c>
      <c r="B7" s="31">
        <v>15</v>
      </c>
    </row>
    <row r="8" spans="1:2" x14ac:dyDescent="0.3">
      <c r="A8" t="s">
        <v>257</v>
      </c>
      <c r="B8" s="31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CFADC-AA24-40A6-AD6C-94A9D2CEBDD0}">
  <dimension ref="A1:B31"/>
  <sheetViews>
    <sheetView workbookViewId="0">
      <selection activeCell="F12" sqref="F12"/>
    </sheetView>
  </sheetViews>
  <sheetFormatPr defaultRowHeight="13" x14ac:dyDescent="0.3"/>
  <cols>
    <col min="1" max="1" width="42" customWidth="1"/>
  </cols>
  <sheetData>
    <row r="1" spans="1:2" x14ac:dyDescent="0.3">
      <c r="A1" s="26" t="s">
        <v>298</v>
      </c>
      <c r="B1" s="26" t="s">
        <v>260</v>
      </c>
    </row>
    <row r="2" spans="1:2" x14ac:dyDescent="0.3">
      <c r="A2" s="27" t="s">
        <v>299</v>
      </c>
      <c r="B2" s="26">
        <v>1</v>
      </c>
    </row>
    <row r="3" spans="1:2" x14ac:dyDescent="0.3">
      <c r="A3" s="26" t="s">
        <v>266</v>
      </c>
      <c r="B3" s="26">
        <v>1</v>
      </c>
    </row>
    <row r="4" spans="1:2" x14ac:dyDescent="0.3">
      <c r="A4" s="26" t="s">
        <v>267</v>
      </c>
      <c r="B4" s="26">
        <v>1</v>
      </c>
    </row>
    <row r="5" spans="1:2" x14ac:dyDescent="0.3">
      <c r="A5" s="26" t="s">
        <v>268</v>
      </c>
      <c r="B5" s="26">
        <v>1</v>
      </c>
    </row>
    <row r="6" spans="1:2" x14ac:dyDescent="0.3">
      <c r="A6" s="26" t="s">
        <v>269</v>
      </c>
      <c r="B6" s="26">
        <v>7</v>
      </c>
    </row>
    <row r="7" spans="1:2" x14ac:dyDescent="0.3">
      <c r="A7" s="26" t="s">
        <v>270</v>
      </c>
      <c r="B7" s="26">
        <v>2</v>
      </c>
    </row>
    <row r="8" spans="1:2" x14ac:dyDescent="0.3">
      <c r="A8" s="26" t="s">
        <v>271</v>
      </c>
      <c r="B8" s="26">
        <v>1</v>
      </c>
    </row>
    <row r="9" spans="1:2" x14ac:dyDescent="0.3">
      <c r="A9" s="27" t="s">
        <v>297</v>
      </c>
      <c r="B9" s="26">
        <v>1</v>
      </c>
    </row>
    <row r="10" spans="1:2" x14ac:dyDescent="0.3">
      <c r="A10" s="26" t="s">
        <v>273</v>
      </c>
      <c r="B10" s="26">
        <v>1</v>
      </c>
    </row>
    <row r="11" spans="1:2" x14ac:dyDescent="0.3">
      <c r="A11" s="26" t="s">
        <v>274</v>
      </c>
      <c r="B11" s="26">
        <v>1</v>
      </c>
    </row>
    <row r="12" spans="1:2" x14ac:dyDescent="0.3">
      <c r="A12" s="26" t="s">
        <v>275</v>
      </c>
      <c r="B12" s="26">
        <v>15</v>
      </c>
    </row>
    <row r="13" spans="1:2" x14ac:dyDescent="0.3">
      <c r="A13" s="26" t="s">
        <v>295</v>
      </c>
      <c r="B13" s="26">
        <v>3</v>
      </c>
    </row>
    <row r="14" spans="1:2" x14ac:dyDescent="0.3">
      <c r="A14" s="26" t="s">
        <v>276</v>
      </c>
      <c r="B14" s="26">
        <v>1</v>
      </c>
    </row>
    <row r="15" spans="1:2" x14ac:dyDescent="0.3">
      <c r="A15" s="26" t="s">
        <v>277</v>
      </c>
      <c r="B15" s="26">
        <v>1</v>
      </c>
    </row>
    <row r="16" spans="1:2" x14ac:dyDescent="0.3">
      <c r="A16" s="26" t="s">
        <v>278</v>
      </c>
      <c r="B16" s="26">
        <v>1</v>
      </c>
    </row>
    <row r="17" spans="1:2" x14ac:dyDescent="0.3">
      <c r="A17" s="26" t="s">
        <v>279</v>
      </c>
      <c r="B17" s="26">
        <v>1</v>
      </c>
    </row>
    <row r="18" spans="1:2" x14ac:dyDescent="0.3">
      <c r="A18" s="26" t="s">
        <v>280</v>
      </c>
      <c r="B18" s="26">
        <v>1</v>
      </c>
    </row>
    <row r="19" spans="1:2" x14ac:dyDescent="0.3">
      <c r="A19" s="26" t="s">
        <v>281</v>
      </c>
      <c r="B19" s="26">
        <v>1</v>
      </c>
    </row>
    <row r="20" spans="1:2" x14ac:dyDescent="0.3">
      <c r="A20" s="26" t="s">
        <v>282</v>
      </c>
      <c r="B20" s="26">
        <v>1</v>
      </c>
    </row>
    <row r="21" spans="1:2" x14ac:dyDescent="0.3">
      <c r="A21" s="26" t="s">
        <v>283</v>
      </c>
      <c r="B21" s="26">
        <v>1</v>
      </c>
    </row>
    <row r="22" spans="1:2" x14ac:dyDescent="0.3">
      <c r="A22" s="26" t="s">
        <v>284</v>
      </c>
      <c r="B22" s="26">
        <v>1</v>
      </c>
    </row>
    <row r="23" spans="1:2" x14ac:dyDescent="0.3">
      <c r="A23" s="26" t="s">
        <v>285</v>
      </c>
      <c r="B23" s="26">
        <v>1</v>
      </c>
    </row>
    <row r="24" spans="1:2" x14ac:dyDescent="0.3">
      <c r="A24" s="26" t="s">
        <v>286</v>
      </c>
      <c r="B24" s="26">
        <v>1</v>
      </c>
    </row>
    <row r="25" spans="1:2" x14ac:dyDescent="0.3">
      <c r="A25" s="26" t="s">
        <v>287</v>
      </c>
      <c r="B25" s="26">
        <v>1</v>
      </c>
    </row>
    <row r="26" spans="1:2" x14ac:dyDescent="0.3">
      <c r="A26" s="26" t="s">
        <v>288</v>
      </c>
      <c r="B26" s="26">
        <v>3</v>
      </c>
    </row>
    <row r="27" spans="1:2" x14ac:dyDescent="0.3">
      <c r="A27" s="26" t="s">
        <v>289</v>
      </c>
      <c r="B27" s="26">
        <v>1</v>
      </c>
    </row>
    <row r="28" spans="1:2" x14ac:dyDescent="0.3">
      <c r="A28" s="26" t="s">
        <v>290</v>
      </c>
      <c r="B28" s="26">
        <v>1</v>
      </c>
    </row>
    <row r="29" spans="1:2" x14ac:dyDescent="0.3">
      <c r="A29" s="26" t="s">
        <v>291</v>
      </c>
      <c r="B29" s="26">
        <v>2</v>
      </c>
    </row>
    <row r="30" spans="1:2" x14ac:dyDescent="0.3">
      <c r="A30" s="26" t="s">
        <v>292</v>
      </c>
      <c r="B30" s="26">
        <v>1</v>
      </c>
    </row>
    <row r="31" spans="1:2" x14ac:dyDescent="0.3">
      <c r="A31" s="26" t="s">
        <v>293</v>
      </c>
      <c r="B31" s="26">
        <v>1</v>
      </c>
    </row>
  </sheetData>
  <autoFilter ref="A1:B1" xr:uid="{89E51EDF-26D8-40FF-A3C5-ADB2E473631F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6C42-D3AF-4E9F-998D-7817CFAC937D}">
  <dimension ref="A1:B29"/>
  <sheetViews>
    <sheetView workbookViewId="0">
      <selection activeCell="A6" sqref="A1:B29"/>
    </sheetView>
  </sheetViews>
  <sheetFormatPr defaultRowHeight="13" x14ac:dyDescent="0.3"/>
  <cols>
    <col min="1" max="1" width="26.5" customWidth="1"/>
  </cols>
  <sheetData>
    <row r="1" spans="1:2" x14ac:dyDescent="0.3">
      <c r="A1" s="26" t="s">
        <v>237</v>
      </c>
      <c r="B1" s="26" t="s">
        <v>260</v>
      </c>
    </row>
    <row r="2" spans="1:2" x14ac:dyDescent="0.3">
      <c r="A2" s="26" t="s">
        <v>266</v>
      </c>
      <c r="B2" s="26">
        <v>1</v>
      </c>
    </row>
    <row r="3" spans="1:2" x14ac:dyDescent="0.3">
      <c r="A3" s="26" t="s">
        <v>267</v>
      </c>
      <c r="B3" s="26">
        <v>1</v>
      </c>
    </row>
    <row r="4" spans="1:2" x14ac:dyDescent="0.3">
      <c r="A4" s="26" t="s">
        <v>268</v>
      </c>
      <c r="B4" s="26">
        <v>1</v>
      </c>
    </row>
    <row r="5" spans="1:2" x14ac:dyDescent="0.3">
      <c r="A5" s="26" t="s">
        <v>269</v>
      </c>
      <c r="B5" s="26">
        <v>6</v>
      </c>
    </row>
    <row r="6" spans="1:2" x14ac:dyDescent="0.3">
      <c r="A6" s="26" t="s">
        <v>270</v>
      </c>
      <c r="B6" s="26">
        <v>2</v>
      </c>
    </row>
    <row r="7" spans="1:2" x14ac:dyDescent="0.3">
      <c r="A7" s="26" t="s">
        <v>271</v>
      </c>
      <c r="B7" s="26">
        <v>1</v>
      </c>
    </row>
    <row r="8" spans="1:2" ht="26" x14ac:dyDescent="0.3">
      <c r="A8" s="27" t="s">
        <v>272</v>
      </c>
      <c r="B8" s="26">
        <v>1</v>
      </c>
    </row>
    <row r="9" spans="1:2" x14ac:dyDescent="0.3">
      <c r="A9" s="26" t="s">
        <v>273</v>
      </c>
      <c r="B9" s="26">
        <v>1</v>
      </c>
    </row>
    <row r="10" spans="1:2" x14ac:dyDescent="0.3">
      <c r="A10" s="26" t="s">
        <v>274</v>
      </c>
      <c r="B10" s="26">
        <v>1</v>
      </c>
    </row>
    <row r="11" spans="1:2" x14ac:dyDescent="0.3">
      <c r="A11" s="26" t="s">
        <v>275</v>
      </c>
      <c r="B11" s="26">
        <v>15</v>
      </c>
    </row>
    <row r="12" spans="1:2" x14ac:dyDescent="0.3">
      <c r="A12" s="26" t="s">
        <v>276</v>
      </c>
      <c r="B12" s="26">
        <v>1</v>
      </c>
    </row>
    <row r="13" spans="1:2" x14ac:dyDescent="0.3">
      <c r="A13" s="26" t="s">
        <v>277</v>
      </c>
      <c r="B13" s="26">
        <v>1</v>
      </c>
    </row>
    <row r="14" spans="1:2" x14ac:dyDescent="0.3">
      <c r="A14" s="26" t="s">
        <v>278</v>
      </c>
      <c r="B14" s="26">
        <v>1</v>
      </c>
    </row>
    <row r="15" spans="1:2" x14ac:dyDescent="0.3">
      <c r="A15" s="26" t="s">
        <v>279</v>
      </c>
      <c r="B15" s="26">
        <v>1</v>
      </c>
    </row>
    <row r="16" spans="1:2" x14ac:dyDescent="0.3">
      <c r="A16" s="26" t="s">
        <v>280</v>
      </c>
      <c r="B16" s="26">
        <v>1</v>
      </c>
    </row>
    <row r="17" spans="1:2" x14ac:dyDescent="0.3">
      <c r="A17" s="26" t="s">
        <v>281</v>
      </c>
      <c r="B17" s="26">
        <v>1</v>
      </c>
    </row>
    <row r="18" spans="1:2" x14ac:dyDescent="0.3">
      <c r="A18" s="26" t="s">
        <v>282</v>
      </c>
      <c r="B18" s="26">
        <v>1</v>
      </c>
    </row>
    <row r="19" spans="1:2" x14ac:dyDescent="0.3">
      <c r="A19" s="26" t="s">
        <v>283</v>
      </c>
      <c r="B19" s="26">
        <v>1</v>
      </c>
    </row>
    <row r="20" spans="1:2" x14ac:dyDescent="0.3">
      <c r="A20" s="26" t="s">
        <v>284</v>
      </c>
      <c r="B20" s="26">
        <v>1</v>
      </c>
    </row>
    <row r="21" spans="1:2" x14ac:dyDescent="0.3">
      <c r="A21" s="26" t="s">
        <v>285</v>
      </c>
      <c r="B21" s="26">
        <v>1</v>
      </c>
    </row>
    <row r="22" spans="1:2" x14ac:dyDescent="0.3">
      <c r="A22" s="26" t="s">
        <v>286</v>
      </c>
      <c r="B22" s="26">
        <v>1</v>
      </c>
    </row>
    <row r="23" spans="1:2" x14ac:dyDescent="0.3">
      <c r="A23" s="26" t="s">
        <v>287</v>
      </c>
      <c r="B23" s="26">
        <v>1</v>
      </c>
    </row>
    <row r="24" spans="1:2" x14ac:dyDescent="0.3">
      <c r="A24" s="26" t="s">
        <v>288</v>
      </c>
      <c r="B24" s="26">
        <v>3</v>
      </c>
    </row>
    <row r="25" spans="1:2" x14ac:dyDescent="0.3">
      <c r="A25" s="26" t="s">
        <v>289</v>
      </c>
      <c r="B25" s="26">
        <v>1</v>
      </c>
    </row>
    <row r="26" spans="1:2" x14ac:dyDescent="0.3">
      <c r="A26" s="26" t="s">
        <v>290</v>
      </c>
      <c r="B26" s="26">
        <v>1</v>
      </c>
    </row>
    <row r="27" spans="1:2" x14ac:dyDescent="0.3">
      <c r="A27" s="26" t="s">
        <v>291</v>
      </c>
      <c r="B27" s="26">
        <v>2</v>
      </c>
    </row>
    <row r="28" spans="1:2" x14ac:dyDescent="0.3">
      <c r="A28" s="26" t="s">
        <v>292</v>
      </c>
      <c r="B28" s="26">
        <v>1</v>
      </c>
    </row>
    <row r="29" spans="1:2" x14ac:dyDescent="0.3">
      <c r="A29" s="26" t="s">
        <v>293</v>
      </c>
      <c r="B29" s="2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BC2C5-6CDF-4A10-8412-4C963B864837}">
  <dimension ref="A1:B6"/>
  <sheetViews>
    <sheetView workbookViewId="0">
      <selection sqref="A1:B6"/>
    </sheetView>
  </sheetViews>
  <sheetFormatPr defaultRowHeight="13" x14ac:dyDescent="0.3"/>
  <sheetData>
    <row r="1" spans="1:2" x14ac:dyDescent="0.3">
      <c r="A1" s="26" t="s">
        <v>231</v>
      </c>
      <c r="B1" s="26" t="s">
        <v>260</v>
      </c>
    </row>
    <row r="2" spans="1:2" ht="39" x14ac:dyDescent="0.3">
      <c r="A2" s="27" t="s">
        <v>294</v>
      </c>
      <c r="B2" s="26">
        <v>1</v>
      </c>
    </row>
    <row r="3" spans="1:2" x14ac:dyDescent="0.3">
      <c r="A3" s="26" t="e">
        <v>#VALUE!</v>
      </c>
      <c r="B3" s="26">
        <v>46</v>
      </c>
    </row>
    <row r="4" spans="1:2" x14ac:dyDescent="0.3">
      <c r="A4" s="26" t="s">
        <v>269</v>
      </c>
      <c r="B4" s="26">
        <v>1</v>
      </c>
    </row>
    <row r="5" spans="1:2" x14ac:dyDescent="0.3">
      <c r="A5" s="26" t="s">
        <v>295</v>
      </c>
      <c r="B5" s="26">
        <v>1</v>
      </c>
    </row>
    <row r="6" spans="1:2" x14ac:dyDescent="0.3">
      <c r="A6" s="26" t="s">
        <v>296</v>
      </c>
      <c r="B6" s="26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D3D40-C211-4464-8900-602393C52EF7}">
  <dimension ref="A1:L52"/>
  <sheetViews>
    <sheetView workbookViewId="0">
      <selection sqref="A1:XFD1048576"/>
    </sheetView>
  </sheetViews>
  <sheetFormatPr defaultRowHeight="13" x14ac:dyDescent="0.3"/>
  <cols>
    <col min="3" max="3" width="13.19921875" customWidth="1"/>
    <col min="11" max="11" width="15" customWidth="1"/>
  </cols>
  <sheetData>
    <row r="1" spans="1:12" ht="42" x14ac:dyDescent="0.3">
      <c r="A1" s="17" t="s">
        <v>219</v>
      </c>
      <c r="B1" s="17" t="s">
        <v>218</v>
      </c>
      <c r="C1" s="2" t="s">
        <v>224</v>
      </c>
      <c r="D1" s="20" t="s">
        <v>220</v>
      </c>
      <c r="E1" s="20" t="s">
        <v>244</v>
      </c>
      <c r="F1" s="18" t="s">
        <v>221</v>
      </c>
      <c r="G1" s="18" t="s">
        <v>227</v>
      </c>
      <c r="H1" s="17" t="s">
        <v>236</v>
      </c>
      <c r="I1" s="17" t="s">
        <v>237</v>
      </c>
      <c r="J1" s="17" t="s">
        <v>231</v>
      </c>
      <c r="K1" s="18" t="s">
        <v>222</v>
      </c>
      <c r="L1" s="19" t="s">
        <v>223</v>
      </c>
    </row>
    <row r="2" spans="1:12" ht="91" x14ac:dyDescent="0.3">
      <c r="A2" s="4" t="s">
        <v>13</v>
      </c>
      <c r="B2" s="4" t="s">
        <v>14</v>
      </c>
      <c r="C2" s="4" t="str">
        <f t="shared" ref="C2:C33" si="0">A2&amp;" "&amp;B2</f>
        <v>STANLEY TOPPING</v>
      </c>
      <c r="D2" s="22" t="s">
        <v>15</v>
      </c>
      <c r="E2" s="21" t="str">
        <f t="shared" ref="E2:E11" si="1">IF(ISNUMBER(SEARCH("MURD",D2)), "MURDER", IF(ISNUMBER(SEARCH("SEX",D2)), "SEX ASSAULT", IF(ISNUMBER(SEARCH("(SEX",D2)), "SEX ASSAULT", " ")))</f>
        <v>SEX ASSAULT</v>
      </c>
      <c r="F2" s="6" t="s">
        <v>16</v>
      </c>
      <c r="G2" s="5" t="str">
        <f t="shared" ref="G2:G33" si="2">IF(COUNTIF(F2,"*,*"),"2","1")</f>
        <v>2</v>
      </c>
      <c r="H2" s="6" t="s">
        <v>17</v>
      </c>
      <c r="I2" s="6" t="str">
        <f>LEFT(H2,FIND(",",H2)-1)</f>
        <v>Boulder PD</v>
      </c>
      <c r="J2" s="5" t="str">
        <f t="shared" ref="J2:J33" si="3">RIGHT(H2,LEN(H2)-SEARCH(",",H2))</f>
        <v xml:space="preserve">
Alamosa PD</v>
      </c>
      <c r="K2" s="6" t="s">
        <v>18</v>
      </c>
      <c r="L2" s="1" t="s">
        <v>217</v>
      </c>
    </row>
    <row r="3" spans="1:12" ht="101.5" x14ac:dyDescent="0.3">
      <c r="A3" s="4" t="s">
        <v>39</v>
      </c>
      <c r="B3" s="4" t="s">
        <v>40</v>
      </c>
      <c r="C3" s="4" t="str">
        <f t="shared" si="0"/>
        <v>PATRICK PORTLEY</v>
      </c>
      <c r="D3" s="22" t="s">
        <v>37</v>
      </c>
      <c r="E3" s="21" t="str">
        <f t="shared" si="1"/>
        <v>SEX ASSAULT</v>
      </c>
      <c r="F3" s="5" t="s">
        <v>41</v>
      </c>
      <c r="G3" s="5" t="str">
        <f t="shared" si="2"/>
        <v>2</v>
      </c>
      <c r="H3" s="5" t="s">
        <v>42</v>
      </c>
      <c r="I3" s="5" t="str">
        <f>LEFT(H3,FIND(",",H3)-1)</f>
        <v>Littleton PD</v>
      </c>
      <c r="J3" s="5" t="str">
        <f t="shared" si="3"/>
        <v xml:space="preserve"> Aurora PD</v>
      </c>
      <c r="K3" s="11" t="s">
        <v>43</v>
      </c>
      <c r="L3" s="1" t="s">
        <v>217</v>
      </c>
    </row>
    <row r="4" spans="1:12" ht="91" x14ac:dyDescent="0.3">
      <c r="A4" s="4" t="s">
        <v>48</v>
      </c>
      <c r="B4" s="4" t="s">
        <v>49</v>
      </c>
      <c r="C4" s="4" t="str">
        <f t="shared" si="0"/>
        <v>GRANVILLE HUBBARD</v>
      </c>
      <c r="D4" s="21" t="s">
        <v>50</v>
      </c>
      <c r="E4" s="21" t="str">
        <f t="shared" si="1"/>
        <v>MURDER</v>
      </c>
      <c r="F4" s="4" t="s">
        <v>51</v>
      </c>
      <c r="G4" s="5" t="str">
        <f t="shared" si="2"/>
        <v>2</v>
      </c>
      <c r="H4" s="4" t="s">
        <v>52</v>
      </c>
      <c r="I4" s="4" t="str">
        <f>LEFT(H4,FIND(",",H4)-1)</f>
        <v>Denver PD</v>
      </c>
      <c r="J4" s="5" t="str">
        <f t="shared" si="3"/>
        <v xml:space="preserve"> Denver DOC</v>
      </c>
      <c r="K4" s="4" t="s">
        <v>53</v>
      </c>
      <c r="L4" s="1" t="s">
        <v>217</v>
      </c>
    </row>
    <row r="5" spans="1:12" ht="78" x14ac:dyDescent="0.3">
      <c r="A5" s="4" t="s">
        <v>173</v>
      </c>
      <c r="B5" s="4" t="s">
        <v>174</v>
      </c>
      <c r="C5" s="4" t="str">
        <f t="shared" si="0"/>
        <v>BENEDICT JACKSON</v>
      </c>
      <c r="D5" s="21" t="s">
        <v>107</v>
      </c>
      <c r="E5" s="21" t="str">
        <f t="shared" si="1"/>
        <v>SEX ASSAULT</v>
      </c>
      <c r="F5" s="4" t="s">
        <v>175</v>
      </c>
      <c r="G5" s="5" t="str">
        <f t="shared" si="2"/>
        <v>2</v>
      </c>
      <c r="H5" s="4" t="s">
        <v>176</v>
      </c>
      <c r="I5" s="4" t="str">
        <f>LEFT(H5,FIND(",",H5)-1)</f>
        <v>DA 4th</v>
      </c>
      <c r="J5" s="5" t="str">
        <f t="shared" si="3"/>
        <v xml:space="preserve"> DOC Denver</v>
      </c>
      <c r="K5" s="11" t="s">
        <v>177</v>
      </c>
      <c r="L5" s="10" t="s">
        <v>226</v>
      </c>
    </row>
    <row r="6" spans="1:12" ht="101.5" x14ac:dyDescent="0.3">
      <c r="A6" s="4" t="s">
        <v>184</v>
      </c>
      <c r="B6" s="4" t="s">
        <v>185</v>
      </c>
      <c r="C6" s="4" t="str">
        <f t="shared" si="0"/>
        <v>WILLIAM PEATROSS</v>
      </c>
      <c r="D6" s="22" t="s">
        <v>186</v>
      </c>
      <c r="E6" s="21" t="str">
        <f t="shared" si="1"/>
        <v>SEX ASSAULT</v>
      </c>
      <c r="F6" s="5" t="s">
        <v>187</v>
      </c>
      <c r="G6" s="5" t="str">
        <f t="shared" si="2"/>
        <v>2</v>
      </c>
      <c r="H6" s="5" t="s">
        <v>188</v>
      </c>
      <c r="I6" s="5" t="str">
        <f>LEFT(H6,FIND(",",H6)-1)</f>
        <v>Lakewood PD</v>
      </c>
      <c r="J6" s="5" t="str">
        <f t="shared" si="3"/>
        <v xml:space="preserve"> DOC Denver</v>
      </c>
      <c r="K6" s="11" t="s">
        <v>189</v>
      </c>
      <c r="L6" s="10" t="s">
        <v>226</v>
      </c>
    </row>
    <row r="7" spans="1:12" ht="78" x14ac:dyDescent="0.3">
      <c r="A7" s="4" t="s">
        <v>138</v>
      </c>
      <c r="B7" s="4" t="s">
        <v>205</v>
      </c>
      <c r="C7" s="4" t="str">
        <f t="shared" si="0"/>
        <v>RICHARD DRAKE</v>
      </c>
      <c r="D7" s="21" t="s">
        <v>9</v>
      </c>
      <c r="E7" s="21" t="str">
        <f t="shared" si="1"/>
        <v>MURDER</v>
      </c>
      <c r="F7" s="4" t="s">
        <v>206</v>
      </c>
      <c r="G7" s="5" t="str">
        <f t="shared" si="2"/>
        <v>2</v>
      </c>
      <c r="H7" s="5" t="s">
        <v>207</v>
      </c>
      <c r="I7" s="5" t="str">
        <f t="shared" ref="I7:I52" si="4">H7</f>
        <v>GJ PD GJ PD</v>
      </c>
      <c r="J7" s="5" t="e">
        <f t="shared" si="3"/>
        <v>#VALUE!</v>
      </c>
      <c r="K7" s="11" t="s">
        <v>208</v>
      </c>
      <c r="L7" s="10" t="s">
        <v>226</v>
      </c>
    </row>
    <row r="8" spans="1:12" ht="91" x14ac:dyDescent="0.3">
      <c r="A8" s="4" t="s">
        <v>7</v>
      </c>
      <c r="B8" s="4" t="s">
        <v>8</v>
      </c>
      <c r="C8" s="4" t="str">
        <f t="shared" si="0"/>
        <v>RONALD REGGANS</v>
      </c>
      <c r="D8" s="21" t="s">
        <v>9</v>
      </c>
      <c r="E8" s="21" t="str">
        <f t="shared" si="1"/>
        <v>MURDER</v>
      </c>
      <c r="F8" s="5" t="s">
        <v>10</v>
      </c>
      <c r="G8" s="5" t="str">
        <f t="shared" si="2"/>
        <v>1</v>
      </c>
      <c r="H8" s="5" t="s">
        <v>11</v>
      </c>
      <c r="I8" s="5" t="str">
        <f t="shared" si="4"/>
        <v>Denver PD</v>
      </c>
      <c r="J8" s="5" t="e">
        <f t="shared" si="3"/>
        <v>#VALUE!</v>
      </c>
      <c r="K8" s="5" t="s">
        <v>12</v>
      </c>
      <c r="L8" s="1" t="s">
        <v>217</v>
      </c>
    </row>
    <row r="9" spans="1:12" ht="91" x14ac:dyDescent="0.3">
      <c r="A9" s="4" t="s">
        <v>19</v>
      </c>
      <c r="B9" s="4" t="s">
        <v>20</v>
      </c>
      <c r="C9" s="4" t="str">
        <f t="shared" si="0"/>
        <v>JESSE PHIFFER</v>
      </c>
      <c r="D9" s="21" t="s">
        <v>9</v>
      </c>
      <c r="E9" s="21" t="str">
        <f t="shared" si="1"/>
        <v>MURDER</v>
      </c>
      <c r="F9" s="5" t="s">
        <v>21</v>
      </c>
      <c r="G9" s="5" t="str">
        <f t="shared" si="2"/>
        <v>1</v>
      </c>
      <c r="H9" s="5" t="s">
        <v>11</v>
      </c>
      <c r="I9" s="5" t="str">
        <f t="shared" si="4"/>
        <v>Denver PD</v>
      </c>
      <c r="J9" s="5" t="e">
        <f t="shared" si="3"/>
        <v>#VALUE!</v>
      </c>
      <c r="K9" s="5" t="s">
        <v>22</v>
      </c>
      <c r="L9" s="1" t="s">
        <v>217</v>
      </c>
    </row>
    <row r="10" spans="1:12" ht="91" x14ac:dyDescent="0.3">
      <c r="A10" s="4" t="s">
        <v>23</v>
      </c>
      <c r="B10" s="4" t="s">
        <v>24</v>
      </c>
      <c r="C10" s="4" t="str">
        <f t="shared" si="0"/>
        <v>STEPHEN BECKER</v>
      </c>
      <c r="D10" s="21" t="s">
        <v>9</v>
      </c>
      <c r="E10" s="21" t="str">
        <f t="shared" si="1"/>
        <v>MURDER</v>
      </c>
      <c r="F10" s="5" t="s">
        <v>25</v>
      </c>
      <c r="G10" s="5" t="str">
        <f t="shared" si="2"/>
        <v>1</v>
      </c>
      <c r="H10" s="5" t="s">
        <v>26</v>
      </c>
      <c r="I10" s="5" t="str">
        <f t="shared" si="4"/>
        <v>Northglenn PD</v>
      </c>
      <c r="J10" s="5" t="e">
        <f t="shared" si="3"/>
        <v>#VALUE!</v>
      </c>
      <c r="K10" s="7">
        <v>866783</v>
      </c>
      <c r="L10" s="1" t="s">
        <v>217</v>
      </c>
    </row>
    <row r="11" spans="1:12" ht="91" x14ac:dyDescent="0.3">
      <c r="A11" s="4" t="s">
        <v>27</v>
      </c>
      <c r="B11" s="4" t="s">
        <v>28</v>
      </c>
      <c r="C11" s="4" t="str">
        <f t="shared" si="0"/>
        <v>ERIC BROWN</v>
      </c>
      <c r="D11" s="22" t="s">
        <v>15</v>
      </c>
      <c r="E11" s="21" t="str">
        <f t="shared" si="1"/>
        <v>SEX ASSAULT</v>
      </c>
      <c r="F11" s="5" t="s">
        <v>29</v>
      </c>
      <c r="G11" s="5" t="str">
        <f t="shared" si="2"/>
        <v>1</v>
      </c>
      <c r="H11" s="5" t="s">
        <v>30</v>
      </c>
      <c r="I11" s="5" t="str">
        <f t="shared" si="4"/>
        <v>Glendale</v>
      </c>
      <c r="J11" s="5" t="e">
        <f t="shared" si="3"/>
        <v>#VALUE!</v>
      </c>
      <c r="K11" s="7">
        <v>8618522</v>
      </c>
      <c r="L11" s="1" t="s">
        <v>217</v>
      </c>
    </row>
    <row r="12" spans="1:12" ht="91" x14ac:dyDescent="0.3">
      <c r="A12" s="4" t="s">
        <v>7</v>
      </c>
      <c r="B12" s="4" t="s">
        <v>31</v>
      </c>
      <c r="C12" s="4" t="str">
        <f t="shared" si="0"/>
        <v>RONALD SANDOVAL</v>
      </c>
      <c r="D12" s="22" t="s">
        <v>32</v>
      </c>
      <c r="E12" s="25" t="s">
        <v>250</v>
      </c>
      <c r="F12" s="5" t="s">
        <v>33</v>
      </c>
      <c r="G12" s="5" t="str">
        <f t="shared" si="2"/>
        <v>1</v>
      </c>
      <c r="H12" s="5" t="s">
        <v>34</v>
      </c>
      <c r="I12" s="5" t="str">
        <f t="shared" si="4"/>
        <v>Edgewater PD</v>
      </c>
      <c r="J12" s="5" t="e">
        <f t="shared" si="3"/>
        <v>#VALUE!</v>
      </c>
      <c r="K12" s="7">
        <v>871025</v>
      </c>
      <c r="L12" s="1" t="s">
        <v>217</v>
      </c>
    </row>
    <row r="13" spans="1:12" ht="101.5" x14ac:dyDescent="0.35">
      <c r="A13" s="4" t="s">
        <v>35</v>
      </c>
      <c r="B13" s="4" t="s">
        <v>36</v>
      </c>
      <c r="C13" s="4" t="str">
        <f t="shared" si="0"/>
        <v>KIRTIS WILLIAMS</v>
      </c>
      <c r="D13" s="22" t="s">
        <v>37</v>
      </c>
      <c r="E13" s="21" t="str">
        <f t="shared" ref="E13:E44" si="5">IF(ISNUMBER(SEARCH("MURD",D13)), "MURDER", IF(ISNUMBER(SEARCH("SEX",D13)), "SEX ASSAULT", IF(ISNUMBER(SEARCH("(SEX",D13)), "SEX ASSAULT", " ")))</f>
        <v>SEX ASSAULT</v>
      </c>
      <c r="F13" s="8" t="s">
        <v>38</v>
      </c>
      <c r="G13" s="5" t="str">
        <f t="shared" si="2"/>
        <v>1</v>
      </c>
      <c r="H13" s="8" t="s">
        <v>11</v>
      </c>
      <c r="I13" s="5" t="str">
        <f t="shared" si="4"/>
        <v>Denver PD</v>
      </c>
      <c r="J13" s="5" t="e">
        <f t="shared" si="3"/>
        <v>#VALUE!</v>
      </c>
      <c r="K13" s="9">
        <v>239222</v>
      </c>
      <c r="L13" s="1" t="s">
        <v>217</v>
      </c>
    </row>
    <row r="14" spans="1:12" ht="91" x14ac:dyDescent="0.3">
      <c r="A14" s="4" t="s">
        <v>44</v>
      </c>
      <c r="B14" s="4" t="s">
        <v>45</v>
      </c>
      <c r="C14" s="4" t="str">
        <f t="shared" si="0"/>
        <v>JAMES KIRKENDALL</v>
      </c>
      <c r="D14" s="21" t="s">
        <v>9</v>
      </c>
      <c r="E14" s="21" t="str">
        <f t="shared" si="5"/>
        <v>MURDER</v>
      </c>
      <c r="F14" s="5" t="s">
        <v>46</v>
      </c>
      <c r="G14" s="5" t="str">
        <f t="shared" si="2"/>
        <v>1</v>
      </c>
      <c r="H14" s="5" t="s">
        <v>11</v>
      </c>
      <c r="I14" s="5" t="str">
        <f t="shared" si="4"/>
        <v>Denver PD</v>
      </c>
      <c r="J14" s="5" t="e">
        <f t="shared" si="3"/>
        <v>#VALUE!</v>
      </c>
      <c r="K14" s="5" t="s">
        <v>47</v>
      </c>
      <c r="L14" s="1" t="s">
        <v>217</v>
      </c>
    </row>
    <row r="15" spans="1:12" ht="91" x14ac:dyDescent="0.3">
      <c r="A15" s="4" t="s">
        <v>54</v>
      </c>
      <c r="B15" s="4" t="s">
        <v>55</v>
      </c>
      <c r="C15" s="4" t="str">
        <f t="shared" si="0"/>
        <v>WALDO MACKEY</v>
      </c>
      <c r="D15" s="21" t="s">
        <v>9</v>
      </c>
      <c r="E15" s="21" t="str">
        <f t="shared" si="5"/>
        <v>MURDER</v>
      </c>
      <c r="F15" s="5" t="s">
        <v>56</v>
      </c>
      <c r="G15" s="5" t="str">
        <f t="shared" si="2"/>
        <v>1</v>
      </c>
      <c r="H15" s="5" t="s">
        <v>11</v>
      </c>
      <c r="I15" s="5" t="str">
        <f t="shared" si="4"/>
        <v>Denver PD</v>
      </c>
      <c r="J15" s="5" t="e">
        <f t="shared" si="3"/>
        <v>#VALUE!</v>
      </c>
      <c r="K15" s="5" t="s">
        <v>57</v>
      </c>
      <c r="L15" s="1" t="s">
        <v>217</v>
      </c>
    </row>
    <row r="16" spans="1:12" ht="101.5" x14ac:dyDescent="0.35">
      <c r="A16" s="4" t="s">
        <v>58</v>
      </c>
      <c r="B16" s="4" t="s">
        <v>36</v>
      </c>
      <c r="C16" s="4" t="str">
        <f t="shared" si="0"/>
        <v>MARTIN WILLIAMS</v>
      </c>
      <c r="D16" s="22" t="s">
        <v>37</v>
      </c>
      <c r="E16" s="21" t="str">
        <f t="shared" si="5"/>
        <v>SEX ASSAULT</v>
      </c>
      <c r="F16" s="8" t="s">
        <v>59</v>
      </c>
      <c r="G16" s="5" t="str">
        <f t="shared" si="2"/>
        <v>1</v>
      </c>
      <c r="H16" s="8" t="s">
        <v>11</v>
      </c>
      <c r="I16" s="5" t="str">
        <f t="shared" si="4"/>
        <v>Denver PD</v>
      </c>
      <c r="J16" s="5" t="e">
        <f t="shared" si="3"/>
        <v>#VALUE!</v>
      </c>
      <c r="K16" s="8" t="s">
        <v>60</v>
      </c>
      <c r="L16" s="1" t="s">
        <v>217</v>
      </c>
    </row>
    <row r="17" spans="1:12" ht="91" x14ac:dyDescent="0.3">
      <c r="A17" s="4" t="s">
        <v>61</v>
      </c>
      <c r="B17" s="4" t="s">
        <v>62</v>
      </c>
      <c r="C17" s="4" t="str">
        <f t="shared" si="0"/>
        <v>MARCUS FERNANDEZ</v>
      </c>
      <c r="D17" s="21" t="s">
        <v>9</v>
      </c>
      <c r="E17" s="21" t="str">
        <f t="shared" si="5"/>
        <v>MURDER</v>
      </c>
      <c r="F17" s="5" t="s">
        <v>63</v>
      </c>
      <c r="G17" s="5" t="str">
        <f t="shared" si="2"/>
        <v>1</v>
      </c>
      <c r="H17" s="6" t="s">
        <v>64</v>
      </c>
      <c r="I17" s="5" t="str">
        <f t="shared" si="4"/>
        <v>CBI Denver
Investigations</v>
      </c>
      <c r="J17" s="5" t="e">
        <f t="shared" si="3"/>
        <v>#VALUE!</v>
      </c>
      <c r="K17" s="5" t="s">
        <v>65</v>
      </c>
      <c r="L17" s="1" t="s">
        <v>217</v>
      </c>
    </row>
    <row r="18" spans="1:12" ht="91" x14ac:dyDescent="0.3">
      <c r="A18" s="4" t="s">
        <v>66</v>
      </c>
      <c r="B18" s="4" t="s">
        <v>67</v>
      </c>
      <c r="C18" s="4" t="str">
        <f t="shared" si="0"/>
        <v>SHELVY REED</v>
      </c>
      <c r="D18" s="21" t="s">
        <v>9</v>
      </c>
      <c r="E18" s="21" t="str">
        <f t="shared" si="5"/>
        <v>MURDER</v>
      </c>
      <c r="F18" s="5" t="s">
        <v>68</v>
      </c>
      <c r="G18" s="5" t="str">
        <f t="shared" si="2"/>
        <v>1</v>
      </c>
      <c r="H18" s="5" t="s">
        <v>69</v>
      </c>
      <c r="I18" s="5" t="str">
        <f t="shared" si="4"/>
        <v>Aurora PD</v>
      </c>
      <c r="J18" s="5" t="e">
        <f t="shared" si="3"/>
        <v>#VALUE!</v>
      </c>
      <c r="K18" s="7">
        <v>9244469</v>
      </c>
      <c r="L18" s="1" t="s">
        <v>217</v>
      </c>
    </row>
    <row r="19" spans="1:12" ht="91" x14ac:dyDescent="0.3">
      <c r="A19" s="4" t="s">
        <v>70</v>
      </c>
      <c r="B19" s="4" t="s">
        <v>71</v>
      </c>
      <c r="C19" s="4" t="str">
        <f t="shared" si="0"/>
        <v>SHANE DAVIS</v>
      </c>
      <c r="D19" s="21" t="s">
        <v>9</v>
      </c>
      <c r="E19" s="21" t="str">
        <f t="shared" si="5"/>
        <v>MURDER</v>
      </c>
      <c r="F19" s="5" t="s">
        <v>72</v>
      </c>
      <c r="G19" s="5" t="str">
        <f t="shared" si="2"/>
        <v>1</v>
      </c>
      <c r="H19" s="5" t="s">
        <v>11</v>
      </c>
      <c r="I19" s="5" t="str">
        <f t="shared" si="4"/>
        <v>Denver PD</v>
      </c>
      <c r="J19" s="5" t="e">
        <f t="shared" si="3"/>
        <v>#VALUE!</v>
      </c>
      <c r="K19" s="5" t="s">
        <v>73</v>
      </c>
      <c r="L19" s="1" t="s">
        <v>217</v>
      </c>
    </row>
    <row r="20" spans="1:12" ht="130" x14ac:dyDescent="0.3">
      <c r="A20" s="4" t="s">
        <v>75</v>
      </c>
      <c r="B20" s="4" t="s">
        <v>76</v>
      </c>
      <c r="C20" s="4" t="str">
        <f t="shared" si="0"/>
        <v>ARTHUR MOORE</v>
      </c>
      <c r="D20" s="21" t="s">
        <v>9</v>
      </c>
      <c r="E20" s="21" t="str">
        <f t="shared" si="5"/>
        <v>MURDER</v>
      </c>
      <c r="F20" s="5" t="s">
        <v>77</v>
      </c>
      <c r="G20" s="5" t="str">
        <f t="shared" si="2"/>
        <v>1</v>
      </c>
      <c r="H20" s="5" t="s">
        <v>78</v>
      </c>
      <c r="I20" s="5" t="str">
        <f t="shared" si="4"/>
        <v>Aurora PD</v>
      </c>
      <c r="J20" s="5" t="e">
        <f t="shared" si="3"/>
        <v>#VALUE!</v>
      </c>
      <c r="K20" s="12">
        <v>87525830</v>
      </c>
      <c r="L20" s="1" t="s">
        <v>225</v>
      </c>
    </row>
    <row r="21" spans="1:12" ht="130" x14ac:dyDescent="0.3">
      <c r="A21" s="4" t="s">
        <v>79</v>
      </c>
      <c r="B21" s="4" t="s">
        <v>80</v>
      </c>
      <c r="C21" s="4" t="str">
        <f t="shared" si="0"/>
        <v>SCOTT MUTCHLER</v>
      </c>
      <c r="D21" s="21" t="s">
        <v>9</v>
      </c>
      <c r="E21" s="21" t="str">
        <f t="shared" si="5"/>
        <v>MURDER</v>
      </c>
      <c r="F21" s="5" t="s">
        <v>81</v>
      </c>
      <c r="G21" s="5" t="str">
        <f t="shared" si="2"/>
        <v>1</v>
      </c>
      <c r="H21" s="5" t="s">
        <v>82</v>
      </c>
      <c r="I21" s="5" t="str">
        <f t="shared" si="4"/>
        <v>Louisville PD</v>
      </c>
      <c r="J21" s="5" t="e">
        <f t="shared" si="3"/>
        <v>#VALUE!</v>
      </c>
      <c r="K21" s="12">
        <v>914236</v>
      </c>
      <c r="L21" s="1" t="s">
        <v>225</v>
      </c>
    </row>
    <row r="22" spans="1:12" ht="130" x14ac:dyDescent="0.3">
      <c r="A22" s="4" t="s">
        <v>83</v>
      </c>
      <c r="B22" s="4" t="s">
        <v>84</v>
      </c>
      <c r="C22" s="4" t="str">
        <f t="shared" si="0"/>
        <v>JONATHAN KASPER</v>
      </c>
      <c r="D22" s="21" t="s">
        <v>9</v>
      </c>
      <c r="E22" s="21" t="str">
        <f t="shared" si="5"/>
        <v>MURDER</v>
      </c>
      <c r="F22" s="5" t="s">
        <v>85</v>
      </c>
      <c r="G22" s="5" t="str">
        <f t="shared" si="2"/>
        <v>1</v>
      </c>
      <c r="H22" s="5" t="s">
        <v>78</v>
      </c>
      <c r="I22" s="5" t="str">
        <f t="shared" si="4"/>
        <v>Aurora PD</v>
      </c>
      <c r="J22" s="5" t="e">
        <f t="shared" si="3"/>
        <v>#VALUE!</v>
      </c>
      <c r="K22" s="12">
        <v>9156440</v>
      </c>
      <c r="L22" s="1" t="s">
        <v>225</v>
      </c>
    </row>
    <row r="23" spans="1:12" ht="130" x14ac:dyDescent="0.3">
      <c r="A23" s="4" t="s">
        <v>86</v>
      </c>
      <c r="B23" s="4" t="s">
        <v>87</v>
      </c>
      <c r="C23" s="4" t="str">
        <f t="shared" si="0"/>
        <v>MICHAEL LOPEZ</v>
      </c>
      <c r="D23" s="21" t="s">
        <v>9</v>
      </c>
      <c r="E23" s="21" t="str">
        <f t="shared" si="5"/>
        <v>MURDER</v>
      </c>
      <c r="F23" s="5" t="s">
        <v>88</v>
      </c>
      <c r="G23" s="5" t="str">
        <f t="shared" si="2"/>
        <v>1</v>
      </c>
      <c r="H23" s="5" t="s">
        <v>89</v>
      </c>
      <c r="I23" s="5" t="str">
        <f t="shared" si="4"/>
        <v>Thornton PD</v>
      </c>
      <c r="J23" s="5" t="e">
        <f t="shared" si="3"/>
        <v>#VALUE!</v>
      </c>
      <c r="K23" s="12">
        <v>831532</v>
      </c>
      <c r="L23" s="1" t="s">
        <v>225</v>
      </c>
    </row>
    <row r="24" spans="1:12" ht="130" x14ac:dyDescent="0.3">
      <c r="A24" s="4" t="s">
        <v>7</v>
      </c>
      <c r="B24" s="4" t="s">
        <v>90</v>
      </c>
      <c r="C24" s="4" t="str">
        <f t="shared" si="0"/>
        <v>RONALD GARNER</v>
      </c>
      <c r="D24" s="21" t="s">
        <v>9</v>
      </c>
      <c r="E24" s="21" t="str">
        <f t="shared" si="5"/>
        <v>MURDER</v>
      </c>
      <c r="F24" s="5" t="s">
        <v>91</v>
      </c>
      <c r="G24" s="5" t="str">
        <f t="shared" si="2"/>
        <v>1</v>
      </c>
      <c r="H24" s="5" t="s">
        <v>92</v>
      </c>
      <c r="I24" s="5" t="str">
        <f t="shared" si="4"/>
        <v>Arvada</v>
      </c>
      <c r="J24" s="5" t="e">
        <f t="shared" si="3"/>
        <v>#VALUE!</v>
      </c>
      <c r="K24" s="12">
        <v>8220401</v>
      </c>
      <c r="L24" s="1" t="s">
        <v>225</v>
      </c>
    </row>
    <row r="25" spans="1:12" ht="78" x14ac:dyDescent="0.35">
      <c r="A25" s="4" t="s">
        <v>96</v>
      </c>
      <c r="B25" s="4" t="s">
        <v>97</v>
      </c>
      <c r="C25" s="4" t="str">
        <f t="shared" si="0"/>
        <v>ROBERT BAILLIE</v>
      </c>
      <c r="D25" s="21" t="s">
        <v>9</v>
      </c>
      <c r="E25" s="21" t="str">
        <f t="shared" si="5"/>
        <v>MURDER</v>
      </c>
      <c r="F25" s="8" t="s">
        <v>98</v>
      </c>
      <c r="G25" s="5" t="str">
        <f t="shared" si="2"/>
        <v>1</v>
      </c>
      <c r="H25" s="8" t="s">
        <v>99</v>
      </c>
      <c r="I25" s="5" t="str">
        <f t="shared" si="4"/>
        <v>Colorado Springs PD</v>
      </c>
      <c r="J25" s="5" t="e">
        <f t="shared" si="3"/>
        <v>#VALUE!</v>
      </c>
      <c r="K25" s="8" t="s">
        <v>100</v>
      </c>
      <c r="L25" s="10" t="s">
        <v>226</v>
      </c>
    </row>
    <row r="26" spans="1:12" ht="101.5" x14ac:dyDescent="0.35">
      <c r="A26" s="4" t="s">
        <v>44</v>
      </c>
      <c r="B26" s="4" t="s">
        <v>101</v>
      </c>
      <c r="C26" s="4" t="str">
        <f t="shared" si="0"/>
        <v>JAMES ALEXANDER</v>
      </c>
      <c r="D26" s="22" t="s">
        <v>37</v>
      </c>
      <c r="E26" s="21" t="str">
        <f t="shared" si="5"/>
        <v>SEX ASSAULT</v>
      </c>
      <c r="F26" s="8" t="s">
        <v>102</v>
      </c>
      <c r="G26" s="5" t="str">
        <f t="shared" si="2"/>
        <v>1</v>
      </c>
      <c r="H26" s="8" t="s">
        <v>103</v>
      </c>
      <c r="I26" s="5" t="str">
        <f t="shared" si="4"/>
        <v>Denver PD</v>
      </c>
      <c r="J26" s="5" t="e">
        <f t="shared" si="3"/>
        <v>#VALUE!</v>
      </c>
      <c r="K26" s="8" t="s">
        <v>104</v>
      </c>
      <c r="L26" s="10" t="s">
        <v>226</v>
      </c>
    </row>
    <row r="27" spans="1:12" ht="78" x14ac:dyDescent="0.3">
      <c r="A27" s="4" t="s">
        <v>105</v>
      </c>
      <c r="B27" s="4" t="s">
        <v>106</v>
      </c>
      <c r="C27" s="4" t="str">
        <f t="shared" si="0"/>
        <v>RICARDO ROYBAL</v>
      </c>
      <c r="D27" s="21" t="s">
        <v>107</v>
      </c>
      <c r="E27" s="21" t="str">
        <f t="shared" si="5"/>
        <v>SEX ASSAULT</v>
      </c>
      <c r="F27" s="5" t="s">
        <v>108</v>
      </c>
      <c r="G27" s="5" t="str">
        <f t="shared" si="2"/>
        <v>1</v>
      </c>
      <c r="H27" s="5" t="s">
        <v>103</v>
      </c>
      <c r="I27" s="5" t="str">
        <f t="shared" si="4"/>
        <v>Denver PD</v>
      </c>
      <c r="J27" s="5" t="e">
        <f t="shared" si="3"/>
        <v>#VALUE!</v>
      </c>
      <c r="K27" s="12">
        <v>851618</v>
      </c>
      <c r="L27" s="10" t="s">
        <v>226</v>
      </c>
    </row>
    <row r="28" spans="1:12" ht="78" x14ac:dyDescent="0.3">
      <c r="A28" s="4" t="s">
        <v>109</v>
      </c>
      <c r="B28" s="4" t="s">
        <v>110</v>
      </c>
      <c r="C28" s="4" t="str">
        <f t="shared" si="0"/>
        <v>JOSEPH LANDERS</v>
      </c>
      <c r="D28" s="21" t="s">
        <v>9</v>
      </c>
      <c r="E28" s="21" t="str">
        <f t="shared" si="5"/>
        <v>MURDER</v>
      </c>
      <c r="F28" s="5" t="s">
        <v>111</v>
      </c>
      <c r="G28" s="5" t="str">
        <f t="shared" si="2"/>
        <v>1</v>
      </c>
      <c r="H28" s="5" t="s">
        <v>112</v>
      </c>
      <c r="I28" s="5" t="str">
        <f t="shared" si="4"/>
        <v>Lincoln County SO</v>
      </c>
      <c r="J28" s="5" t="e">
        <f t="shared" si="3"/>
        <v>#VALUE!</v>
      </c>
      <c r="K28" s="5" t="s">
        <v>113</v>
      </c>
      <c r="L28" s="10" t="s">
        <v>226</v>
      </c>
    </row>
    <row r="29" spans="1:12" ht="78" x14ac:dyDescent="0.3">
      <c r="A29" s="4" t="s">
        <v>114</v>
      </c>
      <c r="B29" s="4" t="s">
        <v>115</v>
      </c>
      <c r="C29" s="4" t="str">
        <f t="shared" si="0"/>
        <v>EDWARD COLE</v>
      </c>
      <c r="D29" s="21" t="s">
        <v>107</v>
      </c>
      <c r="E29" s="21" t="str">
        <f t="shared" si="5"/>
        <v>SEX ASSAULT</v>
      </c>
      <c r="F29" s="5" t="s">
        <v>116</v>
      </c>
      <c r="G29" s="5" t="str">
        <f t="shared" si="2"/>
        <v>1</v>
      </c>
      <c r="H29" s="5" t="s">
        <v>78</v>
      </c>
      <c r="I29" s="5" t="str">
        <f t="shared" si="4"/>
        <v>Aurora PD</v>
      </c>
      <c r="J29" s="5" t="e">
        <f t="shared" si="3"/>
        <v>#VALUE!</v>
      </c>
      <c r="K29" s="12">
        <v>851214830</v>
      </c>
      <c r="L29" s="10" t="s">
        <v>226</v>
      </c>
    </row>
    <row r="30" spans="1:12" ht="78" x14ac:dyDescent="0.35">
      <c r="A30" s="4" t="s">
        <v>117</v>
      </c>
      <c r="B30" s="4" t="s">
        <v>118</v>
      </c>
      <c r="C30" s="4" t="str">
        <f t="shared" si="0"/>
        <v>NELSON STUBBLEFIELD</v>
      </c>
      <c r="D30" s="21" t="s">
        <v>9</v>
      </c>
      <c r="E30" s="21" t="str">
        <f t="shared" si="5"/>
        <v>MURDER</v>
      </c>
      <c r="F30" s="8" t="s">
        <v>21</v>
      </c>
      <c r="G30" s="5" t="str">
        <f t="shared" si="2"/>
        <v>1</v>
      </c>
      <c r="H30" s="8" t="s">
        <v>103</v>
      </c>
      <c r="I30" s="5" t="str">
        <f t="shared" si="4"/>
        <v>Denver PD</v>
      </c>
      <c r="J30" s="5" t="e">
        <f t="shared" si="3"/>
        <v>#VALUE!</v>
      </c>
      <c r="K30" s="8" t="s">
        <v>119</v>
      </c>
      <c r="L30" s="10" t="s">
        <v>226</v>
      </c>
    </row>
    <row r="31" spans="1:12" ht="78" x14ac:dyDescent="0.35">
      <c r="A31" s="4" t="s">
        <v>120</v>
      </c>
      <c r="B31" s="4" t="s">
        <v>121</v>
      </c>
      <c r="C31" s="4" t="str">
        <f t="shared" si="0"/>
        <v>GREGORY BINKLEY</v>
      </c>
      <c r="D31" s="22" t="s">
        <v>122</v>
      </c>
      <c r="E31" s="21" t="str">
        <f t="shared" si="5"/>
        <v>MURDER</v>
      </c>
      <c r="F31" s="8" t="s">
        <v>123</v>
      </c>
      <c r="G31" s="5" t="str">
        <f t="shared" si="2"/>
        <v>1</v>
      </c>
      <c r="H31" s="8" t="s">
        <v>124</v>
      </c>
      <c r="I31" s="5" t="str">
        <f t="shared" si="4"/>
        <v>Jefferson County DA</v>
      </c>
      <c r="J31" s="5" t="e">
        <f t="shared" si="3"/>
        <v>#VALUE!</v>
      </c>
      <c r="K31" s="8" t="s">
        <v>125</v>
      </c>
      <c r="L31" s="10" t="s">
        <v>226</v>
      </c>
    </row>
    <row r="32" spans="1:12" ht="78" x14ac:dyDescent="0.3">
      <c r="A32" s="4" t="s">
        <v>126</v>
      </c>
      <c r="B32" s="4" t="s">
        <v>127</v>
      </c>
      <c r="C32" s="4" t="str">
        <f t="shared" si="0"/>
        <v>DENNIS GALLEGOS</v>
      </c>
      <c r="D32" s="21" t="s">
        <v>9</v>
      </c>
      <c r="E32" s="21" t="str">
        <f t="shared" si="5"/>
        <v>MURDER</v>
      </c>
      <c r="F32" s="5" t="s">
        <v>128</v>
      </c>
      <c r="G32" s="5" t="str">
        <f t="shared" si="2"/>
        <v>1</v>
      </c>
      <c r="H32" s="5" t="s">
        <v>103</v>
      </c>
      <c r="I32" s="5" t="str">
        <f t="shared" si="4"/>
        <v>Denver PD</v>
      </c>
      <c r="J32" s="5" t="e">
        <f t="shared" si="3"/>
        <v>#VALUE!</v>
      </c>
      <c r="K32" s="5" t="s">
        <v>129</v>
      </c>
      <c r="L32" s="10" t="s">
        <v>226</v>
      </c>
    </row>
    <row r="33" spans="1:12" ht="78" x14ac:dyDescent="0.3">
      <c r="A33" s="4" t="s">
        <v>96</v>
      </c>
      <c r="B33" s="4" t="s">
        <v>130</v>
      </c>
      <c r="C33" s="4" t="str">
        <f t="shared" si="0"/>
        <v>ROBERT BACCA</v>
      </c>
      <c r="D33" s="21" t="s">
        <v>9</v>
      </c>
      <c r="E33" s="21" t="str">
        <f t="shared" si="5"/>
        <v>MURDER</v>
      </c>
      <c r="F33" s="5" t="s">
        <v>131</v>
      </c>
      <c r="G33" s="5" t="str">
        <f t="shared" si="2"/>
        <v>1</v>
      </c>
      <c r="H33" s="5" t="s">
        <v>132</v>
      </c>
      <c r="I33" s="5" t="str">
        <f t="shared" si="4"/>
        <v>Boulder PD</v>
      </c>
      <c r="J33" s="5" t="e">
        <f t="shared" si="3"/>
        <v>#VALUE!</v>
      </c>
      <c r="K33" s="5" t="s">
        <v>133</v>
      </c>
      <c r="L33" s="10" t="s">
        <v>226</v>
      </c>
    </row>
    <row r="34" spans="1:12" ht="78" x14ac:dyDescent="0.35">
      <c r="A34" s="4" t="s">
        <v>96</v>
      </c>
      <c r="B34" s="4" t="s">
        <v>134</v>
      </c>
      <c r="C34" s="4" t="str">
        <f t="shared" ref="C34:C52" si="6">A34&amp;" "&amp;B34</f>
        <v>ROBERT STRONER</v>
      </c>
      <c r="D34" s="21" t="s">
        <v>107</v>
      </c>
      <c r="E34" s="21" t="str">
        <f t="shared" si="5"/>
        <v>SEX ASSAULT</v>
      </c>
      <c r="F34" s="8" t="s">
        <v>135</v>
      </c>
      <c r="G34" s="5" t="str">
        <f t="shared" ref="G34:G52" si="7">IF(COUNTIF(F34,"*,*"),"2","1")</f>
        <v>1</v>
      </c>
      <c r="H34" s="8" t="s">
        <v>136</v>
      </c>
      <c r="I34" s="5" t="str">
        <f t="shared" si="4"/>
        <v>Evans PD</v>
      </c>
      <c r="J34" s="5" t="e">
        <f t="shared" ref="J34:J52" si="8">RIGHT(H34,LEN(H34)-SEARCH(",",H34))</f>
        <v>#VALUE!</v>
      </c>
      <c r="K34" s="8" t="s">
        <v>137</v>
      </c>
      <c r="L34" s="10" t="s">
        <v>226</v>
      </c>
    </row>
    <row r="35" spans="1:12" ht="78" x14ac:dyDescent="0.35">
      <c r="A35" s="4" t="s">
        <v>138</v>
      </c>
      <c r="B35" s="4" t="s">
        <v>139</v>
      </c>
      <c r="C35" s="4" t="str">
        <f t="shared" si="6"/>
        <v>RICHARD SIGALA</v>
      </c>
      <c r="D35" s="22" t="s">
        <v>15</v>
      </c>
      <c r="E35" s="21" t="str">
        <f t="shared" si="5"/>
        <v>SEX ASSAULT</v>
      </c>
      <c r="F35" s="8" t="s">
        <v>140</v>
      </c>
      <c r="G35" s="5" t="str">
        <f t="shared" si="7"/>
        <v>1</v>
      </c>
      <c r="H35" s="8" t="s">
        <v>141</v>
      </c>
      <c r="I35" s="5" t="str">
        <f t="shared" si="4"/>
        <v>Littleton PD</v>
      </c>
      <c r="J35" s="5" t="e">
        <f t="shared" si="8"/>
        <v>#VALUE!</v>
      </c>
      <c r="K35" s="16">
        <v>887979</v>
      </c>
      <c r="L35" s="10" t="s">
        <v>226</v>
      </c>
    </row>
    <row r="36" spans="1:12" ht="78" x14ac:dyDescent="0.35">
      <c r="A36" s="4" t="s">
        <v>142</v>
      </c>
      <c r="B36" s="4" t="s">
        <v>143</v>
      </c>
      <c r="C36" s="4" t="str">
        <f t="shared" si="6"/>
        <v>CARLOS YEAZEL</v>
      </c>
      <c r="D36" s="21" t="s">
        <v>9</v>
      </c>
      <c r="E36" s="21" t="str">
        <f t="shared" si="5"/>
        <v>MURDER</v>
      </c>
      <c r="F36" s="8" t="s">
        <v>144</v>
      </c>
      <c r="G36" s="5" t="str">
        <f t="shared" si="7"/>
        <v>1</v>
      </c>
      <c r="H36" s="8" t="s">
        <v>145</v>
      </c>
      <c r="I36" s="5" t="str">
        <f t="shared" si="4"/>
        <v>Arvada PD</v>
      </c>
      <c r="J36" s="5" t="e">
        <f t="shared" si="8"/>
        <v>#VALUE!</v>
      </c>
      <c r="K36" s="16">
        <v>8935812</v>
      </c>
      <c r="L36" s="10" t="s">
        <v>226</v>
      </c>
    </row>
    <row r="37" spans="1:12" ht="78" x14ac:dyDescent="0.3">
      <c r="A37" s="4" t="s">
        <v>44</v>
      </c>
      <c r="B37" s="4" t="s">
        <v>146</v>
      </c>
      <c r="C37" s="4" t="str">
        <f t="shared" si="6"/>
        <v>JAMES GREEN</v>
      </c>
      <c r="D37" s="21" t="s">
        <v>9</v>
      </c>
      <c r="E37" s="21" t="str">
        <f t="shared" si="5"/>
        <v>MURDER</v>
      </c>
      <c r="F37" s="5" t="s">
        <v>147</v>
      </c>
      <c r="G37" s="5" t="str">
        <f t="shared" si="7"/>
        <v>1</v>
      </c>
      <c r="H37" s="5" t="s">
        <v>148</v>
      </c>
      <c r="I37" s="5" t="str">
        <f t="shared" si="4"/>
        <v>DOC Limon</v>
      </c>
      <c r="J37" s="5" t="e">
        <f t="shared" si="8"/>
        <v>#VALUE!</v>
      </c>
      <c r="K37" s="12">
        <v>9228</v>
      </c>
      <c r="L37" s="10" t="s">
        <v>226</v>
      </c>
    </row>
    <row r="38" spans="1:12" ht="78" x14ac:dyDescent="0.3">
      <c r="A38" s="4" t="s">
        <v>149</v>
      </c>
      <c r="B38" s="4" t="s">
        <v>150</v>
      </c>
      <c r="C38" s="4" t="str">
        <f t="shared" si="6"/>
        <v>GEORGE SARNO</v>
      </c>
      <c r="D38" s="21" t="s">
        <v>9</v>
      </c>
      <c r="E38" s="21" t="str">
        <f t="shared" si="5"/>
        <v>MURDER</v>
      </c>
      <c r="F38" s="5" t="s">
        <v>151</v>
      </c>
      <c r="G38" s="5" t="str">
        <f t="shared" si="7"/>
        <v>1</v>
      </c>
      <c r="H38" s="5" t="s">
        <v>103</v>
      </c>
      <c r="I38" s="5" t="str">
        <f t="shared" si="4"/>
        <v>Denver PD</v>
      </c>
      <c r="J38" s="5" t="e">
        <f t="shared" si="8"/>
        <v>#VALUE!</v>
      </c>
      <c r="K38" s="5" t="s">
        <v>152</v>
      </c>
      <c r="L38" s="10" t="s">
        <v>226</v>
      </c>
    </row>
    <row r="39" spans="1:12" ht="78" x14ac:dyDescent="0.35">
      <c r="A39" s="4" t="s">
        <v>153</v>
      </c>
      <c r="B39" s="4" t="s">
        <v>154</v>
      </c>
      <c r="C39" s="4" t="str">
        <f t="shared" si="6"/>
        <v>MONSEL DUNGEN</v>
      </c>
      <c r="D39" s="21" t="s">
        <v>9</v>
      </c>
      <c r="E39" s="21" t="str">
        <f t="shared" si="5"/>
        <v>MURDER</v>
      </c>
      <c r="F39" s="8" t="s">
        <v>155</v>
      </c>
      <c r="G39" s="5" t="str">
        <f t="shared" si="7"/>
        <v>1</v>
      </c>
      <c r="H39" s="8" t="s">
        <v>103</v>
      </c>
      <c r="I39" s="5" t="str">
        <f t="shared" si="4"/>
        <v>Denver PD</v>
      </c>
      <c r="J39" s="5" t="e">
        <f t="shared" si="8"/>
        <v>#VALUE!</v>
      </c>
      <c r="K39" s="8" t="s">
        <v>156</v>
      </c>
      <c r="L39" s="10" t="s">
        <v>226</v>
      </c>
    </row>
    <row r="40" spans="1:12" ht="78" x14ac:dyDescent="0.3">
      <c r="A40" s="4" t="s">
        <v>96</v>
      </c>
      <c r="B40" s="4" t="s">
        <v>157</v>
      </c>
      <c r="C40" s="4" t="str">
        <f t="shared" si="6"/>
        <v>ROBERT TALLANT</v>
      </c>
      <c r="D40" s="21" t="s">
        <v>50</v>
      </c>
      <c r="E40" s="21" t="str">
        <f t="shared" si="5"/>
        <v>MURDER</v>
      </c>
      <c r="F40" s="5" t="s">
        <v>158</v>
      </c>
      <c r="G40" s="5" t="str">
        <f t="shared" si="7"/>
        <v>1</v>
      </c>
      <c r="H40" s="5" t="s">
        <v>78</v>
      </c>
      <c r="I40" s="5" t="str">
        <f t="shared" si="4"/>
        <v>Aurora PD</v>
      </c>
      <c r="J40" s="5" t="e">
        <f t="shared" si="8"/>
        <v>#VALUE!</v>
      </c>
      <c r="K40" s="12">
        <v>921565</v>
      </c>
      <c r="L40" s="10" t="s">
        <v>226</v>
      </c>
    </row>
    <row r="41" spans="1:12" ht="78" x14ac:dyDescent="0.3">
      <c r="A41" s="4" t="s">
        <v>159</v>
      </c>
      <c r="B41" s="4" t="s">
        <v>160</v>
      </c>
      <c r="C41" s="4" t="str">
        <f t="shared" si="6"/>
        <v>CORY ZORN</v>
      </c>
      <c r="D41" s="21" t="s">
        <v>9</v>
      </c>
      <c r="E41" s="21" t="str">
        <f t="shared" si="5"/>
        <v>MURDER</v>
      </c>
      <c r="F41" s="5" t="s">
        <v>161</v>
      </c>
      <c r="G41" s="5" t="str">
        <f t="shared" si="7"/>
        <v>1</v>
      </c>
      <c r="H41" s="5" t="s">
        <v>162</v>
      </c>
      <c r="I41" s="5" t="str">
        <f t="shared" si="4"/>
        <v>Northglenn PD</v>
      </c>
      <c r="J41" s="5" t="e">
        <f t="shared" si="8"/>
        <v>#VALUE!</v>
      </c>
      <c r="K41" s="12">
        <v>922145</v>
      </c>
      <c r="L41" s="10" t="s">
        <v>226</v>
      </c>
    </row>
    <row r="42" spans="1:12" ht="78" x14ac:dyDescent="0.35">
      <c r="A42" s="4" t="s">
        <v>163</v>
      </c>
      <c r="B42" s="4" t="s">
        <v>126</v>
      </c>
      <c r="C42" s="4" t="str">
        <f t="shared" si="6"/>
        <v>MARVIN DENNIS</v>
      </c>
      <c r="D42" s="21" t="s">
        <v>9</v>
      </c>
      <c r="E42" s="21" t="str">
        <f t="shared" si="5"/>
        <v>MURDER</v>
      </c>
      <c r="F42" s="8" t="s">
        <v>164</v>
      </c>
      <c r="G42" s="5" t="str">
        <f t="shared" si="7"/>
        <v>1</v>
      </c>
      <c r="H42" s="8" t="s">
        <v>165</v>
      </c>
      <c r="I42" s="5" t="str">
        <f t="shared" si="4"/>
        <v>Gilpin County SO</v>
      </c>
      <c r="J42" s="5" t="e">
        <f t="shared" si="8"/>
        <v>#VALUE!</v>
      </c>
      <c r="K42" s="16">
        <v>910418</v>
      </c>
      <c r="L42" s="10" t="s">
        <v>226</v>
      </c>
    </row>
    <row r="43" spans="1:12" ht="78" x14ac:dyDescent="0.35">
      <c r="A43" s="4" t="s">
        <v>166</v>
      </c>
      <c r="B43" s="6" t="s">
        <v>167</v>
      </c>
      <c r="C43" s="4" t="str">
        <f t="shared" si="6"/>
        <v>ALBERTO MATIAS-
MARTINEZ</v>
      </c>
      <c r="D43" s="21" t="s">
        <v>9</v>
      </c>
      <c r="E43" s="21" t="str">
        <f t="shared" si="5"/>
        <v>MURDER</v>
      </c>
      <c r="F43" s="8" t="s">
        <v>168</v>
      </c>
      <c r="G43" s="5" t="str">
        <f t="shared" si="7"/>
        <v>1</v>
      </c>
      <c r="H43" s="8" t="s">
        <v>169</v>
      </c>
      <c r="I43" s="5" t="str">
        <f t="shared" si="4"/>
        <v>Weld County SO</v>
      </c>
      <c r="J43" s="5" t="e">
        <f t="shared" si="8"/>
        <v>#VALUE!</v>
      </c>
      <c r="K43" s="16">
        <v>920912063</v>
      </c>
      <c r="L43" s="10" t="s">
        <v>226</v>
      </c>
    </row>
    <row r="44" spans="1:12" ht="78" x14ac:dyDescent="0.35">
      <c r="A44" s="4" t="s">
        <v>7</v>
      </c>
      <c r="B44" s="4" t="s">
        <v>170</v>
      </c>
      <c r="C44" s="4" t="str">
        <f t="shared" si="6"/>
        <v>RONALD JANOUSHEK</v>
      </c>
      <c r="D44" s="21" t="s">
        <v>9</v>
      </c>
      <c r="E44" s="21" t="str">
        <f t="shared" si="5"/>
        <v>MURDER</v>
      </c>
      <c r="F44" s="8" t="s">
        <v>171</v>
      </c>
      <c r="G44" s="5" t="str">
        <f t="shared" si="7"/>
        <v>1</v>
      </c>
      <c r="H44" s="8" t="s">
        <v>172</v>
      </c>
      <c r="I44" s="5" t="str">
        <f t="shared" si="4"/>
        <v>Brighton PD</v>
      </c>
      <c r="J44" s="5" t="e">
        <f t="shared" si="8"/>
        <v>#VALUE!</v>
      </c>
      <c r="K44" s="16">
        <v>923042</v>
      </c>
      <c r="L44" s="10" t="s">
        <v>226</v>
      </c>
    </row>
    <row r="45" spans="1:12" ht="78" x14ac:dyDescent="0.3">
      <c r="A45" s="4" t="s">
        <v>96</v>
      </c>
      <c r="B45" s="4" t="s">
        <v>178</v>
      </c>
      <c r="C45" s="4" t="str">
        <f t="shared" si="6"/>
        <v>ROBERT ODELL</v>
      </c>
      <c r="D45" s="21" t="s">
        <v>179</v>
      </c>
      <c r="E45" s="21" t="s">
        <v>179</v>
      </c>
      <c r="F45" s="5" t="s">
        <v>180</v>
      </c>
      <c r="G45" s="5" t="str">
        <f t="shared" si="7"/>
        <v>1</v>
      </c>
      <c r="H45" s="5" t="s">
        <v>141</v>
      </c>
      <c r="I45" s="5" t="str">
        <f t="shared" si="4"/>
        <v>Littleton PD</v>
      </c>
      <c r="J45" s="5" t="e">
        <f t="shared" si="8"/>
        <v>#VALUE!</v>
      </c>
      <c r="K45" s="12">
        <v>931615</v>
      </c>
      <c r="L45" s="10" t="s">
        <v>226</v>
      </c>
    </row>
    <row r="46" spans="1:12" ht="101.5" x14ac:dyDescent="0.35">
      <c r="A46" s="4" t="s">
        <v>58</v>
      </c>
      <c r="B46" s="4" t="s">
        <v>36</v>
      </c>
      <c r="C46" s="4" t="str">
        <f t="shared" si="6"/>
        <v>MARTIN WILLIAMS</v>
      </c>
      <c r="D46" s="21" t="s">
        <v>181</v>
      </c>
      <c r="E46" s="21" t="str">
        <f>IF(ISNUMBER(SEARCH("MURD",D46)), "MURDER", IF(ISNUMBER(SEARCH("SEX",D46)), "SEX ASSAULT", IF(ISNUMBER(SEARCH("(SEX",D46)), "SEX ASSAULT", " ")))</f>
        <v>SEX ASSAULT</v>
      </c>
      <c r="F46" s="8" t="s">
        <v>182</v>
      </c>
      <c r="G46" s="5" t="str">
        <f t="shared" si="7"/>
        <v>1</v>
      </c>
      <c r="H46" s="8" t="s">
        <v>103</v>
      </c>
      <c r="I46" s="5" t="str">
        <f t="shared" si="4"/>
        <v>Denver PD</v>
      </c>
      <c r="J46" s="5" t="e">
        <f t="shared" si="8"/>
        <v>#VALUE!</v>
      </c>
      <c r="K46" s="8" t="s">
        <v>183</v>
      </c>
      <c r="L46" s="10" t="s">
        <v>226</v>
      </c>
    </row>
    <row r="47" spans="1:12" ht="78" x14ac:dyDescent="0.35">
      <c r="A47" s="4" t="s">
        <v>190</v>
      </c>
      <c r="B47" s="4" t="s">
        <v>191</v>
      </c>
      <c r="C47" s="4" t="str">
        <f t="shared" si="6"/>
        <v>CHESTER HUGGINS</v>
      </c>
      <c r="D47" s="21" t="s">
        <v>9</v>
      </c>
      <c r="E47" s="21" t="str">
        <f>IF(ISNUMBER(SEARCH("MURD",D47)), "MURDER", IF(ISNUMBER(SEARCH("SEX",D47)), "SEX ASSAULT", IF(ISNUMBER(SEARCH("(SEX",D47)), "SEX ASSAULT", " ")))</f>
        <v>MURDER</v>
      </c>
      <c r="F47" s="8" t="s">
        <v>192</v>
      </c>
      <c r="G47" s="5" t="str">
        <f t="shared" si="7"/>
        <v>1</v>
      </c>
      <c r="H47" s="8" t="s">
        <v>78</v>
      </c>
      <c r="I47" s="5" t="str">
        <f t="shared" si="4"/>
        <v>Aurora PD</v>
      </c>
      <c r="J47" s="5" t="e">
        <f t="shared" si="8"/>
        <v>#VALUE!</v>
      </c>
      <c r="K47" s="16">
        <v>932424</v>
      </c>
      <c r="L47" s="10" t="s">
        <v>226</v>
      </c>
    </row>
    <row r="48" spans="1:12" ht="78" x14ac:dyDescent="0.3">
      <c r="A48" s="4" t="s">
        <v>193</v>
      </c>
      <c r="B48" s="4" t="s">
        <v>194</v>
      </c>
      <c r="C48" s="4" t="str">
        <f t="shared" si="6"/>
        <v>CHARLES MCMILLIAN</v>
      </c>
      <c r="D48" s="21" t="s">
        <v>9</v>
      </c>
      <c r="E48" s="21" t="str">
        <f>IF(ISNUMBER(SEARCH("MURD",D48)), "MURDER", IF(ISNUMBER(SEARCH("SEX",D48)), "SEX ASSAULT", IF(ISNUMBER(SEARCH("(SEX",D48)), "SEX ASSAULT", " ")))</f>
        <v>MURDER</v>
      </c>
      <c r="F48" s="5" t="s">
        <v>195</v>
      </c>
      <c r="G48" s="5" t="str">
        <f t="shared" si="7"/>
        <v>1</v>
      </c>
      <c r="H48" s="5" t="s">
        <v>196</v>
      </c>
      <c r="I48" s="5" t="str">
        <f t="shared" si="4"/>
        <v>Englewood PD</v>
      </c>
      <c r="J48" s="5" t="e">
        <f t="shared" si="8"/>
        <v>#VALUE!</v>
      </c>
      <c r="K48" s="12">
        <v>9227486</v>
      </c>
      <c r="L48" s="10" t="s">
        <v>226</v>
      </c>
    </row>
    <row r="49" spans="1:12" ht="78" x14ac:dyDescent="0.3">
      <c r="A49" s="4" t="s">
        <v>197</v>
      </c>
      <c r="B49" s="4" t="s">
        <v>198</v>
      </c>
      <c r="C49" s="4" t="str">
        <f t="shared" si="6"/>
        <v>KENYON TOLERTON</v>
      </c>
      <c r="D49" s="21" t="s">
        <v>9</v>
      </c>
      <c r="E49" s="21" t="str">
        <f>IF(ISNUMBER(SEARCH("MURD",D49)), "MURDER", IF(ISNUMBER(SEARCH("SEX",D49)), "SEX ASSAULT", IF(ISNUMBER(SEARCH("(SEX",D49)), "SEX ASSAULT", " ")))</f>
        <v>MURDER</v>
      </c>
      <c r="F49" s="5" t="s">
        <v>199</v>
      </c>
      <c r="G49" s="5" t="str">
        <f t="shared" si="7"/>
        <v>1</v>
      </c>
      <c r="H49" s="5" t="s">
        <v>200</v>
      </c>
      <c r="I49" s="5" t="str">
        <f t="shared" si="4"/>
        <v>Arapahoe County SO</v>
      </c>
      <c r="J49" s="5" t="e">
        <f t="shared" si="8"/>
        <v>#VALUE!</v>
      </c>
      <c r="K49" s="12">
        <v>9331377</v>
      </c>
      <c r="L49" s="10" t="s">
        <v>226</v>
      </c>
    </row>
    <row r="50" spans="1:12" ht="78" x14ac:dyDescent="0.35">
      <c r="A50" s="4" t="s">
        <v>201</v>
      </c>
      <c r="B50" s="4" t="s">
        <v>202</v>
      </c>
      <c r="C50" s="4" t="str">
        <f t="shared" si="6"/>
        <v>FREDERICK ROBINSON</v>
      </c>
      <c r="D50" s="21" t="s">
        <v>107</v>
      </c>
      <c r="E50" s="21" t="str">
        <f>IF(ISNUMBER(SEARCH("MURD",D50)), "MURDER", IF(ISNUMBER(SEARCH("SEX",D50)), "SEX ASSAULT", IF(ISNUMBER(SEARCH("(SEX",D50)), "SEX ASSAULT", " ")))</f>
        <v>SEX ASSAULT</v>
      </c>
      <c r="F50" s="8" t="s">
        <v>203</v>
      </c>
      <c r="G50" s="5" t="str">
        <f t="shared" si="7"/>
        <v>1</v>
      </c>
      <c r="H50" s="8" t="s">
        <v>204</v>
      </c>
      <c r="I50" s="5" t="str">
        <f t="shared" si="4"/>
        <v>Glendale PD</v>
      </c>
      <c r="J50" s="5" t="e">
        <f t="shared" si="8"/>
        <v>#VALUE!</v>
      </c>
      <c r="K50" s="16">
        <v>940420</v>
      </c>
      <c r="L50" s="10" t="s">
        <v>226</v>
      </c>
    </row>
    <row r="51" spans="1:12" ht="78" x14ac:dyDescent="0.3">
      <c r="A51" s="4" t="s">
        <v>209</v>
      </c>
      <c r="B51" s="4" t="s">
        <v>210</v>
      </c>
      <c r="C51" s="4" t="str">
        <f t="shared" si="6"/>
        <v>STEVEN STALEY</v>
      </c>
      <c r="D51" s="21" t="s">
        <v>211</v>
      </c>
      <c r="E51" s="21" t="s">
        <v>211</v>
      </c>
      <c r="F51" s="5" t="s">
        <v>212</v>
      </c>
      <c r="G51" s="5" t="str">
        <f t="shared" si="7"/>
        <v>1</v>
      </c>
      <c r="H51" s="5" t="s">
        <v>213</v>
      </c>
      <c r="I51" s="5" t="str">
        <f t="shared" si="4"/>
        <v>Morgan County SO</v>
      </c>
      <c r="J51" s="5" t="e">
        <f t="shared" si="8"/>
        <v>#VALUE!</v>
      </c>
      <c r="K51" s="12">
        <v>148284</v>
      </c>
      <c r="L51" s="10" t="s">
        <v>226</v>
      </c>
    </row>
    <row r="52" spans="1:12" ht="78" x14ac:dyDescent="0.35">
      <c r="A52" s="4" t="s">
        <v>138</v>
      </c>
      <c r="B52" s="4" t="s">
        <v>214</v>
      </c>
      <c r="C52" s="4" t="str">
        <f t="shared" si="6"/>
        <v>RICHARD PIERCE</v>
      </c>
      <c r="D52" s="21" t="s">
        <v>107</v>
      </c>
      <c r="E52" s="21" t="str">
        <f>IF(ISNUMBER(SEARCH("MURD",D52)), "MURDER", IF(ISNUMBER(SEARCH("SEX",D52)), "SEX ASSAULT", IF(ISNUMBER(SEARCH("(SEX",D52)), "SEX ASSAULT", " ")))</f>
        <v>SEX ASSAULT</v>
      </c>
      <c r="F52" s="8" t="s">
        <v>215</v>
      </c>
      <c r="G52" s="5" t="str">
        <f t="shared" si="7"/>
        <v>1</v>
      </c>
      <c r="H52" s="8" t="s">
        <v>216</v>
      </c>
      <c r="I52" s="5" t="str">
        <f t="shared" si="4"/>
        <v>Larimer County SO</v>
      </c>
      <c r="J52" s="5" t="e">
        <f t="shared" si="8"/>
        <v>#VALUE!</v>
      </c>
      <c r="K52" s="16">
        <v>8420992</v>
      </c>
      <c r="L52" s="10" t="s">
        <v>226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0AEFB-0758-4931-9797-A43E94F837EC}">
  <dimension ref="A1:L52"/>
  <sheetViews>
    <sheetView workbookViewId="0">
      <selection activeCell="I4" sqref="A1:L52"/>
    </sheetView>
  </sheetViews>
  <sheetFormatPr defaultRowHeight="13" x14ac:dyDescent="0.3"/>
  <cols>
    <col min="3" max="3" width="13.19921875" customWidth="1"/>
    <col min="11" max="11" width="15" customWidth="1"/>
  </cols>
  <sheetData>
    <row r="1" spans="1:12" ht="42" x14ac:dyDescent="0.3">
      <c r="A1" s="17" t="s">
        <v>219</v>
      </c>
      <c r="B1" s="17" t="s">
        <v>218</v>
      </c>
      <c r="C1" s="2" t="s">
        <v>224</v>
      </c>
      <c r="D1" s="20" t="s">
        <v>220</v>
      </c>
      <c r="E1" s="20" t="s">
        <v>244</v>
      </c>
      <c r="F1" s="18" t="s">
        <v>221</v>
      </c>
      <c r="G1" s="18" t="s">
        <v>227</v>
      </c>
      <c r="H1" s="17" t="s">
        <v>236</v>
      </c>
      <c r="I1" s="17" t="s">
        <v>237</v>
      </c>
      <c r="J1" s="17" t="s">
        <v>231</v>
      </c>
      <c r="K1" s="18" t="s">
        <v>222</v>
      </c>
      <c r="L1" s="19" t="s">
        <v>223</v>
      </c>
    </row>
    <row r="2" spans="1:12" ht="91" x14ac:dyDescent="0.3">
      <c r="A2" s="4" t="s">
        <v>13</v>
      </c>
      <c r="B2" s="4" t="s">
        <v>14</v>
      </c>
      <c r="C2" s="4" t="str">
        <f t="shared" ref="C2:C33" si="0">A2&amp;" "&amp;B2</f>
        <v>STANLEY TOPPING</v>
      </c>
      <c r="D2" s="22" t="s">
        <v>15</v>
      </c>
      <c r="E2" s="21" t="str">
        <f t="shared" ref="E2:E11" si="1">IF(ISNUMBER(SEARCH("MURD",D2)), "MURDER", IF(ISNUMBER(SEARCH("SEX",D2)), "SEX ASSAULT", IF(ISNUMBER(SEARCH("(SEX",D2)), "SEX ASSAULT", " ")))</f>
        <v>SEX ASSAULT</v>
      </c>
      <c r="F2" s="6" t="s">
        <v>16</v>
      </c>
      <c r="G2" s="5" t="str">
        <f t="shared" ref="G2:G33" si="2">IF(COUNTIF(F2,"*,*"),"2","1")</f>
        <v>2</v>
      </c>
      <c r="H2" s="6" t="s">
        <v>17</v>
      </c>
      <c r="I2" s="6" t="str">
        <f>LEFT(H2,FIND(",",H2)-1)</f>
        <v>Boulder PD</v>
      </c>
      <c r="J2" s="5" t="str">
        <f t="shared" ref="J2:J33" si="3">RIGHT(H2,LEN(H2)-SEARCH(",",H2))</f>
        <v xml:space="preserve">
Alamosa PD</v>
      </c>
      <c r="K2" s="6" t="s">
        <v>18</v>
      </c>
      <c r="L2" s="1" t="s">
        <v>217</v>
      </c>
    </row>
    <row r="3" spans="1:12" ht="101.5" x14ac:dyDescent="0.3">
      <c r="A3" s="4" t="s">
        <v>39</v>
      </c>
      <c r="B3" s="4" t="s">
        <v>40</v>
      </c>
      <c r="C3" s="4" t="str">
        <f t="shared" si="0"/>
        <v>PATRICK PORTLEY</v>
      </c>
      <c r="D3" s="22" t="s">
        <v>37</v>
      </c>
      <c r="E3" s="21" t="str">
        <f t="shared" si="1"/>
        <v>SEX ASSAULT</v>
      </c>
      <c r="F3" s="5" t="s">
        <v>41</v>
      </c>
      <c r="G3" s="5" t="str">
        <f t="shared" si="2"/>
        <v>2</v>
      </c>
      <c r="H3" s="5" t="s">
        <v>42</v>
      </c>
      <c r="I3" s="5" t="str">
        <f>LEFT(H3,FIND(",",H3)-1)</f>
        <v>Littleton PD</v>
      </c>
      <c r="J3" s="5" t="str">
        <f t="shared" si="3"/>
        <v xml:space="preserve"> Aurora PD</v>
      </c>
      <c r="K3" s="11" t="s">
        <v>43</v>
      </c>
      <c r="L3" s="1" t="s">
        <v>217</v>
      </c>
    </row>
    <row r="4" spans="1:12" ht="91" x14ac:dyDescent="0.3">
      <c r="A4" s="4" t="s">
        <v>48</v>
      </c>
      <c r="B4" s="4" t="s">
        <v>49</v>
      </c>
      <c r="C4" s="4" t="str">
        <f t="shared" si="0"/>
        <v>GRANVILLE HUBBARD</v>
      </c>
      <c r="D4" s="21" t="s">
        <v>50</v>
      </c>
      <c r="E4" s="21" t="str">
        <f t="shared" si="1"/>
        <v>MURDER</v>
      </c>
      <c r="F4" s="4" t="s">
        <v>51</v>
      </c>
      <c r="G4" s="5" t="str">
        <f t="shared" si="2"/>
        <v>2</v>
      </c>
      <c r="H4" s="4" t="s">
        <v>52</v>
      </c>
      <c r="I4" s="4" t="str">
        <f>LEFT(H4,FIND(",",H4)-1)</f>
        <v>Denver PD</v>
      </c>
      <c r="J4" s="5" t="str">
        <f t="shared" si="3"/>
        <v xml:space="preserve"> Denver DOC</v>
      </c>
      <c r="K4" s="4" t="s">
        <v>53</v>
      </c>
      <c r="L4" s="1" t="s">
        <v>217</v>
      </c>
    </row>
    <row r="5" spans="1:12" ht="78" x14ac:dyDescent="0.3">
      <c r="A5" s="4" t="s">
        <v>173</v>
      </c>
      <c r="B5" s="4" t="s">
        <v>174</v>
      </c>
      <c r="C5" s="4" t="str">
        <f t="shared" si="0"/>
        <v>BENEDICT JACKSON</v>
      </c>
      <c r="D5" s="21" t="s">
        <v>107</v>
      </c>
      <c r="E5" s="21" t="str">
        <f t="shared" si="1"/>
        <v>SEX ASSAULT</v>
      </c>
      <c r="F5" s="4" t="s">
        <v>175</v>
      </c>
      <c r="G5" s="5" t="str">
        <f t="shared" si="2"/>
        <v>2</v>
      </c>
      <c r="H5" s="4" t="s">
        <v>176</v>
      </c>
      <c r="I5" s="4" t="str">
        <f>LEFT(H5,FIND(",",H5)-1)</f>
        <v>DA 4th</v>
      </c>
      <c r="J5" s="5" t="str">
        <f t="shared" si="3"/>
        <v xml:space="preserve"> DOC Denver</v>
      </c>
      <c r="K5" s="11" t="s">
        <v>177</v>
      </c>
      <c r="L5" s="10" t="s">
        <v>226</v>
      </c>
    </row>
    <row r="6" spans="1:12" ht="101.5" x14ac:dyDescent="0.3">
      <c r="A6" s="4" t="s">
        <v>184</v>
      </c>
      <c r="B6" s="4" t="s">
        <v>185</v>
      </c>
      <c r="C6" s="4" t="str">
        <f t="shared" si="0"/>
        <v>WILLIAM PEATROSS</v>
      </c>
      <c r="D6" s="22" t="s">
        <v>186</v>
      </c>
      <c r="E6" s="21" t="str">
        <f t="shared" si="1"/>
        <v>SEX ASSAULT</v>
      </c>
      <c r="F6" s="5" t="s">
        <v>187</v>
      </c>
      <c r="G6" s="5" t="str">
        <f t="shared" si="2"/>
        <v>2</v>
      </c>
      <c r="H6" s="5" t="s">
        <v>188</v>
      </c>
      <c r="I6" s="5" t="str">
        <f>LEFT(H6,FIND(",",H6)-1)</f>
        <v>Lakewood PD</v>
      </c>
      <c r="J6" s="5" t="str">
        <f t="shared" si="3"/>
        <v xml:space="preserve"> DOC Denver</v>
      </c>
      <c r="K6" s="11" t="s">
        <v>189</v>
      </c>
      <c r="L6" s="10" t="s">
        <v>226</v>
      </c>
    </row>
    <row r="7" spans="1:12" ht="78" x14ac:dyDescent="0.3">
      <c r="A7" s="4" t="s">
        <v>138</v>
      </c>
      <c r="B7" s="4" t="s">
        <v>205</v>
      </c>
      <c r="C7" s="4" t="str">
        <f t="shared" si="0"/>
        <v>RICHARD DRAKE</v>
      </c>
      <c r="D7" s="21" t="s">
        <v>9</v>
      </c>
      <c r="E7" s="21" t="str">
        <f t="shared" si="1"/>
        <v>MURDER</v>
      </c>
      <c r="F7" s="4" t="s">
        <v>206</v>
      </c>
      <c r="G7" s="5" t="str">
        <f t="shared" si="2"/>
        <v>2</v>
      </c>
      <c r="H7" s="5" t="s">
        <v>207</v>
      </c>
      <c r="I7" s="5" t="str">
        <f t="shared" ref="I7:I52" si="4">H7</f>
        <v>GJ PD GJ PD</v>
      </c>
      <c r="J7" s="5" t="e">
        <f t="shared" si="3"/>
        <v>#VALUE!</v>
      </c>
      <c r="K7" s="11" t="s">
        <v>208</v>
      </c>
      <c r="L7" s="10" t="s">
        <v>226</v>
      </c>
    </row>
    <row r="8" spans="1:12" ht="91" x14ac:dyDescent="0.3">
      <c r="A8" s="4" t="s">
        <v>7</v>
      </c>
      <c r="B8" s="4" t="s">
        <v>8</v>
      </c>
      <c r="C8" s="4" t="str">
        <f t="shared" si="0"/>
        <v>RONALD REGGANS</v>
      </c>
      <c r="D8" s="21" t="s">
        <v>9</v>
      </c>
      <c r="E8" s="21" t="str">
        <f t="shared" si="1"/>
        <v>MURDER</v>
      </c>
      <c r="F8" s="5" t="s">
        <v>10</v>
      </c>
      <c r="G8" s="5" t="str">
        <f t="shared" si="2"/>
        <v>1</v>
      </c>
      <c r="H8" s="5" t="s">
        <v>11</v>
      </c>
      <c r="I8" s="5" t="str">
        <f t="shared" si="4"/>
        <v>Denver PD</v>
      </c>
      <c r="J8" s="5" t="e">
        <f t="shared" si="3"/>
        <v>#VALUE!</v>
      </c>
      <c r="K8" s="5" t="s">
        <v>12</v>
      </c>
      <c r="L8" s="1" t="s">
        <v>217</v>
      </c>
    </row>
    <row r="9" spans="1:12" ht="91" x14ac:dyDescent="0.3">
      <c r="A9" s="4" t="s">
        <v>19</v>
      </c>
      <c r="B9" s="4" t="s">
        <v>20</v>
      </c>
      <c r="C9" s="4" t="str">
        <f t="shared" si="0"/>
        <v>JESSE PHIFFER</v>
      </c>
      <c r="D9" s="21" t="s">
        <v>9</v>
      </c>
      <c r="E9" s="21" t="str">
        <f t="shared" si="1"/>
        <v>MURDER</v>
      </c>
      <c r="F9" s="5" t="s">
        <v>21</v>
      </c>
      <c r="G9" s="5" t="str">
        <f t="shared" si="2"/>
        <v>1</v>
      </c>
      <c r="H9" s="5" t="s">
        <v>11</v>
      </c>
      <c r="I9" s="5" t="str">
        <f t="shared" si="4"/>
        <v>Denver PD</v>
      </c>
      <c r="J9" s="5" t="e">
        <f t="shared" si="3"/>
        <v>#VALUE!</v>
      </c>
      <c r="K9" s="5" t="s">
        <v>22</v>
      </c>
      <c r="L9" s="1" t="s">
        <v>217</v>
      </c>
    </row>
    <row r="10" spans="1:12" ht="91" x14ac:dyDescent="0.3">
      <c r="A10" s="4" t="s">
        <v>23</v>
      </c>
      <c r="B10" s="4" t="s">
        <v>24</v>
      </c>
      <c r="C10" s="4" t="str">
        <f t="shared" si="0"/>
        <v>STEPHEN BECKER</v>
      </c>
      <c r="D10" s="21" t="s">
        <v>9</v>
      </c>
      <c r="E10" s="21" t="str">
        <f t="shared" si="1"/>
        <v>MURDER</v>
      </c>
      <c r="F10" s="5" t="s">
        <v>25</v>
      </c>
      <c r="G10" s="5" t="str">
        <f t="shared" si="2"/>
        <v>1</v>
      </c>
      <c r="H10" s="5" t="s">
        <v>26</v>
      </c>
      <c r="I10" s="5" t="str">
        <f t="shared" si="4"/>
        <v>Northglenn PD</v>
      </c>
      <c r="J10" s="5" t="e">
        <f t="shared" si="3"/>
        <v>#VALUE!</v>
      </c>
      <c r="K10" s="7">
        <v>866783</v>
      </c>
      <c r="L10" s="1" t="s">
        <v>217</v>
      </c>
    </row>
    <row r="11" spans="1:12" ht="91" x14ac:dyDescent="0.3">
      <c r="A11" s="4" t="s">
        <v>27</v>
      </c>
      <c r="B11" s="4" t="s">
        <v>28</v>
      </c>
      <c r="C11" s="4" t="str">
        <f t="shared" si="0"/>
        <v>ERIC BROWN</v>
      </c>
      <c r="D11" s="22" t="s">
        <v>15</v>
      </c>
      <c r="E11" s="21" t="str">
        <f t="shared" si="1"/>
        <v>SEX ASSAULT</v>
      </c>
      <c r="F11" s="5" t="s">
        <v>29</v>
      </c>
      <c r="G11" s="5" t="str">
        <f t="shared" si="2"/>
        <v>1</v>
      </c>
      <c r="H11" s="5" t="s">
        <v>30</v>
      </c>
      <c r="I11" s="5" t="str">
        <f t="shared" si="4"/>
        <v>Glendale</v>
      </c>
      <c r="J11" s="5" t="e">
        <f t="shared" si="3"/>
        <v>#VALUE!</v>
      </c>
      <c r="K11" s="7">
        <v>8618522</v>
      </c>
      <c r="L11" s="1" t="s">
        <v>217</v>
      </c>
    </row>
    <row r="12" spans="1:12" ht="91" x14ac:dyDescent="0.3">
      <c r="A12" s="4" t="s">
        <v>7</v>
      </c>
      <c r="B12" s="4" t="s">
        <v>31</v>
      </c>
      <c r="C12" s="4" t="str">
        <f t="shared" si="0"/>
        <v>RONALD SANDOVAL</v>
      </c>
      <c r="D12" s="22" t="s">
        <v>32</v>
      </c>
      <c r="E12" s="25" t="s">
        <v>250</v>
      </c>
      <c r="F12" s="5" t="s">
        <v>33</v>
      </c>
      <c r="G12" s="5" t="str">
        <f t="shared" si="2"/>
        <v>1</v>
      </c>
      <c r="H12" s="5" t="s">
        <v>34</v>
      </c>
      <c r="I12" s="5" t="str">
        <f t="shared" si="4"/>
        <v>Edgewater PD</v>
      </c>
      <c r="J12" s="5" t="e">
        <f t="shared" si="3"/>
        <v>#VALUE!</v>
      </c>
      <c r="K12" s="7">
        <v>871025</v>
      </c>
      <c r="L12" s="1" t="s">
        <v>217</v>
      </c>
    </row>
    <row r="13" spans="1:12" ht="101.5" x14ac:dyDescent="0.35">
      <c r="A13" s="4" t="s">
        <v>35</v>
      </c>
      <c r="B13" s="4" t="s">
        <v>36</v>
      </c>
      <c r="C13" s="4" t="str">
        <f t="shared" si="0"/>
        <v>KIRTIS WILLIAMS</v>
      </c>
      <c r="D13" s="22" t="s">
        <v>37</v>
      </c>
      <c r="E13" s="21" t="str">
        <f t="shared" ref="E13:E44" si="5">IF(ISNUMBER(SEARCH("MURD",D13)), "MURDER", IF(ISNUMBER(SEARCH("SEX",D13)), "SEX ASSAULT", IF(ISNUMBER(SEARCH("(SEX",D13)), "SEX ASSAULT", " ")))</f>
        <v>SEX ASSAULT</v>
      </c>
      <c r="F13" s="8" t="s">
        <v>38</v>
      </c>
      <c r="G13" s="5" t="str">
        <f t="shared" si="2"/>
        <v>1</v>
      </c>
      <c r="H13" s="8" t="s">
        <v>11</v>
      </c>
      <c r="I13" s="5" t="str">
        <f t="shared" si="4"/>
        <v>Denver PD</v>
      </c>
      <c r="J13" s="5" t="e">
        <f t="shared" si="3"/>
        <v>#VALUE!</v>
      </c>
      <c r="K13" s="9">
        <v>239222</v>
      </c>
      <c r="L13" s="1" t="s">
        <v>217</v>
      </c>
    </row>
    <row r="14" spans="1:12" ht="91" x14ac:dyDescent="0.3">
      <c r="A14" s="4" t="s">
        <v>44</v>
      </c>
      <c r="B14" s="4" t="s">
        <v>45</v>
      </c>
      <c r="C14" s="4" t="str">
        <f t="shared" si="0"/>
        <v>JAMES KIRKENDALL</v>
      </c>
      <c r="D14" s="21" t="s">
        <v>9</v>
      </c>
      <c r="E14" s="21" t="str">
        <f t="shared" si="5"/>
        <v>MURDER</v>
      </c>
      <c r="F14" s="5" t="s">
        <v>46</v>
      </c>
      <c r="G14" s="5" t="str">
        <f t="shared" si="2"/>
        <v>1</v>
      </c>
      <c r="H14" s="5" t="s">
        <v>11</v>
      </c>
      <c r="I14" s="5" t="str">
        <f t="shared" si="4"/>
        <v>Denver PD</v>
      </c>
      <c r="J14" s="5" t="e">
        <f t="shared" si="3"/>
        <v>#VALUE!</v>
      </c>
      <c r="K14" s="5" t="s">
        <v>47</v>
      </c>
      <c r="L14" s="1" t="s">
        <v>217</v>
      </c>
    </row>
    <row r="15" spans="1:12" ht="91" x14ac:dyDescent="0.3">
      <c r="A15" s="4" t="s">
        <v>54</v>
      </c>
      <c r="B15" s="4" t="s">
        <v>55</v>
      </c>
      <c r="C15" s="4" t="str">
        <f t="shared" si="0"/>
        <v>WALDO MACKEY</v>
      </c>
      <c r="D15" s="21" t="s">
        <v>9</v>
      </c>
      <c r="E15" s="21" t="str">
        <f t="shared" si="5"/>
        <v>MURDER</v>
      </c>
      <c r="F15" s="5" t="s">
        <v>56</v>
      </c>
      <c r="G15" s="5" t="str">
        <f t="shared" si="2"/>
        <v>1</v>
      </c>
      <c r="H15" s="5" t="s">
        <v>11</v>
      </c>
      <c r="I15" s="5" t="str">
        <f t="shared" si="4"/>
        <v>Denver PD</v>
      </c>
      <c r="J15" s="5" t="e">
        <f t="shared" si="3"/>
        <v>#VALUE!</v>
      </c>
      <c r="K15" s="5" t="s">
        <v>57</v>
      </c>
      <c r="L15" s="1" t="s">
        <v>217</v>
      </c>
    </row>
    <row r="16" spans="1:12" ht="101.5" x14ac:dyDescent="0.35">
      <c r="A16" s="4" t="s">
        <v>58</v>
      </c>
      <c r="B16" s="4" t="s">
        <v>36</v>
      </c>
      <c r="C16" s="4" t="str">
        <f t="shared" si="0"/>
        <v>MARTIN WILLIAMS</v>
      </c>
      <c r="D16" s="22" t="s">
        <v>37</v>
      </c>
      <c r="E16" s="21" t="str">
        <f t="shared" si="5"/>
        <v>SEX ASSAULT</v>
      </c>
      <c r="F16" s="8" t="s">
        <v>59</v>
      </c>
      <c r="G16" s="5" t="str">
        <f t="shared" si="2"/>
        <v>1</v>
      </c>
      <c r="H16" s="8" t="s">
        <v>11</v>
      </c>
      <c r="I16" s="5" t="str">
        <f t="shared" si="4"/>
        <v>Denver PD</v>
      </c>
      <c r="J16" s="5" t="e">
        <f t="shared" si="3"/>
        <v>#VALUE!</v>
      </c>
      <c r="K16" s="8" t="s">
        <v>60</v>
      </c>
      <c r="L16" s="1" t="s">
        <v>217</v>
      </c>
    </row>
    <row r="17" spans="1:12" ht="91" x14ac:dyDescent="0.3">
      <c r="A17" s="4" t="s">
        <v>61</v>
      </c>
      <c r="B17" s="4" t="s">
        <v>62</v>
      </c>
      <c r="C17" s="4" t="str">
        <f t="shared" si="0"/>
        <v>MARCUS FERNANDEZ</v>
      </c>
      <c r="D17" s="21" t="s">
        <v>9</v>
      </c>
      <c r="E17" s="21" t="str">
        <f t="shared" si="5"/>
        <v>MURDER</v>
      </c>
      <c r="F17" s="5" t="s">
        <v>63</v>
      </c>
      <c r="G17" s="5" t="str">
        <f t="shared" si="2"/>
        <v>1</v>
      </c>
      <c r="H17" s="6" t="s">
        <v>64</v>
      </c>
      <c r="I17" s="5" t="str">
        <f t="shared" si="4"/>
        <v>CBI Denver
Investigations</v>
      </c>
      <c r="J17" s="5" t="e">
        <f t="shared" si="3"/>
        <v>#VALUE!</v>
      </c>
      <c r="K17" s="5" t="s">
        <v>65</v>
      </c>
      <c r="L17" s="1" t="s">
        <v>217</v>
      </c>
    </row>
    <row r="18" spans="1:12" ht="91" x14ac:dyDescent="0.3">
      <c r="A18" s="4" t="s">
        <v>66</v>
      </c>
      <c r="B18" s="4" t="s">
        <v>67</v>
      </c>
      <c r="C18" s="4" t="str">
        <f t="shared" si="0"/>
        <v>SHELVY REED</v>
      </c>
      <c r="D18" s="21" t="s">
        <v>9</v>
      </c>
      <c r="E18" s="21" t="str">
        <f t="shared" si="5"/>
        <v>MURDER</v>
      </c>
      <c r="F18" s="5" t="s">
        <v>68</v>
      </c>
      <c r="G18" s="5" t="str">
        <f t="shared" si="2"/>
        <v>1</v>
      </c>
      <c r="H18" s="5" t="s">
        <v>69</v>
      </c>
      <c r="I18" s="5" t="str">
        <f t="shared" si="4"/>
        <v>Aurora PD</v>
      </c>
      <c r="J18" s="5" t="e">
        <f t="shared" si="3"/>
        <v>#VALUE!</v>
      </c>
      <c r="K18" s="7">
        <v>9244469</v>
      </c>
      <c r="L18" s="1" t="s">
        <v>217</v>
      </c>
    </row>
    <row r="19" spans="1:12" ht="91" x14ac:dyDescent="0.3">
      <c r="A19" s="4" t="s">
        <v>70</v>
      </c>
      <c r="B19" s="4" t="s">
        <v>71</v>
      </c>
      <c r="C19" s="4" t="str">
        <f t="shared" si="0"/>
        <v>SHANE DAVIS</v>
      </c>
      <c r="D19" s="21" t="s">
        <v>9</v>
      </c>
      <c r="E19" s="21" t="str">
        <f t="shared" si="5"/>
        <v>MURDER</v>
      </c>
      <c r="F19" s="5" t="s">
        <v>72</v>
      </c>
      <c r="G19" s="5" t="str">
        <f t="shared" si="2"/>
        <v>1</v>
      </c>
      <c r="H19" s="5" t="s">
        <v>11</v>
      </c>
      <c r="I19" s="5" t="str">
        <f t="shared" si="4"/>
        <v>Denver PD</v>
      </c>
      <c r="J19" s="5" t="e">
        <f t="shared" si="3"/>
        <v>#VALUE!</v>
      </c>
      <c r="K19" s="5" t="s">
        <v>73</v>
      </c>
      <c r="L19" s="1" t="s">
        <v>217</v>
      </c>
    </row>
    <row r="20" spans="1:12" ht="130" x14ac:dyDescent="0.3">
      <c r="A20" s="4" t="s">
        <v>75</v>
      </c>
      <c r="B20" s="4" t="s">
        <v>76</v>
      </c>
      <c r="C20" s="4" t="str">
        <f t="shared" si="0"/>
        <v>ARTHUR MOORE</v>
      </c>
      <c r="D20" s="21" t="s">
        <v>9</v>
      </c>
      <c r="E20" s="21" t="str">
        <f t="shared" si="5"/>
        <v>MURDER</v>
      </c>
      <c r="F20" s="5" t="s">
        <v>77</v>
      </c>
      <c r="G20" s="5" t="str">
        <f t="shared" si="2"/>
        <v>1</v>
      </c>
      <c r="H20" s="5" t="s">
        <v>78</v>
      </c>
      <c r="I20" s="5" t="str">
        <f t="shared" si="4"/>
        <v>Aurora PD</v>
      </c>
      <c r="J20" s="5" t="e">
        <f t="shared" si="3"/>
        <v>#VALUE!</v>
      </c>
      <c r="K20" s="12">
        <v>87525830</v>
      </c>
      <c r="L20" s="1" t="s">
        <v>225</v>
      </c>
    </row>
    <row r="21" spans="1:12" ht="130" x14ac:dyDescent="0.3">
      <c r="A21" s="4" t="s">
        <v>79</v>
      </c>
      <c r="B21" s="4" t="s">
        <v>80</v>
      </c>
      <c r="C21" s="4" t="str">
        <f t="shared" si="0"/>
        <v>SCOTT MUTCHLER</v>
      </c>
      <c r="D21" s="21" t="s">
        <v>9</v>
      </c>
      <c r="E21" s="21" t="str">
        <f t="shared" si="5"/>
        <v>MURDER</v>
      </c>
      <c r="F21" s="5" t="s">
        <v>81</v>
      </c>
      <c r="G21" s="5" t="str">
        <f t="shared" si="2"/>
        <v>1</v>
      </c>
      <c r="H21" s="5" t="s">
        <v>82</v>
      </c>
      <c r="I21" s="5" t="str">
        <f t="shared" si="4"/>
        <v>Louisville PD</v>
      </c>
      <c r="J21" s="5" t="e">
        <f t="shared" si="3"/>
        <v>#VALUE!</v>
      </c>
      <c r="K21" s="12">
        <v>914236</v>
      </c>
      <c r="L21" s="1" t="s">
        <v>225</v>
      </c>
    </row>
    <row r="22" spans="1:12" ht="130" x14ac:dyDescent="0.3">
      <c r="A22" s="4" t="s">
        <v>83</v>
      </c>
      <c r="B22" s="4" t="s">
        <v>84</v>
      </c>
      <c r="C22" s="4" t="str">
        <f t="shared" si="0"/>
        <v>JONATHAN KASPER</v>
      </c>
      <c r="D22" s="21" t="s">
        <v>9</v>
      </c>
      <c r="E22" s="21" t="str">
        <f t="shared" si="5"/>
        <v>MURDER</v>
      </c>
      <c r="F22" s="5" t="s">
        <v>85</v>
      </c>
      <c r="G22" s="5" t="str">
        <f t="shared" si="2"/>
        <v>1</v>
      </c>
      <c r="H22" s="5" t="s">
        <v>78</v>
      </c>
      <c r="I22" s="5" t="str">
        <f t="shared" si="4"/>
        <v>Aurora PD</v>
      </c>
      <c r="J22" s="5" t="e">
        <f t="shared" si="3"/>
        <v>#VALUE!</v>
      </c>
      <c r="K22" s="12">
        <v>9156440</v>
      </c>
      <c r="L22" s="1" t="s">
        <v>225</v>
      </c>
    </row>
    <row r="23" spans="1:12" ht="130" x14ac:dyDescent="0.3">
      <c r="A23" s="4" t="s">
        <v>86</v>
      </c>
      <c r="B23" s="4" t="s">
        <v>87</v>
      </c>
      <c r="C23" s="4" t="str">
        <f t="shared" si="0"/>
        <v>MICHAEL LOPEZ</v>
      </c>
      <c r="D23" s="21" t="s">
        <v>9</v>
      </c>
      <c r="E23" s="21" t="str">
        <f t="shared" si="5"/>
        <v>MURDER</v>
      </c>
      <c r="F23" s="5" t="s">
        <v>88</v>
      </c>
      <c r="G23" s="5" t="str">
        <f t="shared" si="2"/>
        <v>1</v>
      </c>
      <c r="H23" s="5" t="s">
        <v>89</v>
      </c>
      <c r="I23" s="5" t="str">
        <f t="shared" si="4"/>
        <v>Thornton PD</v>
      </c>
      <c r="J23" s="5" t="e">
        <f t="shared" si="3"/>
        <v>#VALUE!</v>
      </c>
      <c r="K23" s="12">
        <v>831532</v>
      </c>
      <c r="L23" s="1" t="s">
        <v>225</v>
      </c>
    </row>
    <row r="24" spans="1:12" ht="130" x14ac:dyDescent="0.3">
      <c r="A24" s="4" t="s">
        <v>7</v>
      </c>
      <c r="B24" s="4" t="s">
        <v>90</v>
      </c>
      <c r="C24" s="4" t="str">
        <f t="shared" si="0"/>
        <v>RONALD GARNER</v>
      </c>
      <c r="D24" s="21" t="s">
        <v>9</v>
      </c>
      <c r="E24" s="21" t="str">
        <f t="shared" si="5"/>
        <v>MURDER</v>
      </c>
      <c r="F24" s="5" t="s">
        <v>91</v>
      </c>
      <c r="G24" s="5" t="str">
        <f t="shared" si="2"/>
        <v>1</v>
      </c>
      <c r="H24" s="5" t="s">
        <v>92</v>
      </c>
      <c r="I24" s="5" t="str">
        <f t="shared" si="4"/>
        <v>Arvada</v>
      </c>
      <c r="J24" s="5" t="e">
        <f t="shared" si="3"/>
        <v>#VALUE!</v>
      </c>
      <c r="K24" s="12">
        <v>8220401</v>
      </c>
      <c r="L24" s="1" t="s">
        <v>225</v>
      </c>
    </row>
    <row r="25" spans="1:12" ht="78" x14ac:dyDescent="0.35">
      <c r="A25" s="4" t="s">
        <v>96</v>
      </c>
      <c r="B25" s="4" t="s">
        <v>97</v>
      </c>
      <c r="C25" s="4" t="str">
        <f t="shared" si="0"/>
        <v>ROBERT BAILLIE</v>
      </c>
      <c r="D25" s="21" t="s">
        <v>9</v>
      </c>
      <c r="E25" s="21" t="str">
        <f t="shared" si="5"/>
        <v>MURDER</v>
      </c>
      <c r="F25" s="8" t="s">
        <v>98</v>
      </c>
      <c r="G25" s="5" t="str">
        <f t="shared" si="2"/>
        <v>1</v>
      </c>
      <c r="H25" s="8" t="s">
        <v>99</v>
      </c>
      <c r="I25" s="5" t="str">
        <f t="shared" si="4"/>
        <v>Colorado Springs PD</v>
      </c>
      <c r="J25" s="5" t="e">
        <f t="shared" si="3"/>
        <v>#VALUE!</v>
      </c>
      <c r="K25" s="8" t="s">
        <v>100</v>
      </c>
      <c r="L25" s="10" t="s">
        <v>226</v>
      </c>
    </row>
    <row r="26" spans="1:12" ht="101.5" x14ac:dyDescent="0.35">
      <c r="A26" s="4" t="s">
        <v>44</v>
      </c>
      <c r="B26" s="4" t="s">
        <v>101</v>
      </c>
      <c r="C26" s="4" t="str">
        <f t="shared" si="0"/>
        <v>JAMES ALEXANDER</v>
      </c>
      <c r="D26" s="22" t="s">
        <v>37</v>
      </c>
      <c r="E26" s="21" t="str">
        <f t="shared" si="5"/>
        <v>SEX ASSAULT</v>
      </c>
      <c r="F26" s="8" t="s">
        <v>102</v>
      </c>
      <c r="G26" s="5" t="str">
        <f t="shared" si="2"/>
        <v>1</v>
      </c>
      <c r="H26" s="8" t="s">
        <v>103</v>
      </c>
      <c r="I26" s="5" t="str">
        <f t="shared" si="4"/>
        <v>Denver PD</v>
      </c>
      <c r="J26" s="5" t="e">
        <f t="shared" si="3"/>
        <v>#VALUE!</v>
      </c>
      <c r="K26" s="8" t="s">
        <v>104</v>
      </c>
      <c r="L26" s="10" t="s">
        <v>226</v>
      </c>
    </row>
    <row r="27" spans="1:12" ht="78" x14ac:dyDescent="0.3">
      <c r="A27" s="4" t="s">
        <v>105</v>
      </c>
      <c r="B27" s="4" t="s">
        <v>106</v>
      </c>
      <c r="C27" s="4" t="str">
        <f t="shared" si="0"/>
        <v>RICARDO ROYBAL</v>
      </c>
      <c r="D27" s="21" t="s">
        <v>107</v>
      </c>
      <c r="E27" s="21" t="str">
        <f t="shared" si="5"/>
        <v>SEX ASSAULT</v>
      </c>
      <c r="F27" s="5" t="s">
        <v>108</v>
      </c>
      <c r="G27" s="5" t="str">
        <f t="shared" si="2"/>
        <v>1</v>
      </c>
      <c r="H27" s="5" t="s">
        <v>103</v>
      </c>
      <c r="I27" s="5" t="str">
        <f t="shared" si="4"/>
        <v>Denver PD</v>
      </c>
      <c r="J27" s="5" t="e">
        <f t="shared" si="3"/>
        <v>#VALUE!</v>
      </c>
      <c r="K27" s="12">
        <v>851618</v>
      </c>
      <c r="L27" s="10" t="s">
        <v>226</v>
      </c>
    </row>
    <row r="28" spans="1:12" ht="78" x14ac:dyDescent="0.3">
      <c r="A28" s="4" t="s">
        <v>109</v>
      </c>
      <c r="B28" s="4" t="s">
        <v>110</v>
      </c>
      <c r="C28" s="4" t="str">
        <f t="shared" si="0"/>
        <v>JOSEPH LANDERS</v>
      </c>
      <c r="D28" s="21" t="s">
        <v>9</v>
      </c>
      <c r="E28" s="21" t="str">
        <f t="shared" si="5"/>
        <v>MURDER</v>
      </c>
      <c r="F28" s="5" t="s">
        <v>111</v>
      </c>
      <c r="G28" s="5" t="str">
        <f t="shared" si="2"/>
        <v>1</v>
      </c>
      <c r="H28" s="5" t="s">
        <v>112</v>
      </c>
      <c r="I28" s="5" t="str">
        <f t="shared" si="4"/>
        <v>Lincoln County SO</v>
      </c>
      <c r="J28" s="5" t="e">
        <f t="shared" si="3"/>
        <v>#VALUE!</v>
      </c>
      <c r="K28" s="5" t="s">
        <v>113</v>
      </c>
      <c r="L28" s="10" t="s">
        <v>226</v>
      </c>
    </row>
    <row r="29" spans="1:12" ht="78" x14ac:dyDescent="0.3">
      <c r="A29" s="4" t="s">
        <v>114</v>
      </c>
      <c r="B29" s="4" t="s">
        <v>115</v>
      </c>
      <c r="C29" s="4" t="str">
        <f t="shared" si="0"/>
        <v>EDWARD COLE</v>
      </c>
      <c r="D29" s="21" t="s">
        <v>107</v>
      </c>
      <c r="E29" s="21" t="str">
        <f t="shared" si="5"/>
        <v>SEX ASSAULT</v>
      </c>
      <c r="F29" s="5" t="s">
        <v>116</v>
      </c>
      <c r="G29" s="5" t="str">
        <f t="shared" si="2"/>
        <v>1</v>
      </c>
      <c r="H29" s="5" t="s">
        <v>78</v>
      </c>
      <c r="I29" s="5" t="str">
        <f t="shared" si="4"/>
        <v>Aurora PD</v>
      </c>
      <c r="J29" s="5" t="e">
        <f t="shared" si="3"/>
        <v>#VALUE!</v>
      </c>
      <c r="K29" s="12">
        <v>851214830</v>
      </c>
      <c r="L29" s="10" t="s">
        <v>226</v>
      </c>
    </row>
    <row r="30" spans="1:12" ht="78" x14ac:dyDescent="0.35">
      <c r="A30" s="4" t="s">
        <v>117</v>
      </c>
      <c r="B30" s="4" t="s">
        <v>118</v>
      </c>
      <c r="C30" s="4" t="str">
        <f t="shared" si="0"/>
        <v>NELSON STUBBLEFIELD</v>
      </c>
      <c r="D30" s="21" t="s">
        <v>9</v>
      </c>
      <c r="E30" s="21" t="str">
        <f t="shared" si="5"/>
        <v>MURDER</v>
      </c>
      <c r="F30" s="8" t="s">
        <v>21</v>
      </c>
      <c r="G30" s="5" t="str">
        <f t="shared" si="2"/>
        <v>1</v>
      </c>
      <c r="H30" s="8" t="s">
        <v>103</v>
      </c>
      <c r="I30" s="5" t="str">
        <f t="shared" si="4"/>
        <v>Denver PD</v>
      </c>
      <c r="J30" s="5" t="e">
        <f t="shared" si="3"/>
        <v>#VALUE!</v>
      </c>
      <c r="K30" s="8" t="s">
        <v>119</v>
      </c>
      <c r="L30" s="10" t="s">
        <v>226</v>
      </c>
    </row>
    <row r="31" spans="1:12" ht="78" x14ac:dyDescent="0.35">
      <c r="A31" s="4" t="s">
        <v>120</v>
      </c>
      <c r="B31" s="4" t="s">
        <v>121</v>
      </c>
      <c r="C31" s="4" t="str">
        <f t="shared" si="0"/>
        <v>GREGORY BINKLEY</v>
      </c>
      <c r="D31" s="22" t="s">
        <v>122</v>
      </c>
      <c r="E31" s="21" t="str">
        <f t="shared" si="5"/>
        <v>MURDER</v>
      </c>
      <c r="F31" s="8" t="s">
        <v>123</v>
      </c>
      <c r="G31" s="5" t="str">
        <f t="shared" si="2"/>
        <v>1</v>
      </c>
      <c r="H31" s="8" t="s">
        <v>124</v>
      </c>
      <c r="I31" s="5" t="str">
        <f t="shared" si="4"/>
        <v>Jefferson County DA</v>
      </c>
      <c r="J31" s="5" t="e">
        <f t="shared" si="3"/>
        <v>#VALUE!</v>
      </c>
      <c r="K31" s="8" t="s">
        <v>125</v>
      </c>
      <c r="L31" s="10" t="s">
        <v>226</v>
      </c>
    </row>
    <row r="32" spans="1:12" ht="78" x14ac:dyDescent="0.3">
      <c r="A32" s="4" t="s">
        <v>126</v>
      </c>
      <c r="B32" s="4" t="s">
        <v>127</v>
      </c>
      <c r="C32" s="4" t="str">
        <f t="shared" si="0"/>
        <v>DENNIS GALLEGOS</v>
      </c>
      <c r="D32" s="21" t="s">
        <v>9</v>
      </c>
      <c r="E32" s="21" t="str">
        <f t="shared" si="5"/>
        <v>MURDER</v>
      </c>
      <c r="F32" s="5" t="s">
        <v>128</v>
      </c>
      <c r="G32" s="5" t="str">
        <f t="shared" si="2"/>
        <v>1</v>
      </c>
      <c r="H32" s="5" t="s">
        <v>103</v>
      </c>
      <c r="I32" s="5" t="str">
        <f t="shared" si="4"/>
        <v>Denver PD</v>
      </c>
      <c r="J32" s="5" t="e">
        <f t="shared" si="3"/>
        <v>#VALUE!</v>
      </c>
      <c r="K32" s="5" t="s">
        <v>129</v>
      </c>
      <c r="L32" s="10" t="s">
        <v>226</v>
      </c>
    </row>
    <row r="33" spans="1:12" ht="78" x14ac:dyDescent="0.3">
      <c r="A33" s="4" t="s">
        <v>96</v>
      </c>
      <c r="B33" s="4" t="s">
        <v>130</v>
      </c>
      <c r="C33" s="4" t="str">
        <f t="shared" si="0"/>
        <v>ROBERT BACCA</v>
      </c>
      <c r="D33" s="21" t="s">
        <v>9</v>
      </c>
      <c r="E33" s="21" t="str">
        <f t="shared" si="5"/>
        <v>MURDER</v>
      </c>
      <c r="F33" s="5" t="s">
        <v>131</v>
      </c>
      <c r="G33" s="5" t="str">
        <f t="shared" si="2"/>
        <v>1</v>
      </c>
      <c r="H33" s="5" t="s">
        <v>132</v>
      </c>
      <c r="I33" s="5" t="str">
        <f t="shared" si="4"/>
        <v>Boulder PD</v>
      </c>
      <c r="J33" s="5" t="e">
        <f t="shared" si="3"/>
        <v>#VALUE!</v>
      </c>
      <c r="K33" s="5" t="s">
        <v>133</v>
      </c>
      <c r="L33" s="10" t="s">
        <v>226</v>
      </c>
    </row>
    <row r="34" spans="1:12" ht="78" x14ac:dyDescent="0.35">
      <c r="A34" s="4" t="s">
        <v>96</v>
      </c>
      <c r="B34" s="4" t="s">
        <v>134</v>
      </c>
      <c r="C34" s="4" t="str">
        <f t="shared" ref="C34:C52" si="6">A34&amp;" "&amp;B34</f>
        <v>ROBERT STRONER</v>
      </c>
      <c r="D34" s="21" t="s">
        <v>107</v>
      </c>
      <c r="E34" s="21" t="str">
        <f t="shared" si="5"/>
        <v>SEX ASSAULT</v>
      </c>
      <c r="F34" s="8" t="s">
        <v>135</v>
      </c>
      <c r="G34" s="5" t="str">
        <f t="shared" ref="G34:G52" si="7">IF(COUNTIF(F34,"*,*"),"2","1")</f>
        <v>1</v>
      </c>
      <c r="H34" s="8" t="s">
        <v>136</v>
      </c>
      <c r="I34" s="5" t="str">
        <f t="shared" si="4"/>
        <v>Evans PD</v>
      </c>
      <c r="J34" s="5" t="e">
        <f t="shared" ref="J34:J52" si="8">RIGHT(H34,LEN(H34)-SEARCH(",",H34))</f>
        <v>#VALUE!</v>
      </c>
      <c r="K34" s="8" t="s">
        <v>137</v>
      </c>
      <c r="L34" s="10" t="s">
        <v>226</v>
      </c>
    </row>
    <row r="35" spans="1:12" ht="78" x14ac:dyDescent="0.35">
      <c r="A35" s="4" t="s">
        <v>138</v>
      </c>
      <c r="B35" s="4" t="s">
        <v>139</v>
      </c>
      <c r="C35" s="4" t="str">
        <f t="shared" si="6"/>
        <v>RICHARD SIGALA</v>
      </c>
      <c r="D35" s="22" t="s">
        <v>15</v>
      </c>
      <c r="E35" s="21" t="str">
        <f t="shared" si="5"/>
        <v>SEX ASSAULT</v>
      </c>
      <c r="F35" s="8" t="s">
        <v>140</v>
      </c>
      <c r="G35" s="5" t="str">
        <f t="shared" si="7"/>
        <v>1</v>
      </c>
      <c r="H35" s="8" t="s">
        <v>141</v>
      </c>
      <c r="I35" s="5" t="str">
        <f t="shared" si="4"/>
        <v>Littleton PD</v>
      </c>
      <c r="J35" s="5" t="e">
        <f t="shared" si="8"/>
        <v>#VALUE!</v>
      </c>
      <c r="K35" s="16">
        <v>887979</v>
      </c>
      <c r="L35" s="10" t="s">
        <v>226</v>
      </c>
    </row>
    <row r="36" spans="1:12" ht="78" x14ac:dyDescent="0.35">
      <c r="A36" s="4" t="s">
        <v>142</v>
      </c>
      <c r="B36" s="4" t="s">
        <v>143</v>
      </c>
      <c r="C36" s="4" t="str">
        <f t="shared" si="6"/>
        <v>CARLOS YEAZEL</v>
      </c>
      <c r="D36" s="21" t="s">
        <v>9</v>
      </c>
      <c r="E36" s="21" t="str">
        <f t="shared" si="5"/>
        <v>MURDER</v>
      </c>
      <c r="F36" s="8" t="s">
        <v>144</v>
      </c>
      <c r="G36" s="5" t="str">
        <f t="shared" si="7"/>
        <v>1</v>
      </c>
      <c r="H36" s="8" t="s">
        <v>145</v>
      </c>
      <c r="I36" s="5" t="str">
        <f t="shared" si="4"/>
        <v>Arvada PD</v>
      </c>
      <c r="J36" s="5" t="e">
        <f t="shared" si="8"/>
        <v>#VALUE!</v>
      </c>
      <c r="K36" s="16">
        <v>8935812</v>
      </c>
      <c r="L36" s="10" t="s">
        <v>226</v>
      </c>
    </row>
    <row r="37" spans="1:12" ht="78" x14ac:dyDescent="0.3">
      <c r="A37" s="4" t="s">
        <v>44</v>
      </c>
      <c r="B37" s="4" t="s">
        <v>146</v>
      </c>
      <c r="C37" s="4" t="str">
        <f t="shared" si="6"/>
        <v>JAMES GREEN</v>
      </c>
      <c r="D37" s="21" t="s">
        <v>9</v>
      </c>
      <c r="E37" s="21" t="str">
        <f t="shared" si="5"/>
        <v>MURDER</v>
      </c>
      <c r="F37" s="5" t="s">
        <v>147</v>
      </c>
      <c r="G37" s="5" t="str">
        <f t="shared" si="7"/>
        <v>1</v>
      </c>
      <c r="H37" s="5" t="s">
        <v>148</v>
      </c>
      <c r="I37" s="5" t="str">
        <f t="shared" si="4"/>
        <v>DOC Limon</v>
      </c>
      <c r="J37" s="5" t="e">
        <f t="shared" si="8"/>
        <v>#VALUE!</v>
      </c>
      <c r="K37" s="12">
        <v>9228</v>
      </c>
      <c r="L37" s="10" t="s">
        <v>226</v>
      </c>
    </row>
    <row r="38" spans="1:12" ht="78" x14ac:dyDescent="0.3">
      <c r="A38" s="4" t="s">
        <v>149</v>
      </c>
      <c r="B38" s="4" t="s">
        <v>150</v>
      </c>
      <c r="C38" s="4" t="str">
        <f t="shared" si="6"/>
        <v>GEORGE SARNO</v>
      </c>
      <c r="D38" s="21" t="s">
        <v>9</v>
      </c>
      <c r="E38" s="21" t="str">
        <f t="shared" si="5"/>
        <v>MURDER</v>
      </c>
      <c r="F38" s="5" t="s">
        <v>151</v>
      </c>
      <c r="G38" s="5" t="str">
        <f t="shared" si="7"/>
        <v>1</v>
      </c>
      <c r="H38" s="5" t="s">
        <v>103</v>
      </c>
      <c r="I38" s="5" t="str">
        <f t="shared" si="4"/>
        <v>Denver PD</v>
      </c>
      <c r="J38" s="5" t="e">
        <f t="shared" si="8"/>
        <v>#VALUE!</v>
      </c>
      <c r="K38" s="5" t="s">
        <v>152</v>
      </c>
      <c r="L38" s="10" t="s">
        <v>226</v>
      </c>
    </row>
    <row r="39" spans="1:12" ht="78" x14ac:dyDescent="0.35">
      <c r="A39" s="4" t="s">
        <v>153</v>
      </c>
      <c r="B39" s="4" t="s">
        <v>154</v>
      </c>
      <c r="C39" s="4" t="str">
        <f t="shared" si="6"/>
        <v>MONSEL DUNGEN</v>
      </c>
      <c r="D39" s="21" t="s">
        <v>9</v>
      </c>
      <c r="E39" s="21" t="str">
        <f t="shared" si="5"/>
        <v>MURDER</v>
      </c>
      <c r="F39" s="8" t="s">
        <v>155</v>
      </c>
      <c r="G39" s="5" t="str">
        <f t="shared" si="7"/>
        <v>1</v>
      </c>
      <c r="H39" s="8" t="s">
        <v>103</v>
      </c>
      <c r="I39" s="5" t="str">
        <f t="shared" si="4"/>
        <v>Denver PD</v>
      </c>
      <c r="J39" s="5" t="e">
        <f t="shared" si="8"/>
        <v>#VALUE!</v>
      </c>
      <c r="K39" s="8" t="s">
        <v>156</v>
      </c>
      <c r="L39" s="10" t="s">
        <v>226</v>
      </c>
    </row>
    <row r="40" spans="1:12" ht="78" x14ac:dyDescent="0.3">
      <c r="A40" s="4" t="s">
        <v>96</v>
      </c>
      <c r="B40" s="4" t="s">
        <v>157</v>
      </c>
      <c r="C40" s="4" t="str">
        <f t="shared" si="6"/>
        <v>ROBERT TALLANT</v>
      </c>
      <c r="D40" s="21" t="s">
        <v>50</v>
      </c>
      <c r="E40" s="21" t="str">
        <f t="shared" si="5"/>
        <v>MURDER</v>
      </c>
      <c r="F40" s="5" t="s">
        <v>158</v>
      </c>
      <c r="G40" s="5" t="str">
        <f t="shared" si="7"/>
        <v>1</v>
      </c>
      <c r="H40" s="5" t="s">
        <v>78</v>
      </c>
      <c r="I40" s="5" t="str">
        <f t="shared" si="4"/>
        <v>Aurora PD</v>
      </c>
      <c r="J40" s="5" t="e">
        <f t="shared" si="8"/>
        <v>#VALUE!</v>
      </c>
      <c r="K40" s="12">
        <v>921565</v>
      </c>
      <c r="L40" s="10" t="s">
        <v>226</v>
      </c>
    </row>
    <row r="41" spans="1:12" ht="78" x14ac:dyDescent="0.3">
      <c r="A41" s="4" t="s">
        <v>159</v>
      </c>
      <c r="B41" s="4" t="s">
        <v>160</v>
      </c>
      <c r="C41" s="4" t="str">
        <f t="shared" si="6"/>
        <v>CORY ZORN</v>
      </c>
      <c r="D41" s="21" t="s">
        <v>9</v>
      </c>
      <c r="E41" s="21" t="str">
        <f t="shared" si="5"/>
        <v>MURDER</v>
      </c>
      <c r="F41" s="5" t="s">
        <v>161</v>
      </c>
      <c r="G41" s="5" t="str">
        <f t="shared" si="7"/>
        <v>1</v>
      </c>
      <c r="H41" s="5" t="s">
        <v>162</v>
      </c>
      <c r="I41" s="5" t="str">
        <f t="shared" si="4"/>
        <v>Northglenn PD</v>
      </c>
      <c r="J41" s="5" t="e">
        <f t="shared" si="8"/>
        <v>#VALUE!</v>
      </c>
      <c r="K41" s="12">
        <v>922145</v>
      </c>
      <c r="L41" s="10" t="s">
        <v>226</v>
      </c>
    </row>
    <row r="42" spans="1:12" ht="78" x14ac:dyDescent="0.35">
      <c r="A42" s="4" t="s">
        <v>163</v>
      </c>
      <c r="B42" s="4" t="s">
        <v>126</v>
      </c>
      <c r="C42" s="4" t="str">
        <f t="shared" si="6"/>
        <v>MARVIN DENNIS</v>
      </c>
      <c r="D42" s="21" t="s">
        <v>9</v>
      </c>
      <c r="E42" s="21" t="str">
        <f t="shared" si="5"/>
        <v>MURDER</v>
      </c>
      <c r="F42" s="8" t="s">
        <v>164</v>
      </c>
      <c r="G42" s="5" t="str">
        <f t="shared" si="7"/>
        <v>1</v>
      </c>
      <c r="H42" s="8" t="s">
        <v>165</v>
      </c>
      <c r="I42" s="5" t="str">
        <f t="shared" si="4"/>
        <v>Gilpin County SO</v>
      </c>
      <c r="J42" s="5" t="e">
        <f t="shared" si="8"/>
        <v>#VALUE!</v>
      </c>
      <c r="K42" s="16">
        <v>910418</v>
      </c>
      <c r="L42" s="10" t="s">
        <v>226</v>
      </c>
    </row>
    <row r="43" spans="1:12" ht="78" x14ac:dyDescent="0.35">
      <c r="A43" s="4" t="s">
        <v>166</v>
      </c>
      <c r="B43" s="6" t="s">
        <v>167</v>
      </c>
      <c r="C43" s="4" t="str">
        <f t="shared" si="6"/>
        <v>ALBERTO MATIAS-
MARTINEZ</v>
      </c>
      <c r="D43" s="21" t="s">
        <v>9</v>
      </c>
      <c r="E43" s="21" t="str">
        <f t="shared" si="5"/>
        <v>MURDER</v>
      </c>
      <c r="F43" s="8" t="s">
        <v>168</v>
      </c>
      <c r="G43" s="5" t="str">
        <f t="shared" si="7"/>
        <v>1</v>
      </c>
      <c r="H43" s="8" t="s">
        <v>169</v>
      </c>
      <c r="I43" s="5" t="str">
        <f t="shared" si="4"/>
        <v>Weld County SO</v>
      </c>
      <c r="J43" s="5" t="e">
        <f t="shared" si="8"/>
        <v>#VALUE!</v>
      </c>
      <c r="K43" s="16">
        <v>920912063</v>
      </c>
      <c r="L43" s="10" t="s">
        <v>226</v>
      </c>
    </row>
    <row r="44" spans="1:12" ht="78" x14ac:dyDescent="0.35">
      <c r="A44" s="4" t="s">
        <v>7</v>
      </c>
      <c r="B44" s="4" t="s">
        <v>170</v>
      </c>
      <c r="C44" s="4" t="str">
        <f t="shared" si="6"/>
        <v>RONALD JANOUSHEK</v>
      </c>
      <c r="D44" s="21" t="s">
        <v>9</v>
      </c>
      <c r="E44" s="21" t="str">
        <f t="shared" si="5"/>
        <v>MURDER</v>
      </c>
      <c r="F44" s="8" t="s">
        <v>171</v>
      </c>
      <c r="G44" s="5" t="str">
        <f t="shared" si="7"/>
        <v>1</v>
      </c>
      <c r="H44" s="8" t="s">
        <v>172</v>
      </c>
      <c r="I44" s="5" t="str">
        <f t="shared" si="4"/>
        <v>Brighton PD</v>
      </c>
      <c r="J44" s="5" t="e">
        <f t="shared" si="8"/>
        <v>#VALUE!</v>
      </c>
      <c r="K44" s="16">
        <v>923042</v>
      </c>
      <c r="L44" s="10" t="s">
        <v>226</v>
      </c>
    </row>
    <row r="45" spans="1:12" ht="78" x14ac:dyDescent="0.3">
      <c r="A45" s="4" t="s">
        <v>96</v>
      </c>
      <c r="B45" s="4" t="s">
        <v>178</v>
      </c>
      <c r="C45" s="4" t="str">
        <f t="shared" si="6"/>
        <v>ROBERT ODELL</v>
      </c>
      <c r="D45" s="21" t="s">
        <v>179</v>
      </c>
      <c r="E45" s="21" t="s">
        <v>179</v>
      </c>
      <c r="F45" s="5" t="s">
        <v>180</v>
      </c>
      <c r="G45" s="5" t="str">
        <f t="shared" si="7"/>
        <v>1</v>
      </c>
      <c r="H45" s="5" t="s">
        <v>141</v>
      </c>
      <c r="I45" s="5" t="str">
        <f t="shared" si="4"/>
        <v>Littleton PD</v>
      </c>
      <c r="J45" s="5" t="e">
        <f t="shared" si="8"/>
        <v>#VALUE!</v>
      </c>
      <c r="K45" s="12">
        <v>931615</v>
      </c>
      <c r="L45" s="10" t="s">
        <v>226</v>
      </c>
    </row>
    <row r="46" spans="1:12" ht="101.5" x14ac:dyDescent="0.35">
      <c r="A46" s="4" t="s">
        <v>58</v>
      </c>
      <c r="B46" s="4" t="s">
        <v>36</v>
      </c>
      <c r="C46" s="4" t="str">
        <f t="shared" si="6"/>
        <v>MARTIN WILLIAMS</v>
      </c>
      <c r="D46" s="21" t="s">
        <v>181</v>
      </c>
      <c r="E46" s="21" t="str">
        <f>IF(ISNUMBER(SEARCH("MURD",D46)), "MURDER", IF(ISNUMBER(SEARCH("SEX",D46)), "SEX ASSAULT", IF(ISNUMBER(SEARCH("(SEX",D46)), "SEX ASSAULT", " ")))</f>
        <v>SEX ASSAULT</v>
      </c>
      <c r="F46" s="8" t="s">
        <v>182</v>
      </c>
      <c r="G46" s="5" t="str">
        <f t="shared" si="7"/>
        <v>1</v>
      </c>
      <c r="H46" s="8" t="s">
        <v>103</v>
      </c>
      <c r="I46" s="5" t="str">
        <f t="shared" si="4"/>
        <v>Denver PD</v>
      </c>
      <c r="J46" s="5" t="e">
        <f t="shared" si="8"/>
        <v>#VALUE!</v>
      </c>
      <c r="K46" s="8" t="s">
        <v>183</v>
      </c>
      <c r="L46" s="10" t="s">
        <v>226</v>
      </c>
    </row>
    <row r="47" spans="1:12" ht="78" x14ac:dyDescent="0.35">
      <c r="A47" s="4" t="s">
        <v>190</v>
      </c>
      <c r="B47" s="4" t="s">
        <v>191</v>
      </c>
      <c r="C47" s="4" t="str">
        <f t="shared" si="6"/>
        <v>CHESTER HUGGINS</v>
      </c>
      <c r="D47" s="21" t="s">
        <v>9</v>
      </c>
      <c r="E47" s="21" t="str">
        <f>IF(ISNUMBER(SEARCH("MURD",D47)), "MURDER", IF(ISNUMBER(SEARCH("SEX",D47)), "SEX ASSAULT", IF(ISNUMBER(SEARCH("(SEX",D47)), "SEX ASSAULT", " ")))</f>
        <v>MURDER</v>
      </c>
      <c r="F47" s="8" t="s">
        <v>192</v>
      </c>
      <c r="G47" s="5" t="str">
        <f t="shared" si="7"/>
        <v>1</v>
      </c>
      <c r="H47" s="8" t="s">
        <v>78</v>
      </c>
      <c r="I47" s="5" t="str">
        <f t="shared" si="4"/>
        <v>Aurora PD</v>
      </c>
      <c r="J47" s="5" t="e">
        <f t="shared" si="8"/>
        <v>#VALUE!</v>
      </c>
      <c r="K47" s="16">
        <v>932424</v>
      </c>
      <c r="L47" s="10" t="s">
        <v>226</v>
      </c>
    </row>
    <row r="48" spans="1:12" ht="78" x14ac:dyDescent="0.3">
      <c r="A48" s="4" t="s">
        <v>193</v>
      </c>
      <c r="B48" s="4" t="s">
        <v>194</v>
      </c>
      <c r="C48" s="4" t="str">
        <f t="shared" si="6"/>
        <v>CHARLES MCMILLIAN</v>
      </c>
      <c r="D48" s="21" t="s">
        <v>9</v>
      </c>
      <c r="E48" s="21" t="str">
        <f>IF(ISNUMBER(SEARCH("MURD",D48)), "MURDER", IF(ISNUMBER(SEARCH("SEX",D48)), "SEX ASSAULT", IF(ISNUMBER(SEARCH("(SEX",D48)), "SEX ASSAULT", " ")))</f>
        <v>MURDER</v>
      </c>
      <c r="F48" s="5" t="s">
        <v>195</v>
      </c>
      <c r="G48" s="5" t="str">
        <f t="shared" si="7"/>
        <v>1</v>
      </c>
      <c r="H48" s="5" t="s">
        <v>196</v>
      </c>
      <c r="I48" s="5" t="str">
        <f t="shared" si="4"/>
        <v>Englewood PD</v>
      </c>
      <c r="J48" s="5" t="e">
        <f t="shared" si="8"/>
        <v>#VALUE!</v>
      </c>
      <c r="K48" s="12">
        <v>9227486</v>
      </c>
      <c r="L48" s="10" t="s">
        <v>226</v>
      </c>
    </row>
    <row r="49" spans="1:12" ht="78" x14ac:dyDescent="0.3">
      <c r="A49" s="4" t="s">
        <v>197</v>
      </c>
      <c r="B49" s="4" t="s">
        <v>198</v>
      </c>
      <c r="C49" s="4" t="str">
        <f t="shared" si="6"/>
        <v>KENYON TOLERTON</v>
      </c>
      <c r="D49" s="21" t="s">
        <v>9</v>
      </c>
      <c r="E49" s="21" t="str">
        <f>IF(ISNUMBER(SEARCH("MURD",D49)), "MURDER", IF(ISNUMBER(SEARCH("SEX",D49)), "SEX ASSAULT", IF(ISNUMBER(SEARCH("(SEX",D49)), "SEX ASSAULT", " ")))</f>
        <v>MURDER</v>
      </c>
      <c r="F49" s="5" t="s">
        <v>199</v>
      </c>
      <c r="G49" s="5" t="str">
        <f t="shared" si="7"/>
        <v>1</v>
      </c>
      <c r="H49" s="5" t="s">
        <v>200</v>
      </c>
      <c r="I49" s="5" t="str">
        <f t="shared" si="4"/>
        <v>Arapahoe County SO</v>
      </c>
      <c r="J49" s="5" t="e">
        <f t="shared" si="8"/>
        <v>#VALUE!</v>
      </c>
      <c r="K49" s="12">
        <v>9331377</v>
      </c>
      <c r="L49" s="10" t="s">
        <v>226</v>
      </c>
    </row>
    <row r="50" spans="1:12" ht="78" x14ac:dyDescent="0.35">
      <c r="A50" s="4" t="s">
        <v>201</v>
      </c>
      <c r="B50" s="4" t="s">
        <v>202</v>
      </c>
      <c r="C50" s="4" t="str">
        <f t="shared" si="6"/>
        <v>FREDERICK ROBINSON</v>
      </c>
      <c r="D50" s="21" t="s">
        <v>107</v>
      </c>
      <c r="E50" s="21" t="str">
        <f>IF(ISNUMBER(SEARCH("MURD",D50)), "MURDER", IF(ISNUMBER(SEARCH("SEX",D50)), "SEX ASSAULT", IF(ISNUMBER(SEARCH("(SEX",D50)), "SEX ASSAULT", " ")))</f>
        <v>SEX ASSAULT</v>
      </c>
      <c r="F50" s="8" t="s">
        <v>203</v>
      </c>
      <c r="G50" s="5" t="str">
        <f t="shared" si="7"/>
        <v>1</v>
      </c>
      <c r="H50" s="8" t="s">
        <v>204</v>
      </c>
      <c r="I50" s="5" t="str">
        <f t="shared" si="4"/>
        <v>Glendale PD</v>
      </c>
      <c r="J50" s="5" t="e">
        <f t="shared" si="8"/>
        <v>#VALUE!</v>
      </c>
      <c r="K50" s="16">
        <v>940420</v>
      </c>
      <c r="L50" s="10" t="s">
        <v>226</v>
      </c>
    </row>
    <row r="51" spans="1:12" ht="78" x14ac:dyDescent="0.3">
      <c r="A51" s="4" t="s">
        <v>209</v>
      </c>
      <c r="B51" s="4" t="s">
        <v>210</v>
      </c>
      <c r="C51" s="4" t="str">
        <f t="shared" si="6"/>
        <v>STEVEN STALEY</v>
      </c>
      <c r="D51" s="21" t="s">
        <v>211</v>
      </c>
      <c r="E51" s="21" t="s">
        <v>211</v>
      </c>
      <c r="F51" s="5" t="s">
        <v>212</v>
      </c>
      <c r="G51" s="5" t="str">
        <f t="shared" si="7"/>
        <v>1</v>
      </c>
      <c r="H51" s="5" t="s">
        <v>213</v>
      </c>
      <c r="I51" s="5" t="str">
        <f t="shared" si="4"/>
        <v>Morgan County SO</v>
      </c>
      <c r="J51" s="5" t="e">
        <f t="shared" si="8"/>
        <v>#VALUE!</v>
      </c>
      <c r="K51" s="12">
        <v>148284</v>
      </c>
      <c r="L51" s="10" t="s">
        <v>226</v>
      </c>
    </row>
    <row r="52" spans="1:12" ht="78" x14ac:dyDescent="0.35">
      <c r="A52" s="4" t="s">
        <v>138</v>
      </c>
      <c r="B52" s="4" t="s">
        <v>214</v>
      </c>
      <c r="C52" s="4" t="str">
        <f t="shared" si="6"/>
        <v>RICHARD PIERCE</v>
      </c>
      <c r="D52" s="21" t="s">
        <v>107</v>
      </c>
      <c r="E52" s="21" t="str">
        <f>IF(ISNUMBER(SEARCH("MURD",D52)), "MURDER", IF(ISNUMBER(SEARCH("SEX",D52)), "SEX ASSAULT", IF(ISNUMBER(SEARCH("(SEX",D52)), "SEX ASSAULT", " ")))</f>
        <v>SEX ASSAULT</v>
      </c>
      <c r="F52" s="8" t="s">
        <v>215</v>
      </c>
      <c r="G52" s="5" t="str">
        <f t="shared" si="7"/>
        <v>1</v>
      </c>
      <c r="H52" s="8" t="s">
        <v>216</v>
      </c>
      <c r="I52" s="5" t="str">
        <f t="shared" si="4"/>
        <v>Larimer County SO</v>
      </c>
      <c r="J52" s="5" t="e">
        <f t="shared" si="8"/>
        <v>#VALUE!</v>
      </c>
      <c r="K52" s="16">
        <v>8420992</v>
      </c>
      <c r="L52" s="10" t="s">
        <v>226</v>
      </c>
    </row>
  </sheetData>
  <sortState xmlns:xlrd2="http://schemas.microsoft.com/office/spreadsheetml/2017/richdata2" ref="A2:L52">
    <sortCondition descending="1" ref="G2:G52"/>
  </sortState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2A7D-FE58-4BC7-9FBC-F3DAD410CFAD}">
  <dimension ref="A3:A15"/>
  <sheetViews>
    <sheetView workbookViewId="0">
      <selection activeCell="A8" sqref="A8"/>
    </sheetView>
  </sheetViews>
  <sheetFormatPr defaultRowHeight="13" x14ac:dyDescent="0.3"/>
  <cols>
    <col min="1" max="1" width="41.796875" bestFit="1" customWidth="1"/>
  </cols>
  <sheetData>
    <row r="3" spans="1:1" x14ac:dyDescent="0.3">
      <c r="A3" s="24" t="s">
        <v>245</v>
      </c>
    </row>
    <row r="4" spans="1:1" x14ac:dyDescent="0.3">
      <c r="A4" t="s">
        <v>246</v>
      </c>
    </row>
    <row r="5" spans="1:1" x14ac:dyDescent="0.3">
      <c r="A5" t="s">
        <v>247</v>
      </c>
    </row>
    <row r="6" spans="1:1" x14ac:dyDescent="0.3">
      <c r="A6" t="s">
        <v>248</v>
      </c>
    </row>
    <row r="7" spans="1:1" x14ac:dyDescent="0.3">
      <c r="A7" t="s">
        <v>249</v>
      </c>
    </row>
    <row r="8" spans="1:1" x14ac:dyDescent="0.3">
      <c r="A8" t="s">
        <v>250</v>
      </c>
    </row>
    <row r="9" spans="1:1" x14ac:dyDescent="0.3">
      <c r="A9" t="s">
        <v>251</v>
      </c>
    </row>
    <row r="10" spans="1:1" x14ac:dyDescent="0.3">
      <c r="A10" t="s">
        <v>252</v>
      </c>
    </row>
    <row r="11" spans="1:1" x14ac:dyDescent="0.3">
      <c r="A11" t="s">
        <v>253</v>
      </c>
    </row>
    <row r="12" spans="1:1" x14ac:dyDescent="0.3">
      <c r="A12" t="s">
        <v>254</v>
      </c>
    </row>
    <row r="13" spans="1:1" x14ac:dyDescent="0.3">
      <c r="A13" t="s">
        <v>255</v>
      </c>
    </row>
    <row r="14" spans="1:1" x14ac:dyDescent="0.3">
      <c r="A14" t="s">
        <v>256</v>
      </c>
    </row>
    <row r="15" spans="1:1" x14ac:dyDescent="0.3">
      <c r="A15" t="s">
        <v>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 diary</vt:lpstr>
      <vt:lpstr>convicted_charge</vt:lpstr>
      <vt:lpstr>PIVOT - cleaned charge</vt:lpstr>
      <vt:lpstr>agency_combined</vt:lpstr>
      <vt:lpstr>agency_first_count</vt:lpstr>
      <vt:lpstr>agency_second_count</vt:lpstr>
      <vt:lpstr>clean_for_collab</vt:lpstr>
      <vt:lpstr>clean</vt:lpstr>
      <vt:lpstr>pivot - OFFENSE TYPES</vt:lpstr>
      <vt:lpstr>in prog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1.Korey Wise Innocence Project-List of Cases.docx</dc:title>
  <cp:lastModifiedBy>Newman, Zack</cp:lastModifiedBy>
  <dcterms:created xsi:type="dcterms:W3CDTF">2021-11-29T17:50:51Z</dcterms:created>
  <dcterms:modified xsi:type="dcterms:W3CDTF">2021-12-17T00:04:26Z</dcterms:modified>
</cp:coreProperties>
</file>