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5a97d197bdf7c/Desktop/"/>
    </mc:Choice>
  </mc:AlternateContent>
  <xr:revisionPtr revIDLastSave="7007" documentId="8_{C42D544A-451D-462B-B2E1-DDDE281375DF}" xr6:coauthVersionLast="47" xr6:coauthVersionMax="47" xr10:uidLastSave="{0874C723-BB60-48EC-9CD0-8D2E36C60696}"/>
  <bookViews>
    <workbookView xWindow="-120" yWindow="-120" windowWidth="20730" windowHeight="11160" activeTab="9" xr2:uid="{1E5E982E-ABEF-475D-A93C-2DE23E4C58E0}"/>
  </bookViews>
  <sheets>
    <sheet name="q1" sheetId="5" r:id="rId1"/>
    <sheet name="q2 redo" sheetId="4" r:id="rId2"/>
    <sheet name="q3" sheetId="6" r:id="rId3"/>
    <sheet name="q4 try 3" sheetId="13" r:id="rId4"/>
    <sheet name="q5 again" sheetId="10" r:id="rId5"/>
    <sheet name="q6" sheetId="9" r:id="rId6"/>
    <sheet name="q7t4" sheetId="16" r:id="rId7"/>
    <sheet name="question 7" sheetId="1" r:id="rId8"/>
    <sheet name="Q3 TRY 3" sheetId="15" r:id="rId9"/>
    <sheet name="q3 redo" sheetId="14" r:id="rId10"/>
    <sheet name="question 4" sheetId="2" r:id="rId11"/>
    <sheet name="q4 again" sheetId="12" r:id="rId12"/>
    <sheet name="q2" sheetId="3" r:id="rId13"/>
    <sheet name="q7" sheetId="7" r:id="rId14"/>
    <sheet name="q5" sheetId="8" r:id="rId15"/>
    <sheet name="q7 again" sheetId="11" r:id="rId16"/>
  </sheets>
  <externalReferences>
    <externalReference r:id="rId17"/>
  </externalReferences>
  <definedNames>
    <definedName name="arct0">'[1]530'!$C$4:$C$21</definedName>
    <definedName name="FIXED">'question 4'!$B$3:$M$9</definedName>
    <definedName name="FIXED1">'question 4'!$C$3:$N$9</definedName>
    <definedName name="from">'q3'!$B$2:$B$17</definedName>
    <definedName name="from7">'[1]530'!$B$4:$B$21</definedName>
    <definedName name="fromnode">'q3'!$B$2:$B$20</definedName>
    <definedName name="solver_adj" localSheetId="0" hidden="1">'q1'!$A$2:$A$6</definedName>
    <definedName name="solver_adj" localSheetId="1" hidden="1">'q2 redo'!$B$4:$G$4</definedName>
    <definedName name="solver_adj" localSheetId="2" hidden="1">'q3'!$A$2:$A$20</definedName>
    <definedName name="solver_adj" localSheetId="9" hidden="1">'q3 redo'!$B$23:$N$35</definedName>
    <definedName name="solver_adj" localSheetId="3" hidden="1">'q4 try 3'!$C$9:$M$15</definedName>
    <definedName name="solver_adj" localSheetId="10" hidden="1">'question 4'!$C$16:$N$22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9" hidden="1">0.0001</definedName>
    <definedName name="solver_cvg" localSheetId="3" hidden="1">0.0001</definedName>
    <definedName name="solver_cvg" localSheetId="10" hidden="1">0.0001</definedName>
    <definedName name="solver_drv" localSheetId="0" hidden="1">1</definedName>
    <definedName name="solver_drv" localSheetId="1" hidden="1">2</definedName>
    <definedName name="solver_drv" localSheetId="2" hidden="1">1</definedName>
    <definedName name="solver_drv" localSheetId="9" hidden="1">2</definedName>
    <definedName name="solver_drv" localSheetId="3" hidden="1">2</definedName>
    <definedName name="solver_drv" localSheetId="10" hidden="1">2</definedName>
    <definedName name="solver_eng" localSheetId="0" hidden="1">2</definedName>
    <definedName name="solver_eng" localSheetId="12" hidden="1">1</definedName>
    <definedName name="solver_eng" localSheetId="1" hidden="1">2</definedName>
    <definedName name="solver_eng" localSheetId="2" hidden="1">2</definedName>
    <definedName name="solver_eng" localSheetId="9" hidden="1">2</definedName>
    <definedName name="solver_eng" localSheetId="11" hidden="1">1</definedName>
    <definedName name="solver_eng" localSheetId="3" hidden="1">2</definedName>
    <definedName name="solver_eng" localSheetId="10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9" hidden="1">1</definedName>
    <definedName name="solver_est" localSheetId="3" hidden="1">1</definedName>
    <definedName name="solver_est" localSheetId="10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9" hidden="1">2147483647</definedName>
    <definedName name="solver_itr" localSheetId="3" hidden="1">2147483647</definedName>
    <definedName name="solver_itr" localSheetId="10" hidden="1">2147483647</definedName>
    <definedName name="solver_lhs1" localSheetId="0" hidden="1">'q1'!$A$2:$A$6</definedName>
    <definedName name="solver_lhs1" localSheetId="1" hidden="1">'q2 redo'!$B$4:$G$4</definedName>
    <definedName name="solver_lhs1" localSheetId="2" hidden="1">'q3'!$K$3:$K$18</definedName>
    <definedName name="solver_lhs1" localSheetId="9" hidden="1">'q3 redo'!$B$23:$N$35</definedName>
    <definedName name="solver_lhs1" localSheetId="3" hidden="1">'q4 try 3'!$C$16:$M$16</definedName>
    <definedName name="solver_lhs1" localSheetId="10" hidden="1">'question 4'!$B$16</definedName>
    <definedName name="solver_lhs10" localSheetId="10" hidden="1">'question 4'!$C$16:$L$22</definedName>
    <definedName name="solver_lhs2" localSheetId="0" hidden="1">'q1'!$N$3:$N$7</definedName>
    <definedName name="solver_lhs2" localSheetId="1" hidden="1">'q2 redo'!$H$15</definedName>
    <definedName name="solver_lhs2" localSheetId="9" hidden="1">'q3 redo'!$Q$23:$Q$35</definedName>
    <definedName name="solver_lhs2" localSheetId="3" hidden="1">'q4 try 3'!$C$9:$M$15</definedName>
    <definedName name="solver_lhs2" localSheetId="10" hidden="1">'question 4'!$B$17</definedName>
    <definedName name="solver_lhs3" localSheetId="1" hidden="1">'q2 redo'!$H$16:$H$20</definedName>
    <definedName name="solver_lhs3" localSheetId="9" hidden="1">'q3 redo'!$Q$23:$Q$35</definedName>
    <definedName name="solver_lhs3" localSheetId="3" hidden="1">'q4 try 3'!$N$9:$N$15</definedName>
    <definedName name="solver_lhs3" localSheetId="10" hidden="1">'question 4'!$B$18</definedName>
    <definedName name="solver_lhs4" localSheetId="1" hidden="1">'q2 redo'!$H$21</definedName>
    <definedName name="solver_lhs4" localSheetId="9" hidden="1">'q3 redo'!$Q$23:$Q$35</definedName>
    <definedName name="solver_lhs4" localSheetId="10" hidden="1">'question 4'!$B$19</definedName>
    <definedName name="solver_lhs5" localSheetId="10" hidden="1">'question 4'!$B$20</definedName>
    <definedName name="solver_lhs6" localSheetId="10" hidden="1">'question 4'!$B$21</definedName>
    <definedName name="solver_lhs7" localSheetId="10" hidden="1">'question 4'!$B$22</definedName>
    <definedName name="solver_lhs8" localSheetId="10" hidden="1">'question 4'!$C$10:$M$10</definedName>
    <definedName name="solver_lhs9" localSheetId="10" hidden="1">'question 4'!$N$16:$N$22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9" hidden="1">2147483647</definedName>
    <definedName name="solver_mip" localSheetId="3" hidden="1">2147483647</definedName>
    <definedName name="solver_mip" localSheetId="10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9" hidden="1">30</definedName>
    <definedName name="solver_mni" localSheetId="3" hidden="1">30</definedName>
    <definedName name="solver_mni" localSheetId="10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9" hidden="1">0.075</definedName>
    <definedName name="solver_mrt" localSheetId="3" hidden="1">0.075</definedName>
    <definedName name="solver_mrt" localSheetId="10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9" hidden="1">2</definedName>
    <definedName name="solver_msl" localSheetId="3" hidden="1">2</definedName>
    <definedName name="solver_msl" localSheetId="10" hidden="1">2</definedName>
    <definedName name="solver_neg" localSheetId="0" hidden="1">1</definedName>
    <definedName name="solver_neg" localSheetId="12" hidden="1">1</definedName>
    <definedName name="solver_neg" localSheetId="1" hidden="1">2</definedName>
    <definedName name="solver_neg" localSheetId="2" hidden="1">2</definedName>
    <definedName name="solver_neg" localSheetId="9" hidden="1">1</definedName>
    <definedName name="solver_neg" localSheetId="11" hidden="1">1</definedName>
    <definedName name="solver_neg" localSheetId="3" hidden="1">1</definedName>
    <definedName name="solver_neg" localSheetId="10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9" hidden="1">2147483647</definedName>
    <definedName name="solver_nod" localSheetId="3" hidden="1">2147483647</definedName>
    <definedName name="solver_nod" localSheetId="10" hidden="1">2147483647</definedName>
    <definedName name="solver_num" localSheetId="0" hidden="1">2</definedName>
    <definedName name="solver_num" localSheetId="12" hidden="1">0</definedName>
    <definedName name="solver_num" localSheetId="1" hidden="1">4</definedName>
    <definedName name="solver_num" localSheetId="2" hidden="1">1</definedName>
    <definedName name="solver_num" localSheetId="9" hidden="1">2</definedName>
    <definedName name="solver_num" localSheetId="11" hidden="1">0</definedName>
    <definedName name="solver_num" localSheetId="3" hidden="1">3</definedName>
    <definedName name="solver_num" localSheetId="10" hidden="1">10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9" hidden="1">1</definedName>
    <definedName name="solver_nwt" localSheetId="3" hidden="1">1</definedName>
    <definedName name="solver_nwt" localSheetId="10" hidden="1">1</definedName>
    <definedName name="solver_opt" localSheetId="0" hidden="1">'q1'!$C$9</definedName>
    <definedName name="solver_opt" localSheetId="12" hidden="1">'q2'!$B$13</definedName>
    <definedName name="solver_opt" localSheetId="1" hidden="1">'q2 redo'!$H$17</definedName>
    <definedName name="solver_opt" localSheetId="2" hidden="1">'q3'!$P$4</definedName>
    <definedName name="solver_opt" localSheetId="9" hidden="1">'q3 redo'!$C$19</definedName>
    <definedName name="solver_opt" localSheetId="11" hidden="1">'q4 again'!$P$13</definedName>
    <definedName name="solver_opt" localSheetId="3" hidden="1">'q4 try 3'!$C$29</definedName>
    <definedName name="solver_opt" localSheetId="10" hidden="1">'question 4'!$P$14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9" hidden="1">0.000001</definedName>
    <definedName name="solver_pre" localSheetId="3" hidden="1">0.000001</definedName>
    <definedName name="solver_pre" localSheetId="10" hidden="1">0.000001</definedName>
    <definedName name="solver_rbv" localSheetId="0" hidden="1">1</definedName>
    <definedName name="solver_rbv" localSheetId="1" hidden="1">2</definedName>
    <definedName name="solver_rbv" localSheetId="2" hidden="1">1</definedName>
    <definedName name="solver_rbv" localSheetId="9" hidden="1">2</definedName>
    <definedName name="solver_rbv" localSheetId="3" hidden="1">2</definedName>
    <definedName name="solver_rbv" localSheetId="10" hidden="1">2</definedName>
    <definedName name="solver_rel1" localSheetId="0" hidden="1">1</definedName>
    <definedName name="solver_rel1" localSheetId="1" hidden="1">5</definedName>
    <definedName name="solver_rel1" localSheetId="2" hidden="1">2</definedName>
    <definedName name="solver_rel1" localSheetId="9" hidden="1">5</definedName>
    <definedName name="solver_rel1" localSheetId="3" hidden="1">2</definedName>
    <definedName name="solver_rel1" localSheetId="10" hidden="1">2</definedName>
    <definedName name="solver_rel10" localSheetId="10" hidden="1">5</definedName>
    <definedName name="solver_rel2" localSheetId="0" hidden="1">2</definedName>
    <definedName name="solver_rel2" localSheetId="1" hidden="1">1</definedName>
    <definedName name="solver_rel2" localSheetId="9" hidden="1">2</definedName>
    <definedName name="solver_rel2" localSheetId="3" hidden="1">4</definedName>
    <definedName name="solver_rel2" localSheetId="10" hidden="1">2</definedName>
    <definedName name="solver_rel3" localSheetId="1" hidden="1">1</definedName>
    <definedName name="solver_rel3" localSheetId="9" hidden="1">2</definedName>
    <definedName name="solver_rel3" localSheetId="3" hidden="1">1</definedName>
    <definedName name="solver_rel3" localSheetId="10" hidden="1">2</definedName>
    <definedName name="solver_rel4" localSheetId="1" hidden="1">3</definedName>
    <definedName name="solver_rel4" localSheetId="9" hidden="1">2</definedName>
    <definedName name="solver_rel4" localSheetId="10" hidden="1">2</definedName>
    <definedName name="solver_rel5" localSheetId="10" hidden="1">2</definedName>
    <definedName name="solver_rel6" localSheetId="10" hidden="1">2</definedName>
    <definedName name="solver_rel7" localSheetId="10" hidden="1">2</definedName>
    <definedName name="solver_rel8" localSheetId="10" hidden="1">3</definedName>
    <definedName name="solver_rel9" localSheetId="10" hidden="1">1</definedName>
    <definedName name="solver_rhs1" localSheetId="0" hidden="1">'q1'!$D$2:$D$6</definedName>
    <definedName name="solver_rhs1" localSheetId="1" hidden="1">"binary"</definedName>
    <definedName name="solver_rhs1" localSheetId="2" hidden="1">'q3'!$M$3:$M$18</definedName>
    <definedName name="solver_rhs1" localSheetId="9" hidden="1">"binary"</definedName>
    <definedName name="solver_rhs1" localSheetId="3" hidden="1">'q4 try 3'!$C$17:$M$17</definedName>
    <definedName name="solver_rhs1" localSheetId="10" hidden="1">1</definedName>
    <definedName name="solver_rhs10" localSheetId="10" hidden="1">"binary"</definedName>
    <definedName name="solver_rhs2" localSheetId="0" hidden="1">'q1'!$P$3:$P$7</definedName>
    <definedName name="solver_rhs2" localSheetId="1" hidden="1">'q2 redo'!$J$15</definedName>
    <definedName name="solver_rhs2" localSheetId="9" hidden="1">'q3 redo'!$S$23:$S$35</definedName>
    <definedName name="solver_rhs2" localSheetId="3" hidden="1">"integer"</definedName>
    <definedName name="solver_rhs2" localSheetId="10" hidden="1">1</definedName>
    <definedName name="solver_rhs3" localSheetId="1" hidden="1">'q2 redo'!$J$16:$J$20</definedName>
    <definedName name="solver_rhs3" localSheetId="9" hidden="1">'q3 redo'!$S$23:$S$35</definedName>
    <definedName name="solver_rhs3" localSheetId="3" hidden="1">'q4 try 3'!$O$9:$O$15</definedName>
    <definedName name="solver_rhs3" localSheetId="10" hidden="1">1</definedName>
    <definedName name="solver_rhs4" localSheetId="1" hidden="1">'q2 redo'!$J$21</definedName>
    <definedName name="solver_rhs4" localSheetId="9" hidden="1">'q3 redo'!$S$23:$S$35</definedName>
    <definedName name="solver_rhs4" localSheetId="10" hidden="1">1</definedName>
    <definedName name="solver_rhs5" localSheetId="10" hidden="1">1</definedName>
    <definedName name="solver_rhs6" localSheetId="10" hidden="1">1</definedName>
    <definedName name="solver_rhs7" localSheetId="10" hidden="1">1</definedName>
    <definedName name="solver_rhs8" localSheetId="10" hidden="1">'question 4'!$C$11:$M$11</definedName>
    <definedName name="solver_rhs9" localSheetId="10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9" hidden="1">2</definedName>
    <definedName name="solver_rlx" localSheetId="3" hidden="1">2</definedName>
    <definedName name="solver_rlx" localSheetId="10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9" hidden="1">0</definedName>
    <definedName name="solver_rsd" localSheetId="3" hidden="1">0</definedName>
    <definedName name="solver_rsd" localSheetId="10" hidden="1">0</definedName>
    <definedName name="solver_scl" localSheetId="0" hidden="1">1</definedName>
    <definedName name="solver_scl" localSheetId="1" hidden="1">2</definedName>
    <definedName name="solver_scl" localSheetId="2" hidden="1">1</definedName>
    <definedName name="solver_scl" localSheetId="9" hidden="1">2</definedName>
    <definedName name="solver_scl" localSheetId="3" hidden="1">2</definedName>
    <definedName name="solver_scl" localSheetId="10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9" hidden="1">2</definedName>
    <definedName name="solver_sho" localSheetId="3" hidden="1">2</definedName>
    <definedName name="solver_sho" localSheetId="10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9" hidden="1">100</definedName>
    <definedName name="solver_ssz" localSheetId="3" hidden="1">100</definedName>
    <definedName name="solver_ssz" localSheetId="10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9" hidden="1">2147483647</definedName>
    <definedName name="solver_tim" localSheetId="3" hidden="1">2147483647</definedName>
    <definedName name="solver_tim" localSheetId="10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9" hidden="1">0.01</definedName>
    <definedName name="solver_tol" localSheetId="3" hidden="1">0.01</definedName>
    <definedName name="solver_tol" localSheetId="10" hidden="1">0.01</definedName>
    <definedName name="solver_typ" localSheetId="0" hidden="1">1</definedName>
    <definedName name="solver_typ" localSheetId="12" hidden="1">1</definedName>
    <definedName name="solver_typ" localSheetId="1" hidden="1">1</definedName>
    <definedName name="solver_typ" localSheetId="2" hidden="1">2</definedName>
    <definedName name="solver_typ" localSheetId="9" hidden="1">2</definedName>
    <definedName name="solver_typ" localSheetId="11" hidden="1">1</definedName>
    <definedName name="solver_typ" localSheetId="3" hidden="1">2</definedName>
    <definedName name="solver_typ" localSheetId="10" hidden="1">2</definedName>
    <definedName name="solver_val" localSheetId="0" hidden="1">0</definedName>
    <definedName name="solver_val" localSheetId="12" hidden="1">0</definedName>
    <definedName name="solver_val" localSheetId="1" hidden="1">0</definedName>
    <definedName name="solver_val" localSheetId="2" hidden="1">0</definedName>
    <definedName name="solver_val" localSheetId="9" hidden="1">0</definedName>
    <definedName name="solver_val" localSheetId="11" hidden="1">0</definedName>
    <definedName name="solver_val" localSheetId="3" hidden="1">0</definedName>
    <definedName name="solver_val" localSheetId="10" hidden="1">0</definedName>
    <definedName name="solver_ver" localSheetId="0" hidden="1">3</definedName>
    <definedName name="solver_ver" localSheetId="12" hidden="1">3</definedName>
    <definedName name="solver_ver" localSheetId="1" hidden="1">3</definedName>
    <definedName name="solver_ver" localSheetId="2" hidden="1">3</definedName>
    <definedName name="solver_ver" localSheetId="9" hidden="1">3</definedName>
    <definedName name="solver_ver" localSheetId="11" hidden="1">3</definedName>
    <definedName name="solver_ver" localSheetId="3" hidden="1">3</definedName>
    <definedName name="solver_ver" localSheetId="10" hidden="1">3</definedName>
    <definedName name="to">'q3'!$C$2:$C$17</definedName>
    <definedName name="tonode">'q3'!$C$2:$C$20</definedName>
    <definedName name="vars">'q1'!$A$3:$A$6</definedName>
    <definedName name="vars1">'q3'!$A$2:$A$17</definedName>
    <definedName name="VARS2">'question 4'!$C$16:$L$22</definedName>
    <definedName name="VARS3">'question 4'!$C$16:$N$22</definedName>
    <definedName name="VARS4">'question 4'!$B$16:$N$22</definedName>
    <definedName name="vars5">'[1]530'!$A$4:$A$21</definedName>
    <definedName name="varss">'q3'!$A$2:$A$20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5" i="14" l="1"/>
  <c r="C19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23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B36" i="14"/>
  <c r="I13" i="16"/>
  <c r="J13" i="16" s="1"/>
  <c r="I14" i="16"/>
  <c r="J14" i="16" s="1"/>
  <c r="I15" i="16"/>
  <c r="J15" i="16" s="1"/>
  <c r="I16" i="16"/>
  <c r="J16" i="16" s="1"/>
  <c r="I17" i="16"/>
  <c r="J17" i="16" s="1"/>
  <c r="I18" i="16"/>
  <c r="J18" i="16" s="1"/>
  <c r="I19" i="16"/>
  <c r="J19" i="16" s="1"/>
  <c r="I20" i="16"/>
  <c r="J20" i="16" s="1"/>
  <c r="I21" i="16"/>
  <c r="J21" i="16" s="1"/>
  <c r="I22" i="16"/>
  <c r="J22" i="16" s="1"/>
  <c r="I23" i="16"/>
  <c r="J23" i="16" s="1"/>
  <c r="I24" i="16"/>
  <c r="J24" i="16" s="1"/>
  <c r="I25" i="16"/>
  <c r="J25" i="16" s="1"/>
  <c r="I26" i="16"/>
  <c r="J26" i="16" s="1"/>
  <c r="I27" i="16"/>
  <c r="J27" i="16" s="1"/>
  <c r="I28" i="16"/>
  <c r="J28" i="16" s="1"/>
  <c r="I29" i="16"/>
  <c r="J29" i="16" s="1"/>
  <c r="I30" i="16"/>
  <c r="J30" i="16" s="1"/>
  <c r="I31" i="16"/>
  <c r="J31" i="16" s="1"/>
  <c r="I32" i="16"/>
  <c r="J32" i="16" s="1"/>
  <c r="I33" i="16"/>
  <c r="J33" i="16" s="1"/>
  <c r="I34" i="16"/>
  <c r="J34" i="16" s="1"/>
  <c r="I35" i="16"/>
  <c r="J35" i="16" s="1"/>
  <c r="I36" i="16"/>
  <c r="J36" i="16" s="1"/>
  <c r="I37" i="16"/>
  <c r="J37" i="16" s="1"/>
  <c r="I38" i="16"/>
  <c r="J38" i="16" s="1"/>
  <c r="I39" i="16"/>
  <c r="J39" i="16" s="1"/>
  <c r="I40" i="16"/>
  <c r="J40" i="16" s="1"/>
  <c r="I41" i="16"/>
  <c r="J41" i="16" s="1"/>
  <c r="I42" i="16"/>
  <c r="J42" i="16" s="1"/>
  <c r="I43" i="16"/>
  <c r="J43" i="16" s="1"/>
  <c r="I44" i="16"/>
  <c r="J44" i="16" s="1"/>
  <c r="I45" i="16"/>
  <c r="J45" i="16" s="1"/>
  <c r="I46" i="16"/>
  <c r="J46" i="16" s="1"/>
  <c r="I47" i="16"/>
  <c r="J47" i="16" s="1"/>
  <c r="I48" i="16"/>
  <c r="J48" i="16" s="1"/>
  <c r="I49" i="16"/>
  <c r="J49" i="16" s="1"/>
  <c r="I50" i="16"/>
  <c r="J50" i="16" s="1"/>
  <c r="I51" i="16"/>
  <c r="J51" i="16" s="1"/>
  <c r="I52" i="16"/>
  <c r="J52" i="16" s="1"/>
  <c r="I53" i="16"/>
  <c r="J53" i="16" s="1"/>
  <c r="I54" i="16"/>
  <c r="J54" i="16" s="1"/>
  <c r="I55" i="16"/>
  <c r="J55" i="16" s="1"/>
  <c r="I56" i="16"/>
  <c r="J56" i="16" s="1"/>
  <c r="I57" i="16"/>
  <c r="J57" i="16" s="1"/>
  <c r="I58" i="16"/>
  <c r="J58" i="16" s="1"/>
  <c r="I59" i="16"/>
  <c r="J59" i="16" s="1"/>
  <c r="I60" i="16"/>
  <c r="J60" i="16" s="1"/>
  <c r="I61" i="16"/>
  <c r="J61" i="16" s="1"/>
  <c r="I62" i="16"/>
  <c r="J62" i="16" s="1"/>
  <c r="I63" i="16"/>
  <c r="J63" i="16" s="1"/>
  <c r="I64" i="16"/>
  <c r="J64" i="16" s="1"/>
  <c r="I65" i="16"/>
  <c r="J65" i="16" s="1"/>
  <c r="I66" i="16"/>
  <c r="J66" i="16" s="1"/>
  <c r="I67" i="16"/>
  <c r="J67" i="16" s="1"/>
  <c r="I68" i="16"/>
  <c r="J68" i="16" s="1"/>
  <c r="I69" i="16"/>
  <c r="J69" i="16" s="1"/>
  <c r="I70" i="16"/>
  <c r="J70" i="16" s="1"/>
  <c r="I71" i="16"/>
  <c r="J71" i="16" s="1"/>
  <c r="I72" i="16"/>
  <c r="J72" i="16" s="1"/>
  <c r="I73" i="16"/>
  <c r="J73" i="16" s="1"/>
  <c r="I74" i="16"/>
  <c r="J74" i="16" s="1"/>
  <c r="I75" i="16"/>
  <c r="J75" i="16" s="1"/>
  <c r="I76" i="16"/>
  <c r="J76" i="16" s="1"/>
  <c r="I77" i="16"/>
  <c r="J77" i="16" s="1"/>
  <c r="I78" i="16"/>
  <c r="J78" i="16" s="1"/>
  <c r="I79" i="16"/>
  <c r="J79" i="16" s="1"/>
  <c r="I80" i="16"/>
  <c r="J80" i="16" s="1"/>
  <c r="I81" i="16"/>
  <c r="J81" i="16" s="1"/>
  <c r="I82" i="16"/>
  <c r="J82" i="16" s="1"/>
  <c r="I83" i="16"/>
  <c r="J83" i="16" s="1"/>
  <c r="I84" i="16"/>
  <c r="J84" i="16" s="1"/>
  <c r="I85" i="16"/>
  <c r="J85" i="16" s="1"/>
  <c r="I86" i="16"/>
  <c r="J86" i="16" s="1"/>
  <c r="I87" i="16"/>
  <c r="J87" i="16" s="1"/>
  <c r="I88" i="16"/>
  <c r="J88" i="16" s="1"/>
  <c r="I89" i="16"/>
  <c r="J89" i="16" s="1"/>
  <c r="I90" i="16"/>
  <c r="J90" i="16" s="1"/>
  <c r="I91" i="16"/>
  <c r="J91" i="16" s="1"/>
  <c r="I92" i="16"/>
  <c r="J92" i="16" s="1"/>
  <c r="I93" i="16"/>
  <c r="J93" i="16" s="1"/>
  <c r="I94" i="16"/>
  <c r="J94" i="16" s="1"/>
  <c r="I95" i="16"/>
  <c r="J95" i="16" s="1"/>
  <c r="I96" i="16"/>
  <c r="J96" i="16" s="1"/>
  <c r="I97" i="16"/>
  <c r="J97" i="16" s="1"/>
  <c r="I98" i="16"/>
  <c r="J98" i="16" s="1"/>
  <c r="I99" i="16"/>
  <c r="J99" i="16" s="1"/>
  <c r="I100" i="16"/>
  <c r="J100" i="16" s="1"/>
  <c r="I101" i="16"/>
  <c r="J101" i="16" s="1"/>
  <c r="I102" i="16"/>
  <c r="J102" i="16" s="1"/>
  <c r="I103" i="16"/>
  <c r="J103" i="16" s="1"/>
  <c r="I104" i="16"/>
  <c r="J104" i="16" s="1"/>
  <c r="I105" i="16"/>
  <c r="J105" i="16" s="1"/>
  <c r="I106" i="16"/>
  <c r="J106" i="16" s="1"/>
  <c r="I107" i="16"/>
  <c r="J107" i="16" s="1"/>
  <c r="I108" i="16"/>
  <c r="J108" i="16" s="1"/>
  <c r="I109" i="16"/>
  <c r="J109" i="16" s="1"/>
  <c r="I110" i="16"/>
  <c r="J110" i="16" s="1"/>
  <c r="I111" i="16"/>
  <c r="J111" i="16" s="1"/>
  <c r="I112" i="16"/>
  <c r="J112" i="16" s="1"/>
  <c r="I113" i="16"/>
  <c r="J113" i="16" s="1"/>
  <c r="I114" i="16"/>
  <c r="J114" i="16" s="1"/>
  <c r="I115" i="16"/>
  <c r="J115" i="16" s="1"/>
  <c r="I116" i="16"/>
  <c r="J116" i="16" s="1"/>
  <c r="I117" i="16"/>
  <c r="J117" i="16" s="1"/>
  <c r="I118" i="16"/>
  <c r="J118" i="16" s="1"/>
  <c r="I119" i="16"/>
  <c r="J119" i="16" s="1"/>
  <c r="I120" i="16"/>
  <c r="J120" i="16" s="1"/>
  <c r="I121" i="16"/>
  <c r="J121" i="16" s="1"/>
  <c r="I122" i="16"/>
  <c r="J122" i="16" s="1"/>
  <c r="I123" i="16"/>
  <c r="J123" i="16" s="1"/>
  <c r="I124" i="16"/>
  <c r="J124" i="16" s="1"/>
  <c r="I125" i="16"/>
  <c r="J125" i="16" s="1"/>
  <c r="I126" i="16"/>
  <c r="J126" i="16" s="1"/>
  <c r="I127" i="16"/>
  <c r="J127" i="16" s="1"/>
  <c r="I128" i="16"/>
  <c r="J128" i="16" s="1"/>
  <c r="I129" i="16"/>
  <c r="J129" i="16" s="1"/>
  <c r="I130" i="16"/>
  <c r="J130" i="16" s="1"/>
  <c r="I131" i="16"/>
  <c r="J131" i="16" s="1"/>
  <c r="I132" i="16"/>
  <c r="J132" i="16" s="1"/>
  <c r="I133" i="16"/>
  <c r="J133" i="16" s="1"/>
  <c r="I134" i="16"/>
  <c r="J134" i="16" s="1"/>
  <c r="I135" i="16"/>
  <c r="J135" i="16" s="1"/>
  <c r="I136" i="16"/>
  <c r="J136" i="16" s="1"/>
  <c r="I137" i="16"/>
  <c r="J137" i="16" s="1"/>
  <c r="I138" i="16"/>
  <c r="J138" i="16" s="1"/>
  <c r="I139" i="16"/>
  <c r="J139" i="16" s="1"/>
  <c r="I140" i="16"/>
  <c r="J140" i="16" s="1"/>
  <c r="I141" i="16"/>
  <c r="J141" i="16" s="1"/>
  <c r="I142" i="16"/>
  <c r="J142" i="16" s="1"/>
  <c r="I143" i="16"/>
  <c r="J143" i="16" s="1"/>
  <c r="I144" i="16"/>
  <c r="J144" i="16" s="1"/>
  <c r="I145" i="16"/>
  <c r="J145" i="16" s="1"/>
  <c r="I146" i="16"/>
  <c r="J146" i="16" s="1"/>
  <c r="I147" i="16"/>
  <c r="J147" i="16" s="1"/>
  <c r="I148" i="16"/>
  <c r="J148" i="16" s="1"/>
  <c r="I149" i="16"/>
  <c r="J149" i="16" s="1"/>
  <c r="I150" i="16"/>
  <c r="J150" i="16" s="1"/>
  <c r="I151" i="16"/>
  <c r="J151" i="16" s="1"/>
  <c r="I152" i="16"/>
  <c r="J152" i="16" s="1"/>
  <c r="I153" i="16"/>
  <c r="J153" i="16" s="1"/>
  <c r="I154" i="16"/>
  <c r="J154" i="16" s="1"/>
  <c r="I155" i="16"/>
  <c r="J155" i="16" s="1"/>
  <c r="I156" i="16"/>
  <c r="J156" i="16" s="1"/>
  <c r="I157" i="16"/>
  <c r="J157" i="16" s="1"/>
  <c r="I158" i="16"/>
  <c r="J158" i="16" s="1"/>
  <c r="I159" i="16"/>
  <c r="J159" i="16" s="1"/>
  <c r="I160" i="16"/>
  <c r="J160" i="16" s="1"/>
  <c r="I161" i="16"/>
  <c r="J161" i="16" s="1"/>
  <c r="I162" i="16"/>
  <c r="J162" i="16" s="1"/>
  <c r="I163" i="16"/>
  <c r="J163" i="16" s="1"/>
  <c r="I164" i="16"/>
  <c r="J164" i="16" s="1"/>
  <c r="I165" i="16"/>
  <c r="J165" i="16" s="1"/>
  <c r="I166" i="16"/>
  <c r="J166" i="16" s="1"/>
  <c r="I167" i="16"/>
  <c r="J167" i="16" s="1"/>
  <c r="I168" i="16"/>
  <c r="J168" i="16" s="1"/>
  <c r="I169" i="16"/>
  <c r="J169" i="16" s="1"/>
  <c r="I170" i="16"/>
  <c r="J170" i="16" s="1"/>
  <c r="I171" i="16"/>
  <c r="J171" i="16" s="1"/>
  <c r="I172" i="16"/>
  <c r="J172" i="16" s="1"/>
  <c r="I173" i="16"/>
  <c r="J173" i="16" s="1"/>
  <c r="I174" i="16"/>
  <c r="J174" i="16" s="1"/>
  <c r="I175" i="16"/>
  <c r="J175" i="16" s="1"/>
  <c r="I176" i="16"/>
  <c r="J176" i="16" s="1"/>
  <c r="I177" i="16"/>
  <c r="J177" i="16" s="1"/>
  <c r="I178" i="16"/>
  <c r="J178" i="16" s="1"/>
  <c r="I179" i="16"/>
  <c r="J179" i="16" s="1"/>
  <c r="I180" i="16"/>
  <c r="J180" i="16" s="1"/>
  <c r="I181" i="16"/>
  <c r="J181" i="16" s="1"/>
  <c r="I182" i="16"/>
  <c r="J182" i="16" s="1"/>
  <c r="I183" i="16"/>
  <c r="J183" i="16" s="1"/>
  <c r="I184" i="16"/>
  <c r="J184" i="16" s="1"/>
  <c r="I185" i="16"/>
  <c r="J185" i="16" s="1"/>
  <c r="I186" i="16"/>
  <c r="J186" i="16" s="1"/>
  <c r="I187" i="16"/>
  <c r="J187" i="16" s="1"/>
  <c r="I188" i="16"/>
  <c r="J188" i="16" s="1"/>
  <c r="I189" i="16"/>
  <c r="J189" i="16" s="1"/>
  <c r="I190" i="16"/>
  <c r="J190" i="16" s="1"/>
  <c r="I191" i="16"/>
  <c r="J191" i="16" s="1"/>
  <c r="I192" i="16"/>
  <c r="J192" i="16" s="1"/>
  <c r="I193" i="16"/>
  <c r="J193" i="16" s="1"/>
  <c r="I194" i="16"/>
  <c r="J194" i="16" s="1"/>
  <c r="I195" i="16"/>
  <c r="J195" i="16" s="1"/>
  <c r="I196" i="16"/>
  <c r="J196" i="16" s="1"/>
  <c r="I197" i="16"/>
  <c r="J197" i="16" s="1"/>
  <c r="I198" i="16"/>
  <c r="J198" i="16" s="1"/>
  <c r="I199" i="16"/>
  <c r="J199" i="16" s="1"/>
  <c r="I200" i="16"/>
  <c r="J200" i="16" s="1"/>
  <c r="I201" i="16"/>
  <c r="J201" i="16" s="1"/>
  <c r="I202" i="16"/>
  <c r="J202" i="16" s="1"/>
  <c r="I203" i="16"/>
  <c r="J203" i="16" s="1"/>
  <c r="I204" i="16"/>
  <c r="J204" i="16" s="1"/>
  <c r="I205" i="16"/>
  <c r="J205" i="16" s="1"/>
  <c r="I206" i="16"/>
  <c r="J206" i="16" s="1"/>
  <c r="I207" i="16"/>
  <c r="J207" i="16" s="1"/>
  <c r="I208" i="16"/>
  <c r="J208" i="16" s="1"/>
  <c r="I209" i="16"/>
  <c r="J209" i="16" s="1"/>
  <c r="I210" i="16"/>
  <c r="J210" i="16" s="1"/>
  <c r="I211" i="16"/>
  <c r="J211" i="16" s="1"/>
  <c r="B13" i="16"/>
  <c r="C13" i="16" s="1"/>
  <c r="B14" i="16"/>
  <c r="C14" i="16" s="1"/>
  <c r="B15" i="16"/>
  <c r="C15" i="16" s="1"/>
  <c r="B16" i="16"/>
  <c r="C16" i="16" s="1"/>
  <c r="B17" i="16"/>
  <c r="C17" i="16" s="1"/>
  <c r="B18" i="16"/>
  <c r="C18" i="16" s="1"/>
  <c r="B19" i="16"/>
  <c r="C19" i="16" s="1"/>
  <c r="B20" i="16"/>
  <c r="C20" i="16" s="1"/>
  <c r="B21" i="16"/>
  <c r="C21" i="16" s="1"/>
  <c r="B22" i="16"/>
  <c r="C22" i="16" s="1"/>
  <c r="B23" i="16"/>
  <c r="C23" i="16" s="1"/>
  <c r="B24" i="16"/>
  <c r="C24" i="16" s="1"/>
  <c r="B25" i="16"/>
  <c r="C25" i="16" s="1"/>
  <c r="B26" i="16"/>
  <c r="C26" i="16" s="1"/>
  <c r="B27" i="16"/>
  <c r="C27" i="16" s="1"/>
  <c r="B28" i="16"/>
  <c r="C28" i="16" s="1"/>
  <c r="B29" i="16"/>
  <c r="C29" i="16" s="1"/>
  <c r="B30" i="16"/>
  <c r="C30" i="16" s="1"/>
  <c r="B31" i="16"/>
  <c r="C31" i="16" s="1"/>
  <c r="B32" i="16"/>
  <c r="C32" i="16" s="1"/>
  <c r="B33" i="16"/>
  <c r="C33" i="16" s="1"/>
  <c r="B34" i="16"/>
  <c r="C34" i="16" s="1"/>
  <c r="B35" i="16"/>
  <c r="C35" i="16" s="1"/>
  <c r="B36" i="16"/>
  <c r="C36" i="16" s="1"/>
  <c r="B37" i="16"/>
  <c r="C37" i="16" s="1"/>
  <c r="B38" i="16"/>
  <c r="C38" i="16" s="1"/>
  <c r="B39" i="16"/>
  <c r="C39" i="16" s="1"/>
  <c r="B40" i="16"/>
  <c r="C40" i="16" s="1"/>
  <c r="B41" i="16"/>
  <c r="C41" i="16" s="1"/>
  <c r="B42" i="16"/>
  <c r="C42" i="16" s="1"/>
  <c r="B43" i="16"/>
  <c r="C43" i="16" s="1"/>
  <c r="B44" i="16"/>
  <c r="C44" i="16" s="1"/>
  <c r="B45" i="16"/>
  <c r="C45" i="16" s="1"/>
  <c r="B46" i="16"/>
  <c r="C46" i="16" s="1"/>
  <c r="B47" i="16"/>
  <c r="C47" i="16" s="1"/>
  <c r="B48" i="16"/>
  <c r="C48" i="16" s="1"/>
  <c r="B49" i="16"/>
  <c r="C49" i="16" s="1"/>
  <c r="B50" i="16"/>
  <c r="C50" i="16" s="1"/>
  <c r="B51" i="16"/>
  <c r="C51" i="16" s="1"/>
  <c r="B52" i="16"/>
  <c r="C52" i="16" s="1"/>
  <c r="B53" i="16"/>
  <c r="C53" i="16" s="1"/>
  <c r="B54" i="16"/>
  <c r="C54" i="16" s="1"/>
  <c r="B55" i="16"/>
  <c r="C55" i="16" s="1"/>
  <c r="B56" i="16"/>
  <c r="C56" i="16" s="1"/>
  <c r="B57" i="16"/>
  <c r="C57" i="16" s="1"/>
  <c r="B58" i="16"/>
  <c r="C58" i="16" s="1"/>
  <c r="B59" i="16"/>
  <c r="C59" i="16" s="1"/>
  <c r="B60" i="16"/>
  <c r="C60" i="16" s="1"/>
  <c r="B61" i="16"/>
  <c r="C61" i="16" s="1"/>
  <c r="B62" i="16"/>
  <c r="C62" i="16" s="1"/>
  <c r="B63" i="16"/>
  <c r="C63" i="16" s="1"/>
  <c r="B64" i="16"/>
  <c r="C64" i="16" s="1"/>
  <c r="B65" i="16"/>
  <c r="C65" i="16" s="1"/>
  <c r="B66" i="16"/>
  <c r="C66" i="16" s="1"/>
  <c r="B67" i="16"/>
  <c r="C67" i="16" s="1"/>
  <c r="B68" i="16"/>
  <c r="C68" i="16" s="1"/>
  <c r="B69" i="16"/>
  <c r="C69" i="16" s="1"/>
  <c r="B70" i="16"/>
  <c r="C70" i="16" s="1"/>
  <c r="B71" i="16"/>
  <c r="C71" i="16" s="1"/>
  <c r="B72" i="16"/>
  <c r="C72" i="16" s="1"/>
  <c r="B73" i="16"/>
  <c r="C73" i="16" s="1"/>
  <c r="B74" i="16"/>
  <c r="C74" i="16" s="1"/>
  <c r="B75" i="16"/>
  <c r="C75" i="16" s="1"/>
  <c r="B76" i="16"/>
  <c r="C76" i="16" s="1"/>
  <c r="B77" i="16"/>
  <c r="C77" i="16" s="1"/>
  <c r="B78" i="16"/>
  <c r="C78" i="16" s="1"/>
  <c r="B79" i="16"/>
  <c r="C79" i="16" s="1"/>
  <c r="B80" i="16"/>
  <c r="C80" i="16" s="1"/>
  <c r="B81" i="16"/>
  <c r="C81" i="16" s="1"/>
  <c r="B82" i="16"/>
  <c r="C82" i="16" s="1"/>
  <c r="B83" i="16"/>
  <c r="C83" i="16" s="1"/>
  <c r="B84" i="16"/>
  <c r="C84" i="16" s="1"/>
  <c r="B85" i="16"/>
  <c r="C85" i="16" s="1"/>
  <c r="B86" i="16"/>
  <c r="C86" i="16" s="1"/>
  <c r="B87" i="16"/>
  <c r="C87" i="16" s="1"/>
  <c r="B88" i="16"/>
  <c r="C88" i="16" s="1"/>
  <c r="B89" i="16"/>
  <c r="C89" i="16" s="1"/>
  <c r="B90" i="16"/>
  <c r="C90" i="16" s="1"/>
  <c r="B91" i="16"/>
  <c r="C91" i="16" s="1"/>
  <c r="B92" i="16"/>
  <c r="C92" i="16" s="1"/>
  <c r="B93" i="16"/>
  <c r="C93" i="16" s="1"/>
  <c r="B94" i="16"/>
  <c r="C94" i="16" s="1"/>
  <c r="B95" i="16"/>
  <c r="C95" i="16" s="1"/>
  <c r="B96" i="16"/>
  <c r="C96" i="16" s="1"/>
  <c r="B97" i="16"/>
  <c r="C97" i="16" s="1"/>
  <c r="B98" i="16"/>
  <c r="C98" i="16" s="1"/>
  <c r="B99" i="16"/>
  <c r="C99" i="16" s="1"/>
  <c r="B100" i="16"/>
  <c r="C100" i="16" s="1"/>
  <c r="B101" i="16"/>
  <c r="C101" i="16" s="1"/>
  <c r="B102" i="16"/>
  <c r="C102" i="16" s="1"/>
  <c r="B103" i="16"/>
  <c r="C103" i="16" s="1"/>
  <c r="B104" i="16"/>
  <c r="C104" i="16" s="1"/>
  <c r="B105" i="16"/>
  <c r="C105" i="16" s="1"/>
  <c r="B106" i="16"/>
  <c r="C106" i="16" s="1"/>
  <c r="B107" i="16"/>
  <c r="C107" i="16" s="1"/>
  <c r="B108" i="16"/>
  <c r="C108" i="16" s="1"/>
  <c r="B109" i="16"/>
  <c r="C109" i="16" s="1"/>
  <c r="B110" i="16"/>
  <c r="C110" i="16" s="1"/>
  <c r="B111" i="16"/>
  <c r="C111" i="16" s="1"/>
  <c r="B112" i="16"/>
  <c r="C112" i="16" s="1"/>
  <c r="B113" i="16"/>
  <c r="C113" i="16" s="1"/>
  <c r="B114" i="16"/>
  <c r="C114" i="16" s="1"/>
  <c r="B115" i="16"/>
  <c r="C115" i="16" s="1"/>
  <c r="B116" i="16"/>
  <c r="C116" i="16" s="1"/>
  <c r="B117" i="16"/>
  <c r="C117" i="16" s="1"/>
  <c r="B118" i="16"/>
  <c r="C118" i="16" s="1"/>
  <c r="B119" i="16"/>
  <c r="C119" i="16" s="1"/>
  <c r="B120" i="16"/>
  <c r="C120" i="16" s="1"/>
  <c r="B121" i="16"/>
  <c r="C121" i="16" s="1"/>
  <c r="B122" i="16"/>
  <c r="C122" i="16" s="1"/>
  <c r="B123" i="16"/>
  <c r="C123" i="16" s="1"/>
  <c r="B124" i="16"/>
  <c r="C124" i="16" s="1"/>
  <c r="B125" i="16"/>
  <c r="C125" i="16" s="1"/>
  <c r="B126" i="16"/>
  <c r="C126" i="16" s="1"/>
  <c r="B127" i="16"/>
  <c r="C127" i="16" s="1"/>
  <c r="B128" i="16"/>
  <c r="C128" i="16" s="1"/>
  <c r="B129" i="16"/>
  <c r="C129" i="16" s="1"/>
  <c r="B130" i="16"/>
  <c r="C130" i="16" s="1"/>
  <c r="B131" i="16"/>
  <c r="C131" i="16" s="1"/>
  <c r="B132" i="16"/>
  <c r="C132" i="16" s="1"/>
  <c r="B133" i="16"/>
  <c r="C133" i="16" s="1"/>
  <c r="B134" i="16"/>
  <c r="C134" i="16" s="1"/>
  <c r="B135" i="16"/>
  <c r="C135" i="16" s="1"/>
  <c r="B136" i="16"/>
  <c r="C136" i="16" s="1"/>
  <c r="B137" i="16"/>
  <c r="C137" i="16" s="1"/>
  <c r="B138" i="16"/>
  <c r="C138" i="16" s="1"/>
  <c r="B139" i="16"/>
  <c r="C139" i="16" s="1"/>
  <c r="B140" i="16"/>
  <c r="C140" i="16" s="1"/>
  <c r="B141" i="16"/>
  <c r="C141" i="16" s="1"/>
  <c r="B142" i="16"/>
  <c r="C142" i="16" s="1"/>
  <c r="B143" i="16"/>
  <c r="C143" i="16" s="1"/>
  <c r="B144" i="16"/>
  <c r="C144" i="16" s="1"/>
  <c r="B145" i="16"/>
  <c r="C145" i="16" s="1"/>
  <c r="B146" i="16"/>
  <c r="C146" i="16" s="1"/>
  <c r="B147" i="16"/>
  <c r="C147" i="16" s="1"/>
  <c r="B148" i="16"/>
  <c r="C148" i="16" s="1"/>
  <c r="B149" i="16"/>
  <c r="C149" i="16" s="1"/>
  <c r="B150" i="16"/>
  <c r="C150" i="16" s="1"/>
  <c r="B151" i="16"/>
  <c r="C151" i="16" s="1"/>
  <c r="B152" i="16"/>
  <c r="C152" i="16" s="1"/>
  <c r="B153" i="16"/>
  <c r="C153" i="16" s="1"/>
  <c r="B154" i="16"/>
  <c r="C154" i="16" s="1"/>
  <c r="B155" i="16"/>
  <c r="C155" i="16" s="1"/>
  <c r="B156" i="16"/>
  <c r="C156" i="16" s="1"/>
  <c r="B157" i="16"/>
  <c r="C157" i="16" s="1"/>
  <c r="B158" i="16"/>
  <c r="C158" i="16" s="1"/>
  <c r="B159" i="16"/>
  <c r="C159" i="16" s="1"/>
  <c r="B160" i="16"/>
  <c r="C160" i="16" s="1"/>
  <c r="B161" i="16"/>
  <c r="C161" i="16" s="1"/>
  <c r="B162" i="16"/>
  <c r="C162" i="16" s="1"/>
  <c r="B163" i="16"/>
  <c r="C163" i="16" s="1"/>
  <c r="B164" i="16"/>
  <c r="C164" i="16" s="1"/>
  <c r="B165" i="16"/>
  <c r="C165" i="16" s="1"/>
  <c r="B166" i="16"/>
  <c r="C166" i="16" s="1"/>
  <c r="B167" i="16"/>
  <c r="C167" i="16" s="1"/>
  <c r="B168" i="16"/>
  <c r="C168" i="16" s="1"/>
  <c r="B169" i="16"/>
  <c r="C169" i="16" s="1"/>
  <c r="B170" i="16"/>
  <c r="C170" i="16" s="1"/>
  <c r="B171" i="16"/>
  <c r="C171" i="16" s="1"/>
  <c r="B172" i="16"/>
  <c r="C172" i="16" s="1"/>
  <c r="B173" i="16"/>
  <c r="C173" i="16" s="1"/>
  <c r="B174" i="16"/>
  <c r="C174" i="16" s="1"/>
  <c r="B175" i="16"/>
  <c r="C175" i="16" s="1"/>
  <c r="B176" i="16"/>
  <c r="C176" i="16" s="1"/>
  <c r="B177" i="16"/>
  <c r="C177" i="16" s="1"/>
  <c r="B178" i="16"/>
  <c r="C178" i="16" s="1"/>
  <c r="B179" i="16"/>
  <c r="C179" i="16" s="1"/>
  <c r="B180" i="16"/>
  <c r="C180" i="16" s="1"/>
  <c r="B181" i="16"/>
  <c r="C181" i="16" s="1"/>
  <c r="B182" i="16"/>
  <c r="C182" i="16" s="1"/>
  <c r="B183" i="16"/>
  <c r="C183" i="16" s="1"/>
  <c r="B184" i="16"/>
  <c r="C184" i="16" s="1"/>
  <c r="B185" i="16"/>
  <c r="C185" i="16" s="1"/>
  <c r="B186" i="16"/>
  <c r="C186" i="16" s="1"/>
  <c r="B187" i="16"/>
  <c r="C187" i="16" s="1"/>
  <c r="B188" i="16"/>
  <c r="C188" i="16" s="1"/>
  <c r="B189" i="16"/>
  <c r="C189" i="16" s="1"/>
  <c r="B190" i="16"/>
  <c r="C190" i="16" s="1"/>
  <c r="B191" i="16"/>
  <c r="C191" i="16" s="1"/>
  <c r="B192" i="16"/>
  <c r="C192" i="16" s="1"/>
  <c r="B193" i="16"/>
  <c r="C193" i="16" s="1"/>
  <c r="B194" i="16"/>
  <c r="C194" i="16" s="1"/>
  <c r="B195" i="16"/>
  <c r="C195" i="16" s="1"/>
  <c r="B196" i="16"/>
  <c r="C196" i="16" s="1"/>
  <c r="B197" i="16"/>
  <c r="C197" i="16" s="1"/>
  <c r="B198" i="16"/>
  <c r="C198" i="16" s="1"/>
  <c r="B199" i="16"/>
  <c r="C199" i="16" s="1"/>
  <c r="B200" i="16"/>
  <c r="C200" i="16" s="1"/>
  <c r="B201" i="16"/>
  <c r="C201" i="16" s="1"/>
  <c r="B202" i="16"/>
  <c r="C202" i="16" s="1"/>
  <c r="B203" i="16"/>
  <c r="C203" i="16" s="1"/>
  <c r="B204" i="16"/>
  <c r="C204" i="16" s="1"/>
  <c r="B205" i="16"/>
  <c r="C205" i="16" s="1"/>
  <c r="B206" i="16"/>
  <c r="C206" i="16" s="1"/>
  <c r="B207" i="16"/>
  <c r="C207" i="16" s="1"/>
  <c r="B208" i="16"/>
  <c r="C208" i="16" s="1"/>
  <c r="B209" i="16"/>
  <c r="C209" i="16" s="1"/>
  <c r="B210" i="16"/>
  <c r="C210" i="16" s="1"/>
  <c r="B211" i="16"/>
  <c r="C211" i="16" s="1"/>
  <c r="B12" i="16"/>
  <c r="C9" i="16" s="1"/>
  <c r="I12" i="16"/>
  <c r="J9" i="16" s="1"/>
  <c r="L5" i="16"/>
  <c r="L6" i="16"/>
  <c r="L4" i="16"/>
  <c r="M6" i="16"/>
  <c r="M5" i="16"/>
  <c r="M4" i="16"/>
  <c r="E5" i="16"/>
  <c r="E6" i="16"/>
  <c r="E7" i="16"/>
  <c r="E4" i="16"/>
  <c r="F5" i="16"/>
  <c r="F6" i="16" s="1"/>
  <c r="F7" i="16" s="1"/>
  <c r="F4" i="1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K20" i="6" s="1"/>
  <c r="I21" i="6"/>
  <c r="K21" i="6" s="1"/>
  <c r="I3" i="6"/>
  <c r="P4" i="6"/>
  <c r="N7" i="4"/>
  <c r="H21" i="4"/>
  <c r="H16" i="4"/>
  <c r="H15" i="4"/>
  <c r="H20" i="4"/>
  <c r="Q24" i="14" l="1"/>
  <c r="Q29" i="14"/>
  <c r="Q30" i="14"/>
  <c r="Q23" i="14"/>
  <c r="Q27" i="14"/>
  <c r="Q34" i="14"/>
  <c r="Q26" i="14"/>
  <c r="Q28" i="14"/>
  <c r="Q33" i="14"/>
  <c r="Q25" i="14"/>
  <c r="Q32" i="14"/>
  <c r="Q31" i="14"/>
  <c r="J12" i="16"/>
  <c r="L19" i="16" s="1"/>
  <c r="C12" i="16"/>
  <c r="E19" i="16" s="1"/>
  <c r="K19" i="6"/>
  <c r="K3" i="6"/>
  <c r="F12" i="16" l="1"/>
  <c r="N26" i="13"/>
  <c r="N25" i="13"/>
  <c r="N24" i="13"/>
  <c r="N23" i="13"/>
  <c r="N22" i="13"/>
  <c r="N21" i="13"/>
  <c r="N20" i="13"/>
  <c r="M16" i="13"/>
  <c r="L16" i="13"/>
  <c r="K16" i="13"/>
  <c r="J16" i="13"/>
  <c r="I16" i="13"/>
  <c r="H16" i="13"/>
  <c r="G16" i="13"/>
  <c r="F16" i="13"/>
  <c r="E16" i="13"/>
  <c r="D16" i="13"/>
  <c r="C16" i="13"/>
  <c r="N15" i="13"/>
  <c r="N14" i="13"/>
  <c r="N13" i="13"/>
  <c r="N12" i="13"/>
  <c r="N11" i="13"/>
  <c r="N10" i="13"/>
  <c r="N9" i="13"/>
  <c r="N18" i="2"/>
  <c r="N16" i="2"/>
  <c r="P14" i="2"/>
  <c r="M19" i="12"/>
  <c r="M16" i="12"/>
  <c r="M21" i="12"/>
  <c r="M20" i="12"/>
  <c r="M18" i="12"/>
  <c r="M17" i="12"/>
  <c r="M15" i="12"/>
  <c r="L11" i="12"/>
  <c r="K11" i="12"/>
  <c r="J11" i="12"/>
  <c r="I11" i="12"/>
  <c r="H11" i="12"/>
  <c r="G11" i="12"/>
  <c r="F11" i="12"/>
  <c r="E11" i="12"/>
  <c r="D11" i="12"/>
  <c r="C11" i="12"/>
  <c r="B11" i="12"/>
  <c r="M10" i="12"/>
  <c r="M9" i="12"/>
  <c r="M8" i="12"/>
  <c r="M7" i="12"/>
  <c r="M6" i="12"/>
  <c r="M5" i="12"/>
  <c r="M4" i="12"/>
  <c r="N17" i="2"/>
  <c r="N19" i="2"/>
  <c r="N20" i="2"/>
  <c r="N21" i="2"/>
  <c r="N22" i="2"/>
  <c r="N6" i="11"/>
  <c r="N5" i="11"/>
  <c r="N4" i="11"/>
  <c r="M4" i="11"/>
  <c r="E6" i="11"/>
  <c r="F6" i="11"/>
  <c r="E7" i="11" s="1"/>
  <c r="F7" i="11" s="1"/>
  <c r="F5" i="11"/>
  <c r="E5" i="11"/>
  <c r="F4" i="11"/>
  <c r="L14" i="10"/>
  <c r="C15" i="10" a="1"/>
  <c r="C15" i="10" s="1"/>
  <c r="C14" i="10"/>
  <c r="B14" i="10"/>
  <c r="L12" i="10"/>
  <c r="L11" i="10"/>
  <c r="L10" i="10"/>
  <c r="Q5" i="10"/>
  <c r="Q6" i="10"/>
  <c r="Q4" i="10"/>
  <c r="F13" i="10" a="1"/>
  <c r="F13" i="10" s="1"/>
  <c r="F12" i="10" a="1"/>
  <c r="F12" i="10" s="1"/>
  <c r="F11" i="10" a="1"/>
  <c r="F11" i="10" s="1"/>
  <c r="E13" i="10" a="1"/>
  <c r="E13" i="10" s="1"/>
  <c r="E12" i="10"/>
  <c r="E11" i="10" a="1"/>
  <c r="E11" i="10" s="1"/>
  <c r="N5" i="10"/>
  <c r="N6" i="10"/>
  <c r="N4" i="10"/>
  <c r="K5" i="10"/>
  <c r="K6" i="10"/>
  <c r="K4" i="10"/>
  <c r="H5" i="10"/>
  <c r="H6" i="10"/>
  <c r="H4" i="10"/>
  <c r="E5" i="10"/>
  <c r="E6" i="10"/>
  <c r="E4" i="10"/>
  <c r="F13" i="16" l="1" a="1"/>
  <c r="F13" i="16" s="1"/>
  <c r="F14" i="16" s="1"/>
  <c r="K12" i="16" a="1"/>
  <c r="K12" i="16" s="1"/>
  <c r="C29" i="13"/>
  <c r="P13" i="12"/>
  <c r="H9" i="9"/>
  <c r="H8" i="9"/>
  <c r="H7" i="9"/>
  <c r="H6" i="9"/>
  <c r="C4" i="9"/>
  <c r="H5" i="9"/>
  <c r="H4" i="9"/>
  <c r="B7" i="8"/>
  <c r="D10" i="8" s="1"/>
  <c r="H2" i="8" s="1"/>
  <c r="B8" i="8"/>
  <c r="H19" i="4"/>
  <c r="H18" i="4"/>
  <c r="H17" i="4"/>
  <c r="B23" i="2"/>
  <c r="P17" i="2"/>
  <c r="P18" i="2"/>
  <c r="P19" i="2"/>
  <c r="P20" i="2"/>
  <c r="P21" i="2"/>
  <c r="P22" i="2"/>
  <c r="P16" i="2"/>
  <c r="N10" i="2"/>
  <c r="K41" i="2"/>
  <c r="I40" i="2"/>
  <c r="K40" i="2" s="1"/>
  <c r="H40" i="2"/>
  <c r="G40" i="2"/>
  <c r="F40" i="2"/>
  <c r="E40" i="2"/>
  <c r="D40" i="2"/>
  <c r="K39" i="2"/>
  <c r="M39" i="2" s="1"/>
  <c r="P38" i="2"/>
  <c r="K38" i="2"/>
  <c r="M38" i="2" s="1"/>
  <c r="P37" i="2"/>
  <c r="K37" i="2"/>
  <c r="M37" i="2" s="1"/>
  <c r="P36" i="2"/>
  <c r="K36" i="2"/>
  <c r="M36" i="2" s="1"/>
  <c r="AC3" i="2"/>
  <c r="I4" i="7" l="1"/>
  <c r="I5" i="7"/>
  <c r="I6" i="7"/>
  <c r="I3" i="7"/>
  <c r="N2" i="7"/>
  <c r="G4" i="7"/>
  <c r="G5" i="7" s="1"/>
  <c r="G6" i="7" s="1"/>
  <c r="D4" i="7"/>
  <c r="D5" i="7" s="1"/>
  <c r="D6" i="7" s="1"/>
  <c r="D7" i="7" s="1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M7" i="5" l="1"/>
  <c r="M6" i="5"/>
  <c r="M5" i="5"/>
  <c r="M4" i="5"/>
  <c r="M3" i="5"/>
  <c r="L7" i="5"/>
  <c r="L6" i="5"/>
  <c r="L5" i="5"/>
  <c r="L4" i="5"/>
  <c r="L3" i="5"/>
  <c r="K5" i="6" l="1"/>
  <c r="K13" i="6"/>
  <c r="K16" i="6"/>
  <c r="K12" i="6"/>
  <c r="K17" i="6"/>
  <c r="K4" i="6"/>
  <c r="K10" i="6"/>
  <c r="K15" i="6"/>
  <c r="K18" i="6"/>
  <c r="K6" i="6"/>
  <c r="K9" i="6"/>
  <c r="K8" i="6"/>
  <c r="K11" i="6"/>
  <c r="K7" i="6"/>
  <c r="K14" i="6"/>
  <c r="P7" i="6" l="1"/>
  <c r="N5" i="5"/>
  <c r="N4" i="5"/>
  <c r="N3" i="5" l="1"/>
  <c r="N7" i="5"/>
  <c r="N6" i="5"/>
  <c r="C9" i="5"/>
  <c r="F6" i="5"/>
  <c r="F5" i="5"/>
  <c r="I5" i="3" l="1"/>
  <c r="I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<sst xmlns="http://schemas.openxmlformats.org/spreadsheetml/2006/main" count="479" uniqueCount="199">
  <si>
    <t>Service time(min)</t>
  </si>
  <si>
    <t>time between arrivals (min)</t>
  </si>
  <si>
    <t>probability</t>
  </si>
  <si>
    <t>simulation</t>
  </si>
  <si>
    <t>rerun</t>
  </si>
  <si>
    <t>ATL</t>
  </si>
  <si>
    <t>BIR</t>
  </si>
  <si>
    <t>COL</t>
  </si>
  <si>
    <t>LVL</t>
  </si>
  <si>
    <t>MEM</t>
  </si>
  <si>
    <t>NASH</t>
  </si>
  <si>
    <t>ORL</t>
  </si>
  <si>
    <t>JAC</t>
  </si>
  <si>
    <t>JVL</t>
  </si>
  <si>
    <t>MIA</t>
  </si>
  <si>
    <t>NEWO</t>
  </si>
  <si>
    <t>VOLUME</t>
  </si>
  <si>
    <t>investment</t>
  </si>
  <si>
    <t>constraints</t>
  </si>
  <si>
    <t>i1+i2</t>
  </si>
  <si>
    <t>&lt;=</t>
  </si>
  <si>
    <t>i3+i4+i5</t>
  </si>
  <si>
    <t>i1+i2+i3+i4+i5</t>
  </si>
  <si>
    <t>obj function</t>
  </si>
  <si>
    <t>MAX</t>
  </si>
  <si>
    <t>i1+i2+i3+i4+i5+i6</t>
  </si>
  <si>
    <t>MAX i1+i2+i3+i4+i5+i6</t>
  </si>
  <si>
    <t>cost per invetsment</t>
  </si>
  <si>
    <t>total cost</t>
  </si>
  <si>
    <t>investment 1</t>
  </si>
  <si>
    <t>investment 2</t>
  </si>
  <si>
    <t>investment 3</t>
  </si>
  <si>
    <t>investment 4</t>
  </si>
  <si>
    <t>investment 5</t>
  </si>
  <si>
    <t>investment 6</t>
  </si>
  <si>
    <t>i3</t>
  </si>
  <si>
    <t>i4</t>
  </si>
  <si>
    <t>objective</t>
  </si>
  <si>
    <t>returns</t>
  </si>
  <si>
    <t>LHS</t>
  </si>
  <si>
    <t>RHS</t>
  </si>
  <si>
    <t>i1+i4+i5</t>
  </si>
  <si>
    <t>total</t>
  </si>
  <si>
    <t>flow</t>
  </si>
  <si>
    <t>from</t>
  </si>
  <si>
    <t>to</t>
  </si>
  <si>
    <t>flow in</t>
  </si>
  <si>
    <t>flow out</t>
  </si>
  <si>
    <t>bound</t>
  </si>
  <si>
    <t>Node</t>
  </si>
  <si>
    <t>FlowIn</t>
  </si>
  <si>
    <t>FlowOut</t>
  </si>
  <si>
    <t>Sign</t>
  </si>
  <si>
    <t>=</t>
  </si>
  <si>
    <t>distance</t>
  </si>
  <si>
    <t>node</t>
  </si>
  <si>
    <t>lhs</t>
  </si>
  <si>
    <t>rhs</t>
  </si>
  <si>
    <t>sign</t>
  </si>
  <si>
    <t>obj</t>
  </si>
  <si>
    <t>prob</t>
  </si>
  <si>
    <t>service time</t>
  </si>
  <si>
    <t>cum prob</t>
  </si>
  <si>
    <t>wait</t>
  </si>
  <si>
    <t>arrival time</t>
  </si>
  <si>
    <t>Alternatives</t>
  </si>
  <si>
    <t>outcomes</t>
  </si>
  <si>
    <t>to and from</t>
  </si>
  <si>
    <t>open= 1, close = 0</t>
  </si>
  <si>
    <t>Milwaukee</t>
  </si>
  <si>
    <t>Dayton</t>
  </si>
  <si>
    <t>Cincinnati</t>
  </si>
  <si>
    <t>Buffalo</t>
  </si>
  <si>
    <t>Atlanta</t>
  </si>
  <si>
    <t>capacity</t>
  </si>
  <si>
    <t>free cap</t>
  </si>
  <si>
    <t>Pontiac</t>
  </si>
  <si>
    <t>fixed cost</t>
  </si>
  <si>
    <t>shipping cost</t>
  </si>
  <si>
    <t>product cost</t>
  </si>
  <si>
    <t>demand</t>
  </si>
  <si>
    <t>OBJ</t>
  </si>
  <si>
    <t>cost</t>
  </si>
  <si>
    <t>prod cost</t>
  </si>
  <si>
    <t>FIXED</t>
  </si>
  <si>
    <t>CAP</t>
  </si>
  <si>
    <t>FIXED COST</t>
  </si>
  <si>
    <t>TOTAL</t>
  </si>
  <si>
    <t>DEMAND</t>
  </si>
  <si>
    <t>A</t>
  </si>
  <si>
    <t>B</t>
  </si>
  <si>
    <t>C</t>
  </si>
  <si>
    <t>D</t>
  </si>
  <si>
    <t>E</t>
  </si>
  <si>
    <t>F</t>
  </si>
  <si>
    <t>CONSTRAINTS</t>
  </si>
  <si>
    <t>COST</t>
  </si>
  <si>
    <t>A+B</t>
  </si>
  <si>
    <t>AT LEAST 3</t>
  </si>
  <si>
    <t>&gt;=</t>
  </si>
  <si>
    <t>D IF 0 B</t>
  </si>
  <si>
    <t>IF A, + D &amp; E</t>
  </si>
  <si>
    <t>C=3</t>
  </si>
  <si>
    <t>BINARY VARS</t>
  </si>
  <si>
    <t>R</t>
  </si>
  <si>
    <t>F©</t>
  </si>
  <si>
    <t>input data</t>
  </si>
  <si>
    <t>number of servers(s)</t>
  </si>
  <si>
    <t>arrival rate</t>
  </si>
  <si>
    <t>operating characteristics</t>
  </si>
  <si>
    <t>Average server utilization</t>
  </si>
  <si>
    <t>average number of students in line</t>
  </si>
  <si>
    <t>average time students in queue</t>
  </si>
  <si>
    <t>average waiting time</t>
  </si>
  <si>
    <t>average time in line and checked out</t>
  </si>
  <si>
    <t>alternative</t>
  </si>
  <si>
    <t>bids</t>
  </si>
  <si>
    <t>buy</t>
  </si>
  <si>
    <t>dont buy</t>
  </si>
  <si>
    <t>high</t>
  </si>
  <si>
    <t>low</t>
  </si>
  <si>
    <t>Maximax</t>
  </si>
  <si>
    <t>choice</t>
  </si>
  <si>
    <t>maximin</t>
  </si>
  <si>
    <t>equally likely</t>
  </si>
  <si>
    <t>hurwics</t>
  </si>
  <si>
    <t>minimax</t>
  </si>
  <si>
    <t>regret</t>
  </si>
  <si>
    <t>BEST</t>
  </si>
  <si>
    <t>a=</t>
  </si>
  <si>
    <t>buy 1</t>
  </si>
  <si>
    <t>buy 2</t>
  </si>
  <si>
    <t>buy 3</t>
  </si>
  <si>
    <t>EMV</t>
  </si>
  <si>
    <t>p-high</t>
  </si>
  <si>
    <t>p-low</t>
  </si>
  <si>
    <t>EWVPI</t>
  </si>
  <si>
    <t>EVPI</t>
  </si>
  <si>
    <t>realism</t>
  </si>
  <si>
    <t>time between arrivals</t>
  </si>
  <si>
    <t>lower</t>
  </si>
  <si>
    <t>upper</t>
  </si>
  <si>
    <t>From City ↓To→</t>
  </si>
  <si>
    <t>Atl</t>
  </si>
  <si>
    <t>Bir</t>
  </si>
  <si>
    <t>Col</t>
  </si>
  <si>
    <t>Jac</t>
  </si>
  <si>
    <t>Jvl</t>
  </si>
  <si>
    <t>Lvl</t>
  </si>
  <si>
    <t>Mem</t>
  </si>
  <si>
    <t>Mia</t>
  </si>
  <si>
    <t>Nash</t>
  </si>
  <si>
    <t>New O</t>
  </si>
  <si>
    <t>Orl</t>
  </si>
  <si>
    <t>Birmingham</t>
  </si>
  <si>
    <t>Columbia</t>
  </si>
  <si>
    <t>Louisville</t>
  </si>
  <si>
    <t>Memphis</t>
  </si>
  <si>
    <t>Nashville</t>
  </si>
  <si>
    <t>Orlando</t>
  </si>
  <si>
    <t>Volume/Month</t>
  </si>
  <si>
    <t xml:space="preserve">From </t>
  </si>
  <si>
    <t xml:space="preserve">Total </t>
  </si>
  <si>
    <t>Total</t>
  </si>
  <si>
    <t>NY</t>
  </si>
  <si>
    <t>N</t>
  </si>
  <si>
    <t>CLE</t>
  </si>
  <si>
    <t>STL</t>
  </si>
  <si>
    <t>CHI</t>
  </si>
  <si>
    <t>PH</t>
  </si>
  <si>
    <t>DEN</t>
  </si>
  <si>
    <t>LI</t>
  </si>
  <si>
    <t>LA</t>
  </si>
  <si>
    <t>SD</t>
  </si>
  <si>
    <t>TO</t>
  </si>
  <si>
    <t>FROM</t>
  </si>
  <si>
    <t>C IF 0 F</t>
  </si>
  <si>
    <t>M</t>
  </si>
  <si>
    <t>NO</t>
  </si>
  <si>
    <t>O</t>
  </si>
  <si>
    <t>L</t>
  </si>
  <si>
    <t>J</t>
  </si>
  <si>
    <t>JV</t>
  </si>
  <si>
    <t>DISTANCE</t>
  </si>
  <si>
    <t>random time</t>
  </si>
  <si>
    <t>random service</t>
  </si>
  <si>
    <t>simulation arrival</t>
  </si>
  <si>
    <t>simulation server</t>
  </si>
  <si>
    <t>service</t>
  </si>
  <si>
    <t>1st simulation</t>
  </si>
  <si>
    <t>arrivals</t>
  </si>
  <si>
    <t>2nd simulation</t>
  </si>
  <si>
    <t>time between arrivals sim</t>
  </si>
  <si>
    <t>A)</t>
  </si>
  <si>
    <t>B)</t>
  </si>
  <si>
    <t>c)</t>
  </si>
  <si>
    <t>total time</t>
  </si>
  <si>
    <t>total out</t>
  </si>
  <si>
    <t>out-in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</si>
</sst>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3" fontId="0" fillId="0" borderId="0" xfId="0" applyNumberFormat="1"/>
    <xf numFmtId="0" fontId="0" fillId="6" borderId="0" xfId="0" applyFill="1"/>
    <xf numFmtId="3" fontId="0" fillId="6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0" fontId="0" fillId="7" borderId="0" xfId="0" applyFill="1"/>
    <xf numFmtId="0" fontId="0" fillId="8" borderId="0" xfId="0" applyFill="1"/>
    <xf numFmtId="0" fontId="2" fillId="5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adl\Downloads\video%20Examples%20W3_2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12"/>
      <sheetName val="515"/>
      <sheetName val="521"/>
      <sheetName val="524"/>
      <sheetName val="530"/>
      <sheetName val="537"/>
    </sheetNames>
    <sheetDataSet>
      <sheetData sheetId="0"/>
      <sheetData sheetId="1"/>
      <sheetData sheetId="2"/>
      <sheetData sheetId="3"/>
      <sheetData sheetId="4">
        <row r="4">
          <cell r="A4">
            <v>2</v>
          </cell>
          <cell r="B4">
            <v>1</v>
          </cell>
          <cell r="C4">
            <v>2</v>
          </cell>
        </row>
        <row r="5">
          <cell r="A5">
            <v>2</v>
          </cell>
          <cell r="B5">
            <v>1</v>
          </cell>
          <cell r="C5">
            <v>3</v>
          </cell>
        </row>
        <row r="6">
          <cell r="A6">
            <v>1</v>
          </cell>
          <cell r="B6">
            <v>1</v>
          </cell>
          <cell r="C6">
            <v>4</v>
          </cell>
        </row>
        <row r="7">
          <cell r="A7">
            <v>2</v>
          </cell>
          <cell r="B7">
            <v>2</v>
          </cell>
          <cell r="C7">
            <v>5</v>
          </cell>
        </row>
        <row r="8">
          <cell r="A8">
            <v>0</v>
          </cell>
          <cell r="B8">
            <v>3</v>
          </cell>
          <cell r="C8">
            <v>5</v>
          </cell>
        </row>
        <row r="9">
          <cell r="A9">
            <v>2</v>
          </cell>
          <cell r="B9">
            <v>3</v>
          </cell>
          <cell r="C9">
            <v>6</v>
          </cell>
        </row>
        <row r="10">
          <cell r="A10">
            <v>0</v>
          </cell>
          <cell r="B10">
            <v>4</v>
          </cell>
          <cell r="C10">
            <v>1</v>
          </cell>
        </row>
        <row r="11">
          <cell r="A11">
            <v>1</v>
          </cell>
          <cell r="B11">
            <v>4</v>
          </cell>
          <cell r="C11">
            <v>6</v>
          </cell>
        </row>
        <row r="12">
          <cell r="A12">
            <v>0</v>
          </cell>
          <cell r="B12">
            <v>4</v>
          </cell>
          <cell r="C12">
            <v>8</v>
          </cell>
        </row>
        <row r="13">
          <cell r="A13">
            <v>0</v>
          </cell>
          <cell r="B13">
            <v>5</v>
          </cell>
          <cell r="C13">
            <v>2</v>
          </cell>
        </row>
        <row r="14">
          <cell r="A14">
            <v>0</v>
          </cell>
          <cell r="B14">
            <v>5</v>
          </cell>
          <cell r="C14">
            <v>3</v>
          </cell>
        </row>
        <row r="15">
          <cell r="A15">
            <v>2</v>
          </cell>
          <cell r="B15">
            <v>5</v>
          </cell>
          <cell r="C15">
            <v>7</v>
          </cell>
        </row>
        <row r="16">
          <cell r="A16">
            <v>0</v>
          </cell>
          <cell r="B16">
            <v>6</v>
          </cell>
          <cell r="C16">
            <v>3</v>
          </cell>
        </row>
        <row r="17">
          <cell r="A17">
            <v>3</v>
          </cell>
          <cell r="B17">
            <v>6</v>
          </cell>
          <cell r="C17">
            <v>8</v>
          </cell>
        </row>
        <row r="18">
          <cell r="A18">
            <v>0</v>
          </cell>
          <cell r="B18">
            <v>7</v>
          </cell>
          <cell r="C18">
            <v>5</v>
          </cell>
        </row>
        <row r="19">
          <cell r="A19">
            <v>2</v>
          </cell>
          <cell r="B19">
            <v>7</v>
          </cell>
          <cell r="C19">
            <v>8</v>
          </cell>
        </row>
        <row r="20">
          <cell r="A20">
            <v>0</v>
          </cell>
          <cell r="B20">
            <v>8</v>
          </cell>
          <cell r="C20">
            <v>7</v>
          </cell>
        </row>
        <row r="21">
          <cell r="A21">
            <v>5</v>
          </cell>
          <cell r="B21">
            <v>8</v>
          </cell>
          <cell r="C21">
            <v>1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9D47-2157-472D-927D-5D2413B3D20A}">
  <sheetPr>
    <tabColor theme="9"/>
  </sheetPr>
  <dimension ref="A1:P10"/>
  <sheetViews>
    <sheetView workbookViewId="0">
      <selection activeCell="H14" sqref="H14"/>
    </sheetView>
  </sheetViews>
  <sheetFormatPr defaultRowHeight="15" x14ac:dyDescent="0.25"/>
  <sheetData>
    <row r="1" spans="1:16" ht="15.75" thickBot="1" x14ac:dyDescent="0.3">
      <c r="A1" t="s">
        <v>43</v>
      </c>
      <c r="B1" t="s">
        <v>44</v>
      </c>
      <c r="C1" t="s">
        <v>45</v>
      </c>
      <c r="D1" t="s">
        <v>48</v>
      </c>
      <c r="G1" t="s">
        <v>46</v>
      </c>
      <c r="H1" t="s">
        <v>47</v>
      </c>
    </row>
    <row r="2" spans="1:16" ht="15.75" thickBot="1" x14ac:dyDescent="0.3">
      <c r="A2" s="16">
        <v>0</v>
      </c>
      <c r="B2">
        <v>9</v>
      </c>
      <c r="C2">
        <v>5</v>
      </c>
      <c r="D2">
        <v>9</v>
      </c>
      <c r="G2">
        <v>0</v>
      </c>
      <c r="H2">
        <v>0</v>
      </c>
      <c r="K2" s="8" t="s">
        <v>49</v>
      </c>
      <c r="L2" s="9" t="s">
        <v>50</v>
      </c>
      <c r="M2" s="9" t="s">
        <v>51</v>
      </c>
      <c r="N2" s="9" t="s">
        <v>39</v>
      </c>
      <c r="O2" s="9" t="s">
        <v>52</v>
      </c>
      <c r="P2" s="10" t="s">
        <v>40</v>
      </c>
    </row>
    <row r="3" spans="1:16" x14ac:dyDescent="0.25">
      <c r="A3" s="16">
        <v>0</v>
      </c>
      <c r="B3">
        <v>5</v>
      </c>
      <c r="C3">
        <v>8</v>
      </c>
      <c r="D3">
        <v>5</v>
      </c>
      <c r="K3" s="11">
        <v>1</v>
      </c>
      <c r="L3">
        <f>SUMIFS(A2:A6,C2:C6,K3)</f>
        <v>0</v>
      </c>
      <c r="M3">
        <f>SUMIFS(A2:A6,B2:B6,K3)</f>
        <v>0</v>
      </c>
      <c r="N3">
        <f>L3-M3</f>
        <v>0</v>
      </c>
      <c r="O3" t="s">
        <v>53</v>
      </c>
      <c r="P3" s="12">
        <v>0</v>
      </c>
    </row>
    <row r="4" spans="1:16" x14ac:dyDescent="0.25">
      <c r="A4" s="16">
        <v>0</v>
      </c>
      <c r="B4">
        <v>5</v>
      </c>
      <c r="C4">
        <v>7</v>
      </c>
      <c r="D4">
        <v>7</v>
      </c>
      <c r="K4" s="11">
        <v>2</v>
      </c>
      <c r="L4">
        <f>SUMIFS(A2:A6,C2:C6,K4)</f>
        <v>0</v>
      </c>
      <c r="M4">
        <f>SUMIFS(A2:A6,B2:B6,K4)</f>
        <v>0</v>
      </c>
      <c r="N4">
        <f>L4-M4</f>
        <v>0</v>
      </c>
      <c r="O4" t="s">
        <v>53</v>
      </c>
      <c r="P4" s="12">
        <v>0</v>
      </c>
    </row>
    <row r="5" spans="1:16" x14ac:dyDescent="0.25">
      <c r="A5" s="16">
        <v>0</v>
      </c>
      <c r="B5">
        <v>7</v>
      </c>
      <c r="C5">
        <v>6</v>
      </c>
      <c r="D5">
        <v>8</v>
      </c>
      <c r="E5" t="s">
        <v>46</v>
      </c>
      <c r="F5">
        <f>SUMIFS(A2:A6,C2:C6,G2)</f>
        <v>0</v>
      </c>
      <c r="K5" s="11">
        <v>3</v>
      </c>
      <c r="L5">
        <f>SUMIFS(A2:A6,C2:C6,K5)</f>
        <v>0</v>
      </c>
      <c r="M5">
        <f>SUMIFS(A2:A6,B2:B6,K5)</f>
        <v>0</v>
      </c>
      <c r="N5">
        <f>L5-M5</f>
        <v>0</v>
      </c>
      <c r="O5" t="s">
        <v>53</v>
      </c>
      <c r="P5" s="12">
        <v>0</v>
      </c>
    </row>
    <row r="6" spans="1:16" x14ac:dyDescent="0.25">
      <c r="A6" s="16">
        <v>8</v>
      </c>
      <c r="B6">
        <v>8</v>
      </c>
      <c r="C6">
        <v>14</v>
      </c>
      <c r="D6">
        <v>8</v>
      </c>
      <c r="E6" t="s">
        <v>47</v>
      </c>
      <c r="F6">
        <f>SUMIFS(A2:A6,B2:B6,H2)</f>
        <v>0</v>
      </c>
      <c r="K6" s="11">
        <v>4</v>
      </c>
      <c r="L6">
        <f>SUMIFS(A2:A6,C2:C6,K6)</f>
        <v>0</v>
      </c>
      <c r="M6">
        <f>SUMIFS(A2:A6,B2:B6,K6)</f>
        <v>0</v>
      </c>
      <c r="N6">
        <f>L6-M6</f>
        <v>0</v>
      </c>
      <c r="O6" t="s">
        <v>53</v>
      </c>
      <c r="P6" s="12">
        <v>0</v>
      </c>
    </row>
    <row r="7" spans="1:16" x14ac:dyDescent="0.25">
      <c r="K7" s="11">
        <v>5</v>
      </c>
      <c r="L7">
        <f>SUMIFS(A2:A6,C2:C6,K7)</f>
        <v>0</v>
      </c>
      <c r="M7">
        <f>SUMIFS(A2:A6,B2:B6,K7)</f>
        <v>0</v>
      </c>
      <c r="N7">
        <f>L7-M7</f>
        <v>0</v>
      </c>
      <c r="O7" t="s">
        <v>53</v>
      </c>
      <c r="P7" s="12">
        <v>0</v>
      </c>
    </row>
    <row r="8" spans="1:16" x14ac:dyDescent="0.25">
      <c r="K8" s="11"/>
      <c r="P8" s="12"/>
    </row>
    <row r="9" spans="1:16" x14ac:dyDescent="0.25">
      <c r="B9" t="s">
        <v>59</v>
      </c>
      <c r="C9" s="4">
        <f>A6</f>
        <v>8</v>
      </c>
      <c r="K9" s="11"/>
      <c r="P9" s="12"/>
    </row>
    <row r="10" spans="1:16" ht="15.75" thickBot="1" x14ac:dyDescent="0.3">
      <c r="K10" s="13"/>
      <c r="L10" s="14"/>
      <c r="M10" s="14"/>
      <c r="N10" s="14"/>
      <c r="O10" s="14"/>
      <c r="P1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3E79-002C-45D0-8B69-1D8F0A8A1CAF}">
  <sheetPr>
    <tabColor theme="9"/>
  </sheetPr>
  <dimension ref="A2:O21"/>
  <sheetViews>
    <sheetView workbookViewId="0">
      <selection activeCell="G21" sqref="G21"/>
    </sheetView>
  </sheetViews>
  <sheetFormatPr defaultRowHeight="15" x14ac:dyDescent="0.25"/>
  <cols>
    <col min="1" max="1" width="13.5703125" bestFit="1" customWidth="1"/>
    <col min="2" max="7" width="12.5703125" bestFit="1" customWidth="1"/>
    <col min="8" max="8" width="12.85546875" bestFit="1" customWidth="1"/>
    <col min="9" max="9" width="15.5703125" bestFit="1" customWidth="1"/>
    <col min="13" max="13" width="12.85546875" bestFit="1" customWidth="1"/>
    <col min="14" max="14" width="15.5703125" bestFit="1" customWidth="1"/>
  </cols>
  <sheetData>
    <row r="2" spans="1:15" x14ac:dyDescent="0.2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15" x14ac:dyDescent="0.25"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</row>
    <row r="4" spans="1:15" x14ac:dyDescent="0.25">
      <c r="A4" t="s">
        <v>103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0</v>
      </c>
    </row>
    <row r="5" spans="1:15" x14ac:dyDescent="0.25">
      <c r="A5" t="s">
        <v>38</v>
      </c>
      <c r="B5" s="5">
        <v>20000</v>
      </c>
      <c r="C5" s="5">
        <v>22000</v>
      </c>
      <c r="D5" s="5">
        <v>17000</v>
      </c>
      <c r="E5" s="5">
        <v>21000</v>
      </c>
      <c r="F5" s="5">
        <v>10000</v>
      </c>
      <c r="G5" s="5">
        <v>8000</v>
      </c>
      <c r="H5" t="s">
        <v>39</v>
      </c>
    </row>
    <row r="7" spans="1:15" x14ac:dyDescent="0.25">
      <c r="M7" t="s">
        <v>37</v>
      </c>
      <c r="N7" s="4">
        <f>SUMPRODUCT(B5:G5,B4:G4)</f>
        <v>70000</v>
      </c>
    </row>
    <row r="8" spans="1:15" x14ac:dyDescent="0.25">
      <c r="M8" t="s">
        <v>24</v>
      </c>
      <c r="N8" t="s">
        <v>25</v>
      </c>
    </row>
    <row r="10" spans="1:15" x14ac:dyDescent="0.25">
      <c r="M10" t="s">
        <v>18</v>
      </c>
    </row>
    <row r="11" spans="1:15" x14ac:dyDescent="0.25">
      <c r="M11" s="6" t="s">
        <v>22</v>
      </c>
      <c r="N11" s="6" t="s">
        <v>20</v>
      </c>
      <c r="O11" s="7">
        <v>20000</v>
      </c>
    </row>
    <row r="12" spans="1:15" x14ac:dyDescent="0.25">
      <c r="M12" s="6" t="s">
        <v>21</v>
      </c>
      <c r="N12" s="6" t="s">
        <v>20</v>
      </c>
      <c r="O12" s="7">
        <v>20000</v>
      </c>
    </row>
    <row r="13" spans="1:15" x14ac:dyDescent="0.25">
      <c r="M13" t="s">
        <v>19</v>
      </c>
      <c r="N13" t="s">
        <v>20</v>
      </c>
      <c r="O13" s="5">
        <v>20000</v>
      </c>
    </row>
    <row r="14" spans="1:15" x14ac:dyDescent="0.25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39</v>
      </c>
      <c r="J14" t="s">
        <v>40</v>
      </c>
      <c r="M14" t="s">
        <v>36</v>
      </c>
      <c r="N14" t="s">
        <v>20</v>
      </c>
      <c r="O14" s="5">
        <v>20000</v>
      </c>
    </row>
    <row r="15" spans="1:15" x14ac:dyDescent="0.25">
      <c r="A15" t="s">
        <v>96</v>
      </c>
      <c r="B15" s="5">
        <v>5000</v>
      </c>
      <c r="C15" s="5">
        <v>7000</v>
      </c>
      <c r="D15" s="5">
        <v>4000</v>
      </c>
      <c r="E15" s="5">
        <v>6000</v>
      </c>
      <c r="F15" s="5">
        <v>3000</v>
      </c>
      <c r="G15" s="5">
        <v>1500</v>
      </c>
      <c r="H15" s="5">
        <f>SUMPRODUCT(B4:G4,B15:G15)</f>
        <v>20000</v>
      </c>
      <c r="I15" t="s">
        <v>20</v>
      </c>
      <c r="J15" s="5">
        <v>20000</v>
      </c>
      <c r="M15" t="s">
        <v>35</v>
      </c>
      <c r="N15" t="s">
        <v>20</v>
      </c>
      <c r="O15" s="5">
        <v>20000</v>
      </c>
    </row>
    <row r="16" spans="1:15" x14ac:dyDescent="0.25">
      <c r="A16" t="s">
        <v>97</v>
      </c>
      <c r="B16">
        <v>1</v>
      </c>
      <c r="C16">
        <v>1</v>
      </c>
      <c r="H16">
        <f>SUMPRODUCT(B4:G4,B16:G16)</f>
        <v>1</v>
      </c>
      <c r="I16" t="s">
        <v>20</v>
      </c>
      <c r="J16" s="5">
        <v>20000</v>
      </c>
      <c r="M16" t="s">
        <v>41</v>
      </c>
      <c r="N16" t="s">
        <v>20</v>
      </c>
      <c r="O16" s="5">
        <v>20000</v>
      </c>
    </row>
    <row r="17" spans="1:10" x14ac:dyDescent="0.25">
      <c r="A17" t="s">
        <v>100</v>
      </c>
      <c r="D17">
        <v>1</v>
      </c>
      <c r="E17">
        <v>1</v>
      </c>
      <c r="F17">
        <v>1</v>
      </c>
      <c r="H17">
        <f>SUMPRODUCT(B4:G4,B17:G17)</f>
        <v>3</v>
      </c>
      <c r="I17" t="s">
        <v>20</v>
      </c>
      <c r="J17" s="5">
        <v>20000</v>
      </c>
    </row>
    <row r="18" spans="1:10" x14ac:dyDescent="0.25">
      <c r="A18" t="s">
        <v>176</v>
      </c>
      <c r="B18">
        <v>1</v>
      </c>
      <c r="C18">
        <v>1</v>
      </c>
      <c r="D18">
        <v>1</v>
      </c>
      <c r="E18">
        <v>1</v>
      </c>
      <c r="H18">
        <f>SUMPRODUCT(B4:G4,B18:G18)</f>
        <v>3</v>
      </c>
      <c r="I18" t="s">
        <v>20</v>
      </c>
      <c r="J18" s="5">
        <v>20000</v>
      </c>
    </row>
    <row r="19" spans="1:10" x14ac:dyDescent="0.25">
      <c r="A19" t="s">
        <v>101</v>
      </c>
      <c r="B19">
        <v>1</v>
      </c>
      <c r="D19">
        <v>1</v>
      </c>
      <c r="E19">
        <v>1</v>
      </c>
      <c r="H19">
        <f>SUMPRODUCT(B4:G4,B19:G19)</f>
        <v>2</v>
      </c>
      <c r="I19" t="s">
        <v>20</v>
      </c>
      <c r="J19" s="5">
        <v>20000</v>
      </c>
    </row>
    <row r="20" spans="1:10" x14ac:dyDescent="0.25">
      <c r="A20" t="s">
        <v>102</v>
      </c>
      <c r="D20">
        <v>1</v>
      </c>
      <c r="H20">
        <f>SUMPRODUCT(B4:G4,B20:G20)</f>
        <v>1</v>
      </c>
      <c r="I20" t="s">
        <v>20</v>
      </c>
      <c r="J20" s="5">
        <v>20000</v>
      </c>
    </row>
    <row r="21" spans="1:10" x14ac:dyDescent="0.25">
      <c r="A21" t="s">
        <v>98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f>SUMPRODUCT(B4:G4,B21:G21)</f>
        <v>4</v>
      </c>
      <c r="I21" t="s">
        <v>99</v>
      </c>
      <c r="J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DF88-CA3C-4A5F-AE25-2FE61B6DD241}">
  <sheetPr>
    <tabColor theme="5"/>
  </sheetPr>
  <dimension ref="A1:P21"/>
  <sheetViews>
    <sheetView workbookViewId="0"/>
  </sheetViews>
  <sheetFormatPr defaultRowHeight="15" x14ac:dyDescent="0.25"/>
  <sheetData>
    <row r="1" spans="1:16" x14ac:dyDescent="0.25">
      <c r="A1" t="s">
        <v>43</v>
      </c>
      <c r="B1" t="s">
        <v>44</v>
      </c>
      <c r="C1" t="s">
        <v>45</v>
      </c>
      <c r="D1" t="s">
        <v>54</v>
      </c>
      <c r="H1" t="s">
        <v>55</v>
      </c>
    </row>
    <row r="2" spans="1:16" x14ac:dyDescent="0.25">
      <c r="A2" s="3">
        <v>0</v>
      </c>
      <c r="B2">
        <v>350</v>
      </c>
      <c r="C2">
        <v>610</v>
      </c>
      <c r="D2">
        <v>160</v>
      </c>
      <c r="I2" t="s">
        <v>46</v>
      </c>
      <c r="J2" t="s">
        <v>47</v>
      </c>
      <c r="K2" t="s">
        <v>56</v>
      </c>
      <c r="L2" t="s">
        <v>58</v>
      </c>
      <c r="M2" t="s">
        <v>57</v>
      </c>
    </row>
    <row r="3" spans="1:16" x14ac:dyDescent="0.25">
      <c r="A3" s="3">
        <v>0</v>
      </c>
      <c r="B3">
        <v>610</v>
      </c>
      <c r="C3">
        <v>580</v>
      </c>
      <c r="D3">
        <v>30</v>
      </c>
      <c r="H3">
        <v>160</v>
      </c>
      <c r="I3">
        <f>SUMIFS(varss,fromnode,H3)</f>
        <v>0</v>
      </c>
      <c r="J3">
        <f>SUMIFS(varss,tonode,H3)</f>
        <v>0</v>
      </c>
      <c r="K3">
        <f>I3-J3</f>
        <v>0</v>
      </c>
      <c r="L3" t="s">
        <v>53</v>
      </c>
      <c r="M3">
        <v>-1</v>
      </c>
    </row>
    <row r="4" spans="1:16" x14ac:dyDescent="0.25">
      <c r="A4" s="3">
        <v>0</v>
      </c>
      <c r="B4">
        <v>580</v>
      </c>
      <c r="C4">
        <v>590</v>
      </c>
      <c r="D4">
        <v>10</v>
      </c>
      <c r="H4">
        <v>30</v>
      </c>
      <c r="I4">
        <f>SUMIFS(varss,fromnode,H4)</f>
        <v>0</v>
      </c>
      <c r="J4">
        <f>SUMIFS(varss,tonode,H4)</f>
        <v>0</v>
      </c>
      <c r="K4">
        <f t="shared" ref="K4:K21" si="0">I4-J4</f>
        <v>0</v>
      </c>
      <c r="L4" t="s">
        <v>53</v>
      </c>
      <c r="M4">
        <v>0</v>
      </c>
      <c r="O4" t="s">
        <v>59</v>
      </c>
      <c r="P4" s="4">
        <f>SUMPRODUCT(A2:A20,D2:D20)</f>
        <v>0</v>
      </c>
    </row>
    <row r="5" spans="1:16" x14ac:dyDescent="0.25">
      <c r="A5" s="3">
        <v>0</v>
      </c>
      <c r="B5">
        <v>590</v>
      </c>
      <c r="C5">
        <v>300</v>
      </c>
      <c r="D5">
        <v>290</v>
      </c>
      <c r="H5">
        <v>10</v>
      </c>
      <c r="I5">
        <f>SUMIFS(varss,fromnode,H5)</f>
        <v>0</v>
      </c>
      <c r="J5">
        <f>SUMIFS(varss,tonode,H5)</f>
        <v>0</v>
      </c>
      <c r="K5">
        <f t="shared" si="0"/>
        <v>0</v>
      </c>
      <c r="L5" t="s">
        <v>53</v>
      </c>
      <c r="M5">
        <v>0</v>
      </c>
    </row>
    <row r="6" spans="1:16" x14ac:dyDescent="0.25">
      <c r="A6" s="3">
        <v>0</v>
      </c>
      <c r="B6">
        <v>300</v>
      </c>
      <c r="C6">
        <v>485</v>
      </c>
      <c r="D6">
        <v>185</v>
      </c>
      <c r="H6">
        <v>290</v>
      </c>
      <c r="I6">
        <f>SUMIFS(varss,fromnode,H6)</f>
        <v>0</v>
      </c>
      <c r="J6">
        <f>SUMIFS(varss,tonode,H6)</f>
        <v>0</v>
      </c>
      <c r="K6">
        <f t="shared" si="0"/>
        <v>0</v>
      </c>
      <c r="L6" t="s">
        <v>53</v>
      </c>
      <c r="M6">
        <v>0</v>
      </c>
    </row>
    <row r="7" spans="1:16" x14ac:dyDescent="0.25">
      <c r="A7" s="3">
        <v>0</v>
      </c>
      <c r="B7">
        <v>485</v>
      </c>
      <c r="C7">
        <v>485</v>
      </c>
      <c r="D7">
        <v>0</v>
      </c>
      <c r="H7">
        <v>185</v>
      </c>
      <c r="I7">
        <f>SUMIFS(varss,fromnode,H7)</f>
        <v>0</v>
      </c>
      <c r="J7">
        <f>SUMIFS(varss,tonode,H7)</f>
        <v>0</v>
      </c>
      <c r="K7">
        <f t="shared" si="0"/>
        <v>0</v>
      </c>
      <c r="L7" t="s">
        <v>53</v>
      </c>
      <c r="M7">
        <v>0</v>
      </c>
      <c r="O7" t="s">
        <v>59</v>
      </c>
      <c r="P7">
        <f>SUMPRODUCT(K3:K18,M3:M18)</f>
        <v>0</v>
      </c>
    </row>
    <row r="8" spans="1:16" x14ac:dyDescent="0.25">
      <c r="A8" s="3">
        <v>0</v>
      </c>
      <c r="B8">
        <v>485</v>
      </c>
      <c r="C8">
        <v>800</v>
      </c>
      <c r="D8">
        <v>315</v>
      </c>
      <c r="H8">
        <v>0</v>
      </c>
      <c r="I8">
        <f>SUMIFS(varss,fromnode,H8)</f>
        <v>0</v>
      </c>
      <c r="J8">
        <f>SUMIFS(varss,tonode,H8)</f>
        <v>0</v>
      </c>
      <c r="K8">
        <f t="shared" si="0"/>
        <v>0</v>
      </c>
      <c r="L8" t="s">
        <v>53</v>
      </c>
      <c r="M8">
        <v>0</v>
      </c>
    </row>
    <row r="9" spans="1:16" x14ac:dyDescent="0.25">
      <c r="A9" s="3">
        <v>0</v>
      </c>
      <c r="B9">
        <v>800</v>
      </c>
      <c r="C9">
        <v>900</v>
      </c>
      <c r="D9">
        <v>100</v>
      </c>
      <c r="H9">
        <v>315</v>
      </c>
      <c r="I9">
        <f>SUMIFS(varss,fromnode,H9)</f>
        <v>0</v>
      </c>
      <c r="J9">
        <f>SUMIFS(varss,tonode,H9)</f>
        <v>0</v>
      </c>
      <c r="K9">
        <f t="shared" si="0"/>
        <v>0</v>
      </c>
      <c r="L9" t="s">
        <v>53</v>
      </c>
      <c r="M9">
        <v>0</v>
      </c>
    </row>
    <row r="10" spans="1:16" x14ac:dyDescent="0.25">
      <c r="A10" s="3">
        <v>0</v>
      </c>
      <c r="B10">
        <v>900</v>
      </c>
      <c r="C10">
        <v>400</v>
      </c>
      <c r="D10">
        <v>500</v>
      </c>
      <c r="H10">
        <v>100</v>
      </c>
      <c r="I10">
        <f>SUMIFS(varss,fromnode,H10)</f>
        <v>0</v>
      </c>
      <c r="J10">
        <f>SUMIFS(varss,tonode,H10)</f>
        <v>0</v>
      </c>
      <c r="K10">
        <f t="shared" si="0"/>
        <v>0</v>
      </c>
      <c r="L10" t="s">
        <v>53</v>
      </c>
      <c r="M10">
        <v>0</v>
      </c>
    </row>
    <row r="11" spans="1:16" x14ac:dyDescent="0.25">
      <c r="A11" s="3">
        <v>0</v>
      </c>
      <c r="B11">
        <v>400</v>
      </c>
      <c r="C11">
        <v>120</v>
      </c>
      <c r="D11">
        <v>280</v>
      </c>
      <c r="H11">
        <v>500</v>
      </c>
      <c r="I11">
        <f>SUMIFS(varss,fromnode,H11)</f>
        <v>0</v>
      </c>
      <c r="J11">
        <f>SUMIFS(varss,tonode,H11)</f>
        <v>0</v>
      </c>
      <c r="K11">
        <f t="shared" si="0"/>
        <v>0</v>
      </c>
      <c r="L11" t="s">
        <v>53</v>
      </c>
      <c r="M11">
        <v>0</v>
      </c>
    </row>
    <row r="12" spans="1:16" x14ac:dyDescent="0.25">
      <c r="A12" s="3">
        <v>0</v>
      </c>
      <c r="B12">
        <v>530</v>
      </c>
      <c r="C12">
        <v>835</v>
      </c>
      <c r="D12">
        <v>305</v>
      </c>
      <c r="H12">
        <v>280</v>
      </c>
      <c r="I12">
        <f>SUMIFS(varss,fromnode,H12)</f>
        <v>0</v>
      </c>
      <c r="J12">
        <f>SUMIFS(varss,tonode,H12)</f>
        <v>0</v>
      </c>
      <c r="K12">
        <f t="shared" si="0"/>
        <v>0</v>
      </c>
      <c r="L12" t="s">
        <v>53</v>
      </c>
      <c r="M12">
        <v>0</v>
      </c>
    </row>
    <row r="13" spans="1:16" x14ac:dyDescent="0.25">
      <c r="A13" s="3">
        <v>0</v>
      </c>
      <c r="B13">
        <v>835</v>
      </c>
      <c r="C13">
        <v>900</v>
      </c>
      <c r="D13">
        <v>65</v>
      </c>
      <c r="H13">
        <v>305</v>
      </c>
      <c r="I13">
        <f>SUMIFS(varss,fromnode,H13)</f>
        <v>0</v>
      </c>
      <c r="J13">
        <f>SUMIFS(varss,tonode,H13)</f>
        <v>0</v>
      </c>
      <c r="K13">
        <f t="shared" si="0"/>
        <v>0</v>
      </c>
      <c r="L13" t="s">
        <v>53</v>
      </c>
      <c r="M13">
        <v>0</v>
      </c>
    </row>
    <row r="14" spans="1:16" x14ac:dyDescent="0.25">
      <c r="A14" s="3">
        <v>0</v>
      </c>
      <c r="B14">
        <v>900</v>
      </c>
      <c r="C14">
        <v>400</v>
      </c>
      <c r="D14">
        <v>500</v>
      </c>
      <c r="H14">
        <v>65</v>
      </c>
      <c r="I14">
        <f>SUMIFS(varss,fromnode,H14)</f>
        <v>0</v>
      </c>
      <c r="J14">
        <f>SUMIFS(varss,tonode,H14)</f>
        <v>0</v>
      </c>
      <c r="K14">
        <f t="shared" si="0"/>
        <v>0</v>
      </c>
      <c r="L14" t="s">
        <v>53</v>
      </c>
      <c r="M14">
        <v>0</v>
      </c>
    </row>
    <row r="15" spans="1:16" x14ac:dyDescent="0.25">
      <c r="A15" s="3">
        <v>0</v>
      </c>
      <c r="B15">
        <v>400</v>
      </c>
      <c r="C15">
        <v>120</v>
      </c>
      <c r="D15">
        <v>280</v>
      </c>
      <c r="H15">
        <v>500</v>
      </c>
      <c r="I15">
        <f>SUMIFS(varss,fromnode,H15)</f>
        <v>0</v>
      </c>
      <c r="J15">
        <f>SUMIFS(varss,tonode,H15)</f>
        <v>0</v>
      </c>
      <c r="K15">
        <f t="shared" si="0"/>
        <v>0</v>
      </c>
      <c r="L15" t="s">
        <v>53</v>
      </c>
      <c r="M15">
        <v>0</v>
      </c>
    </row>
    <row r="16" spans="1:16" x14ac:dyDescent="0.25">
      <c r="A16" s="3">
        <v>0</v>
      </c>
      <c r="B16">
        <v>330</v>
      </c>
      <c r="C16">
        <v>300</v>
      </c>
      <c r="D16">
        <v>30</v>
      </c>
      <c r="H16">
        <v>280</v>
      </c>
      <c r="I16">
        <f>SUMIFS(varss,fromnode,H16)</f>
        <v>0</v>
      </c>
      <c r="J16">
        <f>SUMIFS(varss,tonode,H16)</f>
        <v>0</v>
      </c>
      <c r="K16">
        <f t="shared" si="0"/>
        <v>0</v>
      </c>
      <c r="L16" t="s">
        <v>53</v>
      </c>
      <c r="M16">
        <v>0</v>
      </c>
    </row>
    <row r="17" spans="1:13" x14ac:dyDescent="0.25">
      <c r="A17" s="3">
        <v>0</v>
      </c>
      <c r="B17">
        <v>485</v>
      </c>
      <c r="C17">
        <v>600</v>
      </c>
      <c r="D17">
        <v>115</v>
      </c>
      <c r="H17">
        <v>30</v>
      </c>
      <c r="I17">
        <f>SUMIFS(varss,fromnode,H17)</f>
        <v>0</v>
      </c>
      <c r="J17">
        <f>SUMIFS(varss,tonode,H17)</f>
        <v>0</v>
      </c>
      <c r="K17">
        <f t="shared" si="0"/>
        <v>0</v>
      </c>
      <c r="L17" t="s">
        <v>53</v>
      </c>
      <c r="M17">
        <v>0</v>
      </c>
    </row>
    <row r="18" spans="1:13" x14ac:dyDescent="0.25">
      <c r="A18" s="3">
        <v>0</v>
      </c>
      <c r="B18">
        <v>600</v>
      </c>
      <c r="C18">
        <v>900</v>
      </c>
      <c r="D18">
        <v>300</v>
      </c>
      <c r="H18">
        <v>115</v>
      </c>
      <c r="I18">
        <f>SUMIFS(varss,fromnode,H18)</f>
        <v>0</v>
      </c>
      <c r="J18">
        <f>SUMIFS(varss,tonode,H18)</f>
        <v>0</v>
      </c>
      <c r="K18">
        <f t="shared" si="0"/>
        <v>0</v>
      </c>
      <c r="L18" t="s">
        <v>53</v>
      </c>
      <c r="M18">
        <v>1</v>
      </c>
    </row>
    <row r="19" spans="1:13" x14ac:dyDescent="0.25">
      <c r="A19" s="3">
        <v>0</v>
      </c>
      <c r="B19">
        <v>900</v>
      </c>
      <c r="C19">
        <v>400</v>
      </c>
      <c r="D19">
        <v>500</v>
      </c>
      <c r="H19">
        <v>300</v>
      </c>
      <c r="I19">
        <f>SUMIFS(varss,fromnode,H19)</f>
        <v>0</v>
      </c>
      <c r="J19">
        <f>SUMIFS(varss,tonode,H19)</f>
        <v>0</v>
      </c>
      <c r="K19">
        <f t="shared" si="0"/>
        <v>0</v>
      </c>
    </row>
    <row r="20" spans="1:13" x14ac:dyDescent="0.25">
      <c r="A20" s="3">
        <v>0</v>
      </c>
      <c r="B20">
        <v>400</v>
      </c>
      <c r="C20">
        <v>120</v>
      </c>
      <c r="D20">
        <v>280</v>
      </c>
      <c r="H20">
        <v>500</v>
      </c>
      <c r="I20">
        <f>SUMIFS(varss,fromnode,H20)</f>
        <v>0</v>
      </c>
      <c r="J20">
        <f>SUMIFS(varss,tonode,H20)</f>
        <v>0</v>
      </c>
      <c r="K20">
        <f t="shared" si="0"/>
        <v>0</v>
      </c>
    </row>
    <row r="21" spans="1:13" x14ac:dyDescent="0.25">
      <c r="H21">
        <v>280</v>
      </c>
      <c r="I21">
        <f>SUMIFS(varss,fromnode,H21)</f>
        <v>0</v>
      </c>
      <c r="J21">
        <f>SUMIFS(varss,tonode,H21)</f>
        <v>0</v>
      </c>
      <c r="K21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FAF1-91A6-4171-A643-BE5CF963500D}">
  <sheetPr>
    <tabColor theme="9"/>
  </sheetPr>
  <dimension ref="A3:O29"/>
  <sheetViews>
    <sheetView topLeftCell="A9" workbookViewId="0">
      <selection activeCell="H30" sqref="H30"/>
    </sheetView>
  </sheetViews>
  <sheetFormatPr defaultRowHeight="15" x14ac:dyDescent="0.25"/>
  <sheetData>
    <row r="3" spans="1:15" x14ac:dyDescent="0.25">
      <c r="A3" t="s">
        <v>142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163</v>
      </c>
    </row>
    <row r="7" spans="1:15" x14ac:dyDescent="0.25">
      <c r="C7" t="s">
        <v>89</v>
      </c>
      <c r="D7" t="s">
        <v>90</v>
      </c>
      <c r="E7" t="s">
        <v>91</v>
      </c>
      <c r="F7" t="s">
        <v>181</v>
      </c>
      <c r="G7" t="s">
        <v>182</v>
      </c>
      <c r="H7" t="s">
        <v>180</v>
      </c>
      <c r="I7" t="s">
        <v>177</v>
      </c>
      <c r="J7" t="s">
        <v>150</v>
      </c>
      <c r="K7" t="s">
        <v>165</v>
      </c>
      <c r="L7" t="s">
        <v>178</v>
      </c>
      <c r="M7" t="s">
        <v>179</v>
      </c>
    </row>
    <row r="8" spans="1:15" x14ac:dyDescent="0.25">
      <c r="B8" t="s">
        <v>44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163</v>
      </c>
    </row>
    <row r="9" spans="1:15" x14ac:dyDescent="0.25">
      <c r="A9" t="s">
        <v>89</v>
      </c>
      <c r="B9" t="s">
        <v>73</v>
      </c>
      <c r="C9" s="3">
        <v>5000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>
        <f>SUM(C9:M9)</f>
        <v>5000</v>
      </c>
      <c r="O9">
        <v>5000</v>
      </c>
    </row>
    <row r="10" spans="1:15" x14ac:dyDescent="0.25">
      <c r="A10" t="s">
        <v>90</v>
      </c>
      <c r="B10" t="s">
        <v>154</v>
      </c>
      <c r="C10" s="3">
        <v>0</v>
      </c>
      <c r="D10" s="3">
        <v>3000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5800</v>
      </c>
      <c r="M10" s="3">
        <v>0</v>
      </c>
      <c r="N10">
        <f t="shared" ref="N10:N15" si="0">SUM(C10:M10)</f>
        <v>8800</v>
      </c>
      <c r="O10">
        <v>8800</v>
      </c>
    </row>
    <row r="11" spans="1:15" x14ac:dyDescent="0.25">
      <c r="A11" t="s">
        <v>91</v>
      </c>
      <c r="B11" t="s">
        <v>155</v>
      </c>
      <c r="C11" s="3">
        <v>0</v>
      </c>
      <c r="D11" s="3">
        <v>0</v>
      </c>
      <c r="E11" s="3">
        <v>1400</v>
      </c>
      <c r="F11" s="3">
        <v>0</v>
      </c>
      <c r="G11" s="3">
        <v>400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>
        <f t="shared" si="0"/>
        <v>1800</v>
      </c>
      <c r="O11">
        <v>1800</v>
      </c>
    </row>
    <row r="12" spans="1:15" x14ac:dyDescent="0.25">
      <c r="A12" t="s">
        <v>180</v>
      </c>
      <c r="B12" t="s">
        <v>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>
        <f t="shared" si="0"/>
        <v>3000</v>
      </c>
      <c r="O12">
        <v>3000</v>
      </c>
    </row>
    <row r="13" spans="1:15" x14ac:dyDescent="0.25">
      <c r="A13" t="s">
        <v>177</v>
      </c>
      <c r="B13" t="s">
        <v>157</v>
      </c>
      <c r="C13" s="3">
        <v>0</v>
      </c>
      <c r="D13" s="3">
        <v>0</v>
      </c>
      <c r="E13" s="3">
        <v>0</v>
      </c>
      <c r="F13" s="3">
        <v>2200</v>
      </c>
      <c r="G13" s="3">
        <v>0</v>
      </c>
      <c r="H13" s="3">
        <v>0</v>
      </c>
      <c r="I13" s="3">
        <v>7800</v>
      </c>
      <c r="J13" s="3">
        <v>0</v>
      </c>
      <c r="K13" s="3">
        <v>0</v>
      </c>
      <c r="L13" s="3">
        <v>0</v>
      </c>
      <c r="M13" s="3">
        <v>0</v>
      </c>
      <c r="N13">
        <f t="shared" si="0"/>
        <v>10000</v>
      </c>
      <c r="O13">
        <v>10000</v>
      </c>
    </row>
    <row r="14" spans="1:15" x14ac:dyDescent="0.25">
      <c r="A14" t="s">
        <v>165</v>
      </c>
      <c r="B14" t="s">
        <v>158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6800</v>
      </c>
      <c r="L14" s="3">
        <v>0</v>
      </c>
      <c r="M14" s="3">
        <v>0</v>
      </c>
      <c r="N14">
        <f t="shared" si="0"/>
        <v>6800</v>
      </c>
      <c r="O14">
        <v>6800</v>
      </c>
    </row>
    <row r="15" spans="1:15" x14ac:dyDescent="0.25">
      <c r="A15" t="s">
        <v>179</v>
      </c>
      <c r="B15" t="s">
        <v>159</v>
      </c>
      <c r="C15" s="3">
        <v>0</v>
      </c>
      <c r="D15" s="3">
        <v>0</v>
      </c>
      <c r="E15" s="3">
        <v>0</v>
      </c>
      <c r="F15" s="3">
        <v>0</v>
      </c>
      <c r="G15" s="3">
        <v>8400</v>
      </c>
      <c r="H15" s="3">
        <v>0</v>
      </c>
      <c r="I15" s="3">
        <v>0</v>
      </c>
      <c r="J15" s="3">
        <v>4400</v>
      </c>
      <c r="K15" s="3">
        <v>0</v>
      </c>
      <c r="L15" s="3">
        <v>0</v>
      </c>
      <c r="M15" s="3">
        <v>2200</v>
      </c>
      <c r="N15">
        <f t="shared" si="0"/>
        <v>15000</v>
      </c>
      <c r="O15">
        <v>15000</v>
      </c>
    </row>
    <row r="16" spans="1:15" x14ac:dyDescent="0.25">
      <c r="C16" s="6">
        <f>SUM(C9:C15)</f>
        <v>5000</v>
      </c>
      <c r="D16" s="6">
        <f t="shared" ref="D16:M16" si="1">SUM(D9:D15)</f>
        <v>3000</v>
      </c>
      <c r="E16" s="6">
        <f t="shared" si="1"/>
        <v>1400</v>
      </c>
      <c r="F16" s="6">
        <f t="shared" si="1"/>
        <v>2200</v>
      </c>
      <c r="G16" s="6">
        <f t="shared" si="1"/>
        <v>8800</v>
      </c>
      <c r="H16" s="6">
        <f t="shared" si="1"/>
        <v>3000</v>
      </c>
      <c r="I16" s="6">
        <f t="shared" si="1"/>
        <v>7800</v>
      </c>
      <c r="J16" s="6">
        <f t="shared" si="1"/>
        <v>4400</v>
      </c>
      <c r="K16" s="6">
        <f t="shared" si="1"/>
        <v>6800</v>
      </c>
      <c r="L16" s="6">
        <f t="shared" si="1"/>
        <v>5800</v>
      </c>
      <c r="M16" s="6">
        <f t="shared" si="1"/>
        <v>2200</v>
      </c>
    </row>
    <row r="17" spans="2:14" x14ac:dyDescent="0.25">
      <c r="B17" t="s">
        <v>160</v>
      </c>
      <c r="C17">
        <v>5000</v>
      </c>
      <c r="D17">
        <v>3000</v>
      </c>
      <c r="E17">
        <v>1400</v>
      </c>
      <c r="F17">
        <v>2200</v>
      </c>
      <c r="G17">
        <v>8800</v>
      </c>
      <c r="H17">
        <v>3000</v>
      </c>
      <c r="I17">
        <v>7800</v>
      </c>
      <c r="J17">
        <v>4400</v>
      </c>
      <c r="K17">
        <v>6800</v>
      </c>
      <c r="L17">
        <v>5800</v>
      </c>
      <c r="M17">
        <v>2200</v>
      </c>
    </row>
    <row r="19" spans="2:14" x14ac:dyDescent="0.25">
      <c r="B19" t="s">
        <v>161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42</v>
      </c>
    </row>
    <row r="20" spans="2:14" x14ac:dyDescent="0.25"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ref="N20:N26" si="2">IF(SUM(C9:M9)&gt;0,SUM(C20:M20)+3600,0)</f>
        <v>3600</v>
      </c>
    </row>
    <row r="21" spans="2:14" x14ac:dyDescent="0.25">
      <c r="B21" t="s">
        <v>154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2030</v>
      </c>
      <c r="M21">
        <v>0</v>
      </c>
      <c r="N21">
        <f t="shared" si="2"/>
        <v>5630</v>
      </c>
    </row>
    <row r="22" spans="2:14" x14ac:dyDescent="0.25">
      <c r="B22" t="s">
        <v>155</v>
      </c>
      <c r="C22">
        <v>0</v>
      </c>
      <c r="D22">
        <v>0</v>
      </c>
      <c r="E22">
        <v>0</v>
      </c>
      <c r="F22">
        <v>0</v>
      </c>
      <c r="G22">
        <v>120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2"/>
        <v>3720</v>
      </c>
    </row>
    <row r="23" spans="2:14" x14ac:dyDescent="0.25">
      <c r="B23" t="s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2"/>
        <v>3600</v>
      </c>
    </row>
    <row r="24" spans="2:14" x14ac:dyDescent="0.25">
      <c r="B24" t="s">
        <v>157</v>
      </c>
      <c r="C24">
        <v>0</v>
      </c>
      <c r="D24">
        <v>0</v>
      </c>
      <c r="E24">
        <v>0</v>
      </c>
      <c r="F24">
        <v>462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2"/>
        <v>4062</v>
      </c>
    </row>
    <row r="25" spans="2:14" x14ac:dyDescent="0.25">
      <c r="B25" t="s">
        <v>158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2"/>
        <v>3600</v>
      </c>
    </row>
    <row r="26" spans="2:14" x14ac:dyDescent="0.25">
      <c r="B26" t="s">
        <v>159</v>
      </c>
      <c r="C26">
        <v>0</v>
      </c>
      <c r="D26">
        <v>0</v>
      </c>
      <c r="E26">
        <v>0</v>
      </c>
      <c r="F26">
        <v>0</v>
      </c>
      <c r="G26">
        <v>1176</v>
      </c>
      <c r="H26">
        <v>0</v>
      </c>
      <c r="I26">
        <v>0</v>
      </c>
      <c r="J26">
        <v>1012</v>
      </c>
      <c r="K26">
        <v>0</v>
      </c>
      <c r="L26">
        <v>0</v>
      </c>
      <c r="M26">
        <v>0</v>
      </c>
      <c r="N26">
        <f t="shared" si="2"/>
        <v>5788</v>
      </c>
    </row>
    <row r="29" spans="2:14" x14ac:dyDescent="0.25">
      <c r="B29" t="s">
        <v>59</v>
      </c>
      <c r="C29" s="4">
        <f>SUM(N20:N26)</f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D3E6-D37C-40A9-9AFE-34B2AE885808}">
  <sheetPr>
    <tabColor theme="9"/>
  </sheetPr>
  <dimension ref="A1:R15"/>
  <sheetViews>
    <sheetView workbookViewId="0">
      <selection activeCell="C13" sqref="C13"/>
    </sheetView>
  </sheetViews>
  <sheetFormatPr defaultRowHeight="15" x14ac:dyDescent="0.25"/>
  <cols>
    <col min="11" max="11" width="12.85546875" bestFit="1" customWidth="1"/>
  </cols>
  <sheetData>
    <row r="1" spans="1:18" x14ac:dyDescent="0.25">
      <c r="O1" t="s">
        <v>138</v>
      </c>
    </row>
    <row r="2" spans="1:18" x14ac:dyDescent="0.25">
      <c r="A2" t="s">
        <v>115</v>
      </c>
      <c r="N2" t="s">
        <v>129</v>
      </c>
      <c r="O2">
        <v>0.88</v>
      </c>
    </row>
    <row r="3" spans="1:18" x14ac:dyDescent="0.25">
      <c r="B3" t="s">
        <v>119</v>
      </c>
      <c r="C3" t="s">
        <v>120</v>
      </c>
      <c r="E3" t="s">
        <v>121</v>
      </c>
      <c r="F3" t="s">
        <v>122</v>
      </c>
      <c r="H3" t="s">
        <v>123</v>
      </c>
      <c r="I3" t="s">
        <v>122</v>
      </c>
      <c r="K3" t="s">
        <v>124</v>
      </c>
      <c r="L3" t="s">
        <v>122</v>
      </c>
      <c r="N3" t="s">
        <v>125</v>
      </c>
      <c r="O3" t="s">
        <v>122</v>
      </c>
      <c r="Q3" t="s">
        <v>126</v>
      </c>
      <c r="R3" t="s">
        <v>122</v>
      </c>
    </row>
    <row r="4" spans="1:18" x14ac:dyDescent="0.25">
      <c r="A4">
        <v>1</v>
      </c>
      <c r="B4">
        <v>25</v>
      </c>
      <c r="C4">
        <v>5</v>
      </c>
      <c r="E4">
        <f>MAX(B4:C4)</f>
        <v>25</v>
      </c>
      <c r="H4" s="4">
        <f>MIN(B4:C4)</f>
        <v>5</v>
      </c>
      <c r="I4" s="19" t="s">
        <v>128</v>
      </c>
      <c r="K4">
        <f>AVERAGE(B4:C4)</f>
        <v>15</v>
      </c>
      <c r="N4">
        <f>O2*MAX(B4:C4)+(1-O2)*MIN(B4:C4)</f>
        <v>22.6</v>
      </c>
      <c r="Q4">
        <f>MAX(E11:F11)</f>
        <v>35</v>
      </c>
    </row>
    <row r="5" spans="1:18" x14ac:dyDescent="0.25">
      <c r="A5">
        <v>2</v>
      </c>
      <c r="B5">
        <v>35</v>
      </c>
      <c r="C5">
        <v>3</v>
      </c>
      <c r="E5">
        <f t="shared" ref="E5:E6" si="0">MAX(B5:C5)</f>
        <v>35</v>
      </c>
      <c r="H5">
        <f t="shared" ref="H5:H6" si="1">MIN(B5:C5)</f>
        <v>3</v>
      </c>
      <c r="K5">
        <f t="shared" ref="K5:K6" si="2">AVERAGE(B5:C5)</f>
        <v>19</v>
      </c>
      <c r="N5">
        <f>O2*MAX(B5:C5)+(1-O2)*MIN(B5:C5)</f>
        <v>31.16</v>
      </c>
      <c r="Q5">
        <f t="shared" ref="Q5:Q6" si="3">MAX(E12:F12)</f>
        <v>25</v>
      </c>
    </row>
    <row r="6" spans="1:18" x14ac:dyDescent="0.25">
      <c r="A6">
        <v>3</v>
      </c>
      <c r="B6">
        <v>60</v>
      </c>
      <c r="C6">
        <v>2</v>
      </c>
      <c r="E6" s="4">
        <f t="shared" si="0"/>
        <v>60</v>
      </c>
      <c r="F6" s="19" t="s">
        <v>128</v>
      </c>
      <c r="H6">
        <f t="shared" si="1"/>
        <v>2</v>
      </c>
      <c r="K6" s="4">
        <f t="shared" si="2"/>
        <v>31</v>
      </c>
      <c r="L6" s="19" t="s">
        <v>128</v>
      </c>
      <c r="N6" s="4">
        <f>O2*MAX(B6:C6)+(1-O2)*MIN(B6:C6)</f>
        <v>53.04</v>
      </c>
      <c r="O6" s="19" t="s">
        <v>128</v>
      </c>
      <c r="Q6" s="4">
        <f t="shared" si="3"/>
        <v>3</v>
      </c>
      <c r="R6" s="19" t="s">
        <v>128</v>
      </c>
    </row>
    <row r="10" spans="1:18" x14ac:dyDescent="0.25">
      <c r="A10" t="s">
        <v>116</v>
      </c>
      <c r="B10" t="s">
        <v>117</v>
      </c>
      <c r="C10" t="s">
        <v>118</v>
      </c>
      <c r="D10" t="s">
        <v>127</v>
      </c>
      <c r="K10" t="s">
        <v>133</v>
      </c>
      <c r="L10">
        <f>C4*I12+B4*I11</f>
        <v>19</v>
      </c>
    </row>
    <row r="11" spans="1:18" x14ac:dyDescent="0.25">
      <c r="A11">
        <v>1</v>
      </c>
      <c r="B11">
        <v>25</v>
      </c>
      <c r="C11">
        <v>5</v>
      </c>
      <c r="D11" t="s">
        <v>130</v>
      </c>
      <c r="E11" cm="1">
        <f t="array" ref="E11">MAX(B4:B6-B4)</f>
        <v>35</v>
      </c>
      <c r="F11" cm="1">
        <f t="array" ref="F11">MAX(C4:C6-C4)</f>
        <v>0</v>
      </c>
      <c r="H11" t="s">
        <v>134</v>
      </c>
      <c r="I11">
        <v>0.7</v>
      </c>
      <c r="L11">
        <f>C5*I12+B5*I11</f>
        <v>25.4</v>
      </c>
    </row>
    <row r="12" spans="1:18" x14ac:dyDescent="0.25">
      <c r="A12">
        <v>2</v>
      </c>
      <c r="B12">
        <v>35</v>
      </c>
      <c r="C12">
        <v>3</v>
      </c>
      <c r="D12" t="s">
        <v>131</v>
      </c>
      <c r="E12">
        <f>MAX(B4:B6)-B5</f>
        <v>25</v>
      </c>
      <c r="F12" cm="1">
        <f t="array" ref="F12">MAX(C4:C6-C5)</f>
        <v>2</v>
      </c>
      <c r="H12" t="s">
        <v>135</v>
      </c>
      <c r="I12">
        <v>0.3</v>
      </c>
      <c r="L12" s="4">
        <f>C6*I12+B6*I11</f>
        <v>42.6</v>
      </c>
      <c r="M12" s="19" t="s">
        <v>128</v>
      </c>
    </row>
    <row r="13" spans="1:18" x14ac:dyDescent="0.25">
      <c r="A13">
        <v>3</v>
      </c>
      <c r="B13">
        <v>60</v>
      </c>
      <c r="C13">
        <v>2</v>
      </c>
      <c r="D13" t="s">
        <v>132</v>
      </c>
      <c r="E13" cm="1">
        <f t="array" ref="E13">MAX(B4:B6-B6)</f>
        <v>0</v>
      </c>
      <c r="F13" cm="1">
        <f t="array" ref="F13">MAX(C4:C6-C6)</f>
        <v>3</v>
      </c>
    </row>
    <row r="14" spans="1:18" x14ac:dyDescent="0.25">
      <c r="B14">
        <f>MAX(B11:B13)</f>
        <v>60</v>
      </c>
      <c r="C14">
        <f>MAX(C11:C13)</f>
        <v>5</v>
      </c>
      <c r="D14" t="s">
        <v>24</v>
      </c>
      <c r="K14" t="s">
        <v>137</v>
      </c>
      <c r="L14" s="4">
        <f>C15-L12</f>
        <v>22.4</v>
      </c>
    </row>
    <row r="15" spans="1:18" x14ac:dyDescent="0.25">
      <c r="B15" t="s">
        <v>136</v>
      </c>
      <c r="C15" s="4" cm="1">
        <f t="array" ref="C15">SUMPRODUCT(B14:C14*I11:I12)</f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0F72-32CF-4F78-985B-7ED402884FFE}">
  <sheetPr>
    <tabColor theme="9"/>
  </sheetPr>
  <dimension ref="B2:H9"/>
  <sheetViews>
    <sheetView workbookViewId="0">
      <selection activeCell="F10" sqref="F10"/>
    </sheetView>
  </sheetViews>
  <sheetFormatPr defaultRowHeight="15" x14ac:dyDescent="0.25"/>
  <cols>
    <col min="2" max="2" width="19.7109375" bestFit="1" customWidth="1"/>
    <col min="7" max="7" width="34.28515625" bestFit="1" customWidth="1"/>
  </cols>
  <sheetData>
    <row r="2" spans="2:8" x14ac:dyDescent="0.25">
      <c r="B2" t="s">
        <v>106</v>
      </c>
    </row>
    <row r="3" spans="2:8" x14ac:dyDescent="0.25">
      <c r="B3" t="s">
        <v>108</v>
      </c>
      <c r="C3">
        <v>1</v>
      </c>
      <c r="G3" t="s">
        <v>109</v>
      </c>
    </row>
    <row r="4" spans="2:8" x14ac:dyDescent="0.25">
      <c r="B4" t="s">
        <v>61</v>
      </c>
      <c r="C4">
        <f>60/6</f>
        <v>10</v>
      </c>
      <c r="G4" t="s">
        <v>110</v>
      </c>
      <c r="H4" s="4">
        <f>C3/C4</f>
        <v>0.1</v>
      </c>
    </row>
    <row r="5" spans="2:8" x14ac:dyDescent="0.25">
      <c r="B5" t="s">
        <v>107</v>
      </c>
      <c r="C5">
        <v>1</v>
      </c>
      <c r="G5" t="s">
        <v>111</v>
      </c>
      <c r="H5" s="4">
        <f>C3^2/C4*(C4-C3)</f>
        <v>0.9</v>
      </c>
    </row>
    <row r="6" spans="2:8" x14ac:dyDescent="0.25">
      <c r="G6" t="s">
        <v>112</v>
      </c>
      <c r="H6" s="4">
        <f>H5+C3/C4</f>
        <v>1</v>
      </c>
    </row>
    <row r="7" spans="2:8" x14ac:dyDescent="0.25">
      <c r="G7" t="s">
        <v>113</v>
      </c>
      <c r="H7" s="4">
        <f>C3/(C4*(C4-C3))</f>
        <v>1.1111111111111112E-2</v>
      </c>
    </row>
    <row r="8" spans="2:8" x14ac:dyDescent="0.25">
      <c r="G8" t="s">
        <v>114</v>
      </c>
      <c r="H8" s="4">
        <f>H7+1/C4</f>
        <v>0.11111111111111112</v>
      </c>
    </row>
    <row r="9" spans="2:8" x14ac:dyDescent="0.25">
      <c r="G9" t="s">
        <v>2</v>
      </c>
      <c r="H9" s="4">
        <f>1-H4</f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5548-9F2D-4718-8CE8-A38513794C0C}">
  <sheetPr>
    <tabColor theme="9"/>
  </sheetPr>
  <dimension ref="A2:N211"/>
  <sheetViews>
    <sheetView zoomScale="95" workbookViewId="0">
      <selection activeCell="L12" sqref="L12"/>
    </sheetView>
  </sheetViews>
  <sheetFormatPr defaultRowHeight="15" x14ac:dyDescent="0.25"/>
  <cols>
    <col min="2" max="2" width="20.7109375" bestFit="1" customWidth="1"/>
    <col min="3" max="3" width="24.42578125" bestFit="1" customWidth="1"/>
    <col min="9" max="9" width="16.5703125" bestFit="1" customWidth="1"/>
    <col min="10" max="10" width="11.85546875" bestFit="1" customWidth="1"/>
  </cols>
  <sheetData>
    <row r="2" spans="1:14" x14ac:dyDescent="0.25">
      <c r="B2" t="s">
        <v>139</v>
      </c>
      <c r="C2" t="s">
        <v>2</v>
      </c>
      <c r="E2" t="s">
        <v>140</v>
      </c>
      <c r="F2" t="s">
        <v>141</v>
      </c>
      <c r="G2" t="s">
        <v>190</v>
      </c>
      <c r="I2" t="s">
        <v>61</v>
      </c>
      <c r="J2" t="s">
        <v>2</v>
      </c>
      <c r="L2" t="s">
        <v>140</v>
      </c>
      <c r="M2" t="s">
        <v>141</v>
      </c>
      <c r="N2" t="s">
        <v>188</v>
      </c>
    </row>
    <row r="3" spans="1:14" x14ac:dyDescent="0.25">
      <c r="B3">
        <v>1</v>
      </c>
      <c r="C3">
        <v>0.35</v>
      </c>
      <c r="E3" s="20">
        <v>0</v>
      </c>
      <c r="F3" s="20">
        <v>0.35</v>
      </c>
      <c r="G3">
        <v>1</v>
      </c>
      <c r="I3">
        <v>1</v>
      </c>
      <c r="J3">
        <v>0.1</v>
      </c>
      <c r="L3" s="20">
        <v>0</v>
      </c>
      <c r="M3" s="20">
        <v>0.1</v>
      </c>
      <c r="N3">
        <v>1</v>
      </c>
    </row>
    <row r="4" spans="1:14" x14ac:dyDescent="0.25">
      <c r="B4">
        <v>2</v>
      </c>
      <c r="C4">
        <v>0.2</v>
      </c>
      <c r="E4" s="20">
        <f>F3</f>
        <v>0.35</v>
      </c>
      <c r="F4" s="20">
        <f>F3+C4</f>
        <v>0.55000000000000004</v>
      </c>
      <c r="G4">
        <v>2</v>
      </c>
      <c r="I4">
        <v>2</v>
      </c>
      <c r="J4">
        <v>0.2</v>
      </c>
      <c r="L4" s="20">
        <f>M3</f>
        <v>0.1</v>
      </c>
      <c r="M4" s="20">
        <f>J4+M3</f>
        <v>0.30000000000000004</v>
      </c>
      <c r="N4">
        <v>2</v>
      </c>
    </row>
    <row r="5" spans="1:14" x14ac:dyDescent="0.25">
      <c r="B5">
        <v>3</v>
      </c>
      <c r="C5">
        <v>0.05</v>
      </c>
      <c r="E5" s="20">
        <f t="shared" ref="E5:E7" si="0">F4</f>
        <v>0.55000000000000004</v>
      </c>
      <c r="F5" s="20">
        <f t="shared" ref="F5:F7" si="1">F4+C5</f>
        <v>0.60000000000000009</v>
      </c>
      <c r="G5">
        <v>3</v>
      </c>
      <c r="I5">
        <v>3</v>
      </c>
      <c r="J5">
        <v>0.3</v>
      </c>
      <c r="L5" s="20">
        <f t="shared" ref="L5:L6" si="2">M4</f>
        <v>0.30000000000000004</v>
      </c>
      <c r="M5" s="20">
        <f>J5+M4</f>
        <v>0.60000000000000009</v>
      </c>
      <c r="N5">
        <v>3</v>
      </c>
    </row>
    <row r="6" spans="1:14" x14ac:dyDescent="0.25">
      <c r="B6">
        <v>4</v>
      </c>
      <c r="C6">
        <v>0.15</v>
      </c>
      <c r="E6" s="20">
        <f t="shared" si="0"/>
        <v>0.60000000000000009</v>
      </c>
      <c r="F6" s="20">
        <f t="shared" si="1"/>
        <v>0.75000000000000011</v>
      </c>
      <c r="G6">
        <v>4</v>
      </c>
      <c r="I6">
        <v>4</v>
      </c>
      <c r="J6">
        <v>0.4</v>
      </c>
      <c r="L6" s="20">
        <f t="shared" si="2"/>
        <v>0.60000000000000009</v>
      </c>
      <c r="M6" s="20">
        <f>J6+M5</f>
        <v>1</v>
      </c>
      <c r="N6">
        <v>4</v>
      </c>
    </row>
    <row r="7" spans="1:14" x14ac:dyDescent="0.25">
      <c r="B7">
        <v>5</v>
      </c>
      <c r="C7">
        <v>0.25</v>
      </c>
      <c r="E7" s="20">
        <f t="shared" si="0"/>
        <v>0.75000000000000011</v>
      </c>
      <c r="F7" s="20">
        <f t="shared" si="1"/>
        <v>1</v>
      </c>
      <c r="G7">
        <v>5</v>
      </c>
    </row>
    <row r="9" spans="1:14" x14ac:dyDescent="0.25">
      <c r="B9" t="s">
        <v>189</v>
      </c>
      <c r="C9">
        <f ca="1">VLOOKUP(B12,E3:G7,G5)</f>
        <v>1</v>
      </c>
      <c r="I9" t="s">
        <v>191</v>
      </c>
      <c r="J9">
        <f ca="1">VLOOKUP(I12,L3:N6,N5)</f>
        <v>2</v>
      </c>
    </row>
    <row r="11" spans="1:14" x14ac:dyDescent="0.25">
      <c r="B11" t="s">
        <v>186</v>
      </c>
      <c r="C11" t="s">
        <v>192</v>
      </c>
      <c r="I11" t="s">
        <v>187</v>
      </c>
      <c r="J11" t="s">
        <v>61</v>
      </c>
    </row>
    <row r="12" spans="1:14" x14ac:dyDescent="0.25">
      <c r="A12">
        <v>1</v>
      </c>
      <c r="B12">
        <f ca="1">RAND()</f>
        <v>0.11309404940848822</v>
      </c>
      <c r="C12" s="3">
        <f ca="1">VLOOKUP(B12,$E$3:$G$7,$G$5)</f>
        <v>1</v>
      </c>
      <c r="E12" t="s">
        <v>193</v>
      </c>
      <c r="F12" s="4">
        <f ca="1">AVERAGE(C12:C211)</f>
        <v>2.7650000000000001</v>
      </c>
      <c r="H12">
        <v>1</v>
      </c>
      <c r="I12">
        <f ca="1">RAND()</f>
        <v>0.27736967507402488</v>
      </c>
      <c r="J12" s="3">
        <f ca="1">VLOOKUP(I12,$L$3:$N$7,$N$5)</f>
        <v>2</v>
      </c>
      <c r="K12" cm="1">
        <f t="array" aca="1" ref="K12" ca="1">AVERAGE(J12:J211+F12)</f>
        <v>5.7900000000000009</v>
      </c>
    </row>
    <row r="13" spans="1:14" x14ac:dyDescent="0.25">
      <c r="A13">
        <v>2</v>
      </c>
      <c r="B13">
        <f t="shared" ref="B13:B76" ca="1" si="3">RAND()</f>
        <v>6.7271566102052205E-2</v>
      </c>
      <c r="C13" s="3">
        <f t="shared" ref="C13:C76" ca="1" si="4">VLOOKUP(B13,$E$3:$G$7,$G$5)</f>
        <v>1</v>
      </c>
      <c r="E13" t="s">
        <v>194</v>
      </c>
      <c r="F13" s="4" cm="1">
        <f t="array" aca="1" ref="F13" ca="1">AVERAGE(J12:J211+F12)</f>
        <v>5.7900000000000009</v>
      </c>
      <c r="H13">
        <v>2</v>
      </c>
      <c r="I13">
        <f t="shared" ref="I13:I76" ca="1" si="5">RAND()</f>
        <v>0.92325138160678466</v>
      </c>
      <c r="J13" s="3">
        <f ca="1">VLOOKUP(I13,$L$3:$N$7,$N$5)</f>
        <v>4</v>
      </c>
    </row>
    <row r="14" spans="1:14" x14ac:dyDescent="0.25">
      <c r="A14">
        <v>3</v>
      </c>
      <c r="B14">
        <f t="shared" ca="1" si="3"/>
        <v>0.63680372126432638</v>
      </c>
      <c r="C14" s="3">
        <f t="shared" ca="1" si="4"/>
        <v>4</v>
      </c>
      <c r="E14" t="s">
        <v>195</v>
      </c>
      <c r="F14" s="4">
        <f ca="1">AVERAGE(F12,F13)</f>
        <v>4.2775000000000007</v>
      </c>
      <c r="H14">
        <v>3</v>
      </c>
      <c r="I14">
        <f t="shared" ca="1" si="5"/>
        <v>0.6560970802829601</v>
      </c>
      <c r="J14" s="3">
        <f ca="1">VLOOKUP(I14,$L$3:$N$7,$N$5)</f>
        <v>4</v>
      </c>
    </row>
    <row r="15" spans="1:14" x14ac:dyDescent="0.25">
      <c r="A15">
        <v>4</v>
      </c>
      <c r="B15">
        <f t="shared" ca="1" si="3"/>
        <v>0.88966753586836533</v>
      </c>
      <c r="C15" s="3">
        <f t="shared" ca="1" si="4"/>
        <v>5</v>
      </c>
      <c r="H15">
        <v>4</v>
      </c>
      <c r="I15">
        <f t="shared" ca="1" si="5"/>
        <v>2.8873882709649301E-2</v>
      </c>
      <c r="J15" s="3">
        <f t="shared" ref="J15:J78" ca="1" si="6">VLOOKUP(I15,$L$3:$N$7,$N$5)</f>
        <v>1</v>
      </c>
    </row>
    <row r="16" spans="1:14" x14ac:dyDescent="0.25">
      <c r="A16">
        <v>5</v>
      </c>
      <c r="B16">
        <f t="shared" ca="1" si="3"/>
        <v>0.75864270510668508</v>
      </c>
      <c r="C16" s="3">
        <f t="shared" ca="1" si="4"/>
        <v>5</v>
      </c>
      <c r="H16">
        <v>5</v>
      </c>
      <c r="I16">
        <f t="shared" ca="1" si="5"/>
        <v>0.64358508940247017</v>
      </c>
      <c r="J16" s="3">
        <f t="shared" ca="1" si="6"/>
        <v>4</v>
      </c>
    </row>
    <row r="17" spans="1:12" x14ac:dyDescent="0.25">
      <c r="A17">
        <v>6</v>
      </c>
      <c r="B17">
        <f t="shared" ca="1" si="3"/>
        <v>0.63988724400466901</v>
      </c>
      <c r="C17" s="3">
        <f t="shared" ca="1" si="4"/>
        <v>4</v>
      </c>
      <c r="H17">
        <v>6</v>
      </c>
      <c r="I17">
        <f t="shared" ca="1" si="5"/>
        <v>0.30244427736825641</v>
      </c>
      <c r="J17" s="3">
        <f t="shared" ca="1" si="6"/>
        <v>3</v>
      </c>
    </row>
    <row r="18" spans="1:12" x14ac:dyDescent="0.25">
      <c r="A18">
        <v>7</v>
      </c>
      <c r="B18">
        <f t="shared" ca="1" si="3"/>
        <v>0.61925090691933493</v>
      </c>
      <c r="C18" s="3">
        <f t="shared" ca="1" si="4"/>
        <v>4</v>
      </c>
      <c r="H18">
        <v>7</v>
      </c>
      <c r="I18">
        <f t="shared" ca="1" si="5"/>
        <v>0.95126065454836073</v>
      </c>
      <c r="J18" s="3">
        <f t="shared" ca="1" si="6"/>
        <v>4</v>
      </c>
    </row>
    <row r="19" spans="1:12" x14ac:dyDescent="0.25">
      <c r="A19">
        <v>8</v>
      </c>
      <c r="B19">
        <f t="shared" ca="1" si="3"/>
        <v>0.59394483327631165</v>
      </c>
      <c r="C19" s="3">
        <f t="shared" ca="1" si="4"/>
        <v>3</v>
      </c>
      <c r="D19" t="s">
        <v>196</v>
      </c>
      <c r="E19">
        <f ca="1">SUM(C12:C211)</f>
        <v>553</v>
      </c>
      <c r="H19">
        <v>8</v>
      </c>
      <c r="I19">
        <f t="shared" ca="1" si="5"/>
        <v>0.31583621857922761</v>
      </c>
      <c r="J19" s="3">
        <f t="shared" ca="1" si="6"/>
        <v>3</v>
      </c>
      <c r="K19" t="s">
        <v>196</v>
      </c>
      <c r="L19">
        <f ca="1">SUM(J12:J211)</f>
        <v>605</v>
      </c>
    </row>
    <row r="20" spans="1:12" x14ac:dyDescent="0.25">
      <c r="A20">
        <v>9</v>
      </c>
      <c r="B20">
        <f t="shared" ca="1" si="3"/>
        <v>0.75052994916803162</v>
      </c>
      <c r="C20" s="3">
        <f t="shared" ca="1" si="4"/>
        <v>5</v>
      </c>
      <c r="H20">
        <v>9</v>
      </c>
      <c r="I20">
        <f t="shared" ca="1" si="5"/>
        <v>0.92945528905505004</v>
      </c>
      <c r="J20" s="3">
        <f t="shared" ca="1" si="6"/>
        <v>4</v>
      </c>
    </row>
    <row r="21" spans="1:12" x14ac:dyDescent="0.25">
      <c r="A21">
        <v>10</v>
      </c>
      <c r="B21">
        <f t="shared" ca="1" si="3"/>
        <v>0.94503766116543553</v>
      </c>
      <c r="C21" s="3">
        <f t="shared" ca="1" si="4"/>
        <v>5</v>
      </c>
      <c r="H21">
        <v>10</v>
      </c>
      <c r="I21">
        <f t="shared" ca="1" si="5"/>
        <v>0.59129484560618817</v>
      </c>
      <c r="J21" s="3">
        <f t="shared" ca="1" si="6"/>
        <v>3</v>
      </c>
    </row>
    <row r="22" spans="1:12" x14ac:dyDescent="0.25">
      <c r="A22">
        <v>11</v>
      </c>
      <c r="B22">
        <f t="shared" ca="1" si="3"/>
        <v>0.25953894697494806</v>
      </c>
      <c r="C22" s="3">
        <f t="shared" ca="1" si="4"/>
        <v>1</v>
      </c>
      <c r="H22">
        <v>11</v>
      </c>
      <c r="I22">
        <f t="shared" ca="1" si="5"/>
        <v>0.16053205243743218</v>
      </c>
      <c r="J22" s="3">
        <f t="shared" ca="1" si="6"/>
        <v>2</v>
      </c>
    </row>
    <row r="23" spans="1:12" x14ac:dyDescent="0.25">
      <c r="A23">
        <v>12</v>
      </c>
      <c r="B23">
        <f t="shared" ca="1" si="3"/>
        <v>0.52501239634608954</v>
      </c>
      <c r="C23" s="3">
        <f t="shared" ca="1" si="4"/>
        <v>2</v>
      </c>
      <c r="H23">
        <v>12</v>
      </c>
      <c r="I23">
        <f t="shared" ca="1" si="5"/>
        <v>5.9291911340284109E-2</v>
      </c>
      <c r="J23" s="3">
        <f t="shared" ca="1" si="6"/>
        <v>1</v>
      </c>
    </row>
    <row r="24" spans="1:12" x14ac:dyDescent="0.25">
      <c r="A24">
        <v>13</v>
      </c>
      <c r="B24">
        <f t="shared" ca="1" si="3"/>
        <v>4.595585690547932E-2</v>
      </c>
      <c r="C24" s="3">
        <f t="shared" ca="1" si="4"/>
        <v>1</v>
      </c>
      <c r="H24">
        <v>13</v>
      </c>
      <c r="I24">
        <f t="shared" ca="1" si="5"/>
        <v>0.12868989444859691</v>
      </c>
      <c r="J24" s="3">
        <f t="shared" ca="1" si="6"/>
        <v>2</v>
      </c>
    </row>
    <row r="25" spans="1:12" x14ac:dyDescent="0.25">
      <c r="A25">
        <v>14</v>
      </c>
      <c r="B25">
        <f t="shared" ca="1" si="3"/>
        <v>0.28451024920541512</v>
      </c>
      <c r="C25" s="3">
        <f t="shared" ca="1" si="4"/>
        <v>1</v>
      </c>
      <c r="H25">
        <v>14</v>
      </c>
      <c r="I25">
        <f t="shared" ca="1" si="5"/>
        <v>0.59873847671757652</v>
      </c>
      <c r="J25" s="3">
        <f t="shared" ca="1" si="6"/>
        <v>3</v>
      </c>
    </row>
    <row r="26" spans="1:12" x14ac:dyDescent="0.25">
      <c r="A26">
        <v>15</v>
      </c>
      <c r="B26">
        <f t="shared" ca="1" si="3"/>
        <v>0.20606200657708429</v>
      </c>
      <c r="C26" s="3">
        <f t="shared" ca="1" si="4"/>
        <v>1</v>
      </c>
      <c r="H26">
        <v>15</v>
      </c>
      <c r="I26">
        <f t="shared" ca="1" si="5"/>
        <v>0.63124938603213188</v>
      </c>
      <c r="J26" s="3">
        <f t="shared" ca="1" si="6"/>
        <v>4</v>
      </c>
    </row>
    <row r="27" spans="1:12" x14ac:dyDescent="0.25">
      <c r="A27">
        <v>16</v>
      </c>
      <c r="B27">
        <f t="shared" ca="1" si="3"/>
        <v>0.68403666513700412</v>
      </c>
      <c r="C27" s="3">
        <f t="shared" ca="1" si="4"/>
        <v>4</v>
      </c>
      <c r="H27">
        <v>16</v>
      </c>
      <c r="I27">
        <f t="shared" ca="1" si="5"/>
        <v>0.6207173960924578</v>
      </c>
      <c r="J27" s="3">
        <f t="shared" ca="1" si="6"/>
        <v>4</v>
      </c>
    </row>
    <row r="28" spans="1:12" x14ac:dyDescent="0.25">
      <c r="A28">
        <v>17</v>
      </c>
      <c r="B28">
        <f t="shared" ca="1" si="3"/>
        <v>0.76803511320842799</v>
      </c>
      <c r="C28" s="3">
        <f t="shared" ca="1" si="4"/>
        <v>5</v>
      </c>
      <c r="H28">
        <v>17</v>
      </c>
      <c r="I28">
        <f t="shared" ca="1" si="5"/>
        <v>0.59512027476226825</v>
      </c>
      <c r="J28" s="3">
        <f t="shared" ca="1" si="6"/>
        <v>3</v>
      </c>
    </row>
    <row r="29" spans="1:12" x14ac:dyDescent="0.25">
      <c r="A29">
        <v>18</v>
      </c>
      <c r="B29">
        <f t="shared" ca="1" si="3"/>
        <v>0.55620869341667112</v>
      </c>
      <c r="C29" s="3">
        <f t="shared" ca="1" si="4"/>
        <v>3</v>
      </c>
      <c r="H29">
        <v>18</v>
      </c>
      <c r="I29">
        <f t="shared" ca="1" si="5"/>
        <v>0.11804593102960159</v>
      </c>
      <c r="J29" s="3">
        <f t="shared" ca="1" si="6"/>
        <v>2</v>
      </c>
    </row>
    <row r="30" spans="1:12" x14ac:dyDescent="0.25">
      <c r="A30">
        <v>19</v>
      </c>
      <c r="B30">
        <f t="shared" ca="1" si="3"/>
        <v>0.86613154786022684</v>
      </c>
      <c r="C30" s="3">
        <f t="shared" ca="1" si="4"/>
        <v>5</v>
      </c>
      <c r="H30">
        <v>19</v>
      </c>
      <c r="I30">
        <f t="shared" ca="1" si="5"/>
        <v>0.80426991477925158</v>
      </c>
      <c r="J30" s="3">
        <f t="shared" ca="1" si="6"/>
        <v>4</v>
      </c>
    </row>
    <row r="31" spans="1:12" x14ac:dyDescent="0.25">
      <c r="A31">
        <v>20</v>
      </c>
      <c r="B31">
        <f t="shared" ca="1" si="3"/>
        <v>0.51383379448149702</v>
      </c>
      <c r="C31" s="3">
        <f t="shared" ca="1" si="4"/>
        <v>2</v>
      </c>
      <c r="H31">
        <v>20</v>
      </c>
      <c r="I31">
        <f t="shared" ca="1" si="5"/>
        <v>1.8465288393831547E-2</v>
      </c>
      <c r="J31" s="3">
        <f t="shared" ca="1" si="6"/>
        <v>1</v>
      </c>
    </row>
    <row r="32" spans="1:12" x14ac:dyDescent="0.25">
      <c r="A32">
        <v>21</v>
      </c>
      <c r="B32">
        <f t="shared" ca="1" si="3"/>
        <v>0.12814116832354649</v>
      </c>
      <c r="C32" s="3">
        <f t="shared" ca="1" si="4"/>
        <v>1</v>
      </c>
      <c r="H32">
        <v>21</v>
      </c>
      <c r="I32">
        <f t="shared" ca="1" si="5"/>
        <v>6.3112452450927781E-2</v>
      </c>
      <c r="J32" s="3">
        <f t="shared" ca="1" si="6"/>
        <v>1</v>
      </c>
    </row>
    <row r="33" spans="1:10" x14ac:dyDescent="0.25">
      <c r="A33">
        <v>22</v>
      </c>
      <c r="B33">
        <f t="shared" ca="1" si="3"/>
        <v>0.13678744138180465</v>
      </c>
      <c r="C33" s="3">
        <f t="shared" ca="1" si="4"/>
        <v>1</v>
      </c>
      <c r="H33">
        <v>22</v>
      </c>
      <c r="I33">
        <f t="shared" ca="1" si="5"/>
        <v>0.11642329144357699</v>
      </c>
      <c r="J33" s="3">
        <f t="shared" ca="1" si="6"/>
        <v>2</v>
      </c>
    </row>
    <row r="34" spans="1:10" x14ac:dyDescent="0.25">
      <c r="A34">
        <v>23</v>
      </c>
      <c r="B34">
        <f t="shared" ca="1" si="3"/>
        <v>0.33371766145087234</v>
      </c>
      <c r="C34" s="3">
        <f t="shared" ca="1" si="4"/>
        <v>1</v>
      </c>
      <c r="H34">
        <v>23</v>
      </c>
      <c r="I34">
        <f t="shared" ca="1" si="5"/>
        <v>0.34716432018980115</v>
      </c>
      <c r="J34" s="3">
        <f t="shared" ca="1" si="6"/>
        <v>3</v>
      </c>
    </row>
    <row r="35" spans="1:10" x14ac:dyDescent="0.25">
      <c r="A35">
        <v>24</v>
      </c>
      <c r="B35">
        <f t="shared" ca="1" si="3"/>
        <v>0.77782037131179549</v>
      </c>
      <c r="C35" s="3">
        <f t="shared" ca="1" si="4"/>
        <v>5</v>
      </c>
      <c r="H35">
        <v>24</v>
      </c>
      <c r="I35">
        <f t="shared" ca="1" si="5"/>
        <v>0.17997995839779868</v>
      </c>
      <c r="J35" s="3">
        <f t="shared" ca="1" si="6"/>
        <v>2</v>
      </c>
    </row>
    <row r="36" spans="1:10" x14ac:dyDescent="0.25">
      <c r="A36">
        <v>25</v>
      </c>
      <c r="B36">
        <f t="shared" ca="1" si="3"/>
        <v>0.73569677909406805</v>
      </c>
      <c r="C36" s="3">
        <f t="shared" ca="1" si="4"/>
        <v>4</v>
      </c>
      <c r="H36">
        <v>25</v>
      </c>
      <c r="I36">
        <f t="shared" ca="1" si="5"/>
        <v>0.87943565354722186</v>
      </c>
      <c r="J36" s="3">
        <f t="shared" ca="1" si="6"/>
        <v>4</v>
      </c>
    </row>
    <row r="37" spans="1:10" x14ac:dyDescent="0.25">
      <c r="A37">
        <v>26</v>
      </c>
      <c r="B37">
        <f t="shared" ca="1" si="3"/>
        <v>0.85291132492951405</v>
      </c>
      <c r="C37" s="3">
        <f t="shared" ca="1" si="4"/>
        <v>5</v>
      </c>
      <c r="H37">
        <v>26</v>
      </c>
      <c r="I37">
        <f t="shared" ca="1" si="5"/>
        <v>0.45140049013034977</v>
      </c>
      <c r="J37" s="3">
        <f t="shared" ca="1" si="6"/>
        <v>3</v>
      </c>
    </row>
    <row r="38" spans="1:10" x14ac:dyDescent="0.25">
      <c r="A38">
        <v>27</v>
      </c>
      <c r="B38">
        <f t="shared" ca="1" si="3"/>
        <v>0.62107546715119255</v>
      </c>
      <c r="C38" s="3">
        <f t="shared" ca="1" si="4"/>
        <v>4</v>
      </c>
      <c r="H38">
        <v>27</v>
      </c>
      <c r="I38">
        <f t="shared" ca="1" si="5"/>
        <v>0.36407151427999407</v>
      </c>
      <c r="J38" s="3">
        <f t="shared" ca="1" si="6"/>
        <v>3</v>
      </c>
    </row>
    <row r="39" spans="1:10" x14ac:dyDescent="0.25">
      <c r="A39">
        <v>28</v>
      </c>
      <c r="B39">
        <f t="shared" ca="1" si="3"/>
        <v>0.63107422537842439</v>
      </c>
      <c r="C39" s="3">
        <f t="shared" ca="1" si="4"/>
        <v>4</v>
      </c>
      <c r="H39">
        <v>28</v>
      </c>
      <c r="I39">
        <f t="shared" ca="1" si="5"/>
        <v>0.53526220651353673</v>
      </c>
      <c r="J39" s="3">
        <f t="shared" ca="1" si="6"/>
        <v>3</v>
      </c>
    </row>
    <row r="40" spans="1:10" x14ac:dyDescent="0.25">
      <c r="A40">
        <v>29</v>
      </c>
      <c r="B40">
        <f t="shared" ca="1" si="3"/>
        <v>0.54866054634563188</v>
      </c>
      <c r="C40" s="3">
        <f t="shared" ca="1" si="4"/>
        <v>2</v>
      </c>
      <c r="H40">
        <v>29</v>
      </c>
      <c r="I40">
        <f t="shared" ca="1" si="5"/>
        <v>0.79118750391636916</v>
      </c>
      <c r="J40" s="3">
        <f t="shared" ca="1" si="6"/>
        <v>4</v>
      </c>
    </row>
    <row r="41" spans="1:10" x14ac:dyDescent="0.25">
      <c r="A41">
        <v>30</v>
      </c>
      <c r="B41">
        <f t="shared" ca="1" si="3"/>
        <v>2.5432416901510102E-2</v>
      </c>
      <c r="C41" s="3">
        <f t="shared" ca="1" si="4"/>
        <v>1</v>
      </c>
      <c r="H41">
        <v>30</v>
      </c>
      <c r="I41">
        <f t="shared" ca="1" si="5"/>
        <v>0.53860900575603587</v>
      </c>
      <c r="J41" s="3">
        <f t="shared" ca="1" si="6"/>
        <v>3</v>
      </c>
    </row>
    <row r="42" spans="1:10" x14ac:dyDescent="0.25">
      <c r="A42">
        <v>31</v>
      </c>
      <c r="B42">
        <f t="shared" ca="1" si="3"/>
        <v>0.26492176155881575</v>
      </c>
      <c r="C42" s="3">
        <f t="shared" ca="1" si="4"/>
        <v>1</v>
      </c>
      <c r="H42">
        <v>31</v>
      </c>
      <c r="I42">
        <f t="shared" ca="1" si="5"/>
        <v>0.26599421438120419</v>
      </c>
      <c r="J42" s="3">
        <f t="shared" ca="1" si="6"/>
        <v>2</v>
      </c>
    </row>
    <row r="43" spans="1:10" x14ac:dyDescent="0.25">
      <c r="A43">
        <v>32</v>
      </c>
      <c r="B43">
        <f t="shared" ca="1" si="3"/>
        <v>0.32857699721538702</v>
      </c>
      <c r="C43" s="3">
        <f t="shared" ca="1" si="4"/>
        <v>1</v>
      </c>
      <c r="H43">
        <v>32</v>
      </c>
      <c r="I43">
        <f t="shared" ca="1" si="5"/>
        <v>0.46122742250368653</v>
      </c>
      <c r="J43" s="3">
        <f t="shared" ca="1" si="6"/>
        <v>3</v>
      </c>
    </row>
    <row r="44" spans="1:10" x14ac:dyDescent="0.25">
      <c r="A44">
        <v>33</v>
      </c>
      <c r="B44">
        <f t="shared" ca="1" si="3"/>
        <v>0.49814837834986248</v>
      </c>
      <c r="C44" s="3">
        <f t="shared" ca="1" si="4"/>
        <v>2</v>
      </c>
      <c r="H44">
        <v>33</v>
      </c>
      <c r="I44">
        <f t="shared" ca="1" si="5"/>
        <v>0.48210167295181827</v>
      </c>
      <c r="J44" s="3">
        <f t="shared" ca="1" si="6"/>
        <v>3</v>
      </c>
    </row>
    <row r="45" spans="1:10" x14ac:dyDescent="0.25">
      <c r="A45">
        <v>34</v>
      </c>
      <c r="B45">
        <f t="shared" ca="1" si="3"/>
        <v>0.39043630400393314</v>
      </c>
      <c r="C45" s="3">
        <f t="shared" ca="1" si="4"/>
        <v>2</v>
      </c>
      <c r="H45">
        <v>34</v>
      </c>
      <c r="I45">
        <f t="shared" ca="1" si="5"/>
        <v>0.49724058710269137</v>
      </c>
      <c r="J45" s="3">
        <f t="shared" ca="1" si="6"/>
        <v>3</v>
      </c>
    </row>
    <row r="46" spans="1:10" x14ac:dyDescent="0.25">
      <c r="A46">
        <v>35</v>
      </c>
      <c r="B46">
        <f t="shared" ca="1" si="3"/>
        <v>0.39989944685535028</v>
      </c>
      <c r="C46" s="3">
        <f t="shared" ca="1" si="4"/>
        <v>2</v>
      </c>
      <c r="H46">
        <v>35</v>
      </c>
      <c r="I46">
        <f t="shared" ca="1" si="5"/>
        <v>0.13607700836992109</v>
      </c>
      <c r="J46" s="3">
        <f t="shared" ca="1" si="6"/>
        <v>2</v>
      </c>
    </row>
    <row r="47" spans="1:10" x14ac:dyDescent="0.25">
      <c r="A47">
        <v>36</v>
      </c>
      <c r="B47">
        <f t="shared" ca="1" si="3"/>
        <v>7.3496600937467127E-2</v>
      </c>
      <c r="C47" s="3">
        <f t="shared" ca="1" si="4"/>
        <v>1</v>
      </c>
      <c r="H47">
        <v>36</v>
      </c>
      <c r="I47">
        <f t="shared" ca="1" si="5"/>
        <v>0.87929445320296329</v>
      </c>
      <c r="J47" s="3">
        <f t="shared" ca="1" si="6"/>
        <v>4</v>
      </c>
    </row>
    <row r="48" spans="1:10" x14ac:dyDescent="0.25">
      <c r="A48">
        <v>37</v>
      </c>
      <c r="B48">
        <f t="shared" ca="1" si="3"/>
        <v>0.80379210320897776</v>
      </c>
      <c r="C48" s="3">
        <f t="shared" ca="1" si="4"/>
        <v>5</v>
      </c>
      <c r="H48">
        <v>37</v>
      </c>
      <c r="I48">
        <f t="shared" ca="1" si="5"/>
        <v>0.35128395714100735</v>
      </c>
      <c r="J48" s="3">
        <f t="shared" ca="1" si="6"/>
        <v>3</v>
      </c>
    </row>
    <row r="49" spans="1:10" x14ac:dyDescent="0.25">
      <c r="A49">
        <v>38</v>
      </c>
      <c r="B49">
        <f t="shared" ca="1" si="3"/>
        <v>0.86340093427078313</v>
      </c>
      <c r="C49" s="3">
        <f t="shared" ca="1" si="4"/>
        <v>5</v>
      </c>
      <c r="H49">
        <v>38</v>
      </c>
      <c r="I49">
        <f t="shared" ca="1" si="5"/>
        <v>0.17042820223324096</v>
      </c>
      <c r="J49" s="3">
        <f t="shared" ca="1" si="6"/>
        <v>2</v>
      </c>
    </row>
    <row r="50" spans="1:10" x14ac:dyDescent="0.25">
      <c r="A50">
        <v>39</v>
      </c>
      <c r="B50">
        <f t="shared" ca="1" si="3"/>
        <v>0.53994148489951965</v>
      </c>
      <c r="C50" s="3">
        <f t="shared" ca="1" si="4"/>
        <v>2</v>
      </c>
      <c r="H50">
        <v>39</v>
      </c>
      <c r="I50">
        <f t="shared" ca="1" si="5"/>
        <v>0.52719031501767732</v>
      </c>
      <c r="J50" s="3">
        <f t="shared" ca="1" si="6"/>
        <v>3</v>
      </c>
    </row>
    <row r="51" spans="1:10" x14ac:dyDescent="0.25">
      <c r="A51">
        <v>40</v>
      </c>
      <c r="B51">
        <f t="shared" ca="1" si="3"/>
        <v>0.47547148741550316</v>
      </c>
      <c r="C51" s="3">
        <f t="shared" ca="1" si="4"/>
        <v>2</v>
      </c>
      <c r="H51">
        <v>40</v>
      </c>
      <c r="I51">
        <f t="shared" ca="1" si="5"/>
        <v>0.99229524459372132</v>
      </c>
      <c r="J51" s="3">
        <f t="shared" ca="1" si="6"/>
        <v>4</v>
      </c>
    </row>
    <row r="52" spans="1:10" x14ac:dyDescent="0.25">
      <c r="A52">
        <v>41</v>
      </c>
      <c r="B52">
        <f t="shared" ca="1" si="3"/>
        <v>0.7157899685367699</v>
      </c>
      <c r="C52" s="3">
        <f t="shared" ca="1" si="4"/>
        <v>4</v>
      </c>
      <c r="H52">
        <v>41</v>
      </c>
      <c r="I52">
        <f t="shared" ca="1" si="5"/>
        <v>0.76387837931798352</v>
      </c>
      <c r="J52" s="3">
        <f t="shared" ca="1" si="6"/>
        <v>4</v>
      </c>
    </row>
    <row r="53" spans="1:10" x14ac:dyDescent="0.25">
      <c r="A53">
        <v>42</v>
      </c>
      <c r="B53">
        <f t="shared" ca="1" si="3"/>
        <v>0.90015547854107003</v>
      </c>
      <c r="C53" s="3">
        <f t="shared" ca="1" si="4"/>
        <v>5</v>
      </c>
      <c r="H53">
        <v>42</v>
      </c>
      <c r="I53">
        <f t="shared" ca="1" si="5"/>
        <v>0.64264415226944738</v>
      </c>
      <c r="J53" s="3">
        <f t="shared" ca="1" si="6"/>
        <v>4</v>
      </c>
    </row>
    <row r="54" spans="1:10" x14ac:dyDescent="0.25">
      <c r="A54">
        <v>43</v>
      </c>
      <c r="B54">
        <f t="shared" ca="1" si="3"/>
        <v>0.41984215337009956</v>
      </c>
      <c r="C54" s="3">
        <f t="shared" ca="1" si="4"/>
        <v>2</v>
      </c>
      <c r="H54">
        <v>43</v>
      </c>
      <c r="I54">
        <f t="shared" ca="1" si="5"/>
        <v>0.90680125169888959</v>
      </c>
      <c r="J54" s="3">
        <f t="shared" ca="1" si="6"/>
        <v>4</v>
      </c>
    </row>
    <row r="55" spans="1:10" x14ac:dyDescent="0.25">
      <c r="A55">
        <v>44</v>
      </c>
      <c r="B55">
        <f t="shared" ca="1" si="3"/>
        <v>0.5068705954849887</v>
      </c>
      <c r="C55" s="3">
        <f t="shared" ca="1" si="4"/>
        <v>2</v>
      </c>
      <c r="H55">
        <v>44</v>
      </c>
      <c r="I55">
        <f t="shared" ca="1" si="5"/>
        <v>0.81070390773215695</v>
      </c>
      <c r="J55" s="3">
        <f t="shared" ca="1" si="6"/>
        <v>4</v>
      </c>
    </row>
    <row r="56" spans="1:10" x14ac:dyDescent="0.25">
      <c r="A56">
        <v>45</v>
      </c>
      <c r="B56">
        <f t="shared" ca="1" si="3"/>
        <v>0.11056562888369181</v>
      </c>
      <c r="C56" s="3">
        <f t="shared" ca="1" si="4"/>
        <v>1</v>
      </c>
      <c r="H56">
        <v>45</v>
      </c>
      <c r="I56">
        <f t="shared" ca="1" si="5"/>
        <v>0.43464543937182321</v>
      </c>
      <c r="J56" s="3">
        <f t="shared" ca="1" si="6"/>
        <v>3</v>
      </c>
    </row>
    <row r="57" spans="1:10" x14ac:dyDescent="0.25">
      <c r="A57">
        <v>46</v>
      </c>
      <c r="B57">
        <f t="shared" ca="1" si="3"/>
        <v>0.83761036771303976</v>
      </c>
      <c r="C57" s="3">
        <f t="shared" ca="1" si="4"/>
        <v>5</v>
      </c>
      <c r="H57">
        <v>46</v>
      </c>
      <c r="I57">
        <f t="shared" ca="1" si="5"/>
        <v>0.76199014289837674</v>
      </c>
      <c r="J57" s="3">
        <f t="shared" ca="1" si="6"/>
        <v>4</v>
      </c>
    </row>
    <row r="58" spans="1:10" x14ac:dyDescent="0.25">
      <c r="A58">
        <v>47</v>
      </c>
      <c r="B58">
        <f t="shared" ca="1" si="3"/>
        <v>0.91367041649250513</v>
      </c>
      <c r="C58" s="3">
        <f t="shared" ca="1" si="4"/>
        <v>5</v>
      </c>
      <c r="H58">
        <v>47</v>
      </c>
      <c r="I58">
        <f t="shared" ca="1" si="5"/>
        <v>0.51191358102581319</v>
      </c>
      <c r="J58" s="3">
        <f t="shared" ca="1" si="6"/>
        <v>3</v>
      </c>
    </row>
    <row r="59" spans="1:10" x14ac:dyDescent="0.25">
      <c r="A59">
        <v>48</v>
      </c>
      <c r="B59">
        <f t="shared" ca="1" si="3"/>
        <v>0.65813457262280217</v>
      </c>
      <c r="C59" s="3">
        <f t="shared" ca="1" si="4"/>
        <v>4</v>
      </c>
      <c r="H59">
        <v>48</v>
      </c>
      <c r="I59">
        <f t="shared" ca="1" si="5"/>
        <v>6.4377281727363678E-2</v>
      </c>
      <c r="J59" s="3">
        <f t="shared" ca="1" si="6"/>
        <v>1</v>
      </c>
    </row>
    <row r="60" spans="1:10" x14ac:dyDescent="0.25">
      <c r="A60">
        <v>49</v>
      </c>
      <c r="B60">
        <f t="shared" ca="1" si="3"/>
        <v>0.48775574001222455</v>
      </c>
      <c r="C60" s="3">
        <f t="shared" ca="1" si="4"/>
        <v>2</v>
      </c>
      <c r="H60">
        <v>49</v>
      </c>
      <c r="I60">
        <f t="shared" ca="1" si="5"/>
        <v>0.70159320171465134</v>
      </c>
      <c r="J60" s="3">
        <f t="shared" ca="1" si="6"/>
        <v>4</v>
      </c>
    </row>
    <row r="61" spans="1:10" x14ac:dyDescent="0.25">
      <c r="A61">
        <v>50</v>
      </c>
      <c r="B61">
        <f t="shared" ca="1" si="3"/>
        <v>0.89218271356410728</v>
      </c>
      <c r="C61" s="3">
        <f t="shared" ca="1" si="4"/>
        <v>5</v>
      </c>
      <c r="H61">
        <v>50</v>
      </c>
      <c r="I61">
        <f t="shared" ca="1" si="5"/>
        <v>0.47743107353526903</v>
      </c>
      <c r="J61" s="3">
        <f t="shared" ca="1" si="6"/>
        <v>3</v>
      </c>
    </row>
    <row r="62" spans="1:10" x14ac:dyDescent="0.25">
      <c r="A62">
        <v>51</v>
      </c>
      <c r="B62">
        <f t="shared" ca="1" si="3"/>
        <v>5.8979138509177242E-2</v>
      </c>
      <c r="C62" s="3">
        <f t="shared" ca="1" si="4"/>
        <v>1</v>
      </c>
      <c r="H62">
        <v>51</v>
      </c>
      <c r="I62">
        <f t="shared" ca="1" si="5"/>
        <v>0.55141068070927568</v>
      </c>
      <c r="J62" s="3">
        <f t="shared" ca="1" si="6"/>
        <v>3</v>
      </c>
    </row>
    <row r="63" spans="1:10" x14ac:dyDescent="0.25">
      <c r="A63">
        <v>52</v>
      </c>
      <c r="B63">
        <f t="shared" ca="1" si="3"/>
        <v>0.59227497416816943</v>
      </c>
      <c r="C63" s="3">
        <f t="shared" ca="1" si="4"/>
        <v>3</v>
      </c>
      <c r="H63">
        <v>52</v>
      </c>
      <c r="I63">
        <f t="shared" ca="1" si="5"/>
        <v>0.19697708992554241</v>
      </c>
      <c r="J63" s="3">
        <f t="shared" ca="1" si="6"/>
        <v>2</v>
      </c>
    </row>
    <row r="64" spans="1:10" x14ac:dyDescent="0.25">
      <c r="A64">
        <v>53</v>
      </c>
      <c r="B64">
        <f t="shared" ca="1" si="3"/>
        <v>0.33060897569195558</v>
      </c>
      <c r="C64" s="3">
        <f t="shared" ca="1" si="4"/>
        <v>1</v>
      </c>
      <c r="H64">
        <v>53</v>
      </c>
      <c r="I64">
        <f t="shared" ca="1" si="5"/>
        <v>0.83684785001822093</v>
      </c>
      <c r="J64" s="3">
        <f t="shared" ca="1" si="6"/>
        <v>4</v>
      </c>
    </row>
    <row r="65" spans="1:10" x14ac:dyDescent="0.25">
      <c r="A65">
        <v>54</v>
      </c>
      <c r="B65">
        <f t="shared" ca="1" si="3"/>
        <v>0.60140127889101136</v>
      </c>
      <c r="C65" s="3">
        <f t="shared" ca="1" si="4"/>
        <v>4</v>
      </c>
      <c r="H65">
        <v>54</v>
      </c>
      <c r="I65">
        <f t="shared" ca="1" si="5"/>
        <v>0.13762503614104238</v>
      </c>
      <c r="J65" s="3">
        <f t="shared" ca="1" si="6"/>
        <v>2</v>
      </c>
    </row>
    <row r="66" spans="1:10" x14ac:dyDescent="0.25">
      <c r="A66">
        <v>55</v>
      </c>
      <c r="B66">
        <f t="shared" ca="1" si="3"/>
        <v>0.21242928354694546</v>
      </c>
      <c r="C66" s="3">
        <f t="shared" ca="1" si="4"/>
        <v>1</v>
      </c>
      <c r="H66">
        <v>55</v>
      </c>
      <c r="I66">
        <f t="shared" ca="1" si="5"/>
        <v>0.4670061126239462</v>
      </c>
      <c r="J66" s="3">
        <f t="shared" ca="1" si="6"/>
        <v>3</v>
      </c>
    </row>
    <row r="67" spans="1:10" x14ac:dyDescent="0.25">
      <c r="A67">
        <v>56</v>
      </c>
      <c r="B67">
        <f t="shared" ca="1" si="3"/>
        <v>0.25828060049592894</v>
      </c>
      <c r="C67" s="3">
        <f t="shared" ca="1" si="4"/>
        <v>1</v>
      </c>
      <c r="H67">
        <v>56</v>
      </c>
      <c r="I67">
        <f t="shared" ca="1" si="5"/>
        <v>0.21706792957478116</v>
      </c>
      <c r="J67" s="3">
        <f t="shared" ca="1" si="6"/>
        <v>2</v>
      </c>
    </row>
    <row r="68" spans="1:10" x14ac:dyDescent="0.25">
      <c r="A68">
        <v>57</v>
      </c>
      <c r="B68">
        <f t="shared" ca="1" si="3"/>
        <v>0.41451768993104288</v>
      </c>
      <c r="C68" s="3">
        <f t="shared" ca="1" si="4"/>
        <v>2</v>
      </c>
      <c r="H68">
        <v>57</v>
      </c>
      <c r="I68">
        <f t="shared" ca="1" si="5"/>
        <v>0.37082611897435946</v>
      </c>
      <c r="J68" s="3">
        <f t="shared" ca="1" si="6"/>
        <v>3</v>
      </c>
    </row>
    <row r="69" spans="1:10" x14ac:dyDescent="0.25">
      <c r="A69">
        <v>58</v>
      </c>
      <c r="B69">
        <f t="shared" ca="1" si="3"/>
        <v>0.29550491675461588</v>
      </c>
      <c r="C69" s="3">
        <f t="shared" ca="1" si="4"/>
        <v>1</v>
      </c>
      <c r="H69">
        <v>58</v>
      </c>
      <c r="I69">
        <f t="shared" ca="1" si="5"/>
        <v>0.7713450113024557</v>
      </c>
      <c r="J69" s="3">
        <f t="shared" ca="1" si="6"/>
        <v>4</v>
      </c>
    </row>
    <row r="70" spans="1:10" x14ac:dyDescent="0.25">
      <c r="A70">
        <v>59</v>
      </c>
      <c r="B70">
        <f t="shared" ca="1" si="3"/>
        <v>2.4673013177595626E-2</v>
      </c>
      <c r="C70" s="3">
        <f t="shared" ca="1" si="4"/>
        <v>1</v>
      </c>
      <c r="H70">
        <v>59</v>
      </c>
      <c r="I70">
        <f t="shared" ca="1" si="5"/>
        <v>0.619573741901702</v>
      </c>
      <c r="J70" s="3">
        <f t="shared" ca="1" si="6"/>
        <v>4</v>
      </c>
    </row>
    <row r="71" spans="1:10" x14ac:dyDescent="0.25">
      <c r="A71">
        <v>60</v>
      </c>
      <c r="B71">
        <f t="shared" ca="1" si="3"/>
        <v>0.15211841226800471</v>
      </c>
      <c r="C71" s="3">
        <f t="shared" ca="1" si="4"/>
        <v>1</v>
      </c>
      <c r="H71">
        <v>60</v>
      </c>
      <c r="I71">
        <f t="shared" ca="1" si="5"/>
        <v>0.62064904904078155</v>
      </c>
      <c r="J71" s="3">
        <f t="shared" ca="1" si="6"/>
        <v>4</v>
      </c>
    </row>
    <row r="72" spans="1:10" x14ac:dyDescent="0.25">
      <c r="A72">
        <v>61</v>
      </c>
      <c r="B72">
        <f t="shared" ca="1" si="3"/>
        <v>0.87364536977271312</v>
      </c>
      <c r="C72" s="3">
        <f t="shared" ca="1" si="4"/>
        <v>5</v>
      </c>
      <c r="H72">
        <v>61</v>
      </c>
      <c r="I72">
        <f t="shared" ca="1" si="5"/>
        <v>0.19025035038000371</v>
      </c>
      <c r="J72" s="3">
        <f t="shared" ca="1" si="6"/>
        <v>2</v>
      </c>
    </row>
    <row r="73" spans="1:10" x14ac:dyDescent="0.25">
      <c r="A73">
        <v>62</v>
      </c>
      <c r="B73">
        <f t="shared" ca="1" si="3"/>
        <v>0.99983977828273718</v>
      </c>
      <c r="C73" s="3">
        <f t="shared" ca="1" si="4"/>
        <v>5</v>
      </c>
      <c r="H73">
        <v>62</v>
      </c>
      <c r="I73">
        <f t="shared" ca="1" si="5"/>
        <v>0.82733603856400251</v>
      </c>
      <c r="J73" s="3">
        <f t="shared" ca="1" si="6"/>
        <v>4</v>
      </c>
    </row>
    <row r="74" spans="1:10" x14ac:dyDescent="0.25">
      <c r="A74">
        <v>63</v>
      </c>
      <c r="B74">
        <f t="shared" ca="1" si="3"/>
        <v>0.59918118014852495</v>
      </c>
      <c r="C74" s="3">
        <f t="shared" ca="1" si="4"/>
        <v>3</v>
      </c>
      <c r="H74">
        <v>63</v>
      </c>
      <c r="I74">
        <f t="shared" ca="1" si="5"/>
        <v>0.94390538934544599</v>
      </c>
      <c r="J74" s="3">
        <f t="shared" ca="1" si="6"/>
        <v>4</v>
      </c>
    </row>
    <row r="75" spans="1:10" x14ac:dyDescent="0.25">
      <c r="A75">
        <v>64</v>
      </c>
      <c r="B75">
        <f t="shared" ca="1" si="3"/>
        <v>0.54047430111558714</v>
      </c>
      <c r="C75" s="3">
        <f t="shared" ca="1" si="4"/>
        <v>2</v>
      </c>
      <c r="H75">
        <v>64</v>
      </c>
      <c r="I75">
        <f t="shared" ca="1" si="5"/>
        <v>0.75110310334519037</v>
      </c>
      <c r="J75" s="3">
        <f t="shared" ca="1" si="6"/>
        <v>4</v>
      </c>
    </row>
    <row r="76" spans="1:10" x14ac:dyDescent="0.25">
      <c r="A76">
        <v>65</v>
      </c>
      <c r="B76">
        <f t="shared" ca="1" si="3"/>
        <v>0.42992756483384797</v>
      </c>
      <c r="C76" s="3">
        <f t="shared" ca="1" si="4"/>
        <v>2</v>
      </c>
      <c r="H76">
        <v>65</v>
      </c>
      <c r="I76">
        <f t="shared" ca="1" si="5"/>
        <v>0.75714551664350482</v>
      </c>
      <c r="J76" s="3">
        <f t="shared" ca="1" si="6"/>
        <v>4</v>
      </c>
    </row>
    <row r="77" spans="1:10" x14ac:dyDescent="0.25">
      <c r="A77">
        <v>66</v>
      </c>
      <c r="B77">
        <f t="shared" ref="B77:B140" ca="1" si="7">RAND()</f>
        <v>9.6630674052874177E-2</v>
      </c>
      <c r="C77" s="3">
        <f t="shared" ref="C77:C140" ca="1" si="8">VLOOKUP(B77,$E$3:$G$7,$G$5)</f>
        <v>1</v>
      </c>
      <c r="H77">
        <v>66</v>
      </c>
      <c r="I77">
        <f t="shared" ref="I77:I140" ca="1" si="9">RAND()</f>
        <v>0.6173322564121847</v>
      </c>
      <c r="J77" s="3">
        <f t="shared" ca="1" si="6"/>
        <v>4</v>
      </c>
    </row>
    <row r="78" spans="1:10" x14ac:dyDescent="0.25">
      <c r="A78">
        <v>67</v>
      </c>
      <c r="B78">
        <f t="shared" ca="1" si="7"/>
        <v>0.19100862656278328</v>
      </c>
      <c r="C78" s="3">
        <f t="shared" ca="1" si="8"/>
        <v>1</v>
      </c>
      <c r="H78">
        <v>67</v>
      </c>
      <c r="I78">
        <f t="shared" ca="1" si="9"/>
        <v>5.6451074570917914E-2</v>
      </c>
      <c r="J78" s="3">
        <f t="shared" ca="1" si="6"/>
        <v>1</v>
      </c>
    </row>
    <row r="79" spans="1:10" x14ac:dyDescent="0.25">
      <c r="A79">
        <v>68</v>
      </c>
      <c r="B79">
        <f t="shared" ca="1" si="7"/>
        <v>0.5136609398603722</v>
      </c>
      <c r="C79" s="3">
        <f t="shared" ca="1" si="8"/>
        <v>2</v>
      </c>
      <c r="H79">
        <v>68</v>
      </c>
      <c r="I79">
        <f t="shared" ca="1" si="9"/>
        <v>0.91175937247809047</v>
      </c>
      <c r="J79" s="3">
        <f t="shared" ref="J79:J142" ca="1" si="10">VLOOKUP(I79,$L$3:$N$7,$N$5)</f>
        <v>4</v>
      </c>
    </row>
    <row r="80" spans="1:10" x14ac:dyDescent="0.25">
      <c r="A80">
        <v>69</v>
      </c>
      <c r="B80">
        <f t="shared" ca="1" si="7"/>
        <v>0.30573950280383089</v>
      </c>
      <c r="C80" s="3">
        <f t="shared" ca="1" si="8"/>
        <v>1</v>
      </c>
      <c r="H80">
        <v>69</v>
      </c>
      <c r="I80">
        <f t="shared" ca="1" si="9"/>
        <v>8.2695809065615244E-2</v>
      </c>
      <c r="J80" s="3">
        <f t="shared" ca="1" si="10"/>
        <v>1</v>
      </c>
    </row>
    <row r="81" spans="1:10" x14ac:dyDescent="0.25">
      <c r="A81">
        <v>70</v>
      </c>
      <c r="B81">
        <f t="shared" ca="1" si="7"/>
        <v>0.76636900184139412</v>
      </c>
      <c r="C81" s="3">
        <f t="shared" ca="1" si="8"/>
        <v>5</v>
      </c>
      <c r="H81">
        <v>70</v>
      </c>
      <c r="I81">
        <f t="shared" ca="1" si="9"/>
        <v>0.33955128681100344</v>
      </c>
      <c r="J81" s="3">
        <f t="shared" ca="1" si="10"/>
        <v>3</v>
      </c>
    </row>
    <row r="82" spans="1:10" x14ac:dyDescent="0.25">
      <c r="A82">
        <v>71</v>
      </c>
      <c r="B82">
        <f t="shared" ca="1" si="7"/>
        <v>0.58327460870858849</v>
      </c>
      <c r="C82" s="3">
        <f t="shared" ca="1" si="8"/>
        <v>3</v>
      </c>
      <c r="H82">
        <v>71</v>
      </c>
      <c r="I82">
        <f t="shared" ca="1" si="9"/>
        <v>0.63589156119753665</v>
      </c>
      <c r="J82" s="3">
        <f t="shared" ca="1" si="10"/>
        <v>4</v>
      </c>
    </row>
    <row r="83" spans="1:10" x14ac:dyDescent="0.25">
      <c r="A83">
        <v>72</v>
      </c>
      <c r="B83">
        <f t="shared" ca="1" si="7"/>
        <v>0.44085071683578936</v>
      </c>
      <c r="C83" s="3">
        <f t="shared" ca="1" si="8"/>
        <v>2</v>
      </c>
      <c r="H83">
        <v>72</v>
      </c>
      <c r="I83">
        <f t="shared" ca="1" si="9"/>
        <v>0.77188892924042551</v>
      </c>
      <c r="J83" s="3">
        <f t="shared" ca="1" si="10"/>
        <v>4</v>
      </c>
    </row>
    <row r="84" spans="1:10" x14ac:dyDescent="0.25">
      <c r="A84">
        <v>73</v>
      </c>
      <c r="B84">
        <f t="shared" ca="1" si="7"/>
        <v>0.88295530220809126</v>
      </c>
      <c r="C84" s="3">
        <f t="shared" ca="1" si="8"/>
        <v>5</v>
      </c>
      <c r="H84">
        <v>73</v>
      </c>
      <c r="I84">
        <f t="shared" ca="1" si="9"/>
        <v>8.7085054953841223E-2</v>
      </c>
      <c r="J84" s="3">
        <f t="shared" ca="1" si="10"/>
        <v>1</v>
      </c>
    </row>
    <row r="85" spans="1:10" x14ac:dyDescent="0.25">
      <c r="A85">
        <v>74</v>
      </c>
      <c r="B85">
        <f t="shared" ca="1" si="7"/>
        <v>0.88756257175770215</v>
      </c>
      <c r="C85" s="3">
        <f t="shared" ca="1" si="8"/>
        <v>5</v>
      </c>
      <c r="H85">
        <v>74</v>
      </c>
      <c r="I85">
        <f t="shared" ca="1" si="9"/>
        <v>0.68124030632429267</v>
      </c>
      <c r="J85" s="3">
        <f t="shared" ca="1" si="10"/>
        <v>4</v>
      </c>
    </row>
    <row r="86" spans="1:10" x14ac:dyDescent="0.25">
      <c r="A86">
        <v>75</v>
      </c>
      <c r="B86">
        <f t="shared" ca="1" si="7"/>
        <v>0.51486168611487759</v>
      </c>
      <c r="C86" s="3">
        <f t="shared" ca="1" si="8"/>
        <v>2</v>
      </c>
      <c r="H86">
        <v>75</v>
      </c>
      <c r="I86">
        <f t="shared" ca="1" si="9"/>
        <v>0.99876940795089675</v>
      </c>
      <c r="J86" s="3">
        <f t="shared" ca="1" si="10"/>
        <v>4</v>
      </c>
    </row>
    <row r="87" spans="1:10" x14ac:dyDescent="0.25">
      <c r="A87">
        <v>76</v>
      </c>
      <c r="B87">
        <f t="shared" ca="1" si="7"/>
        <v>0.12417800930121303</v>
      </c>
      <c r="C87" s="3">
        <f t="shared" ca="1" si="8"/>
        <v>1</v>
      </c>
      <c r="H87">
        <v>76</v>
      </c>
      <c r="I87">
        <f t="shared" ca="1" si="9"/>
        <v>0.98721275498413019</v>
      </c>
      <c r="J87" s="3">
        <f t="shared" ca="1" si="10"/>
        <v>4</v>
      </c>
    </row>
    <row r="88" spans="1:10" x14ac:dyDescent="0.25">
      <c r="A88">
        <v>77</v>
      </c>
      <c r="B88">
        <f t="shared" ca="1" si="7"/>
        <v>0.60731195959296003</v>
      </c>
      <c r="C88" s="3">
        <f t="shared" ca="1" si="8"/>
        <v>4</v>
      </c>
      <c r="H88">
        <v>77</v>
      </c>
      <c r="I88">
        <f t="shared" ca="1" si="9"/>
        <v>0.34706544439148979</v>
      </c>
      <c r="J88" s="3">
        <f t="shared" ca="1" si="10"/>
        <v>3</v>
      </c>
    </row>
    <row r="89" spans="1:10" x14ac:dyDescent="0.25">
      <c r="A89">
        <v>78</v>
      </c>
      <c r="B89">
        <f t="shared" ca="1" si="7"/>
        <v>3.4366629418994488E-2</v>
      </c>
      <c r="C89" s="3">
        <f t="shared" ca="1" si="8"/>
        <v>1</v>
      </c>
      <c r="H89">
        <v>78</v>
      </c>
      <c r="I89">
        <f t="shared" ca="1" si="9"/>
        <v>0.64787941088216072</v>
      </c>
      <c r="J89" s="3">
        <f t="shared" ca="1" si="10"/>
        <v>4</v>
      </c>
    </row>
    <row r="90" spans="1:10" x14ac:dyDescent="0.25">
      <c r="A90">
        <v>79</v>
      </c>
      <c r="B90">
        <f t="shared" ca="1" si="7"/>
        <v>3.9048939226087875E-2</v>
      </c>
      <c r="C90" s="3">
        <f t="shared" ca="1" si="8"/>
        <v>1</v>
      </c>
      <c r="H90">
        <v>79</v>
      </c>
      <c r="I90">
        <f t="shared" ca="1" si="9"/>
        <v>0.62812522718424713</v>
      </c>
      <c r="J90" s="3">
        <f t="shared" ca="1" si="10"/>
        <v>4</v>
      </c>
    </row>
    <row r="91" spans="1:10" x14ac:dyDescent="0.25">
      <c r="A91">
        <v>80</v>
      </c>
      <c r="B91">
        <f t="shared" ca="1" si="7"/>
        <v>0.22149470584822539</v>
      </c>
      <c r="C91" s="3">
        <f t="shared" ca="1" si="8"/>
        <v>1</v>
      </c>
      <c r="H91">
        <v>80</v>
      </c>
      <c r="I91">
        <f t="shared" ca="1" si="9"/>
        <v>7.2850854015022448E-2</v>
      </c>
      <c r="J91" s="3">
        <f t="shared" ca="1" si="10"/>
        <v>1</v>
      </c>
    </row>
    <row r="92" spans="1:10" x14ac:dyDescent="0.25">
      <c r="A92">
        <v>81</v>
      </c>
      <c r="B92">
        <f t="shared" ca="1" si="7"/>
        <v>0.2818357778761561</v>
      </c>
      <c r="C92" s="3">
        <f t="shared" ca="1" si="8"/>
        <v>1</v>
      </c>
      <c r="H92">
        <v>81</v>
      </c>
      <c r="I92">
        <f t="shared" ca="1" si="9"/>
        <v>0.76473561431052839</v>
      </c>
      <c r="J92" s="3">
        <f t="shared" ca="1" si="10"/>
        <v>4</v>
      </c>
    </row>
    <row r="93" spans="1:10" x14ac:dyDescent="0.25">
      <c r="A93">
        <v>82</v>
      </c>
      <c r="B93">
        <f t="shared" ca="1" si="7"/>
        <v>0.45047338352951094</v>
      </c>
      <c r="C93" s="3">
        <f t="shared" ca="1" si="8"/>
        <v>2</v>
      </c>
      <c r="H93">
        <v>82</v>
      </c>
      <c r="I93">
        <f t="shared" ca="1" si="9"/>
        <v>0.50086924879303296</v>
      </c>
      <c r="J93" s="3">
        <f t="shared" ca="1" si="10"/>
        <v>3</v>
      </c>
    </row>
    <row r="94" spans="1:10" x14ac:dyDescent="0.25">
      <c r="A94">
        <v>83</v>
      </c>
      <c r="B94">
        <f t="shared" ca="1" si="7"/>
        <v>0.25218380688842545</v>
      </c>
      <c r="C94" s="3">
        <f t="shared" ca="1" si="8"/>
        <v>1</v>
      </c>
      <c r="H94">
        <v>83</v>
      </c>
      <c r="I94">
        <f t="shared" ca="1" si="9"/>
        <v>0.12823672364853045</v>
      </c>
      <c r="J94" s="3">
        <f t="shared" ca="1" si="10"/>
        <v>2</v>
      </c>
    </row>
    <row r="95" spans="1:10" x14ac:dyDescent="0.25">
      <c r="A95">
        <v>84</v>
      </c>
      <c r="B95">
        <f t="shared" ca="1" si="7"/>
        <v>0.38540781463620422</v>
      </c>
      <c r="C95" s="3">
        <f t="shared" ca="1" si="8"/>
        <v>2</v>
      </c>
      <c r="H95">
        <v>84</v>
      </c>
      <c r="I95">
        <f t="shared" ca="1" si="9"/>
        <v>0.63404341018929866</v>
      </c>
      <c r="J95" s="3">
        <f t="shared" ca="1" si="10"/>
        <v>4</v>
      </c>
    </row>
    <row r="96" spans="1:10" x14ac:dyDescent="0.25">
      <c r="A96">
        <v>85</v>
      </c>
      <c r="B96">
        <f t="shared" ca="1" si="7"/>
        <v>0.67659083143481802</v>
      </c>
      <c r="C96" s="3">
        <f t="shared" ca="1" si="8"/>
        <v>4</v>
      </c>
      <c r="H96">
        <v>85</v>
      </c>
      <c r="I96">
        <f t="shared" ca="1" si="9"/>
        <v>0.54035589742404522</v>
      </c>
      <c r="J96" s="3">
        <f t="shared" ca="1" si="10"/>
        <v>3</v>
      </c>
    </row>
    <row r="97" spans="1:10" x14ac:dyDescent="0.25">
      <c r="A97">
        <v>86</v>
      </c>
      <c r="B97">
        <f t="shared" ca="1" si="7"/>
        <v>1.6135579791463184E-2</v>
      </c>
      <c r="C97" s="3">
        <f t="shared" ca="1" si="8"/>
        <v>1</v>
      </c>
      <c r="H97">
        <v>86</v>
      </c>
      <c r="I97">
        <f t="shared" ca="1" si="9"/>
        <v>0.79692008670009062</v>
      </c>
      <c r="J97" s="3">
        <f t="shared" ca="1" si="10"/>
        <v>4</v>
      </c>
    </row>
    <row r="98" spans="1:10" x14ac:dyDescent="0.25">
      <c r="A98">
        <v>87</v>
      </c>
      <c r="B98">
        <f t="shared" ca="1" si="7"/>
        <v>0.38123262343001074</v>
      </c>
      <c r="C98" s="3">
        <f t="shared" ca="1" si="8"/>
        <v>2</v>
      </c>
      <c r="H98">
        <v>87</v>
      </c>
      <c r="I98">
        <f t="shared" ca="1" si="9"/>
        <v>0.95288327592847433</v>
      </c>
      <c r="J98" s="3">
        <f t="shared" ca="1" si="10"/>
        <v>4</v>
      </c>
    </row>
    <row r="99" spans="1:10" x14ac:dyDescent="0.25">
      <c r="A99">
        <v>88</v>
      </c>
      <c r="B99">
        <f t="shared" ca="1" si="7"/>
        <v>0.72013277192400271</v>
      </c>
      <c r="C99" s="3">
        <f t="shared" ca="1" si="8"/>
        <v>4</v>
      </c>
      <c r="H99">
        <v>88</v>
      </c>
      <c r="I99">
        <f t="shared" ca="1" si="9"/>
        <v>0.92649460256299931</v>
      </c>
      <c r="J99" s="3">
        <f t="shared" ca="1" si="10"/>
        <v>4</v>
      </c>
    </row>
    <row r="100" spans="1:10" x14ac:dyDescent="0.25">
      <c r="A100">
        <v>89</v>
      </c>
      <c r="B100">
        <f t="shared" ca="1" si="7"/>
        <v>0.95091001769315409</v>
      </c>
      <c r="C100" s="3">
        <f t="shared" ca="1" si="8"/>
        <v>5</v>
      </c>
      <c r="H100">
        <v>89</v>
      </c>
      <c r="I100">
        <f t="shared" ca="1" si="9"/>
        <v>0.93403636745491592</v>
      </c>
      <c r="J100" s="3">
        <f t="shared" ca="1" si="10"/>
        <v>4</v>
      </c>
    </row>
    <row r="101" spans="1:10" x14ac:dyDescent="0.25">
      <c r="A101">
        <v>90</v>
      </c>
      <c r="B101">
        <f t="shared" ca="1" si="7"/>
        <v>0.24577184252038975</v>
      </c>
      <c r="C101" s="3">
        <f t="shared" ca="1" si="8"/>
        <v>1</v>
      </c>
      <c r="H101">
        <v>90</v>
      </c>
      <c r="I101">
        <f t="shared" ca="1" si="9"/>
        <v>0.60905234522863672</v>
      </c>
      <c r="J101" s="3">
        <f t="shared" ca="1" si="10"/>
        <v>4</v>
      </c>
    </row>
    <row r="102" spans="1:10" x14ac:dyDescent="0.25">
      <c r="A102">
        <v>91</v>
      </c>
      <c r="B102">
        <f t="shared" ca="1" si="7"/>
        <v>0.27344649149429323</v>
      </c>
      <c r="C102" s="3">
        <f t="shared" ca="1" si="8"/>
        <v>1</v>
      </c>
      <c r="H102">
        <v>91</v>
      </c>
      <c r="I102">
        <f t="shared" ca="1" si="9"/>
        <v>0.78914678370862379</v>
      </c>
      <c r="J102" s="3">
        <f t="shared" ca="1" si="10"/>
        <v>4</v>
      </c>
    </row>
    <row r="103" spans="1:10" x14ac:dyDescent="0.25">
      <c r="A103">
        <v>92</v>
      </c>
      <c r="B103">
        <f t="shared" ca="1" si="7"/>
        <v>0.20133356008016257</v>
      </c>
      <c r="C103" s="3">
        <f t="shared" ca="1" si="8"/>
        <v>1</v>
      </c>
      <c r="H103">
        <v>92</v>
      </c>
      <c r="I103">
        <f t="shared" ca="1" si="9"/>
        <v>0.28954625942405021</v>
      </c>
      <c r="J103" s="3">
        <f t="shared" ca="1" si="10"/>
        <v>2</v>
      </c>
    </row>
    <row r="104" spans="1:10" x14ac:dyDescent="0.25">
      <c r="A104">
        <v>93</v>
      </c>
      <c r="B104">
        <f t="shared" ca="1" si="7"/>
        <v>0.65740744476391011</v>
      </c>
      <c r="C104" s="3">
        <f t="shared" ca="1" si="8"/>
        <v>4</v>
      </c>
      <c r="H104">
        <v>93</v>
      </c>
      <c r="I104">
        <f t="shared" ca="1" si="9"/>
        <v>0.10222928749340732</v>
      </c>
      <c r="J104" s="3">
        <f t="shared" ca="1" si="10"/>
        <v>2</v>
      </c>
    </row>
    <row r="105" spans="1:10" x14ac:dyDescent="0.25">
      <c r="A105">
        <v>94</v>
      </c>
      <c r="B105">
        <f t="shared" ca="1" si="7"/>
        <v>0.93043174162183417</v>
      </c>
      <c r="C105" s="3">
        <f t="shared" ca="1" si="8"/>
        <v>5</v>
      </c>
      <c r="H105">
        <v>94</v>
      </c>
      <c r="I105">
        <f t="shared" ca="1" si="9"/>
        <v>0.17610197415931783</v>
      </c>
      <c r="J105" s="3">
        <f t="shared" ca="1" si="10"/>
        <v>2</v>
      </c>
    </row>
    <row r="106" spans="1:10" x14ac:dyDescent="0.25">
      <c r="A106">
        <v>95</v>
      </c>
      <c r="B106">
        <f t="shared" ca="1" si="7"/>
        <v>0.50888933665076863</v>
      </c>
      <c r="C106" s="3">
        <f t="shared" ca="1" si="8"/>
        <v>2</v>
      </c>
      <c r="H106">
        <v>95</v>
      </c>
      <c r="I106">
        <f t="shared" ca="1" si="9"/>
        <v>7.1145214515307975E-3</v>
      </c>
      <c r="J106" s="3">
        <f t="shared" ca="1" si="10"/>
        <v>1</v>
      </c>
    </row>
    <row r="107" spans="1:10" x14ac:dyDescent="0.25">
      <c r="A107">
        <v>96</v>
      </c>
      <c r="B107">
        <f t="shared" ca="1" si="7"/>
        <v>0.12814840752782741</v>
      </c>
      <c r="C107" s="3">
        <f t="shared" ca="1" si="8"/>
        <v>1</v>
      </c>
      <c r="H107">
        <v>96</v>
      </c>
      <c r="I107">
        <f t="shared" ca="1" si="9"/>
        <v>0.75226784175631989</v>
      </c>
      <c r="J107" s="3">
        <f t="shared" ca="1" si="10"/>
        <v>4</v>
      </c>
    </row>
    <row r="108" spans="1:10" x14ac:dyDescent="0.25">
      <c r="A108">
        <v>97</v>
      </c>
      <c r="B108">
        <f t="shared" ca="1" si="7"/>
        <v>0.28730473496406206</v>
      </c>
      <c r="C108" s="3">
        <f t="shared" ca="1" si="8"/>
        <v>1</v>
      </c>
      <c r="H108">
        <v>97</v>
      </c>
      <c r="I108">
        <f t="shared" ca="1" si="9"/>
        <v>0.36251251869197565</v>
      </c>
      <c r="J108" s="3">
        <f t="shared" ca="1" si="10"/>
        <v>3</v>
      </c>
    </row>
    <row r="109" spans="1:10" x14ac:dyDescent="0.25">
      <c r="A109">
        <v>98</v>
      </c>
      <c r="B109">
        <f t="shared" ca="1" si="7"/>
        <v>0.53574502618936903</v>
      </c>
      <c r="C109" s="3">
        <f t="shared" ca="1" si="8"/>
        <v>2</v>
      </c>
      <c r="H109">
        <v>98</v>
      </c>
      <c r="I109">
        <f t="shared" ca="1" si="9"/>
        <v>0.94082899413921384</v>
      </c>
      <c r="J109" s="3">
        <f t="shared" ca="1" si="10"/>
        <v>4</v>
      </c>
    </row>
    <row r="110" spans="1:10" x14ac:dyDescent="0.25">
      <c r="A110">
        <v>99</v>
      </c>
      <c r="B110">
        <f t="shared" ca="1" si="7"/>
        <v>0.55997157763177174</v>
      </c>
      <c r="C110" s="3">
        <f t="shared" ca="1" si="8"/>
        <v>3</v>
      </c>
      <c r="H110">
        <v>99</v>
      </c>
      <c r="I110">
        <f t="shared" ca="1" si="9"/>
        <v>0.65929349473014531</v>
      </c>
      <c r="J110" s="3">
        <f t="shared" ca="1" si="10"/>
        <v>4</v>
      </c>
    </row>
    <row r="111" spans="1:10" x14ac:dyDescent="0.25">
      <c r="A111">
        <v>100</v>
      </c>
      <c r="B111">
        <f t="shared" ca="1" si="7"/>
        <v>0.38098440568746683</v>
      </c>
      <c r="C111" s="3">
        <f t="shared" ca="1" si="8"/>
        <v>2</v>
      </c>
      <c r="H111">
        <v>100</v>
      </c>
      <c r="I111">
        <f t="shared" ca="1" si="9"/>
        <v>0.50343882541400609</v>
      </c>
      <c r="J111" s="3">
        <f t="shared" ca="1" si="10"/>
        <v>3</v>
      </c>
    </row>
    <row r="112" spans="1:10" x14ac:dyDescent="0.25">
      <c r="A112">
        <v>101</v>
      </c>
      <c r="B112">
        <f t="shared" ca="1" si="7"/>
        <v>8.2650221545041425E-2</v>
      </c>
      <c r="C112" s="3">
        <f t="shared" ca="1" si="8"/>
        <v>1</v>
      </c>
      <c r="H112">
        <v>101</v>
      </c>
      <c r="I112">
        <f t="shared" ca="1" si="9"/>
        <v>0.4834917697613681</v>
      </c>
      <c r="J112" s="3">
        <f t="shared" ca="1" si="10"/>
        <v>3</v>
      </c>
    </row>
    <row r="113" spans="1:10" x14ac:dyDescent="0.25">
      <c r="A113">
        <v>102</v>
      </c>
      <c r="B113">
        <f t="shared" ca="1" si="7"/>
        <v>0.25452624918217681</v>
      </c>
      <c r="C113" s="3">
        <f t="shared" ca="1" si="8"/>
        <v>1</v>
      </c>
      <c r="H113">
        <v>102</v>
      </c>
      <c r="I113">
        <f t="shared" ca="1" si="9"/>
        <v>0.17121993638330324</v>
      </c>
      <c r="J113" s="3">
        <f t="shared" ca="1" si="10"/>
        <v>2</v>
      </c>
    </row>
    <row r="114" spans="1:10" x14ac:dyDescent="0.25">
      <c r="A114">
        <v>103</v>
      </c>
      <c r="B114">
        <f t="shared" ca="1" si="7"/>
        <v>0.30383056792313456</v>
      </c>
      <c r="C114" s="3">
        <f t="shared" ca="1" si="8"/>
        <v>1</v>
      </c>
      <c r="H114">
        <v>103</v>
      </c>
      <c r="I114">
        <f t="shared" ca="1" si="9"/>
        <v>0.56326237666057111</v>
      </c>
      <c r="J114" s="3">
        <f t="shared" ca="1" si="10"/>
        <v>3</v>
      </c>
    </row>
    <row r="115" spans="1:10" x14ac:dyDescent="0.25">
      <c r="A115">
        <v>104</v>
      </c>
      <c r="B115">
        <f t="shared" ca="1" si="7"/>
        <v>2.355672893690941E-2</v>
      </c>
      <c r="C115" s="3">
        <f t="shared" ca="1" si="8"/>
        <v>1</v>
      </c>
      <c r="H115">
        <v>104</v>
      </c>
      <c r="I115">
        <f t="shared" ca="1" si="9"/>
        <v>0.21491338733721965</v>
      </c>
      <c r="J115" s="3">
        <f t="shared" ca="1" si="10"/>
        <v>2</v>
      </c>
    </row>
    <row r="116" spans="1:10" x14ac:dyDescent="0.25">
      <c r="A116">
        <v>105</v>
      </c>
      <c r="B116">
        <f t="shared" ca="1" si="7"/>
        <v>0.71838980146007869</v>
      </c>
      <c r="C116" s="3">
        <f t="shared" ca="1" si="8"/>
        <v>4</v>
      </c>
      <c r="H116">
        <v>105</v>
      </c>
      <c r="I116">
        <f t="shared" ca="1" si="9"/>
        <v>0.50691914673093075</v>
      </c>
      <c r="J116" s="3">
        <f t="shared" ca="1" si="10"/>
        <v>3</v>
      </c>
    </row>
    <row r="117" spans="1:10" x14ac:dyDescent="0.25">
      <c r="A117">
        <v>106</v>
      </c>
      <c r="B117">
        <f t="shared" ca="1" si="7"/>
        <v>1.4600954006374067E-2</v>
      </c>
      <c r="C117" s="3">
        <f t="shared" ca="1" si="8"/>
        <v>1</v>
      </c>
      <c r="H117">
        <v>106</v>
      </c>
      <c r="I117">
        <f t="shared" ca="1" si="9"/>
        <v>0.29494111034130377</v>
      </c>
      <c r="J117" s="3">
        <f t="shared" ca="1" si="10"/>
        <v>2</v>
      </c>
    </row>
    <row r="118" spans="1:10" x14ac:dyDescent="0.25">
      <c r="A118">
        <v>107</v>
      </c>
      <c r="B118">
        <f t="shared" ca="1" si="7"/>
        <v>0.10384478876470027</v>
      </c>
      <c r="C118" s="3">
        <f t="shared" ca="1" si="8"/>
        <v>1</v>
      </c>
      <c r="H118">
        <v>107</v>
      </c>
      <c r="I118">
        <f t="shared" ca="1" si="9"/>
        <v>0.74063546799420976</v>
      </c>
      <c r="J118" s="3">
        <f t="shared" ca="1" si="10"/>
        <v>4</v>
      </c>
    </row>
    <row r="119" spans="1:10" x14ac:dyDescent="0.25">
      <c r="A119">
        <v>108</v>
      </c>
      <c r="B119">
        <f t="shared" ca="1" si="7"/>
        <v>0.70218737883441673</v>
      </c>
      <c r="C119" s="3">
        <f t="shared" ca="1" si="8"/>
        <v>4</v>
      </c>
      <c r="H119">
        <v>108</v>
      </c>
      <c r="I119">
        <f t="shared" ca="1" si="9"/>
        <v>0.92161486365837819</v>
      </c>
      <c r="J119" s="3">
        <f t="shared" ca="1" si="10"/>
        <v>4</v>
      </c>
    </row>
    <row r="120" spans="1:10" x14ac:dyDescent="0.25">
      <c r="A120">
        <v>109</v>
      </c>
      <c r="B120">
        <f t="shared" ca="1" si="7"/>
        <v>0.66894759459352326</v>
      </c>
      <c r="C120" s="3">
        <f t="shared" ca="1" si="8"/>
        <v>4</v>
      </c>
      <c r="H120">
        <v>109</v>
      </c>
      <c r="I120">
        <f t="shared" ca="1" si="9"/>
        <v>0.87921019761192643</v>
      </c>
      <c r="J120" s="3">
        <f t="shared" ca="1" si="10"/>
        <v>4</v>
      </c>
    </row>
    <row r="121" spans="1:10" x14ac:dyDescent="0.25">
      <c r="A121">
        <v>110</v>
      </c>
      <c r="B121">
        <f t="shared" ca="1" si="7"/>
        <v>0.14948634554183793</v>
      </c>
      <c r="C121" s="3">
        <f t="shared" ca="1" si="8"/>
        <v>1</v>
      </c>
      <c r="H121">
        <v>110</v>
      </c>
      <c r="I121">
        <f t="shared" ca="1" si="9"/>
        <v>0.15688763067364564</v>
      </c>
      <c r="J121" s="3">
        <f t="shared" ca="1" si="10"/>
        <v>2</v>
      </c>
    </row>
    <row r="122" spans="1:10" x14ac:dyDescent="0.25">
      <c r="A122">
        <v>111</v>
      </c>
      <c r="B122">
        <f t="shared" ca="1" si="7"/>
        <v>0.73209650359873335</v>
      </c>
      <c r="C122" s="3">
        <f t="shared" ca="1" si="8"/>
        <v>4</v>
      </c>
      <c r="H122">
        <v>111</v>
      </c>
      <c r="I122">
        <f t="shared" ca="1" si="9"/>
        <v>0.93935283634612543</v>
      </c>
      <c r="J122" s="3">
        <f t="shared" ca="1" si="10"/>
        <v>4</v>
      </c>
    </row>
    <row r="123" spans="1:10" x14ac:dyDescent="0.25">
      <c r="A123">
        <v>112</v>
      </c>
      <c r="B123">
        <f t="shared" ca="1" si="7"/>
        <v>0.80067403730280795</v>
      </c>
      <c r="C123" s="3">
        <f t="shared" ca="1" si="8"/>
        <v>5</v>
      </c>
      <c r="H123">
        <v>112</v>
      </c>
      <c r="I123">
        <f t="shared" ca="1" si="9"/>
        <v>4.6659654186963939E-2</v>
      </c>
      <c r="J123" s="3">
        <f t="shared" ca="1" si="10"/>
        <v>1</v>
      </c>
    </row>
    <row r="124" spans="1:10" x14ac:dyDescent="0.25">
      <c r="A124">
        <v>113</v>
      </c>
      <c r="B124">
        <f t="shared" ca="1" si="7"/>
        <v>0.88944529347942702</v>
      </c>
      <c r="C124" s="3">
        <f t="shared" ca="1" si="8"/>
        <v>5</v>
      </c>
      <c r="H124">
        <v>113</v>
      </c>
      <c r="I124">
        <f t="shared" ca="1" si="9"/>
        <v>0.29899264833871342</v>
      </c>
      <c r="J124" s="3">
        <f t="shared" ca="1" si="10"/>
        <v>2</v>
      </c>
    </row>
    <row r="125" spans="1:10" x14ac:dyDescent="0.25">
      <c r="A125">
        <v>114</v>
      </c>
      <c r="B125">
        <f t="shared" ca="1" si="7"/>
        <v>3.435347976714076E-3</v>
      </c>
      <c r="C125" s="3">
        <f t="shared" ca="1" si="8"/>
        <v>1</v>
      </c>
      <c r="H125">
        <v>114</v>
      </c>
      <c r="I125">
        <f t="shared" ca="1" si="9"/>
        <v>0.89926871493627281</v>
      </c>
      <c r="J125" s="3">
        <f t="shared" ca="1" si="10"/>
        <v>4</v>
      </c>
    </row>
    <row r="126" spans="1:10" x14ac:dyDescent="0.25">
      <c r="A126">
        <v>115</v>
      </c>
      <c r="B126">
        <f t="shared" ca="1" si="7"/>
        <v>8.1856725209074943E-2</v>
      </c>
      <c r="C126" s="3">
        <f t="shared" ca="1" si="8"/>
        <v>1</v>
      </c>
      <c r="H126">
        <v>115</v>
      </c>
      <c r="I126">
        <f t="shared" ca="1" si="9"/>
        <v>0.52544046661973109</v>
      </c>
      <c r="J126" s="3">
        <f t="shared" ca="1" si="10"/>
        <v>3</v>
      </c>
    </row>
    <row r="127" spans="1:10" x14ac:dyDescent="0.25">
      <c r="A127">
        <v>116</v>
      </c>
      <c r="B127">
        <f t="shared" ca="1" si="7"/>
        <v>0.69603921702800009</v>
      </c>
      <c r="C127" s="3">
        <f t="shared" ca="1" si="8"/>
        <v>4</v>
      </c>
      <c r="H127">
        <v>116</v>
      </c>
      <c r="I127">
        <f t="shared" ca="1" si="9"/>
        <v>7.0375494938528571E-2</v>
      </c>
      <c r="J127" s="3">
        <f t="shared" ca="1" si="10"/>
        <v>1</v>
      </c>
    </row>
    <row r="128" spans="1:10" x14ac:dyDescent="0.25">
      <c r="A128">
        <v>117</v>
      </c>
      <c r="B128">
        <f t="shared" ca="1" si="7"/>
        <v>0.81602743803794653</v>
      </c>
      <c r="C128" s="3">
        <f t="shared" ca="1" si="8"/>
        <v>5</v>
      </c>
      <c r="H128">
        <v>117</v>
      </c>
      <c r="I128">
        <f t="shared" ca="1" si="9"/>
        <v>0.77484775136272743</v>
      </c>
      <c r="J128" s="3">
        <f t="shared" ca="1" si="10"/>
        <v>4</v>
      </c>
    </row>
    <row r="129" spans="1:10" x14ac:dyDescent="0.25">
      <c r="A129">
        <v>118</v>
      </c>
      <c r="B129">
        <f t="shared" ca="1" si="7"/>
        <v>0.65175959296225472</v>
      </c>
      <c r="C129" s="3">
        <f t="shared" ca="1" si="8"/>
        <v>4</v>
      </c>
      <c r="H129">
        <v>118</v>
      </c>
      <c r="I129">
        <f t="shared" ca="1" si="9"/>
        <v>0.63881061547271023</v>
      </c>
      <c r="J129" s="3">
        <f t="shared" ca="1" si="10"/>
        <v>4</v>
      </c>
    </row>
    <row r="130" spans="1:10" x14ac:dyDescent="0.25">
      <c r="A130">
        <v>119</v>
      </c>
      <c r="B130">
        <f t="shared" ca="1" si="7"/>
        <v>0.87850420121931061</v>
      </c>
      <c r="C130" s="3">
        <f t="shared" ca="1" si="8"/>
        <v>5</v>
      </c>
      <c r="H130">
        <v>119</v>
      </c>
      <c r="I130">
        <f t="shared" ca="1" si="9"/>
        <v>0.79158213704341962</v>
      </c>
      <c r="J130" s="3">
        <f t="shared" ca="1" si="10"/>
        <v>4</v>
      </c>
    </row>
    <row r="131" spans="1:10" x14ac:dyDescent="0.25">
      <c r="A131">
        <v>120</v>
      </c>
      <c r="B131">
        <f t="shared" ca="1" si="7"/>
        <v>0.69452999912961644</v>
      </c>
      <c r="C131" s="3">
        <f t="shared" ca="1" si="8"/>
        <v>4</v>
      </c>
      <c r="H131">
        <v>120</v>
      </c>
      <c r="I131">
        <f t="shared" ca="1" si="9"/>
        <v>0.763760597455025</v>
      </c>
      <c r="J131" s="3">
        <f t="shared" ca="1" si="10"/>
        <v>4</v>
      </c>
    </row>
    <row r="132" spans="1:10" x14ac:dyDescent="0.25">
      <c r="A132">
        <v>121</v>
      </c>
      <c r="B132">
        <f t="shared" ca="1" si="7"/>
        <v>0.75988688728361298</v>
      </c>
      <c r="C132" s="3">
        <f t="shared" ca="1" si="8"/>
        <v>5</v>
      </c>
      <c r="H132">
        <v>121</v>
      </c>
      <c r="I132">
        <f t="shared" ca="1" si="9"/>
        <v>0.66943449606415217</v>
      </c>
      <c r="J132" s="3">
        <f t="shared" ca="1" si="10"/>
        <v>4</v>
      </c>
    </row>
    <row r="133" spans="1:10" x14ac:dyDescent="0.25">
      <c r="A133">
        <v>122</v>
      </c>
      <c r="B133">
        <f t="shared" ca="1" si="7"/>
        <v>0.76238599437811061</v>
      </c>
      <c r="C133" s="3">
        <f t="shared" ca="1" si="8"/>
        <v>5</v>
      </c>
      <c r="H133">
        <v>122</v>
      </c>
      <c r="I133">
        <f t="shared" ca="1" si="9"/>
        <v>0.56785984979836635</v>
      </c>
      <c r="J133" s="3">
        <f t="shared" ca="1" si="10"/>
        <v>3</v>
      </c>
    </row>
    <row r="134" spans="1:10" x14ac:dyDescent="0.25">
      <c r="A134">
        <v>123</v>
      </c>
      <c r="B134">
        <f t="shared" ca="1" si="7"/>
        <v>0.79815749341856712</v>
      </c>
      <c r="C134" s="3">
        <f t="shared" ca="1" si="8"/>
        <v>5</v>
      </c>
      <c r="H134">
        <v>123</v>
      </c>
      <c r="I134">
        <f t="shared" ca="1" si="9"/>
        <v>0.63983675117343042</v>
      </c>
      <c r="J134" s="3">
        <f t="shared" ca="1" si="10"/>
        <v>4</v>
      </c>
    </row>
    <row r="135" spans="1:10" x14ac:dyDescent="0.25">
      <c r="A135">
        <v>124</v>
      </c>
      <c r="B135">
        <f t="shared" ca="1" si="7"/>
        <v>7.2747963907203061E-2</v>
      </c>
      <c r="C135" s="3">
        <f t="shared" ca="1" si="8"/>
        <v>1</v>
      </c>
      <c r="H135">
        <v>124</v>
      </c>
      <c r="I135">
        <f t="shared" ca="1" si="9"/>
        <v>0.73851426672188591</v>
      </c>
      <c r="J135" s="3">
        <f t="shared" ca="1" si="10"/>
        <v>4</v>
      </c>
    </row>
    <row r="136" spans="1:10" x14ac:dyDescent="0.25">
      <c r="A136">
        <v>125</v>
      </c>
      <c r="B136">
        <f t="shared" ca="1" si="7"/>
        <v>0.35033410139765397</v>
      </c>
      <c r="C136" s="3">
        <f t="shared" ca="1" si="8"/>
        <v>2</v>
      </c>
      <c r="H136">
        <v>125</v>
      </c>
      <c r="I136">
        <f t="shared" ca="1" si="9"/>
        <v>3.2377824493112328E-2</v>
      </c>
      <c r="J136" s="3">
        <f t="shared" ca="1" si="10"/>
        <v>1</v>
      </c>
    </row>
    <row r="137" spans="1:10" x14ac:dyDescent="0.25">
      <c r="A137">
        <v>126</v>
      </c>
      <c r="B137">
        <f t="shared" ca="1" si="7"/>
        <v>0.4812116081064951</v>
      </c>
      <c r="C137" s="3">
        <f t="shared" ca="1" si="8"/>
        <v>2</v>
      </c>
      <c r="H137">
        <v>126</v>
      </c>
      <c r="I137">
        <f t="shared" ca="1" si="9"/>
        <v>0.95720417379227118</v>
      </c>
      <c r="J137" s="3">
        <f t="shared" ca="1" si="10"/>
        <v>4</v>
      </c>
    </row>
    <row r="138" spans="1:10" x14ac:dyDescent="0.25">
      <c r="A138">
        <v>127</v>
      </c>
      <c r="B138">
        <f t="shared" ca="1" si="7"/>
        <v>0.39250430360798161</v>
      </c>
      <c r="C138" s="3">
        <f t="shared" ca="1" si="8"/>
        <v>2</v>
      </c>
      <c r="H138">
        <v>127</v>
      </c>
      <c r="I138">
        <f t="shared" ca="1" si="9"/>
        <v>0.25652068975975462</v>
      </c>
      <c r="J138" s="3">
        <f t="shared" ca="1" si="10"/>
        <v>2</v>
      </c>
    </row>
    <row r="139" spans="1:10" x14ac:dyDescent="0.25">
      <c r="A139">
        <v>128</v>
      </c>
      <c r="B139">
        <f t="shared" ca="1" si="7"/>
        <v>0.7893186788712504</v>
      </c>
      <c r="C139" s="3">
        <f t="shared" ca="1" si="8"/>
        <v>5</v>
      </c>
      <c r="H139">
        <v>128</v>
      </c>
      <c r="I139">
        <f t="shared" ca="1" si="9"/>
        <v>0.47353807557368843</v>
      </c>
      <c r="J139" s="3">
        <f t="shared" ca="1" si="10"/>
        <v>3</v>
      </c>
    </row>
    <row r="140" spans="1:10" x14ac:dyDescent="0.25">
      <c r="A140">
        <v>129</v>
      </c>
      <c r="B140">
        <f t="shared" ca="1" si="7"/>
        <v>0.98984479674128589</v>
      </c>
      <c r="C140" s="3">
        <f t="shared" ca="1" si="8"/>
        <v>5</v>
      </c>
      <c r="H140">
        <v>129</v>
      </c>
      <c r="I140">
        <f t="shared" ca="1" si="9"/>
        <v>0.21739118887676601</v>
      </c>
      <c r="J140" s="3">
        <f t="shared" ca="1" si="10"/>
        <v>2</v>
      </c>
    </row>
    <row r="141" spans="1:10" x14ac:dyDescent="0.25">
      <c r="A141">
        <v>130</v>
      </c>
      <c r="B141">
        <f t="shared" ref="B141:B204" ca="1" si="11">RAND()</f>
        <v>0.17146900306352442</v>
      </c>
      <c r="C141" s="3">
        <f t="shared" ref="C141:C204" ca="1" si="12">VLOOKUP(B141,$E$3:$G$7,$G$5)</f>
        <v>1</v>
      </c>
      <c r="H141">
        <v>130</v>
      </c>
      <c r="I141">
        <f t="shared" ref="I141:I204" ca="1" si="13">RAND()</f>
        <v>0.61435571116043008</v>
      </c>
      <c r="J141" s="3">
        <f t="shared" ca="1" si="10"/>
        <v>4</v>
      </c>
    </row>
    <row r="142" spans="1:10" x14ac:dyDescent="0.25">
      <c r="A142">
        <v>131</v>
      </c>
      <c r="B142">
        <f t="shared" ca="1" si="11"/>
        <v>4.1600099642937649E-2</v>
      </c>
      <c r="C142" s="3">
        <f t="shared" ca="1" si="12"/>
        <v>1</v>
      </c>
      <c r="H142">
        <v>131</v>
      </c>
      <c r="I142">
        <f t="shared" ca="1" si="13"/>
        <v>9.4974035958006464E-3</v>
      </c>
      <c r="J142" s="3">
        <f t="shared" ca="1" si="10"/>
        <v>1</v>
      </c>
    </row>
    <row r="143" spans="1:10" x14ac:dyDescent="0.25">
      <c r="A143">
        <v>132</v>
      </c>
      <c r="B143">
        <f t="shared" ca="1" si="11"/>
        <v>0.78309786061832465</v>
      </c>
      <c r="C143" s="3">
        <f t="shared" ca="1" si="12"/>
        <v>5</v>
      </c>
      <c r="H143">
        <v>132</v>
      </c>
      <c r="I143">
        <f t="shared" ca="1" si="13"/>
        <v>0.49109554267363431</v>
      </c>
      <c r="J143" s="3">
        <f t="shared" ref="J143:J206" ca="1" si="14">VLOOKUP(I143,$L$3:$N$7,$N$5)</f>
        <v>3</v>
      </c>
    </row>
    <row r="144" spans="1:10" x14ac:dyDescent="0.25">
      <c r="A144">
        <v>133</v>
      </c>
      <c r="B144">
        <f t="shared" ca="1" si="11"/>
        <v>4.6685286524415281E-2</v>
      </c>
      <c r="C144" s="3">
        <f t="shared" ca="1" si="12"/>
        <v>1</v>
      </c>
      <c r="H144">
        <v>133</v>
      </c>
      <c r="I144">
        <f t="shared" ca="1" si="13"/>
        <v>0.96262608984544706</v>
      </c>
      <c r="J144" s="3">
        <f t="shared" ca="1" si="14"/>
        <v>4</v>
      </c>
    </row>
    <row r="145" spans="1:10" x14ac:dyDescent="0.25">
      <c r="A145">
        <v>134</v>
      </c>
      <c r="B145">
        <f t="shared" ca="1" si="11"/>
        <v>0.72138145275407317</v>
      </c>
      <c r="C145" s="3">
        <f t="shared" ca="1" si="12"/>
        <v>4</v>
      </c>
      <c r="H145">
        <v>134</v>
      </c>
      <c r="I145">
        <f t="shared" ca="1" si="13"/>
        <v>6.0868322424470933E-2</v>
      </c>
      <c r="J145" s="3">
        <f t="shared" ca="1" si="14"/>
        <v>1</v>
      </c>
    </row>
    <row r="146" spans="1:10" x14ac:dyDescent="0.25">
      <c r="A146">
        <v>135</v>
      </c>
      <c r="B146">
        <f t="shared" ca="1" si="11"/>
        <v>0.8902580383503611</v>
      </c>
      <c r="C146" s="3">
        <f t="shared" ca="1" si="12"/>
        <v>5</v>
      </c>
      <c r="H146">
        <v>135</v>
      </c>
      <c r="I146">
        <f t="shared" ca="1" si="13"/>
        <v>0.92472036312812167</v>
      </c>
      <c r="J146" s="3">
        <f t="shared" ca="1" si="14"/>
        <v>4</v>
      </c>
    </row>
    <row r="147" spans="1:10" x14ac:dyDescent="0.25">
      <c r="A147">
        <v>136</v>
      </c>
      <c r="B147">
        <f t="shared" ca="1" si="11"/>
        <v>0.29021704193239839</v>
      </c>
      <c r="C147" s="3">
        <f t="shared" ca="1" si="12"/>
        <v>1</v>
      </c>
      <c r="H147">
        <v>136</v>
      </c>
      <c r="I147">
        <f t="shared" ca="1" si="13"/>
        <v>0.35515437067849331</v>
      </c>
      <c r="J147" s="3">
        <f t="shared" ca="1" si="14"/>
        <v>3</v>
      </c>
    </row>
    <row r="148" spans="1:10" x14ac:dyDescent="0.25">
      <c r="A148">
        <v>137</v>
      </c>
      <c r="B148">
        <f t="shared" ca="1" si="11"/>
        <v>0.44586585172863669</v>
      </c>
      <c r="C148" s="3">
        <f t="shared" ca="1" si="12"/>
        <v>2</v>
      </c>
      <c r="H148">
        <v>137</v>
      </c>
      <c r="I148">
        <f t="shared" ca="1" si="13"/>
        <v>0.38740707486213621</v>
      </c>
      <c r="J148" s="3">
        <f t="shared" ca="1" si="14"/>
        <v>3</v>
      </c>
    </row>
    <row r="149" spans="1:10" x14ac:dyDescent="0.25">
      <c r="A149">
        <v>138</v>
      </c>
      <c r="B149">
        <f t="shared" ca="1" si="11"/>
        <v>0.75530393266732865</v>
      </c>
      <c r="C149" s="3">
        <f t="shared" ca="1" si="12"/>
        <v>5</v>
      </c>
      <c r="H149">
        <v>138</v>
      </c>
      <c r="I149">
        <f t="shared" ca="1" si="13"/>
        <v>0.7786790437409139</v>
      </c>
      <c r="J149" s="3">
        <f t="shared" ca="1" si="14"/>
        <v>4</v>
      </c>
    </row>
    <row r="150" spans="1:10" x14ac:dyDescent="0.25">
      <c r="A150">
        <v>139</v>
      </c>
      <c r="B150">
        <f t="shared" ca="1" si="11"/>
        <v>0.58018505123934372</v>
      </c>
      <c r="C150" s="3">
        <f t="shared" ca="1" si="12"/>
        <v>3</v>
      </c>
      <c r="H150">
        <v>139</v>
      </c>
      <c r="I150">
        <f t="shared" ca="1" si="13"/>
        <v>0.69897872815553708</v>
      </c>
      <c r="J150" s="3">
        <f t="shared" ca="1" si="14"/>
        <v>4</v>
      </c>
    </row>
    <row r="151" spans="1:10" x14ac:dyDescent="0.25">
      <c r="A151">
        <v>140</v>
      </c>
      <c r="B151">
        <f t="shared" ca="1" si="11"/>
        <v>0.16663250309113409</v>
      </c>
      <c r="C151" s="3">
        <f t="shared" ca="1" si="12"/>
        <v>1</v>
      </c>
      <c r="H151">
        <v>140</v>
      </c>
      <c r="I151">
        <f t="shared" ca="1" si="13"/>
        <v>0.55420064672992309</v>
      </c>
      <c r="J151" s="3">
        <f t="shared" ca="1" si="14"/>
        <v>3</v>
      </c>
    </row>
    <row r="152" spans="1:10" x14ac:dyDescent="0.25">
      <c r="A152">
        <v>141</v>
      </c>
      <c r="B152">
        <f t="shared" ca="1" si="11"/>
        <v>0.43649235564656508</v>
      </c>
      <c r="C152" s="3">
        <f t="shared" ca="1" si="12"/>
        <v>2</v>
      </c>
      <c r="H152">
        <v>141</v>
      </c>
      <c r="I152">
        <f t="shared" ca="1" si="13"/>
        <v>0.79876323047403319</v>
      </c>
      <c r="J152" s="3">
        <f t="shared" ca="1" si="14"/>
        <v>4</v>
      </c>
    </row>
    <row r="153" spans="1:10" x14ac:dyDescent="0.25">
      <c r="A153">
        <v>142</v>
      </c>
      <c r="B153">
        <f t="shared" ca="1" si="11"/>
        <v>0.32072934212914617</v>
      </c>
      <c r="C153" s="3">
        <f t="shared" ca="1" si="12"/>
        <v>1</v>
      </c>
      <c r="H153">
        <v>142</v>
      </c>
      <c r="I153">
        <f t="shared" ca="1" si="13"/>
        <v>0.5799784995995706</v>
      </c>
      <c r="J153" s="3">
        <f t="shared" ca="1" si="14"/>
        <v>3</v>
      </c>
    </row>
    <row r="154" spans="1:10" x14ac:dyDescent="0.25">
      <c r="A154">
        <v>143</v>
      </c>
      <c r="B154">
        <f t="shared" ca="1" si="11"/>
        <v>0.61460158541493792</v>
      </c>
      <c r="C154" s="3">
        <f t="shared" ca="1" si="12"/>
        <v>4</v>
      </c>
      <c r="H154">
        <v>143</v>
      </c>
      <c r="I154">
        <f t="shared" ca="1" si="13"/>
        <v>0.82608274791255087</v>
      </c>
      <c r="J154" s="3">
        <f t="shared" ca="1" si="14"/>
        <v>4</v>
      </c>
    </row>
    <row r="155" spans="1:10" x14ac:dyDescent="0.25">
      <c r="A155">
        <v>144</v>
      </c>
      <c r="B155">
        <f t="shared" ca="1" si="11"/>
        <v>0.36171056484318576</v>
      </c>
      <c r="C155" s="3">
        <f t="shared" ca="1" si="12"/>
        <v>2</v>
      </c>
      <c r="H155">
        <v>144</v>
      </c>
      <c r="I155">
        <f t="shared" ca="1" si="13"/>
        <v>0.46598233294099856</v>
      </c>
      <c r="J155" s="3">
        <f t="shared" ca="1" si="14"/>
        <v>3</v>
      </c>
    </row>
    <row r="156" spans="1:10" x14ac:dyDescent="0.25">
      <c r="A156">
        <v>145</v>
      </c>
      <c r="B156">
        <f t="shared" ca="1" si="11"/>
        <v>0.521765861484213</v>
      </c>
      <c r="C156" s="3">
        <f t="shared" ca="1" si="12"/>
        <v>2</v>
      </c>
      <c r="H156">
        <v>145</v>
      </c>
      <c r="I156">
        <f t="shared" ca="1" si="13"/>
        <v>0.39193155113314382</v>
      </c>
      <c r="J156" s="3">
        <f t="shared" ca="1" si="14"/>
        <v>3</v>
      </c>
    </row>
    <row r="157" spans="1:10" x14ac:dyDescent="0.25">
      <c r="A157">
        <v>146</v>
      </c>
      <c r="B157">
        <f t="shared" ca="1" si="11"/>
        <v>0.50157901553985407</v>
      </c>
      <c r="C157" s="3">
        <f t="shared" ca="1" si="12"/>
        <v>2</v>
      </c>
      <c r="H157">
        <v>146</v>
      </c>
      <c r="I157">
        <f t="shared" ca="1" si="13"/>
        <v>0.16719944570139311</v>
      </c>
      <c r="J157" s="3">
        <f t="shared" ca="1" si="14"/>
        <v>2</v>
      </c>
    </row>
    <row r="158" spans="1:10" x14ac:dyDescent="0.25">
      <c r="A158">
        <v>147</v>
      </c>
      <c r="B158">
        <f t="shared" ca="1" si="11"/>
        <v>0.1977438899170999</v>
      </c>
      <c r="C158" s="3">
        <f t="shared" ca="1" si="12"/>
        <v>1</v>
      </c>
      <c r="H158">
        <v>147</v>
      </c>
      <c r="I158">
        <f t="shared" ca="1" si="13"/>
        <v>0.4184702171144099</v>
      </c>
      <c r="J158" s="3">
        <f t="shared" ca="1" si="14"/>
        <v>3</v>
      </c>
    </row>
    <row r="159" spans="1:10" x14ac:dyDescent="0.25">
      <c r="A159">
        <v>148</v>
      </c>
      <c r="B159">
        <f t="shared" ca="1" si="11"/>
        <v>0.77307220182448455</v>
      </c>
      <c r="C159" s="3">
        <f t="shared" ca="1" si="12"/>
        <v>5</v>
      </c>
      <c r="H159">
        <v>148</v>
      </c>
      <c r="I159">
        <f t="shared" ca="1" si="13"/>
        <v>0.61978056053389108</v>
      </c>
      <c r="J159" s="3">
        <f t="shared" ca="1" si="14"/>
        <v>4</v>
      </c>
    </row>
    <row r="160" spans="1:10" x14ac:dyDescent="0.25">
      <c r="A160">
        <v>149</v>
      </c>
      <c r="B160">
        <f t="shared" ca="1" si="11"/>
        <v>0.81847624077336367</v>
      </c>
      <c r="C160" s="3">
        <f t="shared" ca="1" si="12"/>
        <v>5</v>
      </c>
      <c r="H160">
        <v>149</v>
      </c>
      <c r="I160">
        <f t="shared" ca="1" si="13"/>
        <v>7.1426454673027884E-2</v>
      </c>
      <c r="J160" s="3">
        <f t="shared" ca="1" si="14"/>
        <v>1</v>
      </c>
    </row>
    <row r="161" spans="1:10" x14ac:dyDescent="0.25">
      <c r="A161">
        <v>150</v>
      </c>
      <c r="B161">
        <f t="shared" ca="1" si="11"/>
        <v>0.22725261149101972</v>
      </c>
      <c r="C161" s="3">
        <f t="shared" ca="1" si="12"/>
        <v>1</v>
      </c>
      <c r="H161">
        <v>150</v>
      </c>
      <c r="I161">
        <f t="shared" ca="1" si="13"/>
        <v>0.53183580581998768</v>
      </c>
      <c r="J161" s="3">
        <f t="shared" ca="1" si="14"/>
        <v>3</v>
      </c>
    </row>
    <row r="162" spans="1:10" x14ac:dyDescent="0.25">
      <c r="A162">
        <v>151</v>
      </c>
      <c r="B162">
        <f t="shared" ca="1" si="11"/>
        <v>0.7831432921841246</v>
      </c>
      <c r="C162" s="3">
        <f t="shared" ca="1" si="12"/>
        <v>5</v>
      </c>
      <c r="H162">
        <v>151</v>
      </c>
      <c r="I162">
        <f t="shared" ca="1" si="13"/>
        <v>0.65672775220411084</v>
      </c>
      <c r="J162" s="3">
        <f t="shared" ca="1" si="14"/>
        <v>4</v>
      </c>
    </row>
    <row r="163" spans="1:10" x14ac:dyDescent="0.25">
      <c r="A163">
        <v>152</v>
      </c>
      <c r="B163">
        <f t="shared" ca="1" si="11"/>
        <v>0.97226015460252935</v>
      </c>
      <c r="C163" s="3">
        <f t="shared" ca="1" si="12"/>
        <v>5</v>
      </c>
      <c r="H163">
        <v>152</v>
      </c>
      <c r="I163">
        <f t="shared" ca="1" si="13"/>
        <v>0.25928737810264491</v>
      </c>
      <c r="J163" s="3">
        <f t="shared" ca="1" si="14"/>
        <v>2</v>
      </c>
    </row>
    <row r="164" spans="1:10" x14ac:dyDescent="0.25">
      <c r="A164">
        <v>153</v>
      </c>
      <c r="B164">
        <f t="shared" ca="1" si="11"/>
        <v>0.31639409143322772</v>
      </c>
      <c r="C164" s="3">
        <f t="shared" ca="1" si="12"/>
        <v>1</v>
      </c>
      <c r="H164">
        <v>153</v>
      </c>
      <c r="I164">
        <f t="shared" ca="1" si="13"/>
        <v>0.1912865715380252</v>
      </c>
      <c r="J164" s="3">
        <f t="shared" ca="1" si="14"/>
        <v>2</v>
      </c>
    </row>
    <row r="165" spans="1:10" x14ac:dyDescent="0.25">
      <c r="A165">
        <v>154</v>
      </c>
      <c r="B165">
        <f t="shared" ca="1" si="11"/>
        <v>0.71649020792758611</v>
      </c>
      <c r="C165" s="3">
        <f t="shared" ca="1" si="12"/>
        <v>4</v>
      </c>
      <c r="H165">
        <v>154</v>
      </c>
      <c r="I165">
        <f t="shared" ca="1" si="13"/>
        <v>0.92621093218045125</v>
      </c>
      <c r="J165" s="3">
        <f t="shared" ca="1" si="14"/>
        <v>4</v>
      </c>
    </row>
    <row r="166" spans="1:10" x14ac:dyDescent="0.25">
      <c r="A166">
        <v>155</v>
      </c>
      <c r="B166">
        <f t="shared" ca="1" si="11"/>
        <v>0.55601039968494037</v>
      </c>
      <c r="C166" s="3">
        <f t="shared" ca="1" si="12"/>
        <v>3</v>
      </c>
      <c r="H166">
        <v>155</v>
      </c>
      <c r="I166">
        <f t="shared" ca="1" si="13"/>
        <v>0.25873816600836275</v>
      </c>
      <c r="J166" s="3">
        <f t="shared" ca="1" si="14"/>
        <v>2</v>
      </c>
    </row>
    <row r="167" spans="1:10" x14ac:dyDescent="0.25">
      <c r="A167">
        <v>156</v>
      </c>
      <c r="B167">
        <f t="shared" ca="1" si="11"/>
        <v>6.2810320712757162E-2</v>
      </c>
      <c r="C167" s="3">
        <f t="shared" ca="1" si="12"/>
        <v>1</v>
      </c>
      <c r="H167">
        <v>156</v>
      </c>
      <c r="I167">
        <f t="shared" ca="1" si="13"/>
        <v>0.9297940427657807</v>
      </c>
      <c r="J167" s="3">
        <f t="shared" ca="1" si="14"/>
        <v>4</v>
      </c>
    </row>
    <row r="168" spans="1:10" x14ac:dyDescent="0.25">
      <c r="A168">
        <v>157</v>
      </c>
      <c r="B168">
        <f t="shared" ca="1" si="11"/>
        <v>0.9527509233496817</v>
      </c>
      <c r="C168" s="3">
        <f t="shared" ca="1" si="12"/>
        <v>5</v>
      </c>
      <c r="H168">
        <v>157</v>
      </c>
      <c r="I168">
        <f t="shared" ca="1" si="13"/>
        <v>0.39866071538886427</v>
      </c>
      <c r="J168" s="3">
        <f t="shared" ca="1" si="14"/>
        <v>3</v>
      </c>
    </row>
    <row r="169" spans="1:10" x14ac:dyDescent="0.25">
      <c r="A169">
        <v>158</v>
      </c>
      <c r="B169">
        <f t="shared" ca="1" si="11"/>
        <v>0.33474588382963433</v>
      </c>
      <c r="C169" s="3">
        <f t="shared" ca="1" si="12"/>
        <v>1</v>
      </c>
      <c r="H169">
        <v>158</v>
      </c>
      <c r="I169">
        <f t="shared" ca="1" si="13"/>
        <v>0.904470793114314</v>
      </c>
      <c r="J169" s="3">
        <f t="shared" ca="1" si="14"/>
        <v>4</v>
      </c>
    </row>
    <row r="170" spans="1:10" x14ac:dyDescent="0.25">
      <c r="A170">
        <v>159</v>
      </c>
      <c r="B170">
        <f t="shared" ca="1" si="11"/>
        <v>0.12172166460973377</v>
      </c>
      <c r="C170" s="3">
        <f t="shared" ca="1" si="12"/>
        <v>1</v>
      </c>
      <c r="H170">
        <v>159</v>
      </c>
      <c r="I170">
        <f t="shared" ca="1" si="13"/>
        <v>0.34303837253902891</v>
      </c>
      <c r="J170" s="3">
        <f t="shared" ca="1" si="14"/>
        <v>3</v>
      </c>
    </row>
    <row r="171" spans="1:10" x14ac:dyDescent="0.25">
      <c r="A171">
        <v>160</v>
      </c>
      <c r="B171">
        <f t="shared" ca="1" si="11"/>
        <v>0.8604381979149851</v>
      </c>
      <c r="C171" s="3">
        <f t="shared" ca="1" si="12"/>
        <v>5</v>
      </c>
      <c r="H171">
        <v>160</v>
      </c>
      <c r="I171">
        <f t="shared" ca="1" si="13"/>
        <v>0.81930938890303573</v>
      </c>
      <c r="J171" s="3">
        <f t="shared" ca="1" si="14"/>
        <v>4</v>
      </c>
    </row>
    <row r="172" spans="1:10" x14ac:dyDescent="0.25">
      <c r="A172">
        <v>161</v>
      </c>
      <c r="B172">
        <f t="shared" ca="1" si="11"/>
        <v>0.9867848804344006</v>
      </c>
      <c r="C172" s="3">
        <f t="shared" ca="1" si="12"/>
        <v>5</v>
      </c>
      <c r="H172">
        <v>161</v>
      </c>
      <c r="I172">
        <f t="shared" ca="1" si="13"/>
        <v>0.44337637497795102</v>
      </c>
      <c r="J172" s="3">
        <f t="shared" ca="1" si="14"/>
        <v>3</v>
      </c>
    </row>
    <row r="173" spans="1:10" x14ac:dyDescent="0.25">
      <c r="A173">
        <v>162</v>
      </c>
      <c r="B173">
        <f t="shared" ca="1" si="11"/>
        <v>0.65006305100608197</v>
      </c>
      <c r="C173" s="3">
        <f t="shared" ca="1" si="12"/>
        <v>4</v>
      </c>
      <c r="H173">
        <v>162</v>
      </c>
      <c r="I173">
        <f t="shared" ca="1" si="13"/>
        <v>0.63894896098644971</v>
      </c>
      <c r="J173" s="3">
        <f t="shared" ca="1" si="14"/>
        <v>4</v>
      </c>
    </row>
    <row r="174" spans="1:10" x14ac:dyDescent="0.25">
      <c r="A174">
        <v>163</v>
      </c>
      <c r="B174">
        <f t="shared" ca="1" si="11"/>
        <v>0.5344161374053541</v>
      </c>
      <c r="C174" s="3">
        <f t="shared" ca="1" si="12"/>
        <v>2</v>
      </c>
      <c r="H174">
        <v>163</v>
      </c>
      <c r="I174">
        <f t="shared" ca="1" si="13"/>
        <v>0.45978012289688885</v>
      </c>
      <c r="J174" s="3">
        <f t="shared" ca="1" si="14"/>
        <v>3</v>
      </c>
    </row>
    <row r="175" spans="1:10" x14ac:dyDescent="0.25">
      <c r="A175">
        <v>164</v>
      </c>
      <c r="B175">
        <f t="shared" ca="1" si="11"/>
        <v>0.72003209846468375</v>
      </c>
      <c r="C175" s="3">
        <f t="shared" ca="1" si="12"/>
        <v>4</v>
      </c>
      <c r="H175">
        <v>164</v>
      </c>
      <c r="I175">
        <f t="shared" ca="1" si="13"/>
        <v>0.81457879110880516</v>
      </c>
      <c r="J175" s="3">
        <f t="shared" ca="1" si="14"/>
        <v>4</v>
      </c>
    </row>
    <row r="176" spans="1:10" x14ac:dyDescent="0.25">
      <c r="A176">
        <v>165</v>
      </c>
      <c r="B176">
        <f t="shared" ca="1" si="11"/>
        <v>0.30102659055204084</v>
      </c>
      <c r="C176" s="3">
        <f t="shared" ca="1" si="12"/>
        <v>1</v>
      </c>
      <c r="H176">
        <v>165</v>
      </c>
      <c r="I176">
        <f t="shared" ca="1" si="13"/>
        <v>0.63484001859982497</v>
      </c>
      <c r="J176" s="3">
        <f t="shared" ca="1" si="14"/>
        <v>4</v>
      </c>
    </row>
    <row r="177" spans="1:10" x14ac:dyDescent="0.25">
      <c r="A177">
        <v>166</v>
      </c>
      <c r="B177">
        <f t="shared" ca="1" si="11"/>
        <v>0.61499589452549908</v>
      </c>
      <c r="C177" s="3">
        <f t="shared" ca="1" si="12"/>
        <v>4</v>
      </c>
      <c r="H177">
        <v>166</v>
      </c>
      <c r="I177">
        <f t="shared" ca="1" si="13"/>
        <v>0.152875323123427</v>
      </c>
      <c r="J177" s="3">
        <f t="shared" ca="1" si="14"/>
        <v>2</v>
      </c>
    </row>
    <row r="178" spans="1:10" x14ac:dyDescent="0.25">
      <c r="A178">
        <v>167</v>
      </c>
      <c r="B178">
        <f t="shared" ca="1" si="11"/>
        <v>0.40026334663156793</v>
      </c>
      <c r="C178" s="3">
        <f t="shared" ca="1" si="12"/>
        <v>2</v>
      </c>
      <c r="H178">
        <v>167</v>
      </c>
      <c r="I178">
        <f t="shared" ca="1" si="13"/>
        <v>4.265449016433176E-2</v>
      </c>
      <c r="J178" s="3">
        <f t="shared" ca="1" si="14"/>
        <v>1</v>
      </c>
    </row>
    <row r="179" spans="1:10" x14ac:dyDescent="0.25">
      <c r="A179">
        <v>168</v>
      </c>
      <c r="B179">
        <f t="shared" ca="1" si="11"/>
        <v>0.86303184207219652</v>
      </c>
      <c r="C179" s="3">
        <f t="shared" ca="1" si="12"/>
        <v>5</v>
      </c>
      <c r="H179">
        <v>168</v>
      </c>
      <c r="I179">
        <f t="shared" ca="1" si="13"/>
        <v>3.9610922181900432E-2</v>
      </c>
      <c r="J179" s="3">
        <f t="shared" ca="1" si="14"/>
        <v>1</v>
      </c>
    </row>
    <row r="180" spans="1:10" x14ac:dyDescent="0.25">
      <c r="A180">
        <v>169</v>
      </c>
      <c r="B180">
        <f t="shared" ca="1" si="11"/>
        <v>0.78674421174056874</v>
      </c>
      <c r="C180" s="3">
        <f t="shared" ca="1" si="12"/>
        <v>5</v>
      </c>
      <c r="H180">
        <v>169</v>
      </c>
      <c r="I180">
        <f t="shared" ca="1" si="13"/>
        <v>0.35703037979306207</v>
      </c>
      <c r="J180" s="3">
        <f t="shared" ca="1" si="14"/>
        <v>3</v>
      </c>
    </row>
    <row r="181" spans="1:10" x14ac:dyDescent="0.25">
      <c r="A181">
        <v>170</v>
      </c>
      <c r="B181">
        <f t="shared" ca="1" si="11"/>
        <v>0.99665228922005977</v>
      </c>
      <c r="C181" s="3">
        <f t="shared" ca="1" si="12"/>
        <v>5</v>
      </c>
      <c r="H181">
        <v>170</v>
      </c>
      <c r="I181">
        <f t="shared" ca="1" si="13"/>
        <v>1.7518057305793922E-2</v>
      </c>
      <c r="J181" s="3">
        <f t="shared" ca="1" si="14"/>
        <v>1</v>
      </c>
    </row>
    <row r="182" spans="1:10" x14ac:dyDescent="0.25">
      <c r="A182">
        <v>171</v>
      </c>
      <c r="B182">
        <f t="shared" ca="1" si="11"/>
        <v>7.4749509716712903E-2</v>
      </c>
      <c r="C182" s="3">
        <f t="shared" ca="1" si="12"/>
        <v>1</v>
      </c>
      <c r="H182">
        <v>171</v>
      </c>
      <c r="I182">
        <f t="shared" ca="1" si="13"/>
        <v>0.57021745417543446</v>
      </c>
      <c r="J182" s="3">
        <f t="shared" ca="1" si="14"/>
        <v>3</v>
      </c>
    </row>
    <row r="183" spans="1:10" x14ac:dyDescent="0.25">
      <c r="A183">
        <v>172</v>
      </c>
      <c r="B183">
        <f t="shared" ca="1" si="11"/>
        <v>0.59831598914509343</v>
      </c>
      <c r="C183" s="3">
        <f t="shared" ca="1" si="12"/>
        <v>3</v>
      </c>
      <c r="H183">
        <v>172</v>
      </c>
      <c r="I183">
        <f t="shared" ca="1" si="13"/>
        <v>0.18264055839724835</v>
      </c>
      <c r="J183" s="3">
        <f t="shared" ca="1" si="14"/>
        <v>2</v>
      </c>
    </row>
    <row r="184" spans="1:10" x14ac:dyDescent="0.25">
      <c r="A184">
        <v>173</v>
      </c>
      <c r="B184">
        <f t="shared" ca="1" si="11"/>
        <v>0.75111839479237152</v>
      </c>
      <c r="C184" s="3">
        <f t="shared" ca="1" si="12"/>
        <v>5</v>
      </c>
      <c r="H184">
        <v>173</v>
      </c>
      <c r="I184">
        <f t="shared" ca="1" si="13"/>
        <v>0.61413161733878574</v>
      </c>
      <c r="J184" s="3">
        <f t="shared" ca="1" si="14"/>
        <v>4</v>
      </c>
    </row>
    <row r="185" spans="1:10" x14ac:dyDescent="0.25">
      <c r="A185">
        <v>174</v>
      </c>
      <c r="B185">
        <f t="shared" ca="1" si="11"/>
        <v>0.93074964203569033</v>
      </c>
      <c r="C185" s="3">
        <f t="shared" ca="1" si="12"/>
        <v>5</v>
      </c>
      <c r="H185">
        <v>174</v>
      </c>
      <c r="I185">
        <f t="shared" ca="1" si="13"/>
        <v>0.1775669745802253</v>
      </c>
      <c r="J185" s="3">
        <f t="shared" ca="1" si="14"/>
        <v>2</v>
      </c>
    </row>
    <row r="186" spans="1:10" x14ac:dyDescent="0.25">
      <c r="A186">
        <v>175</v>
      </c>
      <c r="B186">
        <f t="shared" ca="1" si="11"/>
        <v>0.76194571799653454</v>
      </c>
      <c r="C186" s="3">
        <f t="shared" ca="1" si="12"/>
        <v>5</v>
      </c>
      <c r="H186">
        <v>175</v>
      </c>
      <c r="I186">
        <f t="shared" ca="1" si="13"/>
        <v>0.77454369095306963</v>
      </c>
      <c r="J186" s="3">
        <f t="shared" ca="1" si="14"/>
        <v>4</v>
      </c>
    </row>
    <row r="187" spans="1:10" x14ac:dyDescent="0.25">
      <c r="A187">
        <v>176</v>
      </c>
      <c r="B187">
        <f t="shared" ca="1" si="11"/>
        <v>0.18421689317494028</v>
      </c>
      <c r="C187" s="3">
        <f t="shared" ca="1" si="12"/>
        <v>1</v>
      </c>
      <c r="H187">
        <v>176</v>
      </c>
      <c r="I187">
        <f t="shared" ca="1" si="13"/>
        <v>0.22246351101670581</v>
      </c>
      <c r="J187" s="3">
        <f t="shared" ca="1" si="14"/>
        <v>2</v>
      </c>
    </row>
    <row r="188" spans="1:10" x14ac:dyDescent="0.25">
      <c r="A188">
        <v>177</v>
      </c>
      <c r="B188">
        <f t="shared" ca="1" si="11"/>
        <v>0.10431099553500156</v>
      </c>
      <c r="C188" s="3">
        <f t="shared" ca="1" si="12"/>
        <v>1</v>
      </c>
      <c r="H188">
        <v>177</v>
      </c>
      <c r="I188">
        <f t="shared" ca="1" si="13"/>
        <v>0.71658711748672377</v>
      </c>
      <c r="J188" s="3">
        <f t="shared" ca="1" si="14"/>
        <v>4</v>
      </c>
    </row>
    <row r="189" spans="1:10" x14ac:dyDescent="0.25">
      <c r="A189">
        <v>178</v>
      </c>
      <c r="B189">
        <f t="shared" ca="1" si="11"/>
        <v>0.80583536783340304</v>
      </c>
      <c r="C189" s="3">
        <f t="shared" ca="1" si="12"/>
        <v>5</v>
      </c>
      <c r="H189">
        <v>178</v>
      </c>
      <c r="I189">
        <f t="shared" ca="1" si="13"/>
        <v>0.330019081594218</v>
      </c>
      <c r="J189" s="3">
        <f t="shared" ca="1" si="14"/>
        <v>3</v>
      </c>
    </row>
    <row r="190" spans="1:10" x14ac:dyDescent="0.25">
      <c r="A190">
        <v>179</v>
      </c>
      <c r="B190">
        <f t="shared" ca="1" si="11"/>
        <v>0.85988741063274476</v>
      </c>
      <c r="C190" s="3">
        <f t="shared" ca="1" si="12"/>
        <v>5</v>
      </c>
      <c r="H190">
        <v>179</v>
      </c>
      <c r="I190">
        <f t="shared" ca="1" si="13"/>
        <v>0.33919024435518952</v>
      </c>
      <c r="J190" s="3">
        <f t="shared" ca="1" si="14"/>
        <v>3</v>
      </c>
    </row>
    <row r="191" spans="1:10" x14ac:dyDescent="0.25">
      <c r="A191">
        <v>180</v>
      </c>
      <c r="B191">
        <f t="shared" ca="1" si="11"/>
        <v>0.28300663402883575</v>
      </c>
      <c r="C191" s="3">
        <f t="shared" ca="1" si="12"/>
        <v>1</v>
      </c>
      <c r="H191">
        <v>180</v>
      </c>
      <c r="I191">
        <f t="shared" ca="1" si="13"/>
        <v>0.13849850978678468</v>
      </c>
      <c r="J191" s="3">
        <f t="shared" ca="1" si="14"/>
        <v>2</v>
      </c>
    </row>
    <row r="192" spans="1:10" x14ac:dyDescent="0.25">
      <c r="A192">
        <v>181</v>
      </c>
      <c r="B192">
        <f t="shared" ca="1" si="11"/>
        <v>0.13537538258799864</v>
      </c>
      <c r="C192" s="3">
        <f t="shared" ca="1" si="12"/>
        <v>1</v>
      </c>
      <c r="H192">
        <v>181</v>
      </c>
      <c r="I192">
        <f t="shared" ca="1" si="13"/>
        <v>0.20236151287827364</v>
      </c>
      <c r="J192" s="3">
        <f t="shared" ca="1" si="14"/>
        <v>2</v>
      </c>
    </row>
    <row r="193" spans="1:10" x14ac:dyDescent="0.25">
      <c r="A193">
        <v>182</v>
      </c>
      <c r="B193">
        <f t="shared" ca="1" si="11"/>
        <v>0.79484277169822115</v>
      </c>
      <c r="C193" s="3">
        <f t="shared" ca="1" si="12"/>
        <v>5</v>
      </c>
      <c r="H193">
        <v>182</v>
      </c>
      <c r="I193">
        <f t="shared" ca="1" si="13"/>
        <v>0.30872089910331491</v>
      </c>
      <c r="J193" s="3">
        <f t="shared" ca="1" si="14"/>
        <v>3</v>
      </c>
    </row>
    <row r="194" spans="1:10" x14ac:dyDescent="0.25">
      <c r="A194">
        <v>183</v>
      </c>
      <c r="B194">
        <f t="shared" ca="1" si="11"/>
        <v>0.45854552486841915</v>
      </c>
      <c r="C194" s="3">
        <f t="shared" ca="1" si="12"/>
        <v>2</v>
      </c>
      <c r="H194">
        <v>183</v>
      </c>
      <c r="I194">
        <f t="shared" ca="1" si="13"/>
        <v>0.49695203127456966</v>
      </c>
      <c r="J194" s="3">
        <f t="shared" ca="1" si="14"/>
        <v>3</v>
      </c>
    </row>
    <row r="195" spans="1:10" x14ac:dyDescent="0.25">
      <c r="A195">
        <v>184</v>
      </c>
      <c r="B195">
        <f t="shared" ca="1" si="11"/>
        <v>0.5894336197649177</v>
      </c>
      <c r="C195" s="3">
        <f t="shared" ca="1" si="12"/>
        <v>3</v>
      </c>
      <c r="H195">
        <v>184</v>
      </c>
      <c r="I195">
        <f t="shared" ca="1" si="13"/>
        <v>2.5271886368926966E-2</v>
      </c>
      <c r="J195" s="3">
        <f t="shared" ca="1" si="14"/>
        <v>1</v>
      </c>
    </row>
    <row r="196" spans="1:10" x14ac:dyDescent="0.25">
      <c r="A196">
        <v>185</v>
      </c>
      <c r="B196">
        <f t="shared" ca="1" si="11"/>
        <v>0.65990324499510133</v>
      </c>
      <c r="C196" s="3">
        <f t="shared" ca="1" si="12"/>
        <v>4</v>
      </c>
      <c r="H196">
        <v>185</v>
      </c>
      <c r="I196">
        <f t="shared" ca="1" si="13"/>
        <v>0.82388006152096205</v>
      </c>
      <c r="J196" s="3">
        <f t="shared" ca="1" si="14"/>
        <v>4</v>
      </c>
    </row>
    <row r="197" spans="1:10" x14ac:dyDescent="0.25">
      <c r="A197">
        <v>186</v>
      </c>
      <c r="B197">
        <f t="shared" ca="1" si="11"/>
        <v>0.4051033547982954</v>
      </c>
      <c r="C197" s="3">
        <f t="shared" ca="1" si="12"/>
        <v>2</v>
      </c>
      <c r="H197">
        <v>186</v>
      </c>
      <c r="I197">
        <f t="shared" ca="1" si="13"/>
        <v>0.46339984341711893</v>
      </c>
      <c r="J197" s="3">
        <f t="shared" ca="1" si="14"/>
        <v>3</v>
      </c>
    </row>
    <row r="198" spans="1:10" x14ac:dyDescent="0.25">
      <c r="A198">
        <v>187</v>
      </c>
      <c r="B198">
        <f t="shared" ca="1" si="11"/>
        <v>0.22021153948097405</v>
      </c>
      <c r="C198" s="3">
        <f t="shared" ca="1" si="12"/>
        <v>1</v>
      </c>
      <c r="H198">
        <v>187</v>
      </c>
      <c r="I198">
        <f t="shared" ca="1" si="13"/>
        <v>0.55501132944418141</v>
      </c>
      <c r="J198" s="3">
        <f t="shared" ca="1" si="14"/>
        <v>3</v>
      </c>
    </row>
    <row r="199" spans="1:10" x14ac:dyDescent="0.25">
      <c r="A199">
        <v>188</v>
      </c>
      <c r="B199">
        <f t="shared" ca="1" si="11"/>
        <v>0.93047521367019792</v>
      </c>
      <c r="C199" s="3">
        <f t="shared" ca="1" si="12"/>
        <v>5</v>
      </c>
      <c r="H199">
        <v>188</v>
      </c>
      <c r="I199">
        <f t="shared" ca="1" si="13"/>
        <v>0.86353899999181871</v>
      </c>
      <c r="J199" s="3">
        <f t="shared" ca="1" si="14"/>
        <v>4</v>
      </c>
    </row>
    <row r="200" spans="1:10" x14ac:dyDescent="0.25">
      <c r="A200">
        <v>189</v>
      </c>
      <c r="B200">
        <f t="shared" ca="1" si="11"/>
        <v>0.57326036115632995</v>
      </c>
      <c r="C200" s="3">
        <f t="shared" ca="1" si="12"/>
        <v>3</v>
      </c>
      <c r="H200">
        <v>189</v>
      </c>
      <c r="I200">
        <f t="shared" ca="1" si="13"/>
        <v>0.48996546764341753</v>
      </c>
      <c r="J200" s="3">
        <f t="shared" ca="1" si="14"/>
        <v>3</v>
      </c>
    </row>
    <row r="201" spans="1:10" x14ac:dyDescent="0.25">
      <c r="A201">
        <v>190</v>
      </c>
      <c r="B201">
        <f t="shared" ca="1" si="11"/>
        <v>0.45554445022028811</v>
      </c>
      <c r="C201" s="3">
        <f t="shared" ca="1" si="12"/>
        <v>2</v>
      </c>
      <c r="H201">
        <v>190</v>
      </c>
      <c r="I201">
        <f t="shared" ca="1" si="13"/>
        <v>9.6205699539940959E-2</v>
      </c>
      <c r="J201" s="3">
        <f t="shared" ca="1" si="14"/>
        <v>1</v>
      </c>
    </row>
    <row r="202" spans="1:10" x14ac:dyDescent="0.25">
      <c r="A202">
        <v>191</v>
      </c>
      <c r="B202">
        <f t="shared" ca="1" si="11"/>
        <v>0.26207151964299213</v>
      </c>
      <c r="C202" s="3">
        <f t="shared" ca="1" si="12"/>
        <v>1</v>
      </c>
      <c r="H202">
        <v>191</v>
      </c>
      <c r="I202">
        <f t="shared" ca="1" si="13"/>
        <v>0.84667659523194638</v>
      </c>
      <c r="J202" s="3">
        <f t="shared" ca="1" si="14"/>
        <v>4</v>
      </c>
    </row>
    <row r="203" spans="1:10" x14ac:dyDescent="0.25">
      <c r="A203">
        <v>192</v>
      </c>
      <c r="B203">
        <f t="shared" ca="1" si="11"/>
        <v>0.62366267332420244</v>
      </c>
      <c r="C203" s="3">
        <f t="shared" ca="1" si="12"/>
        <v>4</v>
      </c>
      <c r="H203">
        <v>192</v>
      </c>
      <c r="I203">
        <f t="shared" ca="1" si="13"/>
        <v>5.3839391023353667E-2</v>
      </c>
      <c r="J203" s="3">
        <f t="shared" ca="1" si="14"/>
        <v>1</v>
      </c>
    </row>
    <row r="204" spans="1:10" x14ac:dyDescent="0.25">
      <c r="A204">
        <v>193</v>
      </c>
      <c r="B204">
        <f t="shared" ca="1" si="11"/>
        <v>0.27401565819392093</v>
      </c>
      <c r="C204" s="3">
        <f t="shared" ca="1" si="12"/>
        <v>1</v>
      </c>
      <c r="H204">
        <v>193</v>
      </c>
      <c r="I204">
        <f t="shared" ca="1" si="13"/>
        <v>0.91019465992576631</v>
      </c>
      <c r="J204" s="3">
        <f t="shared" ca="1" si="14"/>
        <v>4</v>
      </c>
    </row>
    <row r="205" spans="1:10" x14ac:dyDescent="0.25">
      <c r="A205">
        <v>194</v>
      </c>
      <c r="B205">
        <f t="shared" ref="B205:B211" ca="1" si="15">RAND()</f>
        <v>0.22757765127282537</v>
      </c>
      <c r="C205" s="3">
        <f t="shared" ref="C205:C211" ca="1" si="16">VLOOKUP(B205,$E$3:$G$7,$G$5)</f>
        <v>1</v>
      </c>
      <c r="H205">
        <v>194</v>
      </c>
      <c r="I205">
        <f t="shared" ref="I205:I211" ca="1" si="17">RAND()</f>
        <v>0.32031582866102071</v>
      </c>
      <c r="J205" s="3">
        <f t="shared" ca="1" si="14"/>
        <v>3</v>
      </c>
    </row>
    <row r="206" spans="1:10" x14ac:dyDescent="0.25">
      <c r="A206">
        <v>195</v>
      </c>
      <c r="B206">
        <f t="shared" ca="1" si="15"/>
        <v>0.78206918766208333</v>
      </c>
      <c r="C206" s="3">
        <f t="shared" ca="1" si="16"/>
        <v>5</v>
      </c>
      <c r="H206">
        <v>195</v>
      </c>
      <c r="I206">
        <f t="shared" ca="1" si="17"/>
        <v>0.91915989904882944</v>
      </c>
      <c r="J206" s="3">
        <f t="shared" ca="1" si="14"/>
        <v>4</v>
      </c>
    </row>
    <row r="207" spans="1:10" x14ac:dyDescent="0.25">
      <c r="A207">
        <v>196</v>
      </c>
      <c r="B207">
        <f t="shared" ca="1" si="15"/>
        <v>0.44046042468275948</v>
      </c>
      <c r="C207" s="3">
        <f t="shared" ca="1" si="16"/>
        <v>2</v>
      </c>
      <c r="H207">
        <v>196</v>
      </c>
      <c r="I207">
        <f t="shared" ca="1" si="17"/>
        <v>0.81789492032443623</v>
      </c>
      <c r="J207" s="3">
        <f t="shared" ref="J207:J211" ca="1" si="18">VLOOKUP(I207,$L$3:$N$7,$N$5)</f>
        <v>4</v>
      </c>
    </row>
    <row r="208" spans="1:10" x14ac:dyDescent="0.25">
      <c r="A208">
        <v>197</v>
      </c>
      <c r="B208">
        <f t="shared" ca="1" si="15"/>
        <v>0.23385756409998804</v>
      </c>
      <c r="C208" s="3">
        <f t="shared" ca="1" si="16"/>
        <v>1</v>
      </c>
      <c r="H208">
        <v>197</v>
      </c>
      <c r="I208">
        <f t="shared" ca="1" si="17"/>
        <v>0.28201898355315869</v>
      </c>
      <c r="J208" s="3">
        <f t="shared" ca="1" si="18"/>
        <v>2</v>
      </c>
    </row>
    <row r="209" spans="1:10" x14ac:dyDescent="0.25">
      <c r="A209">
        <v>198</v>
      </c>
      <c r="B209">
        <f t="shared" ca="1" si="15"/>
        <v>0.24622489283929294</v>
      </c>
      <c r="C209" s="3">
        <f t="shared" ca="1" si="16"/>
        <v>1</v>
      </c>
      <c r="H209">
        <v>198</v>
      </c>
      <c r="I209">
        <f t="shared" ca="1" si="17"/>
        <v>0.20434592460573364</v>
      </c>
      <c r="J209" s="3">
        <f t="shared" ca="1" si="18"/>
        <v>2</v>
      </c>
    </row>
    <row r="210" spans="1:10" x14ac:dyDescent="0.25">
      <c r="A210">
        <v>199</v>
      </c>
      <c r="B210">
        <f t="shared" ca="1" si="15"/>
        <v>0.68482958113573233</v>
      </c>
      <c r="C210" s="3">
        <f t="shared" ca="1" si="16"/>
        <v>4</v>
      </c>
      <c r="H210">
        <v>199</v>
      </c>
      <c r="I210">
        <f t="shared" ca="1" si="17"/>
        <v>0.38985499683930902</v>
      </c>
      <c r="J210" s="3">
        <f t="shared" ca="1" si="18"/>
        <v>3</v>
      </c>
    </row>
    <row r="211" spans="1:10" x14ac:dyDescent="0.25">
      <c r="A211">
        <v>200</v>
      </c>
      <c r="B211">
        <f t="shared" ca="1" si="15"/>
        <v>0.28043699741405115</v>
      </c>
      <c r="C211" s="3">
        <f t="shared" ca="1" si="16"/>
        <v>1</v>
      </c>
      <c r="H211">
        <v>200</v>
      </c>
      <c r="I211">
        <f t="shared" ca="1" si="17"/>
        <v>0.71198600518604371</v>
      </c>
      <c r="J211" s="3">
        <f t="shared" ca="1" si="18"/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F2EA-C59E-468B-8B06-6C47DD33E9F8}">
  <dimension ref="A2:I202"/>
  <sheetViews>
    <sheetView workbookViewId="0">
      <selection activeCell="C11" sqref="C11"/>
    </sheetView>
  </sheetViews>
  <sheetFormatPr defaultRowHeight="15" x14ac:dyDescent="0.25"/>
  <cols>
    <col min="1" max="1" width="26.28515625" bestFit="1" customWidth="1"/>
    <col min="2" max="2" width="10.7109375" bestFit="1" customWidth="1"/>
    <col min="3" max="3" width="17" bestFit="1" customWidth="1"/>
    <col min="4" max="4" width="10.7109375" bestFit="1" customWidth="1"/>
    <col min="7" max="7" width="19.42578125" bestFit="1" customWidth="1"/>
  </cols>
  <sheetData>
    <row r="2" spans="1:9" x14ac:dyDescent="0.25">
      <c r="A2" t="s">
        <v>1</v>
      </c>
      <c r="B2" t="s">
        <v>2</v>
      </c>
      <c r="C2" t="s">
        <v>0</v>
      </c>
      <c r="D2" t="s">
        <v>2</v>
      </c>
      <c r="I2" t="s">
        <v>4</v>
      </c>
    </row>
    <row r="3" spans="1:9" x14ac:dyDescent="0.25">
      <c r="A3">
        <v>1</v>
      </c>
      <c r="B3">
        <v>0.35</v>
      </c>
      <c r="C3">
        <v>1</v>
      </c>
      <c r="D3">
        <v>0.1</v>
      </c>
      <c r="F3">
        <v>1</v>
      </c>
      <c r="G3" s="1"/>
    </row>
    <row r="4" spans="1:9" x14ac:dyDescent="0.25">
      <c r="A4">
        <v>2</v>
      </c>
      <c r="B4">
        <v>0.2</v>
      </c>
      <c r="C4">
        <v>2</v>
      </c>
      <c r="D4">
        <v>0.2</v>
      </c>
      <c r="F4">
        <v>2</v>
      </c>
      <c r="G4" s="1"/>
    </row>
    <row r="5" spans="1:9" x14ac:dyDescent="0.25">
      <c r="A5">
        <v>3</v>
      </c>
      <c r="B5">
        <v>0.05</v>
      </c>
      <c r="C5">
        <v>3</v>
      </c>
      <c r="D5">
        <v>0.3</v>
      </c>
      <c r="F5">
        <v>3</v>
      </c>
      <c r="G5" s="1"/>
    </row>
    <row r="6" spans="1:9" x14ac:dyDescent="0.25">
      <c r="A6">
        <v>4</v>
      </c>
      <c r="B6">
        <v>0.15</v>
      </c>
      <c r="C6">
        <v>4</v>
      </c>
      <c r="D6">
        <v>0.4</v>
      </c>
      <c r="F6">
        <v>4</v>
      </c>
      <c r="G6" s="1"/>
    </row>
    <row r="7" spans="1:9" x14ac:dyDescent="0.25">
      <c r="A7">
        <v>5</v>
      </c>
      <c r="B7">
        <v>0.25</v>
      </c>
      <c r="F7">
        <v>5</v>
      </c>
      <c r="G7" s="1"/>
    </row>
    <row r="8" spans="1:9" x14ac:dyDescent="0.25">
      <c r="F8">
        <v>6</v>
      </c>
      <c r="G8" s="1"/>
    </row>
    <row r="9" spans="1:9" x14ac:dyDescent="0.25">
      <c r="F9">
        <v>7</v>
      </c>
      <c r="G9" s="1"/>
    </row>
    <row r="10" spans="1:9" x14ac:dyDescent="0.25">
      <c r="A10" t="s">
        <v>184</v>
      </c>
      <c r="C10" t="s">
        <v>185</v>
      </c>
      <c r="F10">
        <v>8</v>
      </c>
      <c r="G10" s="1"/>
    </row>
    <row r="11" spans="1:9" x14ac:dyDescent="0.25">
      <c r="F11">
        <v>9</v>
      </c>
      <c r="G11" s="1"/>
    </row>
    <row r="12" spans="1:9" x14ac:dyDescent="0.25">
      <c r="F12">
        <v>10</v>
      </c>
      <c r="G12" s="1"/>
    </row>
    <row r="13" spans="1:9" x14ac:dyDescent="0.25">
      <c r="F13">
        <v>11</v>
      </c>
      <c r="G13" s="1"/>
    </row>
    <row r="14" spans="1:9" x14ac:dyDescent="0.25">
      <c r="F14">
        <v>12</v>
      </c>
      <c r="G14" s="1"/>
    </row>
    <row r="15" spans="1:9" x14ac:dyDescent="0.25">
      <c r="F15">
        <v>13</v>
      </c>
      <c r="G15" s="1"/>
    </row>
    <row r="16" spans="1:9" x14ac:dyDescent="0.25">
      <c r="F16">
        <v>14</v>
      </c>
      <c r="G16" s="1"/>
    </row>
    <row r="17" spans="6:7" x14ac:dyDescent="0.25">
      <c r="F17">
        <v>15</v>
      </c>
      <c r="G17" s="1"/>
    </row>
    <row r="18" spans="6:7" x14ac:dyDescent="0.25">
      <c r="F18">
        <v>16</v>
      </c>
      <c r="G18" s="1"/>
    </row>
    <row r="19" spans="6:7" x14ac:dyDescent="0.25">
      <c r="F19">
        <v>17</v>
      </c>
      <c r="G19" s="1"/>
    </row>
    <row r="20" spans="6:7" x14ac:dyDescent="0.25">
      <c r="F20">
        <v>18</v>
      </c>
      <c r="G20" s="1"/>
    </row>
    <row r="21" spans="6:7" x14ac:dyDescent="0.25">
      <c r="F21">
        <v>19</v>
      </c>
      <c r="G21" s="1"/>
    </row>
    <row r="22" spans="6:7" x14ac:dyDescent="0.25">
      <c r="F22">
        <v>20</v>
      </c>
      <c r="G22" s="1"/>
    </row>
    <row r="23" spans="6:7" x14ac:dyDescent="0.25">
      <c r="F23">
        <v>21</v>
      </c>
      <c r="G23" s="1"/>
    </row>
    <row r="24" spans="6:7" x14ac:dyDescent="0.25">
      <c r="F24">
        <v>22</v>
      </c>
      <c r="G24" s="1"/>
    </row>
    <row r="25" spans="6:7" x14ac:dyDescent="0.25">
      <c r="F25">
        <v>23</v>
      </c>
      <c r="G25" s="1"/>
    </row>
    <row r="26" spans="6:7" x14ac:dyDescent="0.25">
      <c r="F26">
        <v>24</v>
      </c>
      <c r="G26" s="1"/>
    </row>
    <row r="27" spans="6:7" x14ac:dyDescent="0.25">
      <c r="F27">
        <v>25</v>
      </c>
      <c r="G27" s="1"/>
    </row>
    <row r="28" spans="6:7" x14ac:dyDescent="0.25">
      <c r="F28">
        <v>26</v>
      </c>
      <c r="G28" s="1"/>
    </row>
    <row r="29" spans="6:7" x14ac:dyDescent="0.25">
      <c r="F29">
        <v>27</v>
      </c>
      <c r="G29" s="1"/>
    </row>
    <row r="30" spans="6:7" x14ac:dyDescent="0.25">
      <c r="F30">
        <v>28</v>
      </c>
      <c r="G30" s="1"/>
    </row>
    <row r="31" spans="6:7" x14ac:dyDescent="0.25">
      <c r="F31">
        <v>29</v>
      </c>
      <c r="G31" s="1"/>
    </row>
    <row r="32" spans="6:7" x14ac:dyDescent="0.25">
      <c r="F32">
        <v>30</v>
      </c>
      <c r="G32" s="1"/>
    </row>
    <row r="33" spans="6:7" x14ac:dyDescent="0.25">
      <c r="F33">
        <v>31</v>
      </c>
      <c r="G33" s="1"/>
    </row>
    <row r="34" spans="6:7" x14ac:dyDescent="0.25">
      <c r="F34">
        <v>32</v>
      </c>
      <c r="G34" s="1"/>
    </row>
    <row r="35" spans="6:7" x14ac:dyDescent="0.25">
      <c r="F35">
        <v>33</v>
      </c>
      <c r="G35" s="1"/>
    </row>
    <row r="36" spans="6:7" x14ac:dyDescent="0.25">
      <c r="F36">
        <v>34</v>
      </c>
      <c r="G36" s="1"/>
    </row>
    <row r="37" spans="6:7" x14ac:dyDescent="0.25">
      <c r="F37">
        <v>35</v>
      </c>
      <c r="G37" s="1"/>
    </row>
    <row r="38" spans="6:7" x14ac:dyDescent="0.25">
      <c r="F38">
        <v>36</v>
      </c>
      <c r="G38" s="1"/>
    </row>
    <row r="39" spans="6:7" x14ac:dyDescent="0.25">
      <c r="F39">
        <v>37</v>
      </c>
      <c r="G39" s="1"/>
    </row>
    <row r="40" spans="6:7" x14ac:dyDescent="0.25">
      <c r="F40">
        <v>38</v>
      </c>
      <c r="G40" s="1"/>
    </row>
    <row r="41" spans="6:7" x14ac:dyDescent="0.25">
      <c r="F41">
        <v>39</v>
      </c>
      <c r="G41" s="1"/>
    </row>
    <row r="42" spans="6:7" x14ac:dyDescent="0.25">
      <c r="F42">
        <v>40</v>
      </c>
      <c r="G42" s="1"/>
    </row>
    <row r="43" spans="6:7" x14ac:dyDescent="0.25">
      <c r="F43">
        <v>41</v>
      </c>
      <c r="G43" s="1"/>
    </row>
    <row r="44" spans="6:7" x14ac:dyDescent="0.25">
      <c r="F44">
        <v>42</v>
      </c>
      <c r="G44" s="1"/>
    </row>
    <row r="45" spans="6:7" x14ac:dyDescent="0.25">
      <c r="F45">
        <v>43</v>
      </c>
      <c r="G45" s="1"/>
    </row>
    <row r="46" spans="6:7" x14ac:dyDescent="0.25">
      <c r="F46">
        <v>44</v>
      </c>
      <c r="G46" s="1"/>
    </row>
    <row r="47" spans="6:7" x14ac:dyDescent="0.25">
      <c r="F47">
        <v>45</v>
      </c>
      <c r="G47" s="1"/>
    </row>
    <row r="48" spans="6:7" x14ac:dyDescent="0.25">
      <c r="F48">
        <v>46</v>
      </c>
      <c r="G48" s="1"/>
    </row>
    <row r="49" spans="6:7" x14ac:dyDescent="0.25">
      <c r="F49">
        <v>47</v>
      </c>
      <c r="G49" s="1"/>
    </row>
    <row r="50" spans="6:7" x14ac:dyDescent="0.25">
      <c r="F50">
        <v>48</v>
      </c>
      <c r="G50" s="1"/>
    </row>
    <row r="51" spans="6:7" x14ac:dyDescent="0.25">
      <c r="F51">
        <v>49</v>
      </c>
      <c r="G51" s="1"/>
    </row>
    <row r="52" spans="6:7" x14ac:dyDescent="0.25">
      <c r="F52">
        <v>50</v>
      </c>
      <c r="G52" s="1"/>
    </row>
    <row r="53" spans="6:7" x14ac:dyDescent="0.25">
      <c r="F53">
        <v>51</v>
      </c>
      <c r="G53" s="1"/>
    </row>
    <row r="54" spans="6:7" x14ac:dyDescent="0.25">
      <c r="F54">
        <v>52</v>
      </c>
      <c r="G54" s="1"/>
    </row>
    <row r="55" spans="6:7" x14ac:dyDescent="0.25">
      <c r="F55">
        <v>53</v>
      </c>
      <c r="G55" s="1"/>
    </row>
    <row r="56" spans="6:7" x14ac:dyDescent="0.25">
      <c r="F56">
        <v>54</v>
      </c>
      <c r="G56" s="1"/>
    </row>
    <row r="57" spans="6:7" x14ac:dyDescent="0.25">
      <c r="F57">
        <v>55</v>
      </c>
      <c r="G57" s="1"/>
    </row>
    <row r="58" spans="6:7" x14ac:dyDescent="0.25">
      <c r="F58">
        <v>56</v>
      </c>
      <c r="G58" s="1"/>
    </row>
    <row r="59" spans="6:7" x14ac:dyDescent="0.25">
      <c r="F59">
        <v>57</v>
      </c>
      <c r="G59" s="1"/>
    </row>
    <row r="60" spans="6:7" x14ac:dyDescent="0.25">
      <c r="F60">
        <v>58</v>
      </c>
      <c r="G60" s="1"/>
    </row>
    <row r="61" spans="6:7" x14ac:dyDescent="0.25">
      <c r="F61">
        <v>59</v>
      </c>
      <c r="G61" s="1"/>
    </row>
    <row r="62" spans="6:7" x14ac:dyDescent="0.25">
      <c r="F62">
        <v>60</v>
      </c>
      <c r="G62" s="1"/>
    </row>
    <row r="63" spans="6:7" x14ac:dyDescent="0.25">
      <c r="F63">
        <v>61</v>
      </c>
      <c r="G63" s="1"/>
    </row>
    <row r="64" spans="6:7" x14ac:dyDescent="0.25">
      <c r="F64">
        <v>62</v>
      </c>
      <c r="G64" s="1"/>
    </row>
    <row r="65" spans="6:7" x14ac:dyDescent="0.25">
      <c r="F65">
        <v>63</v>
      </c>
      <c r="G65" s="1"/>
    </row>
    <row r="66" spans="6:7" x14ac:dyDescent="0.25">
      <c r="F66">
        <v>64</v>
      </c>
      <c r="G66" s="1"/>
    </row>
    <row r="67" spans="6:7" x14ac:dyDescent="0.25">
      <c r="F67">
        <v>65</v>
      </c>
      <c r="G67" s="1"/>
    </row>
    <row r="68" spans="6:7" x14ac:dyDescent="0.25">
      <c r="F68">
        <v>66</v>
      </c>
      <c r="G68" s="1"/>
    </row>
    <row r="69" spans="6:7" x14ac:dyDescent="0.25">
      <c r="F69">
        <v>67</v>
      </c>
      <c r="G69" s="1"/>
    </row>
    <row r="70" spans="6:7" x14ac:dyDescent="0.25">
      <c r="F70">
        <v>68</v>
      </c>
      <c r="G70" s="1"/>
    </row>
    <row r="71" spans="6:7" x14ac:dyDescent="0.25">
      <c r="F71">
        <v>69</v>
      </c>
      <c r="G71" s="1"/>
    </row>
    <row r="72" spans="6:7" x14ac:dyDescent="0.25">
      <c r="F72">
        <v>70</v>
      </c>
      <c r="G72" s="1"/>
    </row>
    <row r="73" spans="6:7" x14ac:dyDescent="0.25">
      <c r="F73">
        <v>71</v>
      </c>
      <c r="G73" s="1"/>
    </row>
    <row r="74" spans="6:7" x14ac:dyDescent="0.25">
      <c r="F74">
        <v>72</v>
      </c>
      <c r="G74" s="1"/>
    </row>
    <row r="75" spans="6:7" x14ac:dyDescent="0.25">
      <c r="F75">
        <v>73</v>
      </c>
      <c r="G75" s="1"/>
    </row>
    <row r="76" spans="6:7" x14ac:dyDescent="0.25">
      <c r="F76">
        <v>74</v>
      </c>
      <c r="G76" s="1"/>
    </row>
    <row r="77" spans="6:7" x14ac:dyDescent="0.25">
      <c r="F77">
        <v>75</v>
      </c>
      <c r="G77" s="1"/>
    </row>
    <row r="78" spans="6:7" x14ac:dyDescent="0.25">
      <c r="F78">
        <v>76</v>
      </c>
      <c r="G78" s="1"/>
    </row>
    <row r="79" spans="6:7" x14ac:dyDescent="0.25">
      <c r="F79">
        <v>77</v>
      </c>
      <c r="G79" s="1"/>
    </row>
    <row r="80" spans="6:7" x14ac:dyDescent="0.25">
      <c r="F80">
        <v>78</v>
      </c>
      <c r="G80" s="1"/>
    </row>
    <row r="81" spans="6:7" x14ac:dyDescent="0.25">
      <c r="F81">
        <v>79</v>
      </c>
      <c r="G81" s="1"/>
    </row>
    <row r="82" spans="6:7" x14ac:dyDescent="0.25">
      <c r="F82">
        <v>80</v>
      </c>
      <c r="G82" s="1"/>
    </row>
    <row r="83" spans="6:7" x14ac:dyDescent="0.25">
      <c r="F83">
        <v>81</v>
      </c>
      <c r="G83" s="1"/>
    </row>
    <row r="84" spans="6:7" x14ac:dyDescent="0.25">
      <c r="F84">
        <v>82</v>
      </c>
      <c r="G84" s="1"/>
    </row>
    <row r="85" spans="6:7" x14ac:dyDescent="0.25">
      <c r="F85">
        <v>83</v>
      </c>
      <c r="G85" s="1"/>
    </row>
    <row r="86" spans="6:7" x14ac:dyDescent="0.25">
      <c r="F86">
        <v>84</v>
      </c>
      <c r="G86" s="1"/>
    </row>
    <row r="87" spans="6:7" x14ac:dyDescent="0.25">
      <c r="F87">
        <v>85</v>
      </c>
      <c r="G87" s="1"/>
    </row>
    <row r="88" spans="6:7" x14ac:dyDescent="0.25">
      <c r="F88">
        <v>86</v>
      </c>
      <c r="G88" s="1"/>
    </row>
    <row r="89" spans="6:7" x14ac:dyDescent="0.25">
      <c r="F89">
        <v>87</v>
      </c>
      <c r="G89" s="1"/>
    </row>
    <row r="90" spans="6:7" x14ac:dyDescent="0.25">
      <c r="F90">
        <v>88</v>
      </c>
      <c r="G90" s="1"/>
    </row>
    <row r="91" spans="6:7" x14ac:dyDescent="0.25">
      <c r="F91">
        <v>89</v>
      </c>
      <c r="G91" s="1"/>
    </row>
    <row r="92" spans="6:7" x14ac:dyDescent="0.25">
      <c r="F92">
        <v>90</v>
      </c>
      <c r="G92" s="1"/>
    </row>
    <row r="93" spans="6:7" x14ac:dyDescent="0.25">
      <c r="F93">
        <v>91</v>
      </c>
      <c r="G93" s="1"/>
    </row>
    <row r="94" spans="6:7" x14ac:dyDescent="0.25">
      <c r="F94">
        <v>92</v>
      </c>
      <c r="G94" s="1"/>
    </row>
    <row r="95" spans="6:7" x14ac:dyDescent="0.25">
      <c r="F95">
        <v>93</v>
      </c>
      <c r="G95" s="1"/>
    </row>
    <row r="96" spans="6:7" x14ac:dyDescent="0.25">
      <c r="F96">
        <v>94</v>
      </c>
      <c r="G96" s="1"/>
    </row>
    <row r="97" spans="6:7" x14ac:dyDescent="0.25">
      <c r="F97">
        <v>95</v>
      </c>
      <c r="G97" s="1"/>
    </row>
    <row r="98" spans="6:7" x14ac:dyDescent="0.25">
      <c r="F98">
        <v>96</v>
      </c>
      <c r="G98" s="1"/>
    </row>
    <row r="99" spans="6:7" x14ac:dyDescent="0.25">
      <c r="F99">
        <v>97</v>
      </c>
      <c r="G99" s="1"/>
    </row>
    <row r="100" spans="6:7" x14ac:dyDescent="0.25">
      <c r="F100">
        <v>98</v>
      </c>
      <c r="G100" s="1"/>
    </row>
    <row r="101" spans="6:7" x14ac:dyDescent="0.25">
      <c r="F101">
        <v>99</v>
      </c>
      <c r="G101" s="1"/>
    </row>
    <row r="102" spans="6:7" x14ac:dyDescent="0.25">
      <c r="F102">
        <v>100</v>
      </c>
      <c r="G102" s="1"/>
    </row>
    <row r="103" spans="6:7" x14ac:dyDescent="0.25">
      <c r="F103">
        <v>101</v>
      </c>
      <c r="G103" s="1"/>
    </row>
    <row r="104" spans="6:7" x14ac:dyDescent="0.25">
      <c r="F104">
        <v>102</v>
      </c>
      <c r="G104" s="1"/>
    </row>
    <row r="105" spans="6:7" x14ac:dyDescent="0.25">
      <c r="F105">
        <v>103</v>
      </c>
      <c r="G105" s="1"/>
    </row>
    <row r="106" spans="6:7" x14ac:dyDescent="0.25">
      <c r="F106">
        <v>104</v>
      </c>
      <c r="G106" s="1"/>
    </row>
    <row r="107" spans="6:7" x14ac:dyDescent="0.25">
      <c r="F107">
        <v>105</v>
      </c>
      <c r="G107" s="1"/>
    </row>
    <row r="108" spans="6:7" x14ac:dyDescent="0.25">
      <c r="F108">
        <v>106</v>
      </c>
      <c r="G108" s="1"/>
    </row>
    <row r="109" spans="6:7" x14ac:dyDescent="0.25">
      <c r="F109">
        <v>107</v>
      </c>
      <c r="G109" s="1"/>
    </row>
    <row r="110" spans="6:7" x14ac:dyDescent="0.25">
      <c r="F110">
        <v>108</v>
      </c>
      <c r="G110" s="1"/>
    </row>
    <row r="111" spans="6:7" x14ac:dyDescent="0.25">
      <c r="F111">
        <v>109</v>
      </c>
      <c r="G111" s="1"/>
    </row>
    <row r="112" spans="6:7" x14ac:dyDescent="0.25">
      <c r="F112">
        <v>110</v>
      </c>
      <c r="G112" s="1"/>
    </row>
    <row r="113" spans="6:7" x14ac:dyDescent="0.25">
      <c r="F113">
        <v>111</v>
      </c>
      <c r="G113" s="1"/>
    </row>
    <row r="114" spans="6:7" x14ac:dyDescent="0.25">
      <c r="F114">
        <v>112</v>
      </c>
      <c r="G114" s="1"/>
    </row>
    <row r="115" spans="6:7" x14ac:dyDescent="0.25">
      <c r="F115">
        <v>113</v>
      </c>
      <c r="G115" s="1"/>
    </row>
    <row r="116" spans="6:7" x14ac:dyDescent="0.25">
      <c r="F116">
        <v>114</v>
      </c>
      <c r="G116" s="1"/>
    </row>
    <row r="117" spans="6:7" x14ac:dyDescent="0.25">
      <c r="F117">
        <v>115</v>
      </c>
      <c r="G117" s="1"/>
    </row>
    <row r="118" spans="6:7" x14ac:dyDescent="0.25">
      <c r="F118">
        <v>116</v>
      </c>
      <c r="G118" s="1"/>
    </row>
    <row r="119" spans="6:7" x14ac:dyDescent="0.25">
      <c r="F119">
        <v>117</v>
      </c>
      <c r="G119" s="1"/>
    </row>
    <row r="120" spans="6:7" x14ac:dyDescent="0.25">
      <c r="F120">
        <v>118</v>
      </c>
      <c r="G120" s="1"/>
    </row>
    <row r="121" spans="6:7" x14ac:dyDescent="0.25">
      <c r="F121">
        <v>119</v>
      </c>
      <c r="G121" s="1"/>
    </row>
    <row r="122" spans="6:7" x14ac:dyDescent="0.25">
      <c r="F122">
        <v>120</v>
      </c>
      <c r="G122" s="1"/>
    </row>
    <row r="123" spans="6:7" x14ac:dyDescent="0.25">
      <c r="F123">
        <v>121</v>
      </c>
      <c r="G123" s="1"/>
    </row>
    <row r="124" spans="6:7" x14ac:dyDescent="0.25">
      <c r="F124">
        <v>122</v>
      </c>
      <c r="G124" s="1"/>
    </row>
    <row r="125" spans="6:7" x14ac:dyDescent="0.25">
      <c r="F125">
        <v>123</v>
      </c>
      <c r="G125" s="1"/>
    </row>
    <row r="126" spans="6:7" x14ac:dyDescent="0.25">
      <c r="F126">
        <v>124</v>
      </c>
      <c r="G126" s="1"/>
    </row>
    <row r="127" spans="6:7" x14ac:dyDescent="0.25">
      <c r="F127">
        <v>125</v>
      </c>
      <c r="G127" s="1"/>
    </row>
    <row r="128" spans="6:7" x14ac:dyDescent="0.25">
      <c r="F128">
        <v>126</v>
      </c>
      <c r="G128" s="1"/>
    </row>
    <row r="129" spans="6:7" x14ac:dyDescent="0.25">
      <c r="F129">
        <v>127</v>
      </c>
      <c r="G129" s="1"/>
    </row>
    <row r="130" spans="6:7" x14ac:dyDescent="0.25">
      <c r="F130">
        <v>128</v>
      </c>
      <c r="G130" s="1"/>
    </row>
    <row r="131" spans="6:7" x14ac:dyDescent="0.25">
      <c r="F131">
        <v>129</v>
      </c>
      <c r="G131" s="1"/>
    </row>
    <row r="132" spans="6:7" x14ac:dyDescent="0.25">
      <c r="F132">
        <v>130</v>
      </c>
      <c r="G132" s="1"/>
    </row>
    <row r="133" spans="6:7" x14ac:dyDescent="0.25">
      <c r="F133">
        <v>131</v>
      </c>
      <c r="G133" s="1"/>
    </row>
    <row r="134" spans="6:7" x14ac:dyDescent="0.25">
      <c r="F134">
        <v>132</v>
      </c>
      <c r="G134" s="1"/>
    </row>
    <row r="135" spans="6:7" x14ac:dyDescent="0.25">
      <c r="F135">
        <v>133</v>
      </c>
      <c r="G135" s="1"/>
    </row>
    <row r="136" spans="6:7" x14ac:dyDescent="0.25">
      <c r="F136">
        <v>134</v>
      </c>
      <c r="G136" s="1"/>
    </row>
    <row r="137" spans="6:7" x14ac:dyDescent="0.25">
      <c r="F137">
        <v>135</v>
      </c>
      <c r="G137" s="1"/>
    </row>
    <row r="138" spans="6:7" x14ac:dyDescent="0.25">
      <c r="F138">
        <v>136</v>
      </c>
      <c r="G138" s="1"/>
    </row>
    <row r="139" spans="6:7" x14ac:dyDescent="0.25">
      <c r="F139">
        <v>137</v>
      </c>
      <c r="G139" s="1"/>
    </row>
    <row r="140" spans="6:7" x14ac:dyDescent="0.25">
      <c r="F140">
        <v>138</v>
      </c>
      <c r="G140" s="1"/>
    </row>
    <row r="141" spans="6:7" x14ac:dyDescent="0.25">
      <c r="F141">
        <v>139</v>
      </c>
      <c r="G141" s="1"/>
    </row>
    <row r="142" spans="6:7" x14ac:dyDescent="0.25">
      <c r="F142">
        <v>140</v>
      </c>
      <c r="G142" s="1"/>
    </row>
    <row r="143" spans="6:7" x14ac:dyDescent="0.25">
      <c r="F143">
        <v>141</v>
      </c>
      <c r="G143" s="1"/>
    </row>
    <row r="144" spans="6:7" x14ac:dyDescent="0.25">
      <c r="F144">
        <v>142</v>
      </c>
      <c r="G144" s="1"/>
    </row>
    <row r="145" spans="6:7" x14ac:dyDescent="0.25">
      <c r="F145">
        <v>143</v>
      </c>
      <c r="G145" s="1"/>
    </row>
    <row r="146" spans="6:7" x14ac:dyDescent="0.25">
      <c r="F146">
        <v>144</v>
      </c>
      <c r="G146" s="1"/>
    </row>
    <row r="147" spans="6:7" x14ac:dyDescent="0.25">
      <c r="F147">
        <v>145</v>
      </c>
      <c r="G147" s="1"/>
    </row>
    <row r="148" spans="6:7" x14ac:dyDescent="0.25">
      <c r="F148">
        <v>146</v>
      </c>
      <c r="G148" s="1"/>
    </row>
    <row r="149" spans="6:7" x14ac:dyDescent="0.25">
      <c r="F149">
        <v>147</v>
      </c>
      <c r="G149" s="1"/>
    </row>
    <row r="150" spans="6:7" x14ac:dyDescent="0.25">
      <c r="F150">
        <v>148</v>
      </c>
      <c r="G150" s="1"/>
    </row>
    <row r="151" spans="6:7" x14ac:dyDescent="0.25">
      <c r="F151">
        <v>149</v>
      </c>
      <c r="G151" s="1"/>
    </row>
    <row r="152" spans="6:7" x14ac:dyDescent="0.25">
      <c r="F152">
        <v>150</v>
      </c>
      <c r="G152" s="1"/>
    </row>
    <row r="153" spans="6:7" x14ac:dyDescent="0.25">
      <c r="F153">
        <v>151</v>
      </c>
      <c r="G153" s="1"/>
    </row>
    <row r="154" spans="6:7" x14ac:dyDescent="0.25">
      <c r="F154">
        <v>152</v>
      </c>
      <c r="G154" s="1"/>
    </row>
    <row r="155" spans="6:7" x14ac:dyDescent="0.25">
      <c r="F155">
        <v>153</v>
      </c>
      <c r="G155" s="1"/>
    </row>
    <row r="156" spans="6:7" x14ac:dyDescent="0.25">
      <c r="F156">
        <v>154</v>
      </c>
      <c r="G156" s="1"/>
    </row>
    <row r="157" spans="6:7" x14ac:dyDescent="0.25">
      <c r="F157">
        <v>155</v>
      </c>
      <c r="G157" s="1"/>
    </row>
    <row r="158" spans="6:7" x14ac:dyDescent="0.25">
      <c r="F158">
        <v>156</v>
      </c>
      <c r="G158" s="1"/>
    </row>
    <row r="159" spans="6:7" x14ac:dyDescent="0.25">
      <c r="F159">
        <v>157</v>
      </c>
      <c r="G159" s="1"/>
    </row>
    <row r="160" spans="6:7" x14ac:dyDescent="0.25">
      <c r="F160">
        <v>158</v>
      </c>
      <c r="G160" s="1"/>
    </row>
    <row r="161" spans="6:7" x14ac:dyDescent="0.25">
      <c r="F161">
        <v>159</v>
      </c>
      <c r="G161" s="1"/>
    </row>
    <row r="162" spans="6:7" x14ac:dyDescent="0.25">
      <c r="F162">
        <v>160</v>
      </c>
      <c r="G162" s="1"/>
    </row>
    <row r="163" spans="6:7" x14ac:dyDescent="0.25">
      <c r="F163">
        <v>161</v>
      </c>
      <c r="G163" s="1"/>
    </row>
    <row r="164" spans="6:7" x14ac:dyDescent="0.25">
      <c r="F164">
        <v>162</v>
      </c>
      <c r="G164" s="1"/>
    </row>
    <row r="165" spans="6:7" x14ac:dyDescent="0.25">
      <c r="F165">
        <v>163</v>
      </c>
      <c r="G165" s="1"/>
    </row>
    <row r="166" spans="6:7" x14ac:dyDescent="0.25">
      <c r="F166">
        <v>164</v>
      </c>
      <c r="G166" s="1"/>
    </row>
    <row r="167" spans="6:7" x14ac:dyDescent="0.25">
      <c r="F167">
        <v>165</v>
      </c>
      <c r="G167" s="1"/>
    </row>
    <row r="168" spans="6:7" x14ac:dyDescent="0.25">
      <c r="F168">
        <v>166</v>
      </c>
      <c r="G168" s="1"/>
    </row>
    <row r="169" spans="6:7" x14ac:dyDescent="0.25">
      <c r="F169">
        <v>167</v>
      </c>
      <c r="G169" s="1"/>
    </row>
    <row r="170" spans="6:7" x14ac:dyDescent="0.25">
      <c r="F170">
        <v>168</v>
      </c>
      <c r="G170" s="1"/>
    </row>
    <row r="171" spans="6:7" x14ac:dyDescent="0.25">
      <c r="F171">
        <v>169</v>
      </c>
      <c r="G171" s="1"/>
    </row>
    <row r="172" spans="6:7" x14ac:dyDescent="0.25">
      <c r="F172">
        <v>170</v>
      </c>
      <c r="G172" s="1"/>
    </row>
    <row r="173" spans="6:7" x14ac:dyDescent="0.25">
      <c r="F173">
        <v>171</v>
      </c>
      <c r="G173" s="1"/>
    </row>
    <row r="174" spans="6:7" x14ac:dyDescent="0.25">
      <c r="F174">
        <v>172</v>
      </c>
      <c r="G174" s="1"/>
    </row>
    <row r="175" spans="6:7" x14ac:dyDescent="0.25">
      <c r="F175">
        <v>173</v>
      </c>
      <c r="G175" s="1"/>
    </row>
    <row r="176" spans="6:7" x14ac:dyDescent="0.25">
      <c r="F176">
        <v>174</v>
      </c>
      <c r="G176" s="1"/>
    </row>
    <row r="177" spans="6:7" x14ac:dyDescent="0.25">
      <c r="F177">
        <v>175</v>
      </c>
      <c r="G177" s="1"/>
    </row>
    <row r="178" spans="6:7" x14ac:dyDescent="0.25">
      <c r="F178">
        <v>176</v>
      </c>
      <c r="G178" s="1"/>
    </row>
    <row r="179" spans="6:7" x14ac:dyDescent="0.25">
      <c r="F179">
        <v>177</v>
      </c>
      <c r="G179" s="1"/>
    </row>
    <row r="180" spans="6:7" x14ac:dyDescent="0.25">
      <c r="F180">
        <v>178</v>
      </c>
      <c r="G180" s="1"/>
    </row>
    <row r="181" spans="6:7" x14ac:dyDescent="0.25">
      <c r="F181">
        <v>179</v>
      </c>
      <c r="G181" s="1"/>
    </row>
    <row r="182" spans="6:7" x14ac:dyDescent="0.25">
      <c r="F182">
        <v>180</v>
      </c>
      <c r="G182" s="1"/>
    </row>
    <row r="183" spans="6:7" x14ac:dyDescent="0.25">
      <c r="F183">
        <v>181</v>
      </c>
      <c r="G183" s="1"/>
    </row>
    <row r="184" spans="6:7" x14ac:dyDescent="0.25">
      <c r="F184">
        <v>182</v>
      </c>
      <c r="G184" s="1"/>
    </row>
    <row r="185" spans="6:7" x14ac:dyDescent="0.25">
      <c r="F185">
        <v>183</v>
      </c>
      <c r="G185" s="1"/>
    </row>
    <row r="186" spans="6:7" x14ac:dyDescent="0.25">
      <c r="F186">
        <v>184</v>
      </c>
      <c r="G186" s="1"/>
    </row>
    <row r="187" spans="6:7" x14ac:dyDescent="0.25">
      <c r="F187">
        <v>185</v>
      </c>
      <c r="G187" s="1"/>
    </row>
    <row r="188" spans="6:7" x14ac:dyDescent="0.25">
      <c r="F188">
        <v>186</v>
      </c>
      <c r="G188" s="1"/>
    </row>
    <row r="189" spans="6:7" x14ac:dyDescent="0.25">
      <c r="F189">
        <v>187</v>
      </c>
      <c r="G189" s="1"/>
    </row>
    <row r="190" spans="6:7" x14ac:dyDescent="0.25">
      <c r="F190">
        <v>188</v>
      </c>
      <c r="G190" s="1"/>
    </row>
    <row r="191" spans="6:7" x14ac:dyDescent="0.25">
      <c r="F191">
        <v>189</v>
      </c>
      <c r="G191" s="1"/>
    </row>
    <row r="192" spans="6:7" x14ac:dyDescent="0.25">
      <c r="F192">
        <v>190</v>
      </c>
      <c r="G192" s="1"/>
    </row>
    <row r="193" spans="6:7" x14ac:dyDescent="0.25">
      <c r="F193">
        <v>191</v>
      </c>
      <c r="G193" s="1"/>
    </row>
    <row r="194" spans="6:7" x14ac:dyDescent="0.25">
      <c r="F194">
        <v>192</v>
      </c>
      <c r="G194" s="1"/>
    </row>
    <row r="195" spans="6:7" x14ac:dyDescent="0.25">
      <c r="F195">
        <v>193</v>
      </c>
      <c r="G195" s="1"/>
    </row>
    <row r="196" spans="6:7" x14ac:dyDescent="0.25">
      <c r="F196">
        <v>194</v>
      </c>
      <c r="G196" s="1"/>
    </row>
    <row r="197" spans="6:7" x14ac:dyDescent="0.25">
      <c r="F197">
        <v>195</v>
      </c>
      <c r="G197" s="1"/>
    </row>
    <row r="198" spans="6:7" x14ac:dyDescent="0.25">
      <c r="F198">
        <v>196</v>
      </c>
      <c r="G198" s="1"/>
    </row>
    <row r="199" spans="6:7" x14ac:dyDescent="0.25">
      <c r="F199">
        <v>197</v>
      </c>
      <c r="G199" s="1"/>
    </row>
    <row r="200" spans="6:7" x14ac:dyDescent="0.25">
      <c r="F200">
        <v>198</v>
      </c>
      <c r="G200" s="1"/>
    </row>
    <row r="201" spans="6:7" x14ac:dyDescent="0.25">
      <c r="F201">
        <v>199</v>
      </c>
      <c r="G201" s="1"/>
    </row>
    <row r="202" spans="6:7" x14ac:dyDescent="0.25">
      <c r="F202">
        <v>200</v>
      </c>
      <c r="G20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060A-4625-4F49-8252-A98121FD5E45}">
  <sheetPr>
    <tabColor theme="9"/>
  </sheetPr>
  <dimension ref="A2:D6"/>
  <sheetViews>
    <sheetView workbookViewId="0">
      <selection activeCell="S22" sqref="S22"/>
    </sheetView>
  </sheetViews>
  <sheetFormatPr defaultRowHeight="15" x14ac:dyDescent="0.25"/>
  <sheetData>
    <row r="2" spans="1:4" x14ac:dyDescent="0.25">
      <c r="B2" t="s">
        <v>175</v>
      </c>
      <c r="C2" t="s">
        <v>174</v>
      </c>
      <c r="D2" t="s">
        <v>183</v>
      </c>
    </row>
    <row r="3" spans="1:4" x14ac:dyDescent="0.25">
      <c r="A3" s="3"/>
      <c r="B3">
        <v>350</v>
      </c>
      <c r="C3">
        <v>530</v>
      </c>
    </row>
    <row r="4" spans="1:4" x14ac:dyDescent="0.25">
      <c r="A4" s="3"/>
      <c r="B4">
        <v>835</v>
      </c>
      <c r="C4">
        <v>900</v>
      </c>
    </row>
    <row r="5" spans="1:4" x14ac:dyDescent="0.25">
      <c r="A5" s="3"/>
      <c r="B5">
        <v>400</v>
      </c>
      <c r="C5">
        <v>120</v>
      </c>
    </row>
    <row r="6" spans="1:4" x14ac:dyDescent="0.25">
      <c r="A6" s="3"/>
      <c r="B6">
        <v>120</v>
      </c>
      <c r="C6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6412-F08F-47C5-91CE-58B811CDF079}">
  <sheetPr>
    <tabColor theme="5"/>
  </sheetPr>
  <dimension ref="A1:S36"/>
  <sheetViews>
    <sheetView tabSelected="1" topLeftCell="A11" workbookViewId="0">
      <selection activeCell="Q36" sqref="Q36"/>
    </sheetView>
  </sheetViews>
  <sheetFormatPr defaultRowHeight="15" x14ac:dyDescent="0.25"/>
  <sheetData>
    <row r="1" spans="1:14" x14ac:dyDescent="0.25">
      <c r="B1" t="s">
        <v>45</v>
      </c>
    </row>
    <row r="2" spans="1:14" x14ac:dyDescent="0.25">
      <c r="A2" t="s">
        <v>44</v>
      </c>
      <c r="B2" t="s">
        <v>164</v>
      </c>
      <c r="C2" t="s">
        <v>104</v>
      </c>
      <c r="D2" t="s">
        <v>165</v>
      </c>
      <c r="E2" t="s">
        <v>5</v>
      </c>
      <c r="F2" t="s">
        <v>92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</row>
    <row r="3" spans="1:14" x14ac:dyDescent="0.25">
      <c r="A3" t="s">
        <v>164</v>
      </c>
      <c r="B3">
        <v>9999</v>
      </c>
      <c r="C3" s="21">
        <v>350</v>
      </c>
      <c r="D3">
        <v>9999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</row>
    <row r="4" spans="1:14" x14ac:dyDescent="0.25">
      <c r="A4" t="s">
        <v>104</v>
      </c>
      <c r="B4">
        <v>9999</v>
      </c>
      <c r="C4">
        <v>9999</v>
      </c>
      <c r="D4" s="21">
        <v>610</v>
      </c>
      <c r="E4" s="21">
        <v>530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</row>
    <row r="5" spans="1:14" x14ac:dyDescent="0.25">
      <c r="A5" t="s">
        <v>165</v>
      </c>
      <c r="B5">
        <v>9999</v>
      </c>
      <c r="C5">
        <v>9999</v>
      </c>
      <c r="D5">
        <v>9999</v>
      </c>
      <c r="E5">
        <v>9999</v>
      </c>
      <c r="F5" s="21">
        <v>600</v>
      </c>
      <c r="G5" s="21">
        <v>580</v>
      </c>
      <c r="H5" s="21">
        <v>330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</row>
    <row r="6" spans="1:14" x14ac:dyDescent="0.25">
      <c r="A6" t="s">
        <v>5</v>
      </c>
      <c r="B6">
        <v>9999</v>
      </c>
      <c r="C6">
        <v>9999</v>
      </c>
      <c r="D6">
        <v>9999</v>
      </c>
      <c r="E6">
        <v>9999</v>
      </c>
      <c r="F6" s="21">
        <v>835</v>
      </c>
      <c r="G6">
        <v>9999</v>
      </c>
      <c r="H6">
        <v>9999</v>
      </c>
      <c r="I6">
        <v>9999</v>
      </c>
      <c r="J6">
        <v>9999</v>
      </c>
      <c r="K6">
        <v>9999</v>
      </c>
      <c r="L6">
        <v>9999</v>
      </c>
      <c r="M6">
        <v>9999</v>
      </c>
      <c r="N6">
        <v>9999</v>
      </c>
    </row>
    <row r="7" spans="1:14" x14ac:dyDescent="0.25">
      <c r="A7" t="s">
        <v>92</v>
      </c>
      <c r="B7">
        <v>9999</v>
      </c>
      <c r="C7">
        <v>9999</v>
      </c>
      <c r="D7">
        <v>9999</v>
      </c>
      <c r="E7">
        <v>9999</v>
      </c>
      <c r="F7">
        <v>9999</v>
      </c>
      <c r="G7">
        <v>9999</v>
      </c>
      <c r="H7">
        <v>9999</v>
      </c>
      <c r="I7">
        <v>9999</v>
      </c>
      <c r="J7" s="21">
        <v>900</v>
      </c>
      <c r="K7">
        <v>9999</v>
      </c>
      <c r="L7">
        <v>9999</v>
      </c>
      <c r="M7">
        <v>9999</v>
      </c>
      <c r="N7">
        <v>9999</v>
      </c>
    </row>
    <row r="8" spans="1:14" x14ac:dyDescent="0.25">
      <c r="A8" t="s">
        <v>166</v>
      </c>
      <c r="B8">
        <v>9999</v>
      </c>
      <c r="C8">
        <v>9999</v>
      </c>
      <c r="D8">
        <v>9999</v>
      </c>
      <c r="E8">
        <v>9999</v>
      </c>
      <c r="F8">
        <v>9999</v>
      </c>
      <c r="G8">
        <v>9999</v>
      </c>
      <c r="H8" s="21">
        <v>590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</row>
    <row r="9" spans="1:14" x14ac:dyDescent="0.25">
      <c r="A9" t="s">
        <v>167</v>
      </c>
      <c r="B9">
        <v>9999</v>
      </c>
      <c r="C9">
        <v>9999</v>
      </c>
      <c r="D9">
        <v>9999</v>
      </c>
      <c r="E9">
        <v>9999</v>
      </c>
      <c r="F9" s="21">
        <v>600</v>
      </c>
      <c r="G9">
        <v>9999</v>
      </c>
      <c r="H9">
        <v>9999</v>
      </c>
      <c r="I9" s="21">
        <v>300</v>
      </c>
      <c r="J9">
        <v>9999</v>
      </c>
      <c r="K9">
        <v>9999</v>
      </c>
      <c r="L9">
        <v>9999</v>
      </c>
      <c r="M9">
        <v>9999</v>
      </c>
      <c r="N9">
        <v>9999</v>
      </c>
    </row>
    <row r="10" spans="1:14" x14ac:dyDescent="0.25">
      <c r="A10" t="s">
        <v>168</v>
      </c>
      <c r="B10">
        <v>9999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>
        <v>9999</v>
      </c>
      <c r="L10" s="21">
        <v>522</v>
      </c>
      <c r="M10">
        <v>9999</v>
      </c>
      <c r="N10">
        <v>9999</v>
      </c>
    </row>
    <row r="11" spans="1:14" x14ac:dyDescent="0.25">
      <c r="A11" t="s">
        <v>169</v>
      </c>
      <c r="B11">
        <v>9999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9999</v>
      </c>
      <c r="M11" s="21">
        <v>400</v>
      </c>
      <c r="N11">
        <v>9999</v>
      </c>
    </row>
    <row r="12" spans="1:14" x14ac:dyDescent="0.25">
      <c r="A12" t="s">
        <v>170</v>
      </c>
      <c r="B12">
        <v>9999</v>
      </c>
      <c r="C12">
        <v>9999</v>
      </c>
      <c r="D12">
        <v>9999</v>
      </c>
      <c r="E12">
        <v>9999</v>
      </c>
      <c r="F12" s="21">
        <v>800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9999</v>
      </c>
      <c r="N12">
        <v>9999</v>
      </c>
    </row>
    <row r="13" spans="1:14" x14ac:dyDescent="0.25">
      <c r="A13" t="s">
        <v>171</v>
      </c>
      <c r="B13">
        <v>9999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 s="21">
        <v>485</v>
      </c>
      <c r="L13">
        <v>9999</v>
      </c>
      <c r="M13">
        <v>9999</v>
      </c>
      <c r="N13">
        <v>9999</v>
      </c>
    </row>
    <row r="14" spans="1:14" x14ac:dyDescent="0.25">
      <c r="A14" t="s">
        <v>172</v>
      </c>
      <c r="B14">
        <v>9999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 s="21">
        <v>120</v>
      </c>
    </row>
    <row r="15" spans="1:14" x14ac:dyDescent="0.25">
      <c r="A15" t="s">
        <v>173</v>
      </c>
      <c r="B15">
        <v>9999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9" spans="1:19" x14ac:dyDescent="0.25">
      <c r="B19" t="s">
        <v>81</v>
      </c>
      <c r="C19" s="4">
        <f>SUMPRODUCT(B3:N15,B23:N35)</f>
        <v>2980</v>
      </c>
    </row>
    <row r="21" spans="1:19" x14ac:dyDescent="0.25">
      <c r="Q21" t="s">
        <v>39</v>
      </c>
    </row>
    <row r="22" spans="1:19" x14ac:dyDescent="0.25">
      <c r="A22" t="s">
        <v>44</v>
      </c>
      <c r="B22" t="s">
        <v>164</v>
      </c>
      <c r="C22" t="s">
        <v>104</v>
      </c>
      <c r="D22" t="s">
        <v>165</v>
      </c>
      <c r="E22" t="s">
        <v>5</v>
      </c>
      <c r="F22" t="s">
        <v>92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 t="s">
        <v>172</v>
      </c>
      <c r="N22" t="s">
        <v>173</v>
      </c>
      <c r="O22" t="s">
        <v>197</v>
      </c>
      <c r="Q22" t="s">
        <v>198</v>
      </c>
    </row>
    <row r="23" spans="1:19" x14ac:dyDescent="0.25">
      <c r="A23" t="s">
        <v>164</v>
      </c>
      <c r="B23" s="22">
        <v>0</v>
      </c>
      <c r="C23" s="22">
        <v>1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>
        <f>SUM(B23:N23)</f>
        <v>1</v>
      </c>
      <c r="Q23">
        <f>O23-B36</f>
        <v>1</v>
      </c>
      <c r="R23" t="s">
        <v>53</v>
      </c>
      <c r="S23">
        <v>1</v>
      </c>
    </row>
    <row r="24" spans="1:19" x14ac:dyDescent="0.25">
      <c r="A24" t="s">
        <v>104</v>
      </c>
      <c r="B24" s="22">
        <v>0</v>
      </c>
      <c r="C24" s="22">
        <v>0</v>
      </c>
      <c r="D24" s="22">
        <v>1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>
        <f t="shared" ref="O24:O35" si="0">SUM(B24:N24)</f>
        <v>1</v>
      </c>
      <c r="Q24">
        <f>O24-C36</f>
        <v>0</v>
      </c>
      <c r="R24" t="s">
        <v>53</v>
      </c>
      <c r="S24">
        <v>0</v>
      </c>
    </row>
    <row r="25" spans="1:19" x14ac:dyDescent="0.25">
      <c r="A25" t="s">
        <v>165</v>
      </c>
      <c r="B25" s="22">
        <v>0</v>
      </c>
      <c r="C25" s="22">
        <v>0</v>
      </c>
      <c r="D25" s="22">
        <v>0</v>
      </c>
      <c r="E25" s="22">
        <v>0</v>
      </c>
      <c r="F25" s="22">
        <v>1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>
        <f t="shared" si="0"/>
        <v>1</v>
      </c>
      <c r="Q25">
        <f>O25-D36</f>
        <v>0</v>
      </c>
      <c r="R25" t="s">
        <v>53</v>
      </c>
      <c r="S25">
        <v>0</v>
      </c>
    </row>
    <row r="26" spans="1:19" x14ac:dyDescent="0.25">
      <c r="A26" t="s">
        <v>5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>
        <f t="shared" si="0"/>
        <v>0</v>
      </c>
      <c r="Q26">
        <f>O26-E36</f>
        <v>0</v>
      </c>
      <c r="R26" t="s">
        <v>53</v>
      </c>
      <c r="S26">
        <v>0</v>
      </c>
    </row>
    <row r="27" spans="1:19" x14ac:dyDescent="0.25">
      <c r="A27" t="s">
        <v>92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1</v>
      </c>
      <c r="K27" s="22">
        <v>0</v>
      </c>
      <c r="L27" s="22">
        <v>0</v>
      </c>
      <c r="M27" s="22">
        <v>0</v>
      </c>
      <c r="N27" s="22">
        <v>0</v>
      </c>
      <c r="O27">
        <f t="shared" si="0"/>
        <v>1</v>
      </c>
      <c r="Q27">
        <f>O27-F36</f>
        <v>0</v>
      </c>
      <c r="R27" t="s">
        <v>53</v>
      </c>
      <c r="S27">
        <v>0</v>
      </c>
    </row>
    <row r="28" spans="1:19" x14ac:dyDescent="0.25">
      <c r="A28" t="s">
        <v>166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>
        <f t="shared" si="0"/>
        <v>0</v>
      </c>
      <c r="Q28">
        <f>O28-G36</f>
        <v>0</v>
      </c>
      <c r="R28" t="s">
        <v>53</v>
      </c>
      <c r="S28">
        <v>0</v>
      </c>
    </row>
    <row r="29" spans="1:19" x14ac:dyDescent="0.25">
      <c r="A29" t="s">
        <v>167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>
        <f t="shared" si="0"/>
        <v>0</v>
      </c>
      <c r="Q29">
        <f>O29-H36</f>
        <v>0</v>
      </c>
      <c r="R29" t="s">
        <v>53</v>
      </c>
      <c r="S29">
        <v>0</v>
      </c>
    </row>
    <row r="30" spans="1:19" x14ac:dyDescent="0.25">
      <c r="A30" t="s">
        <v>168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>
        <f t="shared" si="0"/>
        <v>0</v>
      </c>
      <c r="Q30">
        <f>O30-I36</f>
        <v>0</v>
      </c>
      <c r="R30" t="s">
        <v>53</v>
      </c>
      <c r="S30">
        <v>0</v>
      </c>
    </row>
    <row r="31" spans="1:19" x14ac:dyDescent="0.25">
      <c r="A31" t="s">
        <v>169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1</v>
      </c>
      <c r="N31" s="22">
        <v>0</v>
      </c>
      <c r="O31">
        <f t="shared" si="0"/>
        <v>1</v>
      </c>
      <c r="Q31">
        <f>O31-J36</f>
        <v>0</v>
      </c>
      <c r="R31" t="s">
        <v>53</v>
      </c>
      <c r="S31">
        <v>0</v>
      </c>
    </row>
    <row r="32" spans="1:19" x14ac:dyDescent="0.25">
      <c r="A32" t="s">
        <v>170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>
        <f t="shared" si="0"/>
        <v>0</v>
      </c>
      <c r="Q32">
        <f>O32-K36</f>
        <v>0</v>
      </c>
      <c r="R32" t="s">
        <v>53</v>
      </c>
      <c r="S32">
        <v>0</v>
      </c>
    </row>
    <row r="33" spans="1:19" x14ac:dyDescent="0.25">
      <c r="A33" t="s">
        <v>171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>
        <f t="shared" si="0"/>
        <v>0</v>
      </c>
      <c r="Q33">
        <f>O33-L36</f>
        <v>0</v>
      </c>
      <c r="R33" t="s">
        <v>53</v>
      </c>
      <c r="S33">
        <v>0</v>
      </c>
    </row>
    <row r="34" spans="1:19" x14ac:dyDescent="0.25">
      <c r="A34" t="s">
        <v>172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1</v>
      </c>
      <c r="O34">
        <f t="shared" si="0"/>
        <v>1</v>
      </c>
      <c r="Q34">
        <f>O34-M36</f>
        <v>0</v>
      </c>
      <c r="R34" t="s">
        <v>53</v>
      </c>
      <c r="S34">
        <v>0</v>
      </c>
    </row>
    <row r="35" spans="1:19" x14ac:dyDescent="0.25">
      <c r="A35" t="s">
        <v>173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>
        <f t="shared" si="0"/>
        <v>0</v>
      </c>
      <c r="Q35">
        <f>O35-N36</f>
        <v>-1</v>
      </c>
      <c r="R35" t="s">
        <v>53</v>
      </c>
      <c r="S35">
        <v>-1</v>
      </c>
    </row>
    <row r="36" spans="1:19" x14ac:dyDescent="0.25">
      <c r="A36" t="s">
        <v>197</v>
      </c>
      <c r="B36">
        <f>SUM(B23:B35)</f>
        <v>0</v>
      </c>
      <c r="C36">
        <f t="shared" ref="C36:N36" si="1">SUM(C23:C35)</f>
        <v>1</v>
      </c>
      <c r="D36">
        <f t="shared" si="1"/>
        <v>1</v>
      </c>
      <c r="E36">
        <f t="shared" si="1"/>
        <v>0</v>
      </c>
      <c r="F36">
        <f t="shared" si="1"/>
        <v>1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1</v>
      </c>
      <c r="K36">
        <f t="shared" si="1"/>
        <v>0</v>
      </c>
      <c r="L36">
        <f t="shared" si="1"/>
        <v>0</v>
      </c>
      <c r="M36">
        <f t="shared" si="1"/>
        <v>1</v>
      </c>
      <c r="N36">
        <f t="shared" si="1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63E9-523C-45FA-836F-BD1CAD9D7E3A}">
  <sheetPr>
    <tabColor theme="5"/>
  </sheetPr>
  <dimension ref="A2:AC41"/>
  <sheetViews>
    <sheetView workbookViewId="0">
      <selection activeCell="J13" sqref="J13"/>
    </sheetView>
  </sheetViews>
  <sheetFormatPr defaultRowHeight="15" x14ac:dyDescent="0.25"/>
  <cols>
    <col min="4" max="4" width="10.85546875" bestFit="1" customWidth="1"/>
    <col min="5" max="5" width="7.28515625" bestFit="1" customWidth="1"/>
    <col min="12" max="12" width="8.140625" bestFit="1" customWidth="1"/>
    <col min="14" max="14" width="12.5703125" bestFit="1" customWidth="1"/>
    <col min="16" max="16" width="11" bestFit="1" customWidth="1"/>
  </cols>
  <sheetData>
    <row r="2" spans="1:29" x14ac:dyDescent="0.25">
      <c r="B2" t="s">
        <v>84</v>
      </c>
      <c r="C2" t="s">
        <v>5</v>
      </c>
      <c r="D2" t="s">
        <v>6</v>
      </c>
      <c r="E2" t="s">
        <v>7</v>
      </c>
      <c r="F2" t="s">
        <v>12</v>
      </c>
      <c r="G2" t="s">
        <v>13</v>
      </c>
      <c r="H2" t="s">
        <v>8</v>
      </c>
      <c r="I2" t="s">
        <v>9</v>
      </c>
      <c r="J2" t="s">
        <v>14</v>
      </c>
      <c r="K2" t="s">
        <v>10</v>
      </c>
      <c r="L2" t="s">
        <v>15</v>
      </c>
      <c r="M2" t="s">
        <v>11</v>
      </c>
      <c r="N2" t="s">
        <v>87</v>
      </c>
      <c r="O2" t="s">
        <v>85</v>
      </c>
      <c r="P2" t="s">
        <v>86</v>
      </c>
    </row>
    <row r="3" spans="1:29" x14ac:dyDescent="0.25">
      <c r="A3" t="s">
        <v>5</v>
      </c>
      <c r="B3">
        <v>3600</v>
      </c>
      <c r="C3">
        <v>0</v>
      </c>
      <c r="D3">
        <v>0.15</v>
      </c>
      <c r="E3">
        <v>0.21</v>
      </c>
      <c r="F3">
        <v>0.4</v>
      </c>
      <c r="G3">
        <v>0.31</v>
      </c>
      <c r="H3">
        <v>0.42</v>
      </c>
      <c r="I3">
        <v>0.38</v>
      </c>
      <c r="J3">
        <v>0.66</v>
      </c>
      <c r="K3">
        <v>0.25</v>
      </c>
      <c r="L3">
        <v>0.48</v>
      </c>
      <c r="M3">
        <v>0.43</v>
      </c>
      <c r="O3" s="5">
        <v>20000</v>
      </c>
      <c r="P3">
        <v>3600</v>
      </c>
      <c r="AB3" t="s">
        <v>81</v>
      </c>
      <c r="AC3" t="e">
        <f>SUMPRODUCT(#REF!,T6:AA9)</f>
        <v>#REF!</v>
      </c>
    </row>
    <row r="4" spans="1:29" x14ac:dyDescent="0.25">
      <c r="A4" t="s">
        <v>6</v>
      </c>
      <c r="B4">
        <v>3600</v>
      </c>
      <c r="C4">
        <v>0.15</v>
      </c>
      <c r="D4">
        <v>0</v>
      </c>
      <c r="E4">
        <v>0.36</v>
      </c>
      <c r="F4">
        <v>0.25</v>
      </c>
      <c r="G4">
        <v>0.46</v>
      </c>
      <c r="H4">
        <v>0.36</v>
      </c>
      <c r="I4">
        <v>0.26</v>
      </c>
      <c r="J4">
        <v>0.75</v>
      </c>
      <c r="K4">
        <v>0.19</v>
      </c>
      <c r="L4">
        <v>0.85</v>
      </c>
      <c r="M4">
        <v>0.55000000000000004</v>
      </c>
      <c r="O4" s="5">
        <v>20000</v>
      </c>
      <c r="P4">
        <v>3600</v>
      </c>
    </row>
    <row r="5" spans="1:29" x14ac:dyDescent="0.25">
      <c r="A5" t="s">
        <v>7</v>
      </c>
      <c r="B5">
        <v>3600</v>
      </c>
      <c r="C5">
        <v>0.21</v>
      </c>
      <c r="D5">
        <v>0.36</v>
      </c>
      <c r="E5">
        <v>0</v>
      </c>
      <c r="F5">
        <v>0.8</v>
      </c>
      <c r="G5">
        <v>0.3</v>
      </c>
      <c r="H5">
        <v>0.9</v>
      </c>
      <c r="I5">
        <v>0.62</v>
      </c>
      <c r="J5">
        <v>0.74</v>
      </c>
      <c r="K5">
        <v>0.44</v>
      </c>
      <c r="L5">
        <v>0.69</v>
      </c>
      <c r="M5">
        <v>0.64</v>
      </c>
      <c r="O5" s="5">
        <v>20000</v>
      </c>
      <c r="P5">
        <v>3600</v>
      </c>
      <c r="T5" t="s">
        <v>82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AA5" t="s">
        <v>83</v>
      </c>
    </row>
    <row r="6" spans="1:29" x14ac:dyDescent="0.25">
      <c r="A6" t="s">
        <v>8</v>
      </c>
      <c r="B6">
        <v>3600</v>
      </c>
      <c r="C6">
        <v>0.42</v>
      </c>
      <c r="D6">
        <v>0.36</v>
      </c>
      <c r="E6">
        <v>0.5</v>
      </c>
      <c r="F6">
        <v>0.59</v>
      </c>
      <c r="G6">
        <v>0.73</v>
      </c>
      <c r="H6">
        <v>0</v>
      </c>
      <c r="I6">
        <v>0.38</v>
      </c>
      <c r="J6">
        <v>1.0900000000000001</v>
      </c>
      <c r="K6">
        <v>0.17</v>
      </c>
      <c r="L6">
        <v>0.7</v>
      </c>
      <c r="M6">
        <v>0.86</v>
      </c>
      <c r="O6" s="5">
        <v>20000</v>
      </c>
      <c r="P6">
        <v>3600</v>
      </c>
      <c r="S6" t="s">
        <v>76</v>
      </c>
      <c r="T6">
        <v>7000</v>
      </c>
      <c r="U6">
        <v>0.42</v>
      </c>
      <c r="V6">
        <v>0.36</v>
      </c>
      <c r="W6">
        <v>0.41</v>
      </c>
      <c r="X6">
        <v>0.39</v>
      </c>
      <c r="Y6">
        <v>0.5</v>
      </c>
      <c r="AA6">
        <v>2.7</v>
      </c>
    </row>
    <row r="7" spans="1:29" x14ac:dyDescent="0.25">
      <c r="A7" t="s">
        <v>9</v>
      </c>
      <c r="B7">
        <v>3600</v>
      </c>
      <c r="C7">
        <v>0.38</v>
      </c>
      <c r="D7">
        <v>0.26</v>
      </c>
      <c r="E7">
        <v>0.62</v>
      </c>
      <c r="F7">
        <v>0.21</v>
      </c>
      <c r="G7">
        <v>0.69</v>
      </c>
      <c r="H7">
        <v>0.38</v>
      </c>
      <c r="I7">
        <v>0</v>
      </c>
      <c r="J7">
        <v>1</v>
      </c>
      <c r="K7">
        <v>0.21</v>
      </c>
      <c r="L7">
        <v>0.41</v>
      </c>
      <c r="M7">
        <v>0.78</v>
      </c>
      <c r="O7" s="5">
        <v>20000</v>
      </c>
      <c r="P7">
        <v>3600</v>
      </c>
      <c r="S7" t="s">
        <v>71</v>
      </c>
      <c r="T7">
        <v>4000</v>
      </c>
      <c r="U7">
        <v>0.46</v>
      </c>
      <c r="V7">
        <v>0.37</v>
      </c>
      <c r="W7">
        <v>0.3</v>
      </c>
      <c r="X7">
        <v>0.42</v>
      </c>
      <c r="Y7">
        <v>0.43</v>
      </c>
      <c r="AA7">
        <v>2.64</v>
      </c>
    </row>
    <row r="8" spans="1:29" x14ac:dyDescent="0.25">
      <c r="A8" t="s">
        <v>10</v>
      </c>
      <c r="B8">
        <v>3600</v>
      </c>
      <c r="C8">
        <v>0.25</v>
      </c>
      <c r="D8">
        <v>0.99</v>
      </c>
      <c r="E8">
        <v>0.44</v>
      </c>
      <c r="F8">
        <v>0.41</v>
      </c>
      <c r="G8">
        <v>0.56000000000000005</v>
      </c>
      <c r="H8">
        <v>0.56999999999999995</v>
      </c>
      <c r="I8">
        <v>0.21</v>
      </c>
      <c r="J8">
        <v>0.91</v>
      </c>
      <c r="K8">
        <v>0</v>
      </c>
      <c r="L8">
        <v>0.53</v>
      </c>
      <c r="M8">
        <v>0.69</v>
      </c>
      <c r="O8" s="5">
        <v>20000</v>
      </c>
      <c r="P8">
        <v>3600</v>
      </c>
      <c r="S8" t="s">
        <v>70</v>
      </c>
      <c r="T8">
        <v>6000</v>
      </c>
      <c r="U8">
        <v>0.44</v>
      </c>
      <c r="V8">
        <v>0.3</v>
      </c>
      <c r="W8">
        <v>0.37</v>
      </c>
      <c r="X8">
        <v>0.38</v>
      </c>
      <c r="Y8">
        <v>0.45</v>
      </c>
      <c r="AA8">
        <v>2.69</v>
      </c>
    </row>
    <row r="9" spans="1:29" x14ac:dyDescent="0.25">
      <c r="A9" t="s">
        <v>11</v>
      </c>
      <c r="B9">
        <v>3600</v>
      </c>
      <c r="C9">
        <v>0.43</v>
      </c>
      <c r="D9">
        <v>0.85</v>
      </c>
      <c r="E9">
        <v>0.44</v>
      </c>
      <c r="F9">
        <v>0.7</v>
      </c>
      <c r="G9">
        <v>0.14000000000000001</v>
      </c>
      <c r="H9">
        <v>0.86</v>
      </c>
      <c r="I9">
        <v>0.78</v>
      </c>
      <c r="J9">
        <v>0.83</v>
      </c>
      <c r="K9">
        <v>0.69</v>
      </c>
      <c r="L9">
        <v>0.65</v>
      </c>
      <c r="M9">
        <v>0</v>
      </c>
      <c r="O9" s="5">
        <v>20000</v>
      </c>
      <c r="P9">
        <v>3600</v>
      </c>
      <c r="S9" t="s">
        <v>73</v>
      </c>
      <c r="T9">
        <v>7000</v>
      </c>
      <c r="U9">
        <v>0.48</v>
      </c>
      <c r="V9">
        <v>0.45</v>
      </c>
      <c r="W9">
        <v>0.43</v>
      </c>
      <c r="X9">
        <v>0.46</v>
      </c>
      <c r="Y9">
        <v>0.27</v>
      </c>
      <c r="AA9">
        <v>2.62</v>
      </c>
    </row>
    <row r="10" spans="1:29" x14ac:dyDescent="0.25">
      <c r="B10" t="s">
        <v>16</v>
      </c>
      <c r="C10" s="18">
        <v>5000</v>
      </c>
      <c r="D10" s="18">
        <v>3000</v>
      </c>
      <c r="E10" s="18">
        <v>1400</v>
      </c>
      <c r="F10" s="18">
        <v>2200</v>
      </c>
      <c r="G10" s="18">
        <v>8800</v>
      </c>
      <c r="H10" s="18">
        <v>3000</v>
      </c>
      <c r="I10" s="18">
        <v>7800</v>
      </c>
      <c r="J10" s="18">
        <v>4400</v>
      </c>
      <c r="K10" s="18">
        <v>6800</v>
      </c>
      <c r="L10" s="18">
        <v>5800</v>
      </c>
      <c r="M10" s="18">
        <v>2200</v>
      </c>
      <c r="N10">
        <f>SUM(C10:M10)</f>
        <v>50400</v>
      </c>
      <c r="S10" t="s">
        <v>42</v>
      </c>
    </row>
    <row r="11" spans="1:29" x14ac:dyDescent="0.25">
      <c r="B11" t="s">
        <v>88</v>
      </c>
      <c r="C11">
        <v>5000</v>
      </c>
      <c r="D11">
        <v>3000</v>
      </c>
      <c r="E11">
        <v>1400</v>
      </c>
      <c r="F11">
        <v>2200</v>
      </c>
      <c r="G11">
        <v>8800</v>
      </c>
      <c r="H11">
        <v>3000</v>
      </c>
      <c r="I11">
        <v>7800</v>
      </c>
      <c r="J11">
        <v>4400</v>
      </c>
      <c r="K11">
        <v>6800</v>
      </c>
      <c r="L11">
        <v>5800</v>
      </c>
      <c r="M11">
        <v>2200</v>
      </c>
      <c r="S11" t="s">
        <v>80</v>
      </c>
    </row>
    <row r="14" spans="1:29" x14ac:dyDescent="0.25">
      <c r="O14" t="s">
        <v>81</v>
      </c>
      <c r="P14">
        <f>SUMPRODUCT(VARS3,FIXED)</f>
        <v>0</v>
      </c>
    </row>
    <row r="15" spans="1:29" x14ac:dyDescent="0.25">
      <c r="B15" t="s">
        <v>84</v>
      </c>
      <c r="C15" t="s">
        <v>5</v>
      </c>
      <c r="D15" t="s">
        <v>6</v>
      </c>
      <c r="E15" t="s">
        <v>7</v>
      </c>
      <c r="F15" t="s">
        <v>12</v>
      </c>
      <c r="G15" t="s">
        <v>13</v>
      </c>
      <c r="H15" t="s">
        <v>8</v>
      </c>
      <c r="I15" t="s">
        <v>9</v>
      </c>
      <c r="J15" t="s">
        <v>14</v>
      </c>
      <c r="K15" t="s">
        <v>10</v>
      </c>
      <c r="L15" t="s">
        <v>15</v>
      </c>
      <c r="M15" t="s">
        <v>11</v>
      </c>
      <c r="N15" t="s">
        <v>87</v>
      </c>
      <c r="O15" t="s">
        <v>85</v>
      </c>
    </row>
    <row r="16" spans="1:29" x14ac:dyDescent="0.25">
      <c r="A16" t="s">
        <v>5</v>
      </c>
      <c r="B16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>
        <v>0</v>
      </c>
      <c r="N16">
        <f>SUM(C16:M16)</f>
        <v>0</v>
      </c>
      <c r="O16" s="5">
        <v>20000</v>
      </c>
      <c r="P16">
        <f>1-N16*O16</f>
        <v>1</v>
      </c>
    </row>
    <row r="17" spans="1:16" x14ac:dyDescent="0.25">
      <c r="A17" t="s">
        <v>6</v>
      </c>
      <c r="B17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>
        <v>0</v>
      </c>
      <c r="N17">
        <f t="shared" ref="N17:N22" si="0">SUM(C17:M17)</f>
        <v>0</v>
      </c>
      <c r="O17" s="5">
        <v>20000</v>
      </c>
      <c r="P17">
        <f t="shared" ref="P17:P22" si="1">1-N17*O17</f>
        <v>1</v>
      </c>
    </row>
    <row r="18" spans="1:16" x14ac:dyDescent="0.25">
      <c r="A18" t="s">
        <v>7</v>
      </c>
      <c r="B18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>
        <v>0</v>
      </c>
      <c r="N18">
        <f>SUM(C18:M18)</f>
        <v>0</v>
      </c>
      <c r="O18" s="5">
        <v>20000</v>
      </c>
      <c r="P18">
        <f t="shared" si="1"/>
        <v>1</v>
      </c>
    </row>
    <row r="19" spans="1:16" x14ac:dyDescent="0.25">
      <c r="A19" t="s">
        <v>8</v>
      </c>
      <c r="B19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>
        <v>0</v>
      </c>
      <c r="N19">
        <f t="shared" si="0"/>
        <v>0</v>
      </c>
      <c r="O19" s="5">
        <v>20000</v>
      </c>
      <c r="P19">
        <f t="shared" si="1"/>
        <v>1</v>
      </c>
    </row>
    <row r="20" spans="1:16" x14ac:dyDescent="0.25">
      <c r="A20" t="s">
        <v>9</v>
      </c>
      <c r="B20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>
        <v>0</v>
      </c>
      <c r="N20">
        <f t="shared" si="0"/>
        <v>0</v>
      </c>
      <c r="O20" s="5">
        <v>20000</v>
      </c>
      <c r="P20">
        <f t="shared" si="1"/>
        <v>1</v>
      </c>
    </row>
    <row r="21" spans="1:16" x14ac:dyDescent="0.25">
      <c r="A21" t="s">
        <v>10</v>
      </c>
      <c r="B21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>
        <v>0</v>
      </c>
      <c r="N21">
        <f t="shared" si="0"/>
        <v>0</v>
      </c>
      <c r="O21" s="5">
        <v>20000</v>
      </c>
      <c r="P21">
        <f t="shared" si="1"/>
        <v>1</v>
      </c>
    </row>
    <row r="22" spans="1:16" x14ac:dyDescent="0.25">
      <c r="A22" t="s">
        <v>11</v>
      </c>
      <c r="B22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>
        <v>0</v>
      </c>
      <c r="N22">
        <f t="shared" si="0"/>
        <v>0</v>
      </c>
      <c r="O22" s="5">
        <v>20000</v>
      </c>
      <c r="P22">
        <f t="shared" si="1"/>
        <v>1</v>
      </c>
    </row>
    <row r="23" spans="1:16" x14ac:dyDescent="0.25">
      <c r="A23" t="s">
        <v>87</v>
      </c>
      <c r="B23">
        <f>SUM(B16:B22)</f>
        <v>7</v>
      </c>
    </row>
    <row r="35" spans="3:16" x14ac:dyDescent="0.25"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K35" t="s">
        <v>42</v>
      </c>
      <c r="L35" t="s">
        <v>74</v>
      </c>
      <c r="M35" t="s">
        <v>75</v>
      </c>
    </row>
    <row r="36" spans="3:16" x14ac:dyDescent="0.25">
      <c r="C36" t="s">
        <v>76</v>
      </c>
      <c r="D36">
        <v>1</v>
      </c>
      <c r="E36">
        <v>10000</v>
      </c>
      <c r="F36">
        <v>3000</v>
      </c>
      <c r="G36">
        <v>0</v>
      </c>
      <c r="H36">
        <v>19000</v>
      </c>
      <c r="I36">
        <v>0</v>
      </c>
      <c r="K36">
        <f>SUM(E36:I36)</f>
        <v>32000</v>
      </c>
      <c r="L36">
        <v>32000</v>
      </c>
      <c r="M36">
        <f>K36-L36*D36</f>
        <v>0</v>
      </c>
      <c r="O36" t="s">
        <v>77</v>
      </c>
      <c r="P36">
        <f>SUMPRODUCT(D36:D39,D46:D49)</f>
        <v>0</v>
      </c>
    </row>
    <row r="37" spans="3:16" x14ac:dyDescent="0.25">
      <c r="C37" t="s">
        <v>71</v>
      </c>
      <c r="D37">
        <v>1</v>
      </c>
      <c r="E37">
        <v>0</v>
      </c>
      <c r="F37">
        <v>12000</v>
      </c>
      <c r="G37">
        <v>16000</v>
      </c>
      <c r="H37">
        <v>0</v>
      </c>
      <c r="I37">
        <v>12000.000000000002</v>
      </c>
      <c r="K37">
        <f>SUM(E37:I37)</f>
        <v>40000</v>
      </c>
      <c r="L37">
        <v>40000</v>
      </c>
      <c r="M37">
        <f t="shared" ref="M37:M39" si="2">K37-L37*D37</f>
        <v>0</v>
      </c>
      <c r="O37" t="s">
        <v>78</v>
      </c>
      <c r="P37">
        <f>SUMPRODUCT(E36:I39,E46:I49)</f>
        <v>0</v>
      </c>
    </row>
    <row r="38" spans="3:16" x14ac:dyDescent="0.25">
      <c r="C38" t="s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f t="shared" ref="K38:K41" si="3">SUM(E38:I38)</f>
        <v>0</v>
      </c>
      <c r="L38">
        <v>0</v>
      </c>
      <c r="M38">
        <f t="shared" si="2"/>
        <v>0</v>
      </c>
      <c r="O38" t="s">
        <v>79</v>
      </c>
      <c r="P38">
        <f>SUMPRODUCT(K36:K39,K46:K49)</f>
        <v>0</v>
      </c>
    </row>
    <row r="39" spans="3:16" x14ac:dyDescent="0.25">
      <c r="C39" t="s">
        <v>73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f t="shared" si="3"/>
        <v>0</v>
      </c>
      <c r="L39">
        <v>0</v>
      </c>
      <c r="M39">
        <f t="shared" si="2"/>
        <v>0</v>
      </c>
    </row>
    <row r="40" spans="3:16" x14ac:dyDescent="0.25">
      <c r="C40" t="s">
        <v>42</v>
      </c>
      <c r="D40">
        <f>SUM(D36:D39)</f>
        <v>2</v>
      </c>
      <c r="E40">
        <f t="shared" ref="E40:I40" si="4">SUM(E36:E39)</f>
        <v>10000</v>
      </c>
      <c r="F40">
        <f t="shared" si="4"/>
        <v>15000</v>
      </c>
      <c r="G40">
        <f t="shared" si="4"/>
        <v>16000</v>
      </c>
      <c r="H40">
        <f t="shared" si="4"/>
        <v>19000</v>
      </c>
      <c r="I40">
        <f t="shared" si="4"/>
        <v>12000.000000000002</v>
      </c>
      <c r="K40">
        <f t="shared" si="3"/>
        <v>72000</v>
      </c>
    </row>
    <row r="41" spans="3:16" x14ac:dyDescent="0.25">
      <c r="C41" t="s">
        <v>80</v>
      </c>
      <c r="E41">
        <v>10000</v>
      </c>
      <c r="F41">
        <v>15000</v>
      </c>
      <c r="G41">
        <v>16000</v>
      </c>
      <c r="H41">
        <v>19000</v>
      </c>
      <c r="I41">
        <v>12000</v>
      </c>
      <c r="K41">
        <f t="shared" si="3"/>
        <v>72000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3541-F195-44A0-8D7B-10C9644F43D2}">
  <dimension ref="A3:P21"/>
  <sheetViews>
    <sheetView workbookViewId="0">
      <selection sqref="A1:P21"/>
    </sheetView>
  </sheetViews>
  <sheetFormatPr defaultRowHeight="15" x14ac:dyDescent="0.25"/>
  <cols>
    <col min="16" max="16" width="10" bestFit="1" customWidth="1"/>
  </cols>
  <sheetData>
    <row r="3" spans="1:16" x14ac:dyDescent="0.25">
      <c r="A3" t="s">
        <v>161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42</v>
      </c>
    </row>
    <row r="4" spans="1:16" x14ac:dyDescent="0.25">
      <c r="A4" t="s">
        <v>73</v>
      </c>
      <c r="B4">
        <v>5000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f>SUM(B4:L4)</f>
        <v>5000</v>
      </c>
      <c r="N4">
        <v>5000</v>
      </c>
    </row>
    <row r="5" spans="1:16" x14ac:dyDescent="0.25">
      <c r="A5" t="s">
        <v>154</v>
      </c>
      <c r="B5">
        <v>0</v>
      </c>
      <c r="C5">
        <v>3000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5800</v>
      </c>
      <c r="L5">
        <v>0</v>
      </c>
      <c r="M5">
        <f t="shared" ref="M5:M10" si="0">SUM(B5:L5)</f>
        <v>8800</v>
      </c>
      <c r="N5">
        <v>8800</v>
      </c>
    </row>
    <row r="6" spans="1:16" x14ac:dyDescent="0.25">
      <c r="A6" t="s">
        <v>155</v>
      </c>
      <c r="B6">
        <v>0</v>
      </c>
      <c r="C6">
        <v>0</v>
      </c>
      <c r="D6">
        <v>1400</v>
      </c>
      <c r="E6">
        <v>0</v>
      </c>
      <c r="F6">
        <v>400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1800</v>
      </c>
      <c r="N6">
        <v>1800</v>
      </c>
    </row>
    <row r="7" spans="1:16" x14ac:dyDescent="0.25">
      <c r="A7" t="s">
        <v>156</v>
      </c>
      <c r="B7">
        <v>0</v>
      </c>
      <c r="C7">
        <v>0</v>
      </c>
      <c r="D7">
        <v>0</v>
      </c>
      <c r="E7">
        <v>0</v>
      </c>
      <c r="F7">
        <v>0</v>
      </c>
      <c r="G7">
        <v>3000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3000</v>
      </c>
      <c r="N7">
        <v>3000</v>
      </c>
    </row>
    <row r="8" spans="1:16" x14ac:dyDescent="0.25">
      <c r="A8" t="s">
        <v>157</v>
      </c>
      <c r="B8">
        <v>0</v>
      </c>
      <c r="C8">
        <v>0</v>
      </c>
      <c r="D8">
        <v>0</v>
      </c>
      <c r="E8">
        <v>2200</v>
      </c>
      <c r="F8">
        <v>0</v>
      </c>
      <c r="G8">
        <v>0</v>
      </c>
      <c r="H8">
        <v>7800</v>
      </c>
      <c r="I8">
        <v>0</v>
      </c>
      <c r="J8">
        <v>0</v>
      </c>
      <c r="K8">
        <v>0</v>
      </c>
      <c r="L8">
        <v>0</v>
      </c>
      <c r="M8">
        <f t="shared" si="0"/>
        <v>10000</v>
      </c>
      <c r="N8">
        <v>10000</v>
      </c>
    </row>
    <row r="9" spans="1:16" x14ac:dyDescent="0.25">
      <c r="A9" t="s">
        <v>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6800</v>
      </c>
      <c r="K9">
        <v>0</v>
      </c>
      <c r="L9">
        <v>0</v>
      </c>
      <c r="M9">
        <f t="shared" si="0"/>
        <v>6800</v>
      </c>
      <c r="N9">
        <v>6800</v>
      </c>
    </row>
    <row r="10" spans="1:16" x14ac:dyDescent="0.25">
      <c r="A10" t="s">
        <v>159</v>
      </c>
      <c r="B10">
        <v>0</v>
      </c>
      <c r="C10">
        <v>0</v>
      </c>
      <c r="D10">
        <v>0</v>
      </c>
      <c r="E10">
        <v>0</v>
      </c>
      <c r="F10">
        <v>8400</v>
      </c>
      <c r="G10">
        <v>0</v>
      </c>
      <c r="H10">
        <v>0</v>
      </c>
      <c r="I10">
        <v>4400</v>
      </c>
      <c r="J10">
        <v>0</v>
      </c>
      <c r="K10">
        <v>0</v>
      </c>
      <c r="L10">
        <v>2200</v>
      </c>
      <c r="M10">
        <f t="shared" si="0"/>
        <v>15000</v>
      </c>
      <c r="N10">
        <v>15000</v>
      </c>
    </row>
    <row r="11" spans="1:16" x14ac:dyDescent="0.25">
      <c r="B11">
        <f>SUM(B4:B10)</f>
        <v>5000</v>
      </c>
      <c r="C11">
        <f t="shared" ref="C11:L11" si="1">SUM(C4:C10)</f>
        <v>3000</v>
      </c>
      <c r="D11">
        <f t="shared" si="1"/>
        <v>1400</v>
      </c>
      <c r="E11">
        <f t="shared" si="1"/>
        <v>2200</v>
      </c>
      <c r="F11">
        <f t="shared" si="1"/>
        <v>8800</v>
      </c>
      <c r="G11">
        <f t="shared" si="1"/>
        <v>3000</v>
      </c>
      <c r="H11">
        <f t="shared" si="1"/>
        <v>7800</v>
      </c>
      <c r="I11">
        <f t="shared" si="1"/>
        <v>4400</v>
      </c>
      <c r="J11">
        <f t="shared" si="1"/>
        <v>6800</v>
      </c>
      <c r="K11">
        <f t="shared" si="1"/>
        <v>5800</v>
      </c>
      <c r="L11">
        <f t="shared" si="1"/>
        <v>2200</v>
      </c>
    </row>
    <row r="12" spans="1:16" x14ac:dyDescent="0.25">
      <c r="A12" t="s">
        <v>42</v>
      </c>
      <c r="B12">
        <v>5000</v>
      </c>
      <c r="C12">
        <v>3000</v>
      </c>
      <c r="D12">
        <v>1400</v>
      </c>
      <c r="E12">
        <v>2200</v>
      </c>
      <c r="F12">
        <v>8800</v>
      </c>
      <c r="G12">
        <v>3000</v>
      </c>
      <c r="H12">
        <v>7800</v>
      </c>
      <c r="I12">
        <v>4400</v>
      </c>
      <c r="J12">
        <v>6800</v>
      </c>
      <c r="K12">
        <v>5800</v>
      </c>
      <c r="L12">
        <v>2200</v>
      </c>
    </row>
    <row r="13" spans="1:16" x14ac:dyDescent="0.25">
      <c r="O13" t="s">
        <v>59</v>
      </c>
      <c r="P13" s="4">
        <f>SUM(M15:M21)</f>
        <v>30000</v>
      </c>
    </row>
    <row r="14" spans="1:16" x14ac:dyDescent="0.25">
      <c r="A14" t="s">
        <v>161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162</v>
      </c>
    </row>
    <row r="15" spans="1:16" x14ac:dyDescent="0.25">
      <c r="A15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ref="M15:M21" si="2">IF(SUM(B4:L4)&gt;0,SUM(B15:L15)+N22+3600,0)</f>
        <v>3600</v>
      </c>
    </row>
    <row r="16" spans="1:16" x14ac:dyDescent="0.25">
      <c r="A16" t="s">
        <v>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2030</v>
      </c>
      <c r="L16">
        <v>0</v>
      </c>
      <c r="M16">
        <f t="shared" si="2"/>
        <v>5630</v>
      </c>
    </row>
    <row r="17" spans="1:13" x14ac:dyDescent="0.25">
      <c r="A17" t="s">
        <v>155</v>
      </c>
      <c r="B17">
        <v>0</v>
      </c>
      <c r="C17">
        <v>0</v>
      </c>
      <c r="D17">
        <v>0</v>
      </c>
      <c r="E17">
        <v>0</v>
      </c>
      <c r="F17">
        <v>120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2"/>
        <v>3720</v>
      </c>
    </row>
    <row r="18" spans="1:13" x14ac:dyDescent="0.25">
      <c r="A18" t="s">
        <v>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2"/>
        <v>3600</v>
      </c>
    </row>
    <row r="19" spans="1:13" x14ac:dyDescent="0.25">
      <c r="A19" t="s">
        <v>157</v>
      </c>
      <c r="B19">
        <v>0</v>
      </c>
      <c r="C19">
        <v>0</v>
      </c>
      <c r="D19">
        <v>0</v>
      </c>
      <c r="E19">
        <v>462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2"/>
        <v>4062</v>
      </c>
    </row>
    <row r="20" spans="1:13" x14ac:dyDescent="0.25">
      <c r="A20" t="s">
        <v>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2"/>
        <v>3600</v>
      </c>
    </row>
    <row r="21" spans="1:13" x14ac:dyDescent="0.25">
      <c r="A21" t="s">
        <v>159</v>
      </c>
      <c r="B21">
        <v>0</v>
      </c>
      <c r="C21">
        <v>0</v>
      </c>
      <c r="D21">
        <v>0</v>
      </c>
      <c r="E21">
        <v>0</v>
      </c>
      <c r="F21">
        <v>1176</v>
      </c>
      <c r="G21">
        <v>0</v>
      </c>
      <c r="H21">
        <v>0</v>
      </c>
      <c r="I21">
        <v>1012</v>
      </c>
      <c r="J21">
        <v>0</v>
      </c>
      <c r="K21">
        <v>0</v>
      </c>
      <c r="L21">
        <v>0</v>
      </c>
      <c r="M21">
        <f t="shared" si="2"/>
        <v>5788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9EF3-0990-42B1-8090-FCFDE5E8B56B}">
  <dimension ref="A1:L14"/>
  <sheetViews>
    <sheetView workbookViewId="0">
      <selection activeCell="I5" sqref="I5"/>
    </sheetView>
  </sheetViews>
  <sheetFormatPr defaultRowHeight="15" x14ac:dyDescent="0.25"/>
  <cols>
    <col min="1" max="1" width="20.28515625" bestFit="1" customWidth="1"/>
    <col min="2" max="2" width="12.85546875" bestFit="1" customWidth="1"/>
    <col min="6" max="6" width="11.7109375" bestFit="1" customWidth="1"/>
    <col min="8" max="8" width="15.5703125" bestFit="1" customWidth="1"/>
    <col min="11" max="11" width="18.85546875" bestFit="1" customWidth="1"/>
  </cols>
  <sheetData>
    <row r="1" spans="1:12" x14ac:dyDescent="0.25">
      <c r="C1">
        <v>20000</v>
      </c>
      <c r="D1">
        <v>22000</v>
      </c>
      <c r="E1">
        <v>17000</v>
      </c>
      <c r="F1">
        <v>21000</v>
      </c>
      <c r="G1">
        <v>10000</v>
      </c>
      <c r="H1">
        <v>8000</v>
      </c>
      <c r="I1" t="s">
        <v>28</v>
      </c>
      <c r="K1" t="s">
        <v>27</v>
      </c>
    </row>
    <row r="2" spans="1:12" x14ac:dyDescent="0.25">
      <c r="B2" t="s">
        <v>17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K2">
        <v>1</v>
      </c>
      <c r="L2">
        <v>5000</v>
      </c>
    </row>
    <row r="3" spans="1:12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 s="2">
        <f>SUM(L2:L6)</f>
        <v>25000</v>
      </c>
      <c r="K3">
        <v>2</v>
      </c>
      <c r="L3">
        <v>7000</v>
      </c>
    </row>
    <row r="4" spans="1:12" x14ac:dyDescent="0.25"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>
        <v>3</v>
      </c>
      <c r="L4">
        <v>4000</v>
      </c>
    </row>
    <row r="5" spans="1:12" x14ac:dyDescent="0.25">
      <c r="B5">
        <v>3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f>SUM(L4:L6)</f>
        <v>13000</v>
      </c>
      <c r="K5">
        <v>4</v>
      </c>
      <c r="L5">
        <v>6000</v>
      </c>
    </row>
    <row r="6" spans="1:12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K6">
        <v>5</v>
      </c>
      <c r="L6">
        <v>3000</v>
      </c>
    </row>
    <row r="7" spans="1:12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K7">
        <v>6</v>
      </c>
      <c r="L7">
        <v>1500</v>
      </c>
    </row>
    <row r="8" spans="1:12" x14ac:dyDescent="0.25"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10" spans="1:12" x14ac:dyDescent="0.25">
      <c r="B10" t="s">
        <v>18</v>
      </c>
    </row>
    <row r="11" spans="1:12" x14ac:dyDescent="0.25">
      <c r="B11" t="s">
        <v>21</v>
      </c>
      <c r="C11" t="s">
        <v>20</v>
      </c>
      <c r="D11">
        <v>20000</v>
      </c>
    </row>
    <row r="12" spans="1:12" x14ac:dyDescent="0.25">
      <c r="B12" t="s">
        <v>22</v>
      </c>
      <c r="C12" t="s">
        <v>20</v>
      </c>
      <c r="D12">
        <v>20000</v>
      </c>
    </row>
    <row r="13" spans="1:12" x14ac:dyDescent="0.25">
      <c r="A13" t="s">
        <v>23</v>
      </c>
    </row>
    <row r="14" spans="1:12" x14ac:dyDescent="0.25">
      <c r="A14" t="s">
        <v>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995-2DF5-4466-9CC7-206C5ADC0AE0}">
  <dimension ref="B1:N202"/>
  <sheetViews>
    <sheetView workbookViewId="0">
      <selection activeCell="I5" sqref="I5"/>
    </sheetView>
  </sheetViews>
  <sheetFormatPr defaultRowHeight="15" x14ac:dyDescent="0.25"/>
  <cols>
    <col min="2" max="2" width="11.140625" bestFit="1" customWidth="1"/>
    <col min="5" max="5" width="11.85546875" bestFit="1" customWidth="1"/>
    <col min="14" max="14" width="9.140625" style="17"/>
  </cols>
  <sheetData>
    <row r="1" spans="2:14" x14ac:dyDescent="0.25">
      <c r="N1" s="17" t="s">
        <v>3</v>
      </c>
    </row>
    <row r="2" spans="2:14" x14ac:dyDescent="0.25">
      <c r="B2" t="s">
        <v>64</v>
      </c>
      <c r="C2" t="s">
        <v>60</v>
      </c>
      <c r="D2" t="s">
        <v>62</v>
      </c>
      <c r="E2" t="s">
        <v>61</v>
      </c>
      <c r="F2" t="s">
        <v>60</v>
      </c>
      <c r="G2" t="s">
        <v>62</v>
      </c>
      <c r="I2" t="s">
        <v>63</v>
      </c>
      <c r="N2" s="17">
        <f ca="1">RAND()</f>
        <v>0.69603438023822484</v>
      </c>
    </row>
    <row r="3" spans="2:14" x14ac:dyDescent="0.25">
      <c r="B3">
        <v>1</v>
      </c>
      <c r="C3">
        <v>0.35</v>
      </c>
      <c r="D3">
        <v>0.35</v>
      </c>
      <c r="E3">
        <v>1</v>
      </c>
      <c r="F3">
        <v>0.1</v>
      </c>
      <c r="G3">
        <v>0.1</v>
      </c>
      <c r="I3">
        <f>B3+E3</f>
        <v>2</v>
      </c>
      <c r="N3" s="17">
        <f t="shared" ref="N3:N66" ca="1" si="0">RAND()</f>
        <v>0.26506781127034273</v>
      </c>
    </row>
    <row r="4" spans="2:14" x14ac:dyDescent="0.25">
      <c r="B4">
        <v>2</v>
      </c>
      <c r="C4">
        <v>0.2</v>
      </c>
      <c r="D4">
        <f>D3+C4</f>
        <v>0.55000000000000004</v>
      </c>
      <c r="E4">
        <v>2</v>
      </c>
      <c r="F4">
        <v>0.2</v>
      </c>
      <c r="G4">
        <f>G3+F4</f>
        <v>0.30000000000000004</v>
      </c>
      <c r="I4">
        <f t="shared" ref="I4:I6" si="1">B4+E4</f>
        <v>4</v>
      </c>
      <c r="N4" s="17">
        <f t="shared" ca="1" si="0"/>
        <v>7.0081505555228296E-2</v>
      </c>
    </row>
    <row r="5" spans="2:14" x14ac:dyDescent="0.25">
      <c r="B5">
        <v>3</v>
      </c>
      <c r="C5">
        <v>0.05</v>
      </c>
      <c r="D5">
        <f>D4+C5</f>
        <v>0.60000000000000009</v>
      </c>
      <c r="E5">
        <v>3</v>
      </c>
      <c r="F5">
        <v>0.3</v>
      </c>
      <c r="G5">
        <f>G4+F5</f>
        <v>0.60000000000000009</v>
      </c>
      <c r="I5">
        <f t="shared" si="1"/>
        <v>6</v>
      </c>
      <c r="N5" s="17">
        <f t="shared" ca="1" si="0"/>
        <v>0.1024736474425294</v>
      </c>
    </row>
    <row r="6" spans="2:14" x14ac:dyDescent="0.25">
      <c r="B6">
        <v>4</v>
      </c>
      <c r="C6">
        <v>0.15</v>
      </c>
      <c r="D6">
        <f>D5+C6</f>
        <v>0.75000000000000011</v>
      </c>
      <c r="E6">
        <v>4</v>
      </c>
      <c r="F6">
        <v>0.4</v>
      </c>
      <c r="G6">
        <f>G5+F6</f>
        <v>1</v>
      </c>
      <c r="I6">
        <f t="shared" si="1"/>
        <v>8</v>
      </c>
      <c r="N6" s="17">
        <f t="shared" ca="1" si="0"/>
        <v>0.65816184234911135</v>
      </c>
    </row>
    <row r="7" spans="2:14" x14ac:dyDescent="0.25">
      <c r="B7">
        <v>5</v>
      </c>
      <c r="C7">
        <v>0.25</v>
      </c>
      <c r="D7">
        <f>D6+C7</f>
        <v>1</v>
      </c>
      <c r="N7" s="17">
        <f t="shared" ca="1" si="0"/>
        <v>0.73321090660379362</v>
      </c>
    </row>
    <row r="8" spans="2:14" x14ac:dyDescent="0.25">
      <c r="N8" s="17">
        <f t="shared" ca="1" si="0"/>
        <v>0.71208136512434905</v>
      </c>
    </row>
    <row r="9" spans="2:14" x14ac:dyDescent="0.25">
      <c r="N9" s="17">
        <f t="shared" ca="1" si="0"/>
        <v>0.71212647158803177</v>
      </c>
    </row>
    <row r="10" spans="2:14" x14ac:dyDescent="0.25">
      <c r="N10" s="17">
        <f t="shared" ca="1" si="0"/>
        <v>0.26559928565866309</v>
      </c>
    </row>
    <row r="11" spans="2:14" x14ac:dyDescent="0.25">
      <c r="N11" s="17">
        <f t="shared" ca="1" si="0"/>
        <v>0.73081845102981247</v>
      </c>
    </row>
    <row r="12" spans="2:14" x14ac:dyDescent="0.25">
      <c r="N12" s="17">
        <f t="shared" ca="1" si="0"/>
        <v>0.38598342654039974</v>
      </c>
    </row>
    <row r="13" spans="2:14" x14ac:dyDescent="0.25">
      <c r="N13" s="17">
        <f t="shared" ca="1" si="0"/>
        <v>0.19347074961892985</v>
      </c>
    </row>
    <row r="14" spans="2:14" x14ac:dyDescent="0.25">
      <c r="N14" s="17">
        <f t="shared" ca="1" si="0"/>
        <v>0.56585657265049805</v>
      </c>
    </row>
    <row r="15" spans="2:14" x14ac:dyDescent="0.25">
      <c r="N15" s="17">
        <f t="shared" ca="1" si="0"/>
        <v>0.7979382984385498</v>
      </c>
    </row>
    <row r="16" spans="2:14" x14ac:dyDescent="0.25">
      <c r="N16" s="17">
        <f t="shared" ca="1" si="0"/>
        <v>0.51507261409152727</v>
      </c>
    </row>
    <row r="17" spans="14:14" x14ac:dyDescent="0.25">
      <c r="N17" s="17">
        <f t="shared" ca="1" si="0"/>
        <v>0.33424931216741982</v>
      </c>
    </row>
    <row r="18" spans="14:14" x14ac:dyDescent="0.25">
      <c r="N18" s="17">
        <f t="shared" ca="1" si="0"/>
        <v>0.38681404732566294</v>
      </c>
    </row>
    <row r="19" spans="14:14" x14ac:dyDescent="0.25">
      <c r="N19" s="17">
        <f t="shared" ca="1" si="0"/>
        <v>0.5541347332331783</v>
      </c>
    </row>
    <row r="20" spans="14:14" x14ac:dyDescent="0.25">
      <c r="N20" s="17">
        <f t="shared" ca="1" si="0"/>
        <v>0.30094169778464575</v>
      </c>
    </row>
    <row r="21" spans="14:14" x14ac:dyDescent="0.25">
      <c r="N21" s="17">
        <f t="shared" ca="1" si="0"/>
        <v>0.59016608681043881</v>
      </c>
    </row>
    <row r="22" spans="14:14" x14ac:dyDescent="0.25">
      <c r="N22" s="17">
        <f t="shared" ca="1" si="0"/>
        <v>0.7648956162702486</v>
      </c>
    </row>
    <row r="23" spans="14:14" x14ac:dyDescent="0.25">
      <c r="N23" s="17">
        <f t="shared" ca="1" si="0"/>
        <v>0.18952823159612397</v>
      </c>
    </row>
    <row r="24" spans="14:14" x14ac:dyDescent="0.25">
      <c r="N24" s="17">
        <f t="shared" ca="1" si="0"/>
        <v>0.95111660703117173</v>
      </c>
    </row>
    <row r="25" spans="14:14" x14ac:dyDescent="0.25">
      <c r="N25" s="17">
        <f t="shared" ca="1" si="0"/>
        <v>0.37757933567640301</v>
      </c>
    </row>
    <row r="26" spans="14:14" x14ac:dyDescent="0.25">
      <c r="N26" s="17">
        <f t="shared" ca="1" si="0"/>
        <v>0.16954061396114739</v>
      </c>
    </row>
    <row r="27" spans="14:14" x14ac:dyDescent="0.25">
      <c r="N27" s="17">
        <f t="shared" ca="1" si="0"/>
        <v>0.12630764280104811</v>
      </c>
    </row>
    <row r="28" spans="14:14" x14ac:dyDescent="0.25">
      <c r="N28" s="17">
        <f t="shared" ca="1" si="0"/>
        <v>0.65190526511784841</v>
      </c>
    </row>
    <row r="29" spans="14:14" x14ac:dyDescent="0.25">
      <c r="N29" s="17">
        <f t="shared" ca="1" si="0"/>
        <v>3.2814658277297015E-3</v>
      </c>
    </row>
    <row r="30" spans="14:14" x14ac:dyDescent="0.25">
      <c r="N30" s="17">
        <f t="shared" ca="1" si="0"/>
        <v>0.42702968029824795</v>
      </c>
    </row>
    <row r="31" spans="14:14" x14ac:dyDescent="0.25">
      <c r="N31" s="17">
        <f t="shared" ca="1" si="0"/>
        <v>0.57773254320113943</v>
      </c>
    </row>
    <row r="32" spans="14:14" x14ac:dyDescent="0.25">
      <c r="N32" s="17">
        <f t="shared" ca="1" si="0"/>
        <v>0.68351995147939681</v>
      </c>
    </row>
    <row r="33" spans="14:14" x14ac:dyDescent="0.25">
      <c r="N33" s="17">
        <f t="shared" ca="1" si="0"/>
        <v>0.20260856142326888</v>
      </c>
    </row>
    <row r="34" spans="14:14" x14ac:dyDescent="0.25">
      <c r="N34" s="17">
        <f t="shared" ca="1" si="0"/>
        <v>0.22663395517787677</v>
      </c>
    </row>
    <row r="35" spans="14:14" x14ac:dyDescent="0.25">
      <c r="N35" s="17">
        <f t="shared" ca="1" si="0"/>
        <v>1.1676492481449419E-2</v>
      </c>
    </row>
    <row r="36" spans="14:14" x14ac:dyDescent="0.25">
      <c r="N36" s="17">
        <f t="shared" ca="1" si="0"/>
        <v>9.0023920827894566E-2</v>
      </c>
    </row>
    <row r="37" spans="14:14" x14ac:dyDescent="0.25">
      <c r="N37" s="17">
        <f t="shared" ca="1" si="0"/>
        <v>0.55167195031650063</v>
      </c>
    </row>
    <row r="38" spans="14:14" x14ac:dyDescent="0.25">
      <c r="N38" s="17">
        <f t="shared" ca="1" si="0"/>
        <v>0.20449200747176233</v>
      </c>
    </row>
    <row r="39" spans="14:14" x14ac:dyDescent="0.25">
      <c r="N39" s="17">
        <f t="shared" ca="1" si="0"/>
        <v>0.49380622200270663</v>
      </c>
    </row>
    <row r="40" spans="14:14" x14ac:dyDescent="0.25">
      <c r="N40" s="17">
        <f t="shared" ca="1" si="0"/>
        <v>9.8680248397249093E-2</v>
      </c>
    </row>
    <row r="41" spans="14:14" x14ac:dyDescent="0.25">
      <c r="N41" s="17">
        <f t="shared" ca="1" si="0"/>
        <v>0.71222284111785328</v>
      </c>
    </row>
    <row r="42" spans="14:14" x14ac:dyDescent="0.25">
      <c r="N42" s="17">
        <f t="shared" ca="1" si="0"/>
        <v>0.37294368217679807</v>
      </c>
    </row>
    <row r="43" spans="14:14" x14ac:dyDescent="0.25">
      <c r="N43" s="17">
        <f t="shared" ca="1" si="0"/>
        <v>0.9379720904856037</v>
      </c>
    </row>
    <row r="44" spans="14:14" x14ac:dyDescent="0.25">
      <c r="N44" s="17">
        <f t="shared" ca="1" si="0"/>
        <v>0.60436517846109827</v>
      </c>
    </row>
    <row r="45" spans="14:14" x14ac:dyDescent="0.25">
      <c r="N45" s="17">
        <f t="shared" ca="1" si="0"/>
        <v>0.23541401198783873</v>
      </c>
    </row>
    <row r="46" spans="14:14" x14ac:dyDescent="0.25">
      <c r="N46" s="17">
        <f t="shared" ca="1" si="0"/>
        <v>0.26285920679224062</v>
      </c>
    </row>
    <row r="47" spans="14:14" x14ac:dyDescent="0.25">
      <c r="N47" s="17">
        <f t="shared" ca="1" si="0"/>
        <v>0.21786493579502897</v>
      </c>
    </row>
    <row r="48" spans="14:14" x14ac:dyDescent="0.25">
      <c r="N48" s="17">
        <f t="shared" ca="1" si="0"/>
        <v>0.38329386604690363</v>
      </c>
    </row>
    <row r="49" spans="14:14" x14ac:dyDescent="0.25">
      <c r="N49" s="17">
        <f t="shared" ca="1" si="0"/>
        <v>0.81933779187011346</v>
      </c>
    </row>
    <row r="50" spans="14:14" x14ac:dyDescent="0.25">
      <c r="N50" s="17">
        <f t="shared" ca="1" si="0"/>
        <v>0.1591693392056055</v>
      </c>
    </row>
    <row r="51" spans="14:14" x14ac:dyDescent="0.25">
      <c r="N51" s="17">
        <f t="shared" ca="1" si="0"/>
        <v>0.54718034456525666</v>
      </c>
    </row>
    <row r="52" spans="14:14" x14ac:dyDescent="0.25">
      <c r="N52" s="17">
        <f t="shared" ca="1" si="0"/>
        <v>0.28159987019435451</v>
      </c>
    </row>
    <row r="53" spans="14:14" x14ac:dyDescent="0.25">
      <c r="N53" s="17">
        <f t="shared" ca="1" si="0"/>
        <v>0.55315831664237236</v>
      </c>
    </row>
    <row r="54" spans="14:14" x14ac:dyDescent="0.25">
      <c r="N54" s="17">
        <f t="shared" ca="1" si="0"/>
        <v>0.64473169734594515</v>
      </c>
    </row>
    <row r="55" spans="14:14" x14ac:dyDescent="0.25">
      <c r="N55" s="17">
        <f t="shared" ca="1" si="0"/>
        <v>0.69033394825129235</v>
      </c>
    </row>
    <row r="56" spans="14:14" x14ac:dyDescent="0.25">
      <c r="N56" s="17">
        <f t="shared" ca="1" si="0"/>
        <v>0.9028442628054737</v>
      </c>
    </row>
    <row r="57" spans="14:14" x14ac:dyDescent="0.25">
      <c r="N57" s="17">
        <f t="shared" ca="1" si="0"/>
        <v>0.21064850036738769</v>
      </c>
    </row>
    <row r="58" spans="14:14" x14ac:dyDescent="0.25">
      <c r="N58" s="17">
        <f t="shared" ca="1" si="0"/>
        <v>0.46745939884646315</v>
      </c>
    </row>
    <row r="59" spans="14:14" x14ac:dyDescent="0.25">
      <c r="N59" s="17">
        <f t="shared" ca="1" si="0"/>
        <v>0.10993482532542986</v>
      </c>
    </row>
    <row r="60" spans="14:14" x14ac:dyDescent="0.25">
      <c r="N60" s="17">
        <f t="shared" ca="1" si="0"/>
        <v>0.62848350107528084</v>
      </c>
    </row>
    <row r="61" spans="14:14" x14ac:dyDescent="0.25">
      <c r="N61" s="17">
        <f t="shared" ca="1" si="0"/>
        <v>0.63230892262065475</v>
      </c>
    </row>
    <row r="62" spans="14:14" x14ac:dyDescent="0.25">
      <c r="N62" s="17">
        <f t="shared" ca="1" si="0"/>
        <v>0.31743609827804631</v>
      </c>
    </row>
    <row r="63" spans="14:14" x14ac:dyDescent="0.25">
      <c r="N63" s="17">
        <f t="shared" ca="1" si="0"/>
        <v>0.28498846969755576</v>
      </c>
    </row>
    <row r="64" spans="14:14" x14ac:dyDescent="0.25">
      <c r="N64" s="17">
        <f t="shared" ca="1" si="0"/>
        <v>0.25761630176961414</v>
      </c>
    </row>
    <row r="65" spans="14:14" x14ac:dyDescent="0.25">
      <c r="N65" s="17">
        <f t="shared" ca="1" si="0"/>
        <v>0.75885844982593587</v>
      </c>
    </row>
    <row r="66" spans="14:14" x14ac:dyDescent="0.25">
      <c r="N66" s="17">
        <f t="shared" ca="1" si="0"/>
        <v>0.86826757121394826</v>
      </c>
    </row>
    <row r="67" spans="14:14" x14ac:dyDescent="0.25">
      <c r="N67" s="17">
        <f t="shared" ref="N67:N130" ca="1" si="2">RAND()</f>
        <v>0.53762086766010209</v>
      </c>
    </row>
    <row r="68" spans="14:14" x14ac:dyDescent="0.25">
      <c r="N68" s="17">
        <f t="shared" ca="1" si="2"/>
        <v>0.46122702545348404</v>
      </c>
    </row>
    <row r="69" spans="14:14" x14ac:dyDescent="0.25">
      <c r="N69" s="17">
        <f t="shared" ca="1" si="2"/>
        <v>0.11937060777608954</v>
      </c>
    </row>
    <row r="70" spans="14:14" x14ac:dyDescent="0.25">
      <c r="N70" s="17">
        <f t="shared" ca="1" si="2"/>
        <v>0.97690066149603061</v>
      </c>
    </row>
    <row r="71" spans="14:14" x14ac:dyDescent="0.25">
      <c r="N71" s="17">
        <f t="shared" ca="1" si="2"/>
        <v>0.30458075408571139</v>
      </c>
    </row>
    <row r="72" spans="14:14" x14ac:dyDescent="0.25">
      <c r="N72" s="17">
        <f t="shared" ca="1" si="2"/>
        <v>0.33330763172610967</v>
      </c>
    </row>
    <row r="73" spans="14:14" x14ac:dyDescent="0.25">
      <c r="N73" s="17">
        <f t="shared" ca="1" si="2"/>
        <v>0.21894869805547768</v>
      </c>
    </row>
    <row r="74" spans="14:14" x14ac:dyDescent="0.25">
      <c r="N74" s="17">
        <f t="shared" ca="1" si="2"/>
        <v>0.78922751948878855</v>
      </c>
    </row>
    <row r="75" spans="14:14" x14ac:dyDescent="0.25">
      <c r="N75" s="17">
        <f t="shared" ca="1" si="2"/>
        <v>0.44415189749609374</v>
      </c>
    </row>
    <row r="76" spans="14:14" x14ac:dyDescent="0.25">
      <c r="N76" s="17">
        <f t="shared" ca="1" si="2"/>
        <v>0.64177595076645788</v>
      </c>
    </row>
    <row r="77" spans="14:14" x14ac:dyDescent="0.25">
      <c r="N77" s="17">
        <f t="shared" ca="1" si="2"/>
        <v>0.89303389870336614</v>
      </c>
    </row>
    <row r="78" spans="14:14" x14ac:dyDescent="0.25">
      <c r="N78" s="17">
        <f t="shared" ca="1" si="2"/>
        <v>0.13799961993750332</v>
      </c>
    </row>
    <row r="79" spans="14:14" x14ac:dyDescent="0.25">
      <c r="N79" s="17">
        <f t="shared" ca="1" si="2"/>
        <v>0.14100022681598923</v>
      </c>
    </row>
    <row r="80" spans="14:14" x14ac:dyDescent="0.25">
      <c r="N80" s="17">
        <f t="shared" ca="1" si="2"/>
        <v>0.52220875807452538</v>
      </c>
    </row>
    <row r="81" spans="14:14" x14ac:dyDescent="0.25">
      <c r="N81" s="17">
        <f t="shared" ca="1" si="2"/>
        <v>0.82427010290851699</v>
      </c>
    </row>
    <row r="82" spans="14:14" x14ac:dyDescent="0.25">
      <c r="N82" s="17">
        <f t="shared" ca="1" si="2"/>
        <v>6.7091965851249102E-2</v>
      </c>
    </row>
    <row r="83" spans="14:14" x14ac:dyDescent="0.25">
      <c r="N83" s="17">
        <f t="shared" ca="1" si="2"/>
        <v>0.13810390070676204</v>
      </c>
    </row>
    <row r="84" spans="14:14" x14ac:dyDescent="0.25">
      <c r="N84" s="17">
        <f t="shared" ca="1" si="2"/>
        <v>0.49209248546944928</v>
      </c>
    </row>
    <row r="85" spans="14:14" x14ac:dyDescent="0.25">
      <c r="N85" s="17">
        <f t="shared" ca="1" si="2"/>
        <v>0.81237557834270369</v>
      </c>
    </row>
    <row r="86" spans="14:14" x14ac:dyDescent="0.25">
      <c r="N86" s="17">
        <f t="shared" ca="1" si="2"/>
        <v>0.2071051768448634</v>
      </c>
    </row>
    <row r="87" spans="14:14" x14ac:dyDescent="0.25">
      <c r="N87" s="17">
        <f t="shared" ca="1" si="2"/>
        <v>0.26507484436812534</v>
      </c>
    </row>
    <row r="88" spans="14:14" x14ac:dyDescent="0.25">
      <c r="N88" s="17">
        <f t="shared" ca="1" si="2"/>
        <v>0.17468921408515992</v>
      </c>
    </row>
    <row r="89" spans="14:14" x14ac:dyDescent="0.25">
      <c r="N89" s="17">
        <f t="shared" ca="1" si="2"/>
        <v>0.87283107104997337</v>
      </c>
    </row>
    <row r="90" spans="14:14" x14ac:dyDescent="0.25">
      <c r="N90" s="17">
        <f t="shared" ca="1" si="2"/>
        <v>0.36534096664980931</v>
      </c>
    </row>
    <row r="91" spans="14:14" x14ac:dyDescent="0.25">
      <c r="N91" s="17">
        <f t="shared" ca="1" si="2"/>
        <v>0.47881852025050586</v>
      </c>
    </row>
    <row r="92" spans="14:14" x14ac:dyDescent="0.25">
      <c r="N92" s="17">
        <f t="shared" ca="1" si="2"/>
        <v>0.86600809772198362</v>
      </c>
    </row>
    <row r="93" spans="14:14" x14ac:dyDescent="0.25">
      <c r="N93" s="17">
        <f t="shared" ca="1" si="2"/>
        <v>0.46752543568515958</v>
      </c>
    </row>
    <row r="94" spans="14:14" x14ac:dyDescent="0.25">
      <c r="N94" s="17">
        <f t="shared" ca="1" si="2"/>
        <v>0.26781720847516277</v>
      </c>
    </row>
    <row r="95" spans="14:14" x14ac:dyDescent="0.25">
      <c r="N95" s="17">
        <f t="shared" ca="1" si="2"/>
        <v>0.83311971714288691</v>
      </c>
    </row>
    <row r="96" spans="14:14" x14ac:dyDescent="0.25">
      <c r="N96" s="17">
        <f t="shared" ca="1" si="2"/>
        <v>0.2396055020893294</v>
      </c>
    </row>
    <row r="97" spans="14:14" x14ac:dyDescent="0.25">
      <c r="N97" s="17">
        <f t="shared" ca="1" si="2"/>
        <v>0.92773466685740247</v>
      </c>
    </row>
    <row r="98" spans="14:14" x14ac:dyDescent="0.25">
      <c r="N98" s="17">
        <f t="shared" ca="1" si="2"/>
        <v>0.49647609155198968</v>
      </c>
    </row>
    <row r="99" spans="14:14" x14ac:dyDescent="0.25">
      <c r="N99" s="17">
        <f t="shared" ca="1" si="2"/>
        <v>0.38183910027357404</v>
      </c>
    </row>
    <row r="100" spans="14:14" x14ac:dyDescent="0.25">
      <c r="N100" s="17">
        <f t="shared" ca="1" si="2"/>
        <v>0.90696018248879817</v>
      </c>
    </row>
    <row r="101" spans="14:14" x14ac:dyDescent="0.25">
      <c r="N101" s="17">
        <f t="shared" ca="1" si="2"/>
        <v>0.77954337156000642</v>
      </c>
    </row>
    <row r="102" spans="14:14" x14ac:dyDescent="0.25">
      <c r="N102" s="17">
        <f t="shared" ca="1" si="2"/>
        <v>3.353981136694284E-2</v>
      </c>
    </row>
    <row r="103" spans="14:14" x14ac:dyDescent="0.25">
      <c r="N103" s="17">
        <f t="shared" ca="1" si="2"/>
        <v>0.23309915873734</v>
      </c>
    </row>
    <row r="104" spans="14:14" x14ac:dyDescent="0.25">
      <c r="N104" s="17">
        <f t="shared" ca="1" si="2"/>
        <v>4.970028881082289E-2</v>
      </c>
    </row>
    <row r="105" spans="14:14" x14ac:dyDescent="0.25">
      <c r="N105" s="17">
        <f t="shared" ca="1" si="2"/>
        <v>0.50741921790866307</v>
      </c>
    </row>
    <row r="106" spans="14:14" x14ac:dyDescent="0.25">
      <c r="N106" s="17">
        <f t="shared" ca="1" si="2"/>
        <v>0.89669295087775647</v>
      </c>
    </row>
    <row r="107" spans="14:14" x14ac:dyDescent="0.25">
      <c r="N107" s="17">
        <f t="shared" ca="1" si="2"/>
        <v>0.31385116239764954</v>
      </c>
    </row>
    <row r="108" spans="14:14" x14ac:dyDescent="0.25">
      <c r="N108" s="17">
        <f t="shared" ca="1" si="2"/>
        <v>0.75660863868788808</v>
      </c>
    </row>
    <row r="109" spans="14:14" x14ac:dyDescent="0.25">
      <c r="N109" s="17">
        <f t="shared" ca="1" si="2"/>
        <v>0.27352755600872292</v>
      </c>
    </row>
    <row r="110" spans="14:14" x14ac:dyDescent="0.25">
      <c r="N110" s="17">
        <f t="shared" ca="1" si="2"/>
        <v>0.20108947770729302</v>
      </c>
    </row>
    <row r="111" spans="14:14" x14ac:dyDescent="0.25">
      <c r="N111" s="17">
        <f t="shared" ca="1" si="2"/>
        <v>0.39049492291601318</v>
      </c>
    </row>
    <row r="112" spans="14:14" x14ac:dyDescent="0.25">
      <c r="N112" s="17">
        <f t="shared" ca="1" si="2"/>
        <v>0.50074588468915038</v>
      </c>
    </row>
    <row r="113" spans="14:14" x14ac:dyDescent="0.25">
      <c r="N113" s="17">
        <f t="shared" ca="1" si="2"/>
        <v>0.15643130993306664</v>
      </c>
    </row>
    <row r="114" spans="14:14" x14ac:dyDescent="0.25">
      <c r="N114" s="17">
        <f t="shared" ca="1" si="2"/>
        <v>0.95485375035152487</v>
      </c>
    </row>
    <row r="115" spans="14:14" x14ac:dyDescent="0.25">
      <c r="N115" s="17">
        <f t="shared" ca="1" si="2"/>
        <v>0.63886906408605748</v>
      </c>
    </row>
    <row r="116" spans="14:14" x14ac:dyDescent="0.25">
      <c r="N116" s="17">
        <f t="shared" ca="1" si="2"/>
        <v>0.80291992429394554</v>
      </c>
    </row>
    <row r="117" spans="14:14" x14ac:dyDescent="0.25">
      <c r="N117" s="17">
        <f t="shared" ca="1" si="2"/>
        <v>0.93970177061233684</v>
      </c>
    </row>
    <row r="118" spans="14:14" x14ac:dyDescent="0.25">
      <c r="N118" s="17">
        <f t="shared" ca="1" si="2"/>
        <v>0.12859970631575368</v>
      </c>
    </row>
    <row r="119" spans="14:14" x14ac:dyDescent="0.25">
      <c r="N119" s="17">
        <f t="shared" ca="1" si="2"/>
        <v>0.84882182187311306</v>
      </c>
    </row>
    <row r="120" spans="14:14" x14ac:dyDescent="0.25">
      <c r="N120" s="17">
        <f t="shared" ca="1" si="2"/>
        <v>0.61765647597435147</v>
      </c>
    </row>
    <row r="121" spans="14:14" x14ac:dyDescent="0.25">
      <c r="N121" s="17">
        <f t="shared" ca="1" si="2"/>
        <v>0.45915234520140813</v>
      </c>
    </row>
    <row r="122" spans="14:14" x14ac:dyDescent="0.25">
      <c r="N122" s="17">
        <f t="shared" ca="1" si="2"/>
        <v>0.64648349356972934</v>
      </c>
    </row>
    <row r="123" spans="14:14" x14ac:dyDescent="0.25">
      <c r="N123" s="17">
        <f t="shared" ca="1" si="2"/>
        <v>0.2203820103995745</v>
      </c>
    </row>
    <row r="124" spans="14:14" x14ac:dyDescent="0.25">
      <c r="N124" s="17">
        <f t="shared" ca="1" si="2"/>
        <v>0.44162498381265014</v>
      </c>
    </row>
    <row r="125" spans="14:14" x14ac:dyDescent="0.25">
      <c r="N125" s="17">
        <f t="shared" ca="1" si="2"/>
        <v>1.0253295858788647E-2</v>
      </c>
    </row>
    <row r="126" spans="14:14" x14ac:dyDescent="0.25">
      <c r="N126" s="17">
        <f t="shared" ca="1" si="2"/>
        <v>0.55972899900514594</v>
      </c>
    </row>
    <row r="127" spans="14:14" x14ac:dyDescent="0.25">
      <c r="N127" s="17">
        <f t="shared" ca="1" si="2"/>
        <v>0.74360664957228539</v>
      </c>
    </row>
    <row r="128" spans="14:14" x14ac:dyDescent="0.25">
      <c r="N128" s="17">
        <f t="shared" ca="1" si="2"/>
        <v>0.78924585781110135</v>
      </c>
    </row>
    <row r="129" spans="14:14" x14ac:dyDescent="0.25">
      <c r="N129" s="17">
        <f t="shared" ca="1" si="2"/>
        <v>0.78742321029693318</v>
      </c>
    </row>
    <row r="130" spans="14:14" x14ac:dyDescent="0.25">
      <c r="N130" s="17">
        <f t="shared" ca="1" si="2"/>
        <v>0.92260191271635561</v>
      </c>
    </row>
    <row r="131" spans="14:14" x14ac:dyDescent="0.25">
      <c r="N131" s="17">
        <f t="shared" ref="N131:N194" ca="1" si="3">RAND()</f>
        <v>0.45074919850775785</v>
      </c>
    </row>
    <row r="132" spans="14:14" x14ac:dyDescent="0.25">
      <c r="N132" s="17">
        <f t="shared" ca="1" si="3"/>
        <v>0.66593519596372841</v>
      </c>
    </row>
    <row r="133" spans="14:14" x14ac:dyDescent="0.25">
      <c r="N133" s="17">
        <f t="shared" ca="1" si="3"/>
        <v>0.84293808327571007</v>
      </c>
    </row>
    <row r="134" spans="14:14" x14ac:dyDescent="0.25">
      <c r="N134" s="17">
        <f t="shared" ca="1" si="3"/>
        <v>0.33808552689805049</v>
      </c>
    </row>
    <row r="135" spans="14:14" x14ac:dyDescent="0.25">
      <c r="N135" s="17">
        <f t="shared" ca="1" si="3"/>
        <v>0.3921920661698256</v>
      </c>
    </row>
    <row r="136" spans="14:14" x14ac:dyDescent="0.25">
      <c r="N136" s="17">
        <f t="shared" ca="1" si="3"/>
        <v>0.85614779712344458</v>
      </c>
    </row>
    <row r="137" spans="14:14" x14ac:dyDescent="0.25">
      <c r="N137" s="17">
        <f t="shared" ca="1" si="3"/>
        <v>0.9680943632338781</v>
      </c>
    </row>
    <row r="138" spans="14:14" x14ac:dyDescent="0.25">
      <c r="N138" s="17">
        <f t="shared" ca="1" si="3"/>
        <v>5.5348637278969326E-2</v>
      </c>
    </row>
    <row r="139" spans="14:14" x14ac:dyDescent="0.25">
      <c r="N139" s="17">
        <f t="shared" ca="1" si="3"/>
        <v>0.82596445234534144</v>
      </c>
    </row>
    <row r="140" spans="14:14" x14ac:dyDescent="0.25">
      <c r="N140" s="17">
        <f t="shared" ca="1" si="3"/>
        <v>0.68960422715134007</v>
      </c>
    </row>
    <row r="141" spans="14:14" x14ac:dyDescent="0.25">
      <c r="N141" s="17">
        <f t="shared" ca="1" si="3"/>
        <v>0.29638557214266159</v>
      </c>
    </row>
    <row r="142" spans="14:14" x14ac:dyDescent="0.25">
      <c r="N142" s="17">
        <f t="shared" ca="1" si="3"/>
        <v>0.77901857394993801</v>
      </c>
    </row>
    <row r="143" spans="14:14" x14ac:dyDescent="0.25">
      <c r="N143" s="17">
        <f t="shared" ca="1" si="3"/>
        <v>0.53507916972416325</v>
      </c>
    </row>
    <row r="144" spans="14:14" x14ac:dyDescent="0.25">
      <c r="N144" s="17">
        <f t="shared" ca="1" si="3"/>
        <v>0.97623307122220615</v>
      </c>
    </row>
    <row r="145" spans="14:14" x14ac:dyDescent="0.25">
      <c r="N145" s="17">
        <f t="shared" ca="1" si="3"/>
        <v>0.40035538789172742</v>
      </c>
    </row>
    <row r="146" spans="14:14" x14ac:dyDescent="0.25">
      <c r="N146" s="17">
        <f t="shared" ca="1" si="3"/>
        <v>0.3781233128425886</v>
      </c>
    </row>
    <row r="147" spans="14:14" x14ac:dyDescent="0.25">
      <c r="N147" s="17">
        <f t="shared" ca="1" si="3"/>
        <v>0.76128526364389371</v>
      </c>
    </row>
    <row r="148" spans="14:14" x14ac:dyDescent="0.25">
      <c r="N148" s="17">
        <f t="shared" ca="1" si="3"/>
        <v>3.1153086958113363E-3</v>
      </c>
    </row>
    <row r="149" spans="14:14" x14ac:dyDescent="0.25">
      <c r="N149" s="17">
        <f t="shared" ca="1" si="3"/>
        <v>3.7538183594204688E-2</v>
      </c>
    </row>
    <row r="150" spans="14:14" x14ac:dyDescent="0.25">
      <c r="N150" s="17">
        <f t="shared" ca="1" si="3"/>
        <v>0.48172454440274004</v>
      </c>
    </row>
    <row r="151" spans="14:14" x14ac:dyDescent="0.25">
      <c r="N151" s="17">
        <f t="shared" ca="1" si="3"/>
        <v>0.80348331396152373</v>
      </c>
    </row>
    <row r="152" spans="14:14" x14ac:dyDescent="0.25">
      <c r="N152" s="17">
        <f t="shared" ca="1" si="3"/>
        <v>0.50474414017738944</v>
      </c>
    </row>
    <row r="153" spans="14:14" x14ac:dyDescent="0.25">
      <c r="N153" s="17">
        <f t="shared" ca="1" si="3"/>
        <v>0.27995463821188504</v>
      </c>
    </row>
    <row r="154" spans="14:14" x14ac:dyDescent="0.25">
      <c r="N154" s="17">
        <f t="shared" ca="1" si="3"/>
        <v>0.89017888568804304</v>
      </c>
    </row>
    <row r="155" spans="14:14" x14ac:dyDescent="0.25">
      <c r="N155" s="17">
        <f t="shared" ca="1" si="3"/>
        <v>0.57417223212407376</v>
      </c>
    </row>
    <row r="156" spans="14:14" x14ac:dyDescent="0.25">
      <c r="N156" s="17">
        <f t="shared" ca="1" si="3"/>
        <v>0.94798555749939983</v>
      </c>
    </row>
    <row r="157" spans="14:14" x14ac:dyDescent="0.25">
      <c r="N157" s="17">
        <f t="shared" ca="1" si="3"/>
        <v>0.3341061086581355</v>
      </c>
    </row>
    <row r="158" spans="14:14" x14ac:dyDescent="0.25">
      <c r="N158" s="17">
        <f t="shared" ca="1" si="3"/>
        <v>0.77853394675938647</v>
      </c>
    </row>
    <row r="159" spans="14:14" x14ac:dyDescent="0.25">
      <c r="N159" s="17">
        <f t="shared" ca="1" si="3"/>
        <v>0.56926439340534807</v>
      </c>
    </row>
    <row r="160" spans="14:14" x14ac:dyDescent="0.25">
      <c r="N160" s="17">
        <f t="shared" ca="1" si="3"/>
        <v>0.71877024544837853</v>
      </c>
    </row>
    <row r="161" spans="14:14" x14ac:dyDescent="0.25">
      <c r="N161" s="17">
        <f t="shared" ca="1" si="3"/>
        <v>0.93262374158799977</v>
      </c>
    </row>
    <row r="162" spans="14:14" x14ac:dyDescent="0.25">
      <c r="N162" s="17">
        <f t="shared" ca="1" si="3"/>
        <v>0.37996420094559091</v>
      </c>
    </row>
    <row r="163" spans="14:14" x14ac:dyDescent="0.25">
      <c r="N163" s="17">
        <f t="shared" ca="1" si="3"/>
        <v>9.6685380963321355E-2</v>
      </c>
    </row>
    <row r="164" spans="14:14" x14ac:dyDescent="0.25">
      <c r="N164" s="17">
        <f t="shared" ca="1" si="3"/>
        <v>0.57861086235105863</v>
      </c>
    </row>
    <row r="165" spans="14:14" x14ac:dyDescent="0.25">
      <c r="N165" s="17">
        <f t="shared" ca="1" si="3"/>
        <v>0.92776827791225736</v>
      </c>
    </row>
    <row r="166" spans="14:14" x14ac:dyDescent="0.25">
      <c r="N166" s="17">
        <f t="shared" ca="1" si="3"/>
        <v>0.39327816911025815</v>
      </c>
    </row>
    <row r="167" spans="14:14" x14ac:dyDescent="0.25">
      <c r="N167" s="17">
        <f t="shared" ca="1" si="3"/>
        <v>0.72284060067764666</v>
      </c>
    </row>
    <row r="168" spans="14:14" x14ac:dyDescent="0.25">
      <c r="N168" s="17">
        <f t="shared" ca="1" si="3"/>
        <v>0.4595180836805165</v>
      </c>
    </row>
    <row r="169" spans="14:14" x14ac:dyDescent="0.25">
      <c r="N169" s="17">
        <f t="shared" ca="1" si="3"/>
        <v>0.30345375004872865</v>
      </c>
    </row>
    <row r="170" spans="14:14" x14ac:dyDescent="0.25">
      <c r="N170" s="17">
        <f t="shared" ca="1" si="3"/>
        <v>0.6770196406836142</v>
      </c>
    </row>
    <row r="171" spans="14:14" x14ac:dyDescent="0.25">
      <c r="N171" s="17">
        <f t="shared" ca="1" si="3"/>
        <v>0.95109384438784106</v>
      </c>
    </row>
    <row r="172" spans="14:14" x14ac:dyDescent="0.25">
      <c r="N172" s="17">
        <f t="shared" ca="1" si="3"/>
        <v>0.79552512711584134</v>
      </c>
    </row>
    <row r="173" spans="14:14" x14ac:dyDescent="0.25">
      <c r="N173" s="17">
        <f t="shared" ca="1" si="3"/>
        <v>0.78424504470497969</v>
      </c>
    </row>
    <row r="174" spans="14:14" x14ac:dyDescent="0.25">
      <c r="N174" s="17">
        <f t="shared" ca="1" si="3"/>
        <v>0.76889364733338483</v>
      </c>
    </row>
    <row r="175" spans="14:14" x14ac:dyDescent="0.25">
      <c r="N175" s="17">
        <f t="shared" ca="1" si="3"/>
        <v>0.8525095562368078</v>
      </c>
    </row>
    <row r="176" spans="14:14" x14ac:dyDescent="0.25">
      <c r="N176" s="17">
        <f t="shared" ca="1" si="3"/>
        <v>0.29411238478235935</v>
      </c>
    </row>
    <row r="177" spans="14:14" x14ac:dyDescent="0.25">
      <c r="N177" s="17">
        <f t="shared" ca="1" si="3"/>
        <v>0.49756663476617635</v>
      </c>
    </row>
    <row r="178" spans="14:14" x14ac:dyDescent="0.25">
      <c r="N178" s="17">
        <f t="shared" ca="1" si="3"/>
        <v>0.22532062322398339</v>
      </c>
    </row>
    <row r="179" spans="14:14" x14ac:dyDescent="0.25">
      <c r="N179" s="17">
        <f t="shared" ca="1" si="3"/>
        <v>0.71716515459294339</v>
      </c>
    </row>
    <row r="180" spans="14:14" x14ac:dyDescent="0.25">
      <c r="N180" s="17">
        <f t="shared" ca="1" si="3"/>
        <v>0.45795388479948795</v>
      </c>
    </row>
    <row r="181" spans="14:14" x14ac:dyDescent="0.25">
      <c r="N181" s="17">
        <f t="shared" ca="1" si="3"/>
        <v>0.37620730444888073</v>
      </c>
    </row>
    <row r="182" spans="14:14" x14ac:dyDescent="0.25">
      <c r="N182" s="17">
        <f t="shared" ca="1" si="3"/>
        <v>0.21224306442908969</v>
      </c>
    </row>
    <row r="183" spans="14:14" x14ac:dyDescent="0.25">
      <c r="N183" s="17">
        <f t="shared" ca="1" si="3"/>
        <v>6.0874735539896974E-2</v>
      </c>
    </row>
    <row r="184" spans="14:14" x14ac:dyDescent="0.25">
      <c r="N184" s="17">
        <f t="shared" ca="1" si="3"/>
        <v>0.21604403735421041</v>
      </c>
    </row>
    <row r="185" spans="14:14" x14ac:dyDescent="0.25">
      <c r="N185" s="17">
        <f t="shared" ca="1" si="3"/>
        <v>0.82766104743742885</v>
      </c>
    </row>
    <row r="186" spans="14:14" x14ac:dyDescent="0.25">
      <c r="N186" s="17">
        <f t="shared" ca="1" si="3"/>
        <v>0.50269112788909365</v>
      </c>
    </row>
    <row r="187" spans="14:14" x14ac:dyDescent="0.25">
      <c r="N187" s="17">
        <f t="shared" ca="1" si="3"/>
        <v>0.37977841497362819</v>
      </c>
    </row>
    <row r="188" spans="14:14" x14ac:dyDescent="0.25">
      <c r="N188" s="17">
        <f t="shared" ca="1" si="3"/>
        <v>0.55368588859591694</v>
      </c>
    </row>
    <row r="189" spans="14:14" x14ac:dyDescent="0.25">
      <c r="N189" s="17">
        <f t="shared" ca="1" si="3"/>
        <v>0.59707297035969298</v>
      </c>
    </row>
    <row r="190" spans="14:14" x14ac:dyDescent="0.25">
      <c r="N190" s="17">
        <f t="shared" ca="1" si="3"/>
        <v>0.75979882724219749</v>
      </c>
    </row>
    <row r="191" spans="14:14" x14ac:dyDescent="0.25">
      <c r="N191" s="17">
        <f t="shared" ca="1" si="3"/>
        <v>0.19540584526070215</v>
      </c>
    </row>
    <row r="192" spans="14:14" x14ac:dyDescent="0.25">
      <c r="N192" s="17">
        <f t="shared" ca="1" si="3"/>
        <v>0.66982959374413031</v>
      </c>
    </row>
    <row r="193" spans="14:14" x14ac:dyDescent="0.25">
      <c r="N193" s="17">
        <f t="shared" ca="1" si="3"/>
        <v>0.71305329212970325</v>
      </c>
    </row>
    <row r="194" spans="14:14" x14ac:dyDescent="0.25">
      <c r="N194" s="17">
        <f t="shared" ca="1" si="3"/>
        <v>0.89901466621951187</v>
      </c>
    </row>
    <row r="195" spans="14:14" x14ac:dyDescent="0.25">
      <c r="N195" s="17">
        <f t="shared" ref="N195:N202" ca="1" si="4">RAND()</f>
        <v>0.28901327950020184</v>
      </c>
    </row>
    <row r="196" spans="14:14" x14ac:dyDescent="0.25">
      <c r="N196" s="17">
        <f t="shared" ca="1" si="4"/>
        <v>0.80699148503501583</v>
      </c>
    </row>
    <row r="197" spans="14:14" x14ac:dyDescent="0.25">
      <c r="N197" s="17">
        <f t="shared" ca="1" si="4"/>
        <v>0.96806618174093662</v>
      </c>
    </row>
    <row r="198" spans="14:14" x14ac:dyDescent="0.25">
      <c r="N198" s="17">
        <f t="shared" ca="1" si="4"/>
        <v>0.9638789577887874</v>
      </c>
    </row>
    <row r="199" spans="14:14" x14ac:dyDescent="0.25">
      <c r="N199" s="17">
        <f t="shared" ca="1" si="4"/>
        <v>0.757322610154186</v>
      </c>
    </row>
    <row r="200" spans="14:14" x14ac:dyDescent="0.25">
      <c r="N200" s="17">
        <f t="shared" ca="1" si="4"/>
        <v>9.8162548747456224E-2</v>
      </c>
    </row>
    <row r="201" spans="14:14" x14ac:dyDescent="0.25">
      <c r="N201" s="17">
        <f t="shared" ca="1" si="4"/>
        <v>0.17663886061156664</v>
      </c>
    </row>
    <row r="202" spans="14:14" x14ac:dyDescent="0.25">
      <c r="N202" s="17">
        <f t="shared" ca="1" si="4"/>
        <v>0.52506235540594415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036-6270-41D5-AC55-FEE06F0FD638}">
  <dimension ref="A2:H10"/>
  <sheetViews>
    <sheetView workbookViewId="0">
      <selection activeCell="I12" sqref="I12"/>
    </sheetView>
  </sheetViews>
  <sheetFormatPr defaultRowHeight="15" x14ac:dyDescent="0.25"/>
  <cols>
    <col min="1" max="1" width="12.28515625" bestFit="1" customWidth="1"/>
  </cols>
  <sheetData>
    <row r="2" spans="1:8" x14ac:dyDescent="0.25">
      <c r="A2" t="s">
        <v>65</v>
      </c>
      <c r="B2" t="s">
        <v>66</v>
      </c>
      <c r="G2">
        <v>1</v>
      </c>
      <c r="H2">
        <f ca="1">D10</f>
        <v>32.837504324924829</v>
      </c>
    </row>
    <row r="3" spans="1:8" x14ac:dyDescent="0.25">
      <c r="B3">
        <v>1</v>
      </c>
      <c r="C3">
        <v>2</v>
      </c>
      <c r="D3">
        <v>2</v>
      </c>
      <c r="G3">
        <v>2</v>
      </c>
      <c r="H3">
        <f t="dataTable" ref="H3:H4" dt2D="0" dtr="0" r1="J9" ca="1"/>
        <v>49.274397208367787</v>
      </c>
    </row>
    <row r="4" spans="1:8" x14ac:dyDescent="0.25">
      <c r="A4" t="s">
        <v>89</v>
      </c>
      <c r="B4">
        <v>25</v>
      </c>
      <c r="G4">
        <v>3</v>
      </c>
      <c r="H4">
        <v>41.506844684818958</v>
      </c>
    </row>
    <row r="5" spans="1:8" x14ac:dyDescent="0.25">
      <c r="A5" t="s">
        <v>90</v>
      </c>
      <c r="B5">
        <v>60</v>
      </c>
    </row>
    <row r="6" spans="1:8" x14ac:dyDescent="0.25">
      <c r="A6" t="s">
        <v>91</v>
      </c>
      <c r="B6">
        <v>35</v>
      </c>
    </row>
    <row r="7" spans="1:8" x14ac:dyDescent="0.25">
      <c r="A7" t="s">
        <v>104</v>
      </c>
      <c r="B7">
        <f ca="1">RAND()</f>
        <v>0.1755042115520441</v>
      </c>
    </row>
    <row r="8" spans="1:8" x14ac:dyDescent="0.25">
      <c r="A8" t="s">
        <v>105</v>
      </c>
      <c r="B8">
        <f>(B6-B4)/(B5-B4)</f>
        <v>0.2857142857142857</v>
      </c>
    </row>
    <row r="10" spans="1:8" x14ac:dyDescent="0.25">
      <c r="D10">
        <f ca="1">IF(B7&lt;B8,B4+SQRT(B7*(B5-B4)*(B6-B4)),B5-SQRT((1-B7)*(B5-B4)*(B5-B4)))</f>
        <v>32.837504324924829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F5FE-43A3-4329-B8CB-33E679FFE55C}">
  <dimension ref="B2:N7"/>
  <sheetViews>
    <sheetView workbookViewId="0">
      <selection activeCell="L10" sqref="L10"/>
    </sheetView>
  </sheetViews>
  <sheetFormatPr defaultRowHeight="15" x14ac:dyDescent="0.25"/>
  <cols>
    <col min="2" max="2" width="20.7109375" bestFit="1" customWidth="1"/>
    <col min="3" max="3" width="10.7109375" bestFit="1" customWidth="1"/>
    <col min="6" max="6" width="11.85546875" bestFit="1" customWidth="1"/>
    <col min="7" max="7" width="10.7109375" bestFit="1" customWidth="1"/>
    <col min="10" max="10" width="11.85546875" bestFit="1" customWidth="1"/>
    <col min="11" max="11" width="10.7109375" bestFit="1" customWidth="1"/>
  </cols>
  <sheetData>
    <row r="2" spans="2:14" x14ac:dyDescent="0.25">
      <c r="B2" t="s">
        <v>139</v>
      </c>
      <c r="C2" t="s">
        <v>2</v>
      </c>
      <c r="E2" t="s">
        <v>140</v>
      </c>
      <c r="F2" t="s">
        <v>141</v>
      </c>
      <c r="J2" t="s">
        <v>61</v>
      </c>
      <c r="K2" t="s">
        <v>2</v>
      </c>
      <c r="M2" t="s">
        <v>140</v>
      </c>
      <c r="N2" t="s">
        <v>141</v>
      </c>
    </row>
    <row r="3" spans="2:14" x14ac:dyDescent="0.25">
      <c r="B3">
        <v>1</v>
      </c>
      <c r="C3">
        <v>0.35</v>
      </c>
      <c r="E3">
        <v>0</v>
      </c>
      <c r="F3">
        <v>0.35</v>
      </c>
      <c r="J3">
        <v>1</v>
      </c>
      <c r="K3">
        <v>0.1</v>
      </c>
      <c r="M3">
        <v>0</v>
      </c>
      <c r="N3">
        <v>0.1</v>
      </c>
    </row>
    <row r="4" spans="2:14" x14ac:dyDescent="0.25">
      <c r="B4">
        <v>2</v>
      </c>
      <c r="C4">
        <v>0.2</v>
      </c>
      <c r="E4">
        <v>0.35</v>
      </c>
      <c r="F4">
        <f>E4+B4</f>
        <v>2.35</v>
      </c>
      <c r="J4">
        <v>2</v>
      </c>
      <c r="K4">
        <v>0.2</v>
      </c>
      <c r="M4">
        <f>N3</f>
        <v>0.1</v>
      </c>
      <c r="N4">
        <f>K4+M4</f>
        <v>0.30000000000000004</v>
      </c>
    </row>
    <row r="5" spans="2:14" x14ac:dyDescent="0.25">
      <c r="B5">
        <v>3</v>
      </c>
      <c r="C5">
        <v>0.05</v>
      </c>
      <c r="E5">
        <f>F4</f>
        <v>2.35</v>
      </c>
      <c r="F5">
        <f>E5+B5</f>
        <v>5.35</v>
      </c>
      <c r="J5">
        <v>3</v>
      </c>
      <c r="K5">
        <v>0.3</v>
      </c>
      <c r="M5">
        <v>0.3</v>
      </c>
      <c r="N5">
        <f>K5+M5</f>
        <v>0.6</v>
      </c>
    </row>
    <row r="6" spans="2:14" x14ac:dyDescent="0.25">
      <c r="B6">
        <v>4</v>
      </c>
      <c r="C6">
        <v>0.25</v>
      </c>
      <c r="E6">
        <f t="shared" ref="E6:E7" si="0">F5</f>
        <v>5.35</v>
      </c>
      <c r="F6">
        <f t="shared" ref="F6:F7" si="1">E6+B6</f>
        <v>9.35</v>
      </c>
      <c r="J6">
        <v>4</v>
      </c>
      <c r="K6">
        <v>0.4</v>
      </c>
      <c r="M6">
        <v>1.3</v>
      </c>
      <c r="N6">
        <f>K6+M6</f>
        <v>1.7000000000000002</v>
      </c>
    </row>
    <row r="7" spans="2:14" x14ac:dyDescent="0.25">
      <c r="B7">
        <v>5</v>
      </c>
      <c r="C7">
        <v>0.25</v>
      </c>
      <c r="E7">
        <f t="shared" si="0"/>
        <v>9.35</v>
      </c>
      <c r="F7">
        <f t="shared" si="1"/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q1</vt:lpstr>
      <vt:lpstr>q2 redo</vt:lpstr>
      <vt:lpstr>q3</vt:lpstr>
      <vt:lpstr>q4 try 3</vt:lpstr>
      <vt:lpstr>q5 again</vt:lpstr>
      <vt:lpstr>q6</vt:lpstr>
      <vt:lpstr>q7t4</vt:lpstr>
      <vt:lpstr>question 7</vt:lpstr>
      <vt:lpstr>Q3 TRY 3</vt:lpstr>
      <vt:lpstr>q3 redo</vt:lpstr>
      <vt:lpstr>question 4</vt:lpstr>
      <vt:lpstr>q4 again</vt:lpstr>
      <vt:lpstr>q2</vt:lpstr>
      <vt:lpstr>q7</vt:lpstr>
      <vt:lpstr>q5</vt:lpstr>
      <vt:lpstr>q7 again</vt:lpstr>
      <vt:lpstr>FIXED</vt:lpstr>
      <vt:lpstr>FIXED1</vt:lpstr>
      <vt:lpstr>from</vt:lpstr>
      <vt:lpstr>fromnode</vt:lpstr>
      <vt:lpstr>to</vt:lpstr>
      <vt:lpstr>tonode</vt:lpstr>
      <vt:lpstr>vars</vt:lpstr>
      <vt:lpstr>vars1</vt:lpstr>
      <vt:lpstr>VARS2</vt:lpstr>
      <vt:lpstr>VARS3</vt:lpstr>
      <vt:lpstr>VARS4</vt:lpstr>
      <vt:lpstr>varss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bradley</dc:creator>
  <cp:lastModifiedBy>zack bradley</cp:lastModifiedBy>
  <dcterms:created xsi:type="dcterms:W3CDTF">2021-08-08T12:46:37Z</dcterms:created>
  <dcterms:modified xsi:type="dcterms:W3CDTF">2021-08-11T16:46:37Z</dcterms:modified>
</cp:coreProperties>
</file>