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hover/project/mapseq/M205/"/>
    </mc:Choice>
  </mc:AlternateContent>
  <xr:revisionPtr revIDLastSave="0" documentId="13_ncr:1_{EB62E618-BDBE-C440-8521-177A0DF296B7}" xr6:coauthVersionLast="47" xr6:coauthVersionMax="47" xr10:uidLastSave="{00000000-0000-0000-0000-000000000000}"/>
  <bookViews>
    <workbookView xWindow="66000" yWindow="3600" windowWidth="44240" windowHeight="27700" activeTab="1" xr2:uid="{00000000-000D-0000-FFFF-FFFF00000000}"/>
  </bookViews>
  <sheets>
    <sheet name="From user" sheetId="6" r:id="rId1"/>
    <sheet name="Sample information" sheetId="1" r:id="rId2"/>
    <sheet name="Input" sheetId="11" r:id="rId3"/>
    <sheet name="QC result" sheetId="12" r:id="rId4"/>
    <sheet name="processing information" sheetId="4" r:id="rId5"/>
    <sheet name="Bioanalyzer&amp;Q-PCR" sheetId="5" r:id="rId6"/>
    <sheet name="NGS submission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5" l="1"/>
  <c r="E33" i="5" s="1"/>
  <c r="F37" i="5"/>
  <c r="J16" i="5" s="1"/>
  <c r="F36" i="5"/>
  <c r="E16" i="5" s="1"/>
  <c r="I36" i="4" l="1"/>
  <c r="C49" i="12"/>
  <c r="C48" i="12"/>
  <c r="C47" i="12"/>
  <c r="B49" i="12"/>
  <c r="B48" i="12"/>
  <c r="B47" i="12"/>
  <c r="E47" i="12"/>
  <c r="D47" i="12"/>
  <c r="F47" i="12" s="1"/>
  <c r="C46" i="12"/>
  <c r="B46" i="12"/>
  <c r="C45" i="12"/>
  <c r="B45" i="12"/>
  <c r="C44" i="12"/>
  <c r="E44" i="12" s="1"/>
  <c r="B44" i="12"/>
  <c r="D44" i="12" s="1"/>
  <c r="F44" i="12" s="1"/>
  <c r="C43" i="12"/>
  <c r="B43" i="12"/>
  <c r="C42" i="12"/>
  <c r="B42" i="12"/>
  <c r="C41" i="12"/>
  <c r="E41" i="12" s="1"/>
  <c r="B41" i="12"/>
  <c r="D41" i="12" s="1"/>
  <c r="F41" i="12" s="1"/>
  <c r="C40" i="12"/>
  <c r="B40" i="12"/>
  <c r="C39" i="12"/>
  <c r="B39" i="12"/>
  <c r="C38" i="12"/>
  <c r="E38" i="12" s="1"/>
  <c r="B38" i="12"/>
  <c r="D38" i="12" s="1"/>
  <c r="F38" i="12" s="1"/>
  <c r="C37" i="12"/>
  <c r="B37" i="12"/>
  <c r="C36" i="12"/>
  <c r="B36" i="12"/>
  <c r="C35" i="12"/>
  <c r="E35" i="12" s="1"/>
  <c r="B35" i="12"/>
  <c r="D35" i="12" s="1"/>
  <c r="F35" i="12" s="1"/>
  <c r="C34" i="12"/>
  <c r="B34" i="12"/>
  <c r="C33" i="12"/>
  <c r="B33" i="12"/>
  <c r="C32" i="12"/>
  <c r="E32" i="12" s="1"/>
  <c r="B32" i="12"/>
  <c r="D32" i="12" s="1"/>
  <c r="F32" i="12" s="1"/>
  <c r="C31" i="12"/>
  <c r="B31" i="12"/>
  <c r="C30" i="12"/>
  <c r="B30" i="12"/>
  <c r="C29" i="12"/>
  <c r="E29" i="12" s="1"/>
  <c r="B29" i="12"/>
  <c r="D29" i="12" s="1"/>
  <c r="F29" i="12" s="1"/>
  <c r="C28" i="12"/>
  <c r="B28" i="12"/>
  <c r="C27" i="12"/>
  <c r="B27" i="12"/>
  <c r="C26" i="12"/>
  <c r="E26" i="12" s="1"/>
  <c r="B26" i="12"/>
  <c r="D26" i="12" s="1"/>
  <c r="F26" i="12" s="1"/>
  <c r="C25" i="12"/>
  <c r="B25" i="12"/>
  <c r="C24" i="12"/>
  <c r="B24" i="12"/>
  <c r="C23" i="12"/>
  <c r="E23" i="12" s="1"/>
  <c r="B23" i="12"/>
  <c r="D23" i="12" s="1"/>
  <c r="F23" i="12" s="1"/>
  <c r="C22" i="12"/>
  <c r="B22" i="12"/>
  <c r="C21" i="12"/>
  <c r="B21" i="12"/>
  <c r="C20" i="12"/>
  <c r="E20" i="12" s="1"/>
  <c r="B20" i="12"/>
  <c r="D20" i="12" s="1"/>
  <c r="F20" i="12" s="1"/>
  <c r="C19" i="12"/>
  <c r="B19" i="12"/>
  <c r="C18" i="12"/>
  <c r="B18" i="12"/>
  <c r="C17" i="12"/>
  <c r="E17" i="12" s="1"/>
  <c r="B17" i="12"/>
  <c r="D17" i="12" s="1"/>
  <c r="F17" i="12" s="1"/>
  <c r="C16" i="12"/>
  <c r="B16" i="12"/>
  <c r="C15" i="12"/>
  <c r="B15" i="12"/>
  <c r="C14" i="12"/>
  <c r="E14" i="12" s="1"/>
  <c r="B14" i="12"/>
  <c r="D14" i="12" s="1"/>
  <c r="F14" i="12" s="1"/>
  <c r="C13" i="12"/>
  <c r="B13" i="12"/>
  <c r="C12" i="12"/>
  <c r="B12" i="12"/>
  <c r="C11" i="12"/>
  <c r="E11" i="12" s="1"/>
  <c r="B11" i="12"/>
  <c r="D11" i="12" s="1"/>
  <c r="F11" i="12" s="1"/>
  <c r="C10" i="12"/>
  <c r="B10" i="12"/>
  <c r="C9" i="12"/>
  <c r="B9" i="12"/>
  <c r="C8" i="12"/>
  <c r="E8" i="12" s="1"/>
  <c r="B8" i="12"/>
  <c r="D8" i="12" s="1"/>
  <c r="F8" i="12" s="1"/>
  <c r="C7" i="12"/>
  <c r="B7" i="12"/>
  <c r="C6" i="12"/>
  <c r="B6" i="12"/>
  <c r="C5" i="12"/>
  <c r="E5" i="12" s="1"/>
  <c r="B5" i="12"/>
  <c r="D5" i="12" s="1"/>
  <c r="F5" i="12" s="1"/>
  <c r="C4" i="12"/>
  <c r="B4" i="12"/>
  <c r="C3" i="12"/>
  <c r="B3" i="12"/>
  <c r="C2" i="12"/>
  <c r="E2" i="12" s="1"/>
  <c r="B2" i="12"/>
  <c r="D2" i="12" s="1"/>
  <c r="F2" i="12" s="1"/>
  <c r="J7" i="5" l="1"/>
  <c r="J11" i="5" s="1"/>
  <c r="E7" i="5"/>
  <c r="E11" i="5" s="1"/>
  <c r="L31" i="4" l="1"/>
  <c r="I31" i="4"/>
  <c r="J14" i="5"/>
  <c r="E13" i="5"/>
  <c r="E24" i="5"/>
  <c r="E28" i="5" s="1"/>
  <c r="E31" i="5"/>
  <c r="E30" i="5"/>
  <c r="E14" i="5"/>
  <c r="I34" i="4" l="1"/>
  <c r="I38" i="4" s="1"/>
  <c r="I39" i="4" s="1"/>
  <c r="I43" i="4" s="1"/>
  <c r="J13" i="5"/>
</calcChain>
</file>

<file path=xl/sharedStrings.xml><?xml version="1.0" encoding="utf-8"?>
<sst xmlns="http://schemas.openxmlformats.org/spreadsheetml/2006/main" count="500" uniqueCount="276">
  <si>
    <t>Tube # Mseq205</t>
  </si>
  <si>
    <t>Site information</t>
  </si>
  <si>
    <t>Brain #</t>
  </si>
  <si>
    <t>Notes</t>
  </si>
  <si>
    <t xml:space="preserve">Region </t>
  </si>
  <si>
    <t>ARA Plates</t>
  </si>
  <si>
    <t>Olfactory Bulb</t>
  </si>
  <si>
    <t>18-21</t>
  </si>
  <si>
    <t>YW143</t>
  </si>
  <si>
    <t>PL (contra to injection site)</t>
  </si>
  <si>
    <t>35-39</t>
  </si>
  <si>
    <t>ACB</t>
  </si>
  <si>
    <t>38-44   If possible, its best to give some margin to avoid neighboring areas</t>
  </si>
  <si>
    <t>AI</t>
  </si>
  <si>
    <t>42-49.  1mm above the end line of CC should be fine for AI</t>
  </si>
  <si>
    <t>CP (dorsal part - can just dissect out the top half)</t>
  </si>
  <si>
    <t>42-49</t>
  </si>
  <si>
    <t>MTN</t>
  </si>
  <si>
    <t>60-64</t>
  </si>
  <si>
    <t>injection site</t>
  </si>
  <si>
    <t>BLAa</t>
  </si>
  <si>
    <t>69-73</t>
  </si>
  <si>
    <t>Piriform Cortex</t>
  </si>
  <si>
    <t>69-73.  I would just err on the side of caution and try not to go all the way to the border</t>
  </si>
  <si>
    <t>Strong projection</t>
  </si>
  <si>
    <t>VTA</t>
  </si>
  <si>
    <t>80-84</t>
  </si>
  <si>
    <t>TeA</t>
  </si>
  <si>
    <r>
      <t>93-97</t>
    </r>
    <r>
      <rPr>
        <sz val="10"/>
        <color rgb="FF0070C0"/>
        <rFont val="Arial"/>
        <family val="2"/>
      </rPr>
      <t xml:space="preserve"> Does it matter if its surrounding areas like ECT and Vis are included?</t>
    </r>
    <r>
      <rPr>
        <sz val="11"/>
        <color theme="1"/>
        <rFont val="Arial"/>
        <family val="2"/>
      </rPr>
      <t xml:space="preserve"> No</t>
    </r>
  </si>
  <si>
    <t>ENTl</t>
  </si>
  <si>
    <t>93-97</t>
  </si>
  <si>
    <t>RSP</t>
  </si>
  <si>
    <t>93-96</t>
  </si>
  <si>
    <t>NC (negative control)</t>
  </si>
  <si>
    <t>PAG</t>
  </si>
  <si>
    <t>YW144</t>
  </si>
  <si>
    <t>Mseq205</t>
  </si>
  <si>
    <t>Plate 1</t>
  </si>
  <si>
    <t>Tube # by user</t>
  </si>
  <si>
    <t>Our Tube #</t>
  </si>
  <si>
    <t>RT primers for MAPseq</t>
  </si>
  <si>
    <t>OB</t>
  </si>
  <si>
    <t>+</t>
  </si>
  <si>
    <t>√</t>
  </si>
  <si>
    <t>CP</t>
  </si>
  <si>
    <t>PIR</t>
  </si>
  <si>
    <t>A</t>
  </si>
  <si>
    <t>L1 ctrl</t>
  </si>
  <si>
    <t>B</t>
  </si>
  <si>
    <t>H2O</t>
  </si>
  <si>
    <t>C</t>
  </si>
  <si>
    <t>D</t>
  </si>
  <si>
    <t>E</t>
  </si>
  <si>
    <t>F</t>
  </si>
  <si>
    <t>G</t>
  </si>
  <si>
    <t>H</t>
  </si>
  <si>
    <t>CT result input</t>
  </si>
  <si>
    <t>Well</t>
  </si>
  <si>
    <t>Well Position</t>
  </si>
  <si>
    <t xml:space="preserve">Imput CT </t>
  </si>
  <si>
    <t>Note:</t>
  </si>
  <si>
    <t>A1</t>
  </si>
  <si>
    <t>A2</t>
  </si>
  <si>
    <t>A3</t>
  </si>
  <si>
    <t>A4</t>
  </si>
  <si>
    <t>A5</t>
  </si>
  <si>
    <t>A6</t>
  </si>
  <si>
    <t>gfp</t>
  </si>
  <si>
    <t>actin</t>
  </si>
  <si>
    <t>acitin</t>
  </si>
  <si>
    <t>A7</t>
  </si>
  <si>
    <t>1~3</t>
  </si>
  <si>
    <t>4~6</t>
  </si>
  <si>
    <t>7~9</t>
  </si>
  <si>
    <t>10~12</t>
  </si>
  <si>
    <t>A8</t>
  </si>
  <si>
    <t xml:space="preserve">sample1 </t>
  </si>
  <si>
    <t>sample 9</t>
  </si>
  <si>
    <t>A9</t>
  </si>
  <si>
    <t>sample2</t>
  </si>
  <si>
    <t>sample 10</t>
  </si>
  <si>
    <t>A10</t>
  </si>
  <si>
    <t>sample3</t>
  </si>
  <si>
    <t>sample 11</t>
  </si>
  <si>
    <t>A11</t>
  </si>
  <si>
    <t>sample4</t>
  </si>
  <si>
    <t>sample 12</t>
  </si>
  <si>
    <t>A12</t>
  </si>
  <si>
    <t>sample5</t>
  </si>
  <si>
    <t>sample 13</t>
  </si>
  <si>
    <t>B1</t>
  </si>
  <si>
    <t>sample6</t>
  </si>
  <si>
    <t>sample 14</t>
  </si>
  <si>
    <t>B2</t>
  </si>
  <si>
    <t>sample7</t>
  </si>
  <si>
    <t>sample 15</t>
  </si>
  <si>
    <t>B3</t>
  </si>
  <si>
    <t>sample8</t>
  </si>
  <si>
    <t>sample 16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</si>
  <si>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</si>
  <si>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</si>
  <si>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</si>
  <si>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</si>
  <si>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</si>
  <si>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</si>
  <si>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</si>
  <si>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</si>
  <si>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</si>
  <si>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</si>
  <si>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</si>
  <si>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</si>
  <si>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</si>
  <si>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</si>
  <si>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</si>
  <si>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</si>
  <si>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</si>
  <si>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</si>
  <si>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</si>
  <si>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</si>
  <si>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</si>
  <si>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</si>
  <si>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</si>
  <si>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</si>
  <si>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</si>
  <si>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</si>
  <si>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</si>
  <si>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</si>
  <si>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</si>
  <si>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</si>
  <si>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</si>
  <si>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</si>
  <si>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</si>
  <si>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</si>
  <si>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</si>
  <si>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</si>
  <si>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</si>
  <si>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</si>
  <si>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</si>
  <si>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</si>
  <si>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</si>
  <si>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</si>
  <si>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</si>
  <si>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</si>
  <si>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</si>
  <si>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</si>
  <si>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</si>
  <si>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</si>
  <si>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</si>
  <si>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</si>
  <si>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</si>
  <si>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</si>
  <si>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</si>
  <si>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</si>
  <si>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</si>
  <si>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</si>
  <si>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</si>
  <si>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</si>
  <si>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</si>
  <si>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</si>
  <si>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</si>
  <si>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</si>
  <si>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</si>
  <si>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</si>
  <si>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</si>
  <si>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</si>
  <si>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</si>
  <si>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</si>
  <si>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</si>
  <si>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</si>
  <si>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</si>
  <si>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</si>
  <si>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</si>
  <si>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</si>
  <si>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</si>
  <si>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</si>
  <si>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</si>
  <si>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</si>
  <si>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</si>
  <si>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</si>
  <si>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</si>
  <si>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 gfp</t>
  </si>
  <si>
    <t>CT actin</t>
  </si>
  <si>
    <t>mean gfp</t>
  </si>
  <si>
    <t>mean actin</t>
  </si>
  <si>
    <t>∆CT</t>
  </si>
  <si>
    <t>general information in RT</t>
  </si>
  <si>
    <t>example</t>
  </si>
  <si>
    <t>RNA pellets dissolved into H2O (ul)</t>
  </si>
  <si>
    <t>ul of RNA used for QC dil</t>
  </si>
  <si>
    <t>2 ul in 4 ul water</t>
  </si>
  <si>
    <t>ul of RNA used for real RT</t>
  </si>
  <si>
    <t>numbers of injection sites processed</t>
  </si>
  <si>
    <t>numbers of target sites pooled before 2nd strand cDNA synthesis</t>
  </si>
  <si>
    <t xml:space="preserve">number of reaction for 2nd cDNA synthesis </t>
  </si>
  <si>
    <t>For injection site</t>
  </si>
  <si>
    <t>For target site</t>
  </si>
  <si>
    <t>JC 09212022</t>
  </si>
  <si>
    <t>PCR I reation volume per site (ul)</t>
  </si>
  <si>
    <t>PCR I reation volume pooled (ul)</t>
  </si>
  <si>
    <t>PCR I cycle number</t>
  </si>
  <si>
    <t>15x</t>
  </si>
  <si>
    <t>PCR I extention time</t>
  </si>
  <si>
    <t>30 sec</t>
  </si>
  <si>
    <t>2 min</t>
  </si>
  <si>
    <t>PCR II reation volume per site (ul)</t>
  </si>
  <si>
    <t>PCR II test volume ul</t>
  </si>
  <si>
    <t>PCR II test cycles</t>
  </si>
  <si>
    <t>11, 14, 17, 20, 23, 26</t>
  </si>
  <si>
    <t>14, 17, 20, 23, 26, 29</t>
  </si>
  <si>
    <t>Gel purification from cycles#</t>
  </si>
  <si>
    <t>Optimal cycles#</t>
  </si>
  <si>
    <t>PCR II extention time</t>
  </si>
  <si>
    <t>PCRII extention time</t>
  </si>
  <si>
    <t>PCR II volume for real run ul</t>
  </si>
  <si>
    <t>PCR II cycle number for real run</t>
  </si>
  <si>
    <t>Wells used on the gel</t>
  </si>
  <si>
    <t>PCR II cycle calculator</t>
  </si>
  <si>
    <t>need input</t>
  </si>
  <si>
    <t>Test Template (ul)</t>
  </si>
  <si>
    <t>Test Volume (ul)</t>
  </si>
  <si>
    <t>Real Run Template Volume (ul)</t>
  </si>
  <si>
    <t>Real Volume (ul)</t>
  </si>
  <si>
    <t>concT</t>
  </si>
  <si>
    <t>concR</t>
  </si>
  <si>
    <t>concR/ConcT</t>
  </si>
  <si>
    <t>Difference1</t>
  </si>
  <si>
    <t>VR/VT</t>
  </si>
  <si>
    <t>Difference2</t>
  </si>
  <si>
    <t xml:space="preserve">Difference Total </t>
  </si>
  <si>
    <t>Cycle difference</t>
  </si>
  <si>
    <t xml:space="preserve">Test cycle number </t>
  </si>
  <si>
    <t>cycle number for real run</t>
  </si>
  <si>
    <t>For injection site I</t>
  </si>
  <si>
    <t>For injection site II</t>
  </si>
  <si>
    <t>ul of H2O used to elute the gel product</t>
  </si>
  <si>
    <t>13 ul</t>
  </si>
  <si>
    <t>Concentration of purified gel product based on nanadrop (ng/ul)</t>
  </si>
  <si>
    <t>30ng/ul</t>
  </si>
  <si>
    <t>Dilution used for bioanalyzer</t>
  </si>
  <si>
    <t>Concentration of purified gel product based on Bioanalyzer (nM)</t>
  </si>
  <si>
    <t>Formula used</t>
  </si>
  <si>
    <t>Original concentration before dilution (nM)</t>
  </si>
  <si>
    <t>Size of purified gel product based on Bioanalyzer</t>
  </si>
  <si>
    <t>233 bp</t>
  </si>
  <si>
    <t>dilution required to get 5nM</t>
  </si>
  <si>
    <t>ul used for dilution to get 5nM</t>
  </si>
  <si>
    <t>H2O need to add for this dilution</t>
  </si>
  <si>
    <t>Final volume after dilution</t>
  </si>
  <si>
    <t>Volume used for sending NGS library</t>
  </si>
  <si>
    <t>For pooled target site</t>
  </si>
  <si>
    <t>26 ul</t>
  </si>
  <si>
    <t>9ng/ul</t>
  </si>
  <si>
    <t>238 bp</t>
  </si>
  <si>
    <t>%</t>
  </si>
  <si>
    <t>ul</t>
  </si>
  <si>
    <t>% of Injection site I for NGS</t>
  </si>
  <si>
    <t>% of Injection site II for NGS</t>
  </si>
  <si>
    <t>% of Pooled target site for NGS</t>
  </si>
  <si>
    <t>Final volume submitted for NGS ul</t>
  </si>
  <si>
    <t>Minimum for NGS: 15ul of product @ &gt;3nM</t>
  </si>
  <si>
    <t>Optimal for NGS: 15 ul of product @~7nM</t>
  </si>
  <si>
    <t>Sample ID</t>
  </si>
  <si>
    <t>Sample Name</t>
  </si>
  <si>
    <t xml:space="preserve">Working dilution </t>
  </si>
  <si>
    <t xml:space="preserve">Run Type </t>
  </si>
  <si>
    <t>Run Length</t>
  </si>
  <si>
    <t>#of Lane</t>
  </si>
  <si>
    <t>Data link</t>
  </si>
  <si>
    <t>M205_HZ</t>
  </si>
  <si>
    <t>Column#</t>
  </si>
  <si>
    <t>target</t>
  </si>
  <si>
    <t>Region</t>
  </si>
  <si>
    <t>target-negative</t>
  </si>
  <si>
    <t>Sample names provided by user</t>
  </si>
  <si>
    <t>Brain</t>
  </si>
  <si>
    <t>target-control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</si>
</sst>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212121"/>
      <name val="Segoe UI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70C0"/>
      <name val="Arial"/>
      <family val="2"/>
    </font>
    <font>
      <sz val="11"/>
      <color rgb="FF22222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 style="thick">
        <color rgb="FF000000"/>
      </left>
      <right/>
      <top style="thin">
        <color indexed="64"/>
      </top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67">
    <xf numFmtId="0" fontId="0" fillId="0" borderId="0" xfId="0"/>
    <xf numFmtId="0" fontId="3" fillId="0" borderId="0" xfId="0" applyFont="1"/>
    <xf numFmtId="0" fontId="4" fillId="0" borderId="1" xfId="0" applyFont="1" applyBorder="1"/>
    <xf numFmtId="49" fontId="4" fillId="0" borderId="0" xfId="0" applyNumberFormat="1" applyFont="1" applyAlignment="1">
      <alignment wrapText="1"/>
    </xf>
    <xf numFmtId="0" fontId="8" fillId="2" borderId="2" xfId="0" applyFont="1" applyFill="1" applyBorder="1"/>
    <xf numFmtId="0" fontId="0" fillId="0" borderId="3" xfId="0" applyBorder="1"/>
    <xf numFmtId="0" fontId="8" fillId="0" borderId="4" xfId="0" applyFont="1" applyBorder="1"/>
    <xf numFmtId="0" fontId="0" fillId="0" borderId="5" xfId="0" applyBorder="1"/>
    <xf numFmtId="0" fontId="0" fillId="0" borderId="6" xfId="0" applyBorder="1"/>
    <xf numFmtId="0" fontId="8" fillId="2" borderId="5" xfId="0" applyFont="1" applyFill="1" applyBorder="1"/>
    <xf numFmtId="0" fontId="0" fillId="0" borderId="7" xfId="0" applyBorder="1"/>
    <xf numFmtId="0" fontId="0" fillId="0" borderId="9" xfId="0" applyBorder="1"/>
    <xf numFmtId="0" fontId="0" fillId="0" borderId="2" xfId="0" applyBorder="1"/>
    <xf numFmtId="0" fontId="2" fillId="0" borderId="4" xfId="0" applyFont="1" applyBorder="1"/>
    <xf numFmtId="49" fontId="4" fillId="2" borderId="2" xfId="0" applyNumberFormat="1" applyFont="1" applyFill="1" applyBorder="1" applyAlignment="1">
      <alignment wrapText="1"/>
    </xf>
    <xf numFmtId="49" fontId="4" fillId="0" borderId="5" xfId="0" applyNumberFormat="1" applyFont="1" applyBorder="1" applyAlignment="1">
      <alignment wrapText="1"/>
    </xf>
    <xf numFmtId="49" fontId="4" fillId="0" borderId="7" xfId="0" applyNumberFormat="1" applyFont="1" applyBorder="1" applyAlignment="1">
      <alignment wrapText="1"/>
    </xf>
    <xf numFmtId="49" fontId="9" fillId="0" borderId="8" xfId="0" applyNumberFormat="1" applyFont="1" applyBorder="1" applyAlignment="1">
      <alignment wrapText="1"/>
    </xf>
    <xf numFmtId="49" fontId="4" fillId="0" borderId="10" xfId="0" applyNumberFormat="1" applyFont="1" applyBorder="1" applyAlignment="1">
      <alignment wrapText="1"/>
    </xf>
    <xf numFmtId="0" fontId="8" fillId="2" borderId="1" xfId="0" applyFont="1" applyFill="1" applyBorder="1"/>
    <xf numFmtId="0" fontId="0" fillId="0" borderId="1" xfId="0" applyBorder="1"/>
    <xf numFmtId="0" fontId="8" fillId="0" borderId="1" xfId="0" applyFont="1" applyBorder="1"/>
    <xf numFmtId="49" fontId="4" fillId="0" borderId="1" xfId="0" applyNumberFormat="1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0" fontId="3" fillId="2" borderId="12" xfId="0" applyFont="1" applyFill="1" applyBorder="1"/>
    <xf numFmtId="0" fontId="3" fillId="2" borderId="13" xfId="0" applyFont="1" applyFill="1" applyBorder="1"/>
    <xf numFmtId="0" fontId="6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/>
    <xf numFmtId="0" fontId="6" fillId="0" borderId="3" xfId="0" applyFont="1" applyBorder="1"/>
    <xf numFmtId="0" fontId="0" fillId="0" borderId="4" xfId="0" applyBorder="1"/>
    <xf numFmtId="0" fontId="4" fillId="2" borderId="5" xfId="0" applyFont="1" applyFill="1" applyBorder="1"/>
    <xf numFmtId="0" fontId="4" fillId="2" borderId="0" xfId="0" applyFont="1" applyFill="1"/>
    <xf numFmtId="0" fontId="4" fillId="2" borderId="6" xfId="0" applyFont="1" applyFill="1" applyBorder="1"/>
    <xf numFmtId="0" fontId="4" fillId="0" borderId="5" xfId="0" applyFont="1" applyBorder="1"/>
    <xf numFmtId="0" fontId="9" fillId="0" borderId="0" xfId="0" applyFont="1"/>
    <xf numFmtId="0" fontId="4" fillId="0" borderId="8" xfId="0" applyFont="1" applyBorder="1"/>
    <xf numFmtId="0" fontId="0" fillId="0" borderId="8" xfId="0" applyBorder="1"/>
    <xf numFmtId="0" fontId="4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4" fillId="2" borderId="1" xfId="0" applyNumberFormat="1" applyFont="1" applyFill="1" applyBorder="1" applyAlignment="1">
      <alignment wrapText="1"/>
    </xf>
    <xf numFmtId="0" fontId="1" fillId="0" borderId="0" xfId="2"/>
    <xf numFmtId="0" fontId="1" fillId="0" borderId="0" xfId="2" applyAlignment="1">
      <alignment horizontal="center"/>
    </xf>
    <xf numFmtId="16" fontId="1" fillId="0" borderId="0" xfId="2" applyNumberFormat="1"/>
    <xf numFmtId="0" fontId="1" fillId="0" borderId="20" xfId="2" applyBorder="1"/>
    <xf numFmtId="0" fontId="1" fillId="0" borderId="14" xfId="2" applyBorder="1"/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quotePrefix="1" applyBorder="1" applyAlignment="1">
      <alignment horizontal="left"/>
    </xf>
    <xf numFmtId="49" fontId="4" fillId="2" borderId="21" xfId="0" applyNumberFormat="1" applyFont="1" applyFill="1" applyBorder="1" applyAlignment="1">
      <alignment wrapText="1"/>
    </xf>
    <xf numFmtId="0" fontId="2" fillId="0" borderId="22" xfId="0" applyFont="1" applyBorder="1"/>
    <xf numFmtId="49" fontId="4" fillId="0" borderId="23" xfId="0" applyNumberFormat="1" applyFont="1" applyBorder="1" applyAlignment="1">
      <alignment wrapText="1"/>
    </xf>
    <xf numFmtId="0" fontId="0" fillId="0" borderId="24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49" fontId="4" fillId="0" borderId="25" xfId="0" applyNumberFormat="1" applyFont="1" applyBorder="1" applyAlignment="1">
      <alignment wrapText="1"/>
    </xf>
    <xf numFmtId="0" fontId="0" fillId="0" borderId="26" xfId="0" applyBorder="1" applyAlignment="1">
      <alignment horizontal="left"/>
    </xf>
    <xf numFmtId="0" fontId="4" fillId="2" borderId="0" xfId="0" applyFont="1" applyFill="1" applyAlignment="1">
      <alignment horizontal="center" wrapText="1"/>
    </xf>
    <xf numFmtId="0" fontId="2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7" borderId="1" xfId="0" applyFill="1" applyBorder="1"/>
    <xf numFmtId="0" fontId="3" fillId="7" borderId="1" xfId="0" applyFont="1" applyFill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7" borderId="27" xfId="0" applyFill="1" applyBorder="1"/>
    <xf numFmtId="0" fontId="3" fillId="0" borderId="7" xfId="0" applyFont="1" applyBorder="1" applyAlignment="1">
      <alignment horizontal="center"/>
    </xf>
    <xf numFmtId="0" fontId="0" fillId="7" borderId="28" xfId="0" applyFill="1" applyBorder="1"/>
    <xf numFmtId="0" fontId="0" fillId="7" borderId="29" xfId="0" applyFill="1" applyBorder="1"/>
    <xf numFmtId="0" fontId="5" fillId="0" borderId="30" xfId="0" applyFont="1" applyBorder="1" applyAlignment="1">
      <alignment horizontal="center" vertical="center"/>
    </xf>
    <xf numFmtId="49" fontId="4" fillId="2" borderId="31" xfId="0" applyNumberFormat="1" applyFont="1" applyFill="1" applyBorder="1" applyAlignment="1">
      <alignment horizontal="center" wrapText="1"/>
    </xf>
    <xf numFmtId="0" fontId="12" fillId="0" borderId="0" xfId="0" applyFont="1"/>
    <xf numFmtId="0" fontId="5" fillId="0" borderId="44" xfId="0" applyFont="1" applyBorder="1" applyAlignment="1">
      <alignment horizontal="center" vertical="center"/>
    </xf>
    <xf numFmtId="0" fontId="3" fillId="0" borderId="5" xfId="0" applyFont="1" applyBorder="1"/>
    <xf numFmtId="0" fontId="5" fillId="0" borderId="27" xfId="0" applyFont="1" applyBorder="1" applyAlignment="1">
      <alignment horizontal="center" vertical="center"/>
    </xf>
    <xf numFmtId="0" fontId="3" fillId="0" borderId="7" xfId="0" applyFont="1" applyBorder="1"/>
    <xf numFmtId="0" fontId="5" fillId="0" borderId="29" xfId="0" applyFont="1" applyBorder="1" applyAlignment="1">
      <alignment horizontal="center" vertical="center"/>
    </xf>
    <xf numFmtId="0" fontId="1" fillId="8" borderId="32" xfId="2" applyFill="1" applyBorder="1" applyAlignment="1">
      <alignment horizontal="center"/>
    </xf>
    <xf numFmtId="164" fontId="1" fillId="8" borderId="33" xfId="2" applyNumberFormat="1" applyFill="1" applyBorder="1" applyAlignment="1">
      <alignment horizontal="center"/>
    </xf>
    <xf numFmtId="164" fontId="1" fillId="8" borderId="34" xfId="2" applyNumberFormat="1" applyFill="1" applyBorder="1" applyAlignment="1">
      <alignment horizontal="center"/>
    </xf>
    <xf numFmtId="0" fontId="1" fillId="8" borderId="35" xfId="2" applyFill="1" applyBorder="1" applyAlignment="1">
      <alignment horizontal="center"/>
    </xf>
    <xf numFmtId="164" fontId="1" fillId="8" borderId="0" xfId="2" applyNumberFormat="1" applyFill="1" applyAlignment="1">
      <alignment horizontal="center"/>
    </xf>
    <xf numFmtId="0" fontId="1" fillId="8" borderId="0" xfId="2" applyFill="1" applyAlignment="1">
      <alignment horizontal="center"/>
    </xf>
    <xf numFmtId="0" fontId="1" fillId="8" borderId="36" xfId="2" applyFill="1" applyBorder="1" applyAlignment="1">
      <alignment horizontal="center"/>
    </xf>
    <xf numFmtId="0" fontId="1" fillId="8" borderId="37" xfId="2" applyFill="1" applyBorder="1" applyAlignment="1">
      <alignment horizontal="center"/>
    </xf>
    <xf numFmtId="164" fontId="1" fillId="8" borderId="19" xfId="2" applyNumberFormat="1" applyFill="1" applyBorder="1" applyAlignment="1">
      <alignment horizontal="center"/>
    </xf>
    <xf numFmtId="0" fontId="1" fillId="8" borderId="19" xfId="2" applyFill="1" applyBorder="1" applyAlignment="1">
      <alignment horizontal="center"/>
    </xf>
    <xf numFmtId="0" fontId="1" fillId="8" borderId="38" xfId="2" applyFill="1" applyBorder="1" applyAlignment="1">
      <alignment horizontal="center"/>
    </xf>
    <xf numFmtId="0" fontId="1" fillId="8" borderId="39" xfId="2" applyFill="1" applyBorder="1" applyAlignment="1">
      <alignment horizontal="center"/>
    </xf>
    <xf numFmtId="164" fontId="1" fillId="8" borderId="16" xfId="2" applyNumberFormat="1" applyFill="1" applyBorder="1" applyAlignment="1">
      <alignment horizontal="center"/>
    </xf>
    <xf numFmtId="164" fontId="1" fillId="8" borderId="40" xfId="2" applyNumberFormat="1" applyFill="1" applyBorder="1" applyAlignment="1">
      <alignment horizontal="center"/>
    </xf>
    <xf numFmtId="0" fontId="1" fillId="8" borderId="41" xfId="2" applyFill="1" applyBorder="1" applyAlignment="1">
      <alignment horizontal="center"/>
    </xf>
    <xf numFmtId="164" fontId="1" fillId="8" borderId="42" xfId="2" applyNumberFormat="1" applyFill="1" applyBorder="1" applyAlignment="1">
      <alignment horizontal="center"/>
    </xf>
    <xf numFmtId="0" fontId="1" fillId="8" borderId="42" xfId="2" applyFill="1" applyBorder="1" applyAlignment="1">
      <alignment horizontal="center"/>
    </xf>
    <xf numFmtId="0" fontId="1" fillId="8" borderId="43" xfId="2" applyFill="1" applyBorder="1" applyAlignment="1">
      <alignment horizontal="center"/>
    </xf>
    <xf numFmtId="0" fontId="1" fillId="8" borderId="15" xfId="2" applyFill="1" applyBorder="1" applyAlignment="1">
      <alignment horizontal="center"/>
    </xf>
    <xf numFmtId="0" fontId="1" fillId="8" borderId="17" xfId="2" applyFill="1" applyBorder="1" applyAlignment="1">
      <alignment horizontal="center"/>
    </xf>
    <xf numFmtId="0" fontId="1" fillId="8" borderId="18" xfId="2" applyFill="1" applyBorder="1" applyAlignment="1">
      <alignment horizontal="center"/>
    </xf>
    <xf numFmtId="2" fontId="2" fillId="0" borderId="6" xfId="0" applyNumberFormat="1" applyFont="1" applyBorder="1" applyAlignment="1">
      <alignment horizontal="left"/>
    </xf>
    <xf numFmtId="0" fontId="8" fillId="2" borderId="44" xfId="0" applyFont="1" applyFill="1" applyBorder="1"/>
    <xf numFmtId="49" fontId="4" fillId="0" borderId="3" xfId="0" applyNumberFormat="1" applyFont="1" applyBorder="1" applyAlignment="1">
      <alignment wrapText="1"/>
    </xf>
    <xf numFmtId="2" fontId="2" fillId="2" borderId="4" xfId="0" applyNumberFormat="1" applyFont="1" applyFill="1" applyBorder="1" applyAlignment="1">
      <alignment horizontal="left"/>
    </xf>
    <xf numFmtId="0" fontId="8" fillId="2" borderId="7" xfId="0" applyFont="1" applyFill="1" applyBorder="1"/>
    <xf numFmtId="49" fontId="4" fillId="0" borderId="8" xfId="0" applyNumberFormat="1" applyFont="1" applyBorder="1" applyAlignment="1">
      <alignment wrapText="1"/>
    </xf>
    <xf numFmtId="0" fontId="2" fillId="2" borderId="9" xfId="0" applyFont="1" applyFill="1" applyBorder="1" applyAlignment="1">
      <alignment horizontal="left"/>
    </xf>
    <xf numFmtId="0" fontId="0" fillId="0" borderId="31" xfId="0" applyBorder="1"/>
    <xf numFmtId="49" fontId="4" fillId="0" borderId="31" xfId="0" applyNumberFormat="1" applyFont="1" applyBorder="1" applyAlignment="1">
      <alignment wrapText="1"/>
    </xf>
    <xf numFmtId="0" fontId="2" fillId="0" borderId="31" xfId="0" applyFont="1" applyBorder="1" applyAlignment="1">
      <alignment horizontal="left"/>
    </xf>
    <xf numFmtId="0" fontId="0" fillId="0" borderId="45" xfId="0" applyBorder="1"/>
    <xf numFmtId="0" fontId="2" fillId="0" borderId="45" xfId="0" applyFont="1" applyBorder="1" applyAlignment="1">
      <alignment horizontal="left"/>
    </xf>
    <xf numFmtId="0" fontId="8" fillId="2" borderId="46" xfId="0" applyFont="1" applyFill="1" applyBorder="1"/>
    <xf numFmtId="2" fontId="2" fillId="2" borderId="44" xfId="0" applyNumberFormat="1" applyFont="1" applyFill="1" applyBorder="1" applyAlignment="1">
      <alignment horizontal="left"/>
    </xf>
    <xf numFmtId="0" fontId="0" fillId="0" borderId="47" xfId="0" applyBorder="1"/>
    <xf numFmtId="2" fontId="2" fillId="0" borderId="27" xfId="0" applyNumberFormat="1" applyFont="1" applyBorder="1" applyAlignment="1">
      <alignment horizontal="left"/>
    </xf>
    <xf numFmtId="0" fontId="8" fillId="2" borderId="47" xfId="0" applyFont="1" applyFill="1" applyBorder="1"/>
    <xf numFmtId="0" fontId="2" fillId="2" borderId="27" xfId="0" applyFont="1" applyFill="1" applyBorder="1" applyAlignment="1">
      <alignment horizontal="left"/>
    </xf>
    <xf numFmtId="0" fontId="8" fillId="2" borderId="48" xfId="0" applyFont="1" applyFill="1" applyBorder="1"/>
    <xf numFmtId="49" fontId="4" fillId="0" borderId="28" xfId="0" applyNumberFormat="1" applyFont="1" applyBorder="1" applyAlignment="1">
      <alignment wrapText="1"/>
    </xf>
    <xf numFmtId="2" fontId="2" fillId="2" borderId="29" xfId="0" applyNumberFormat="1" applyFont="1" applyFill="1" applyBorder="1" applyAlignment="1">
      <alignment horizontal="left"/>
    </xf>
    <xf numFmtId="0" fontId="3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14" fillId="0" borderId="31" xfId="0" applyFont="1" applyBorder="1" applyAlignment="1">
      <alignment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vertical="center" wrapText="1"/>
    </xf>
    <xf numFmtId="0" fontId="13" fillId="0" borderId="51" xfId="0" applyFont="1" applyBorder="1" applyAlignment="1">
      <alignment vertical="center" wrapText="1"/>
    </xf>
    <xf numFmtId="0" fontId="5" fillId="0" borderId="51" xfId="0" applyFont="1" applyBorder="1" applyAlignment="1">
      <alignment horizontal="center" vertical="center"/>
    </xf>
    <xf numFmtId="0" fontId="0" fillId="0" borderId="44" xfId="0" applyBorder="1"/>
    <xf numFmtId="0" fontId="15" fillId="2" borderId="47" xfId="0" applyFont="1" applyFill="1" applyBorder="1" applyAlignment="1">
      <alignment vertical="center" wrapText="1"/>
    </xf>
    <xf numFmtId="0" fontId="0" fillId="0" borderId="27" xfId="0" applyBorder="1"/>
    <xf numFmtId="0" fontId="13" fillId="0" borderId="47" xfId="0" applyFont="1" applyBorder="1" applyAlignment="1">
      <alignment vertical="center" wrapText="1"/>
    </xf>
    <xf numFmtId="0" fontId="13" fillId="0" borderId="48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45" xfId="0" applyFont="1" applyBorder="1"/>
    <xf numFmtId="0" fontId="3" fillId="0" borderId="48" xfId="0" applyFont="1" applyBorder="1"/>
    <xf numFmtId="0" fontId="0" fillId="0" borderId="28" xfId="0" applyBorder="1"/>
    <xf numFmtId="0" fontId="15" fillId="7" borderId="47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5" fillId="0" borderId="52" xfId="0" applyFont="1" applyBorder="1" applyAlignment="1">
      <alignment horizontal="center" vertical="center"/>
    </xf>
    <xf numFmtId="0" fontId="0" fillId="0" borderId="51" xfId="0" applyBorder="1"/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0" borderId="0" xfId="0" applyFont="1"/>
    <xf numFmtId="0" fontId="13" fillId="0" borderId="0" xfId="0" applyFont="1" applyAlignment="1">
      <alignment vertical="center" wrapText="1"/>
    </xf>
    <xf numFmtId="0" fontId="15" fillId="7" borderId="0" xfId="0" applyFont="1" applyFill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2"/>
  <sheetViews>
    <sheetView topLeftCell="A11" workbookViewId="0">
      <selection activeCell="C4" sqref="C4"/>
    </sheetView>
  </sheetViews>
  <sheetFormatPr baseColWidth="10" defaultColWidth="11.5" defaultRowHeight="15" x14ac:dyDescent="0.2"/>
  <cols>
    <col min="1" max="1" width="35" customWidth="1"/>
    <col min="2" max="2" width="19.1640625" customWidth="1"/>
    <col min="4" max="4" width="37.5" customWidth="1"/>
  </cols>
  <sheetData>
    <row r="1" spans="1:6" ht="17" x14ac:dyDescent="0.2">
      <c r="A1" s="135" t="s">
        <v>0</v>
      </c>
      <c r="B1" s="135" t="s">
        <v>1</v>
      </c>
      <c r="C1" s="135" t="s">
        <v>2</v>
      </c>
      <c r="D1" s="44" t="s">
        <v>3</v>
      </c>
      <c r="E1" s="133"/>
      <c r="F1" s="44"/>
    </row>
    <row r="2" spans="1:6" ht="17" thickBot="1" x14ac:dyDescent="0.25">
      <c r="A2" s="137" t="s">
        <v>4</v>
      </c>
      <c r="B2" s="137" t="s">
        <v>5</v>
      </c>
      <c r="C2" s="138"/>
      <c r="D2" s="113"/>
    </row>
    <row r="3" spans="1:6" ht="16" x14ac:dyDescent="0.2">
      <c r="A3" s="140" t="s">
        <v>6</v>
      </c>
      <c r="B3" s="141" t="s">
        <v>7</v>
      </c>
      <c r="C3" s="142" t="s">
        <v>8</v>
      </c>
      <c r="D3" s="143"/>
    </row>
    <row r="4" spans="1:6" ht="16" x14ac:dyDescent="0.2">
      <c r="A4" s="144" t="s">
        <v>9</v>
      </c>
      <c r="B4" s="132" t="s">
        <v>10</v>
      </c>
      <c r="C4" s="136" t="s">
        <v>8</v>
      </c>
      <c r="D4" s="145"/>
    </row>
    <row r="5" spans="1:6" ht="60" x14ac:dyDescent="0.2">
      <c r="A5" s="146" t="s">
        <v>11</v>
      </c>
      <c r="B5" s="131" t="s">
        <v>12</v>
      </c>
      <c r="C5" s="136" t="s">
        <v>8</v>
      </c>
      <c r="D5" s="145"/>
    </row>
    <row r="6" spans="1:6" ht="45" x14ac:dyDescent="0.2">
      <c r="A6" s="146" t="s">
        <v>13</v>
      </c>
      <c r="B6" s="131" t="s">
        <v>14</v>
      </c>
      <c r="C6" s="136" t="s">
        <v>8</v>
      </c>
      <c r="D6" s="145"/>
    </row>
    <row r="7" spans="1:6" ht="30" x14ac:dyDescent="0.2">
      <c r="A7" s="146" t="s">
        <v>15</v>
      </c>
      <c r="B7" s="131" t="s">
        <v>16</v>
      </c>
      <c r="C7" s="136" t="s">
        <v>8</v>
      </c>
      <c r="D7" s="145"/>
    </row>
    <row r="8" spans="1:6" ht="16" x14ac:dyDescent="0.2">
      <c r="A8" s="154" t="s">
        <v>17</v>
      </c>
      <c r="B8" s="155" t="s">
        <v>18</v>
      </c>
      <c r="C8" s="136" t="s">
        <v>8</v>
      </c>
      <c r="D8" s="145"/>
      <c r="F8" s="41" t="s">
        <v>19</v>
      </c>
    </row>
    <row r="9" spans="1:6" ht="16" x14ac:dyDescent="0.2">
      <c r="A9" s="146" t="s">
        <v>20</v>
      </c>
      <c r="B9" s="131" t="s">
        <v>21</v>
      </c>
      <c r="C9" s="136" t="s">
        <v>8</v>
      </c>
      <c r="D9" s="145"/>
    </row>
    <row r="10" spans="1:6" ht="75" x14ac:dyDescent="0.2">
      <c r="A10" s="146" t="s">
        <v>22</v>
      </c>
      <c r="B10" s="131" t="s">
        <v>23</v>
      </c>
      <c r="C10" s="136" t="s">
        <v>8</v>
      </c>
      <c r="D10" s="145"/>
      <c r="F10" s="42" t="s">
        <v>24</v>
      </c>
    </row>
    <row r="11" spans="1:6" ht="16" x14ac:dyDescent="0.2">
      <c r="A11" s="154" t="s">
        <v>25</v>
      </c>
      <c r="B11" s="155" t="s">
        <v>26</v>
      </c>
      <c r="C11" s="136" t="s">
        <v>8</v>
      </c>
      <c r="D11" s="145"/>
    </row>
    <row r="12" spans="1:6" ht="58" x14ac:dyDescent="0.2">
      <c r="A12" s="146" t="s">
        <v>27</v>
      </c>
      <c r="B12" s="131" t="s">
        <v>28</v>
      </c>
      <c r="C12" s="136" t="s">
        <v>8</v>
      </c>
      <c r="D12" s="145"/>
    </row>
    <row r="13" spans="1:6" ht="16" x14ac:dyDescent="0.2">
      <c r="A13" s="146" t="s">
        <v>29</v>
      </c>
      <c r="B13" s="131" t="s">
        <v>30</v>
      </c>
      <c r="C13" s="136" t="s">
        <v>8</v>
      </c>
      <c r="D13" s="145"/>
    </row>
    <row r="14" spans="1:6" ht="16" x14ac:dyDescent="0.2">
      <c r="A14" s="146" t="s">
        <v>31</v>
      </c>
      <c r="B14" s="131" t="s">
        <v>32</v>
      </c>
      <c r="C14" s="136" t="s">
        <v>8</v>
      </c>
      <c r="D14" s="145"/>
      <c r="F14" s="43" t="s">
        <v>33</v>
      </c>
    </row>
    <row r="15" spans="1:6" ht="17" thickBot="1" x14ac:dyDescent="0.25">
      <c r="A15" s="147" t="s">
        <v>34</v>
      </c>
      <c r="B15" s="148" t="s">
        <v>30</v>
      </c>
      <c r="C15" s="149" t="s">
        <v>8</v>
      </c>
      <c r="D15" s="150"/>
    </row>
    <row r="16" spans="1:6" ht="16" x14ac:dyDescent="0.2">
      <c r="A16" s="140" t="s">
        <v>6</v>
      </c>
      <c r="B16" s="141" t="s">
        <v>7</v>
      </c>
      <c r="C16" s="142" t="s">
        <v>35</v>
      </c>
      <c r="D16" s="143"/>
    </row>
    <row r="17" spans="1:4" ht="16" x14ac:dyDescent="0.2">
      <c r="A17" s="144" t="s">
        <v>9</v>
      </c>
      <c r="B17" s="132" t="s">
        <v>10</v>
      </c>
      <c r="C17" s="136" t="s">
        <v>35</v>
      </c>
      <c r="D17" s="145"/>
    </row>
    <row r="18" spans="1:4" ht="60" x14ac:dyDescent="0.2">
      <c r="A18" s="146" t="s">
        <v>11</v>
      </c>
      <c r="B18" s="131" t="s">
        <v>12</v>
      </c>
      <c r="C18" s="136" t="s">
        <v>35</v>
      </c>
      <c r="D18" s="145"/>
    </row>
    <row r="19" spans="1:4" ht="45" x14ac:dyDescent="0.2">
      <c r="A19" s="146" t="s">
        <v>13</v>
      </c>
      <c r="B19" s="131" t="s">
        <v>14</v>
      </c>
      <c r="C19" s="136" t="s">
        <v>35</v>
      </c>
      <c r="D19" s="145"/>
    </row>
    <row r="20" spans="1:4" ht="30" x14ac:dyDescent="0.2">
      <c r="A20" s="146" t="s">
        <v>15</v>
      </c>
      <c r="B20" s="131" t="s">
        <v>16</v>
      </c>
      <c r="C20" s="136" t="s">
        <v>35</v>
      </c>
      <c r="D20" s="145"/>
    </row>
    <row r="21" spans="1:4" ht="16" x14ac:dyDescent="0.2">
      <c r="A21" s="154" t="s">
        <v>17</v>
      </c>
      <c r="B21" s="155" t="s">
        <v>18</v>
      </c>
      <c r="C21" s="136" t="s">
        <v>35</v>
      </c>
      <c r="D21" s="145"/>
    </row>
    <row r="22" spans="1:4" ht="16" x14ac:dyDescent="0.2">
      <c r="A22" s="146" t="s">
        <v>20</v>
      </c>
      <c r="B22" s="131" t="s">
        <v>21</v>
      </c>
      <c r="C22" s="136" t="s">
        <v>35</v>
      </c>
      <c r="D22" s="145"/>
    </row>
    <row r="23" spans="1:4" ht="75" x14ac:dyDescent="0.2">
      <c r="A23" s="146" t="s">
        <v>22</v>
      </c>
      <c r="B23" s="131" t="s">
        <v>23</v>
      </c>
      <c r="C23" s="136" t="s">
        <v>35</v>
      </c>
      <c r="D23" s="145"/>
    </row>
    <row r="24" spans="1:4" ht="16" x14ac:dyDescent="0.2">
      <c r="A24" s="154" t="s">
        <v>25</v>
      </c>
      <c r="B24" s="155" t="s">
        <v>26</v>
      </c>
      <c r="C24" s="136" t="s">
        <v>35</v>
      </c>
      <c r="D24" s="145"/>
    </row>
    <row r="25" spans="1:4" ht="58" x14ac:dyDescent="0.2">
      <c r="A25" s="146" t="s">
        <v>27</v>
      </c>
      <c r="B25" s="131" t="s">
        <v>28</v>
      </c>
      <c r="C25" s="136" t="s">
        <v>35</v>
      </c>
      <c r="D25" s="145"/>
    </row>
    <row r="26" spans="1:4" ht="16" x14ac:dyDescent="0.2">
      <c r="A26" s="146" t="s">
        <v>29</v>
      </c>
      <c r="B26" s="131" t="s">
        <v>30</v>
      </c>
      <c r="C26" s="136" t="s">
        <v>35</v>
      </c>
      <c r="D26" s="145"/>
    </row>
    <row r="27" spans="1:4" ht="16" x14ac:dyDescent="0.2">
      <c r="A27" s="146" t="s">
        <v>31</v>
      </c>
      <c r="B27" s="131" t="s">
        <v>32</v>
      </c>
      <c r="C27" s="136" t="s">
        <v>35</v>
      </c>
      <c r="D27" s="145"/>
    </row>
    <row r="28" spans="1:4" ht="16" x14ac:dyDescent="0.2">
      <c r="A28" s="146" t="s">
        <v>34</v>
      </c>
      <c r="B28" s="131" t="s">
        <v>30</v>
      </c>
      <c r="C28" s="136" t="s">
        <v>35</v>
      </c>
      <c r="D28" s="145"/>
    </row>
    <row r="29" spans="1:4" ht="17" thickBot="1" x14ac:dyDescent="0.25">
      <c r="A29" s="152"/>
      <c r="B29" s="153"/>
      <c r="C29" s="149"/>
      <c r="D29" s="150"/>
    </row>
    <row r="30" spans="1:4" ht="16" x14ac:dyDescent="0.2">
      <c r="A30" s="151"/>
      <c r="B30" s="116"/>
      <c r="C30" s="139"/>
      <c r="D30" s="116"/>
    </row>
    <row r="31" spans="1:4" ht="16" x14ac:dyDescent="0.2">
      <c r="A31" s="81"/>
      <c r="C31" s="134"/>
    </row>
    <row r="32" spans="1:4" ht="16" x14ac:dyDescent="0.2">
      <c r="A32" s="81"/>
      <c r="C32" s="82"/>
    </row>
    <row r="33" spans="1:3" ht="16" x14ac:dyDescent="0.2">
      <c r="A33" s="81"/>
      <c r="B33" s="42"/>
      <c r="C33" s="82"/>
    </row>
    <row r="34" spans="1:3" ht="16" x14ac:dyDescent="0.2">
      <c r="A34" s="81"/>
      <c r="C34" s="82"/>
    </row>
    <row r="35" spans="1:3" ht="16" x14ac:dyDescent="0.2">
      <c r="A35" s="81"/>
      <c r="C35" s="82"/>
    </row>
    <row r="36" spans="1:3" ht="16" x14ac:dyDescent="0.2">
      <c r="A36" s="81"/>
      <c r="C36" s="82"/>
    </row>
    <row r="37" spans="1:3" ht="16" x14ac:dyDescent="0.2">
      <c r="A37" s="81"/>
      <c r="C37" s="82"/>
    </row>
    <row r="38" spans="1:3" ht="16" x14ac:dyDescent="0.2">
      <c r="A38" s="81"/>
      <c r="C38" s="82"/>
    </row>
    <row r="39" spans="1:3" ht="16" x14ac:dyDescent="0.2">
      <c r="A39" s="81"/>
      <c r="C39" s="82"/>
    </row>
    <row r="40" spans="1:3" ht="16" x14ac:dyDescent="0.2">
      <c r="A40" s="81"/>
      <c r="C40" s="82"/>
    </row>
    <row r="41" spans="1:3" ht="16" x14ac:dyDescent="0.2">
      <c r="A41" s="81"/>
      <c r="C41" s="82"/>
    </row>
    <row r="42" spans="1:3" ht="16" x14ac:dyDescent="0.2">
      <c r="A42" s="81"/>
      <c r="C42" s="82"/>
    </row>
    <row r="43" spans="1:3" ht="16" x14ac:dyDescent="0.2">
      <c r="A43" s="81"/>
      <c r="C43" s="82"/>
    </row>
    <row r="44" spans="1:3" ht="16" x14ac:dyDescent="0.2">
      <c r="A44" s="81"/>
      <c r="C44" s="82"/>
    </row>
    <row r="45" spans="1:3" ht="16" x14ac:dyDescent="0.2">
      <c r="A45" s="81"/>
      <c r="B45" s="43"/>
      <c r="C45" s="82"/>
    </row>
    <row r="46" spans="1:3" ht="16" x14ac:dyDescent="0.2">
      <c r="A46" s="81"/>
      <c r="C46" s="82"/>
    </row>
    <row r="47" spans="1:3" ht="16" x14ac:dyDescent="0.2">
      <c r="A47" s="81"/>
      <c r="C47" s="82"/>
    </row>
    <row r="48" spans="1:3" ht="16" x14ac:dyDescent="0.2">
      <c r="A48" s="81"/>
      <c r="C48" s="82"/>
    </row>
    <row r="49" spans="1:3" ht="16" x14ac:dyDescent="0.2">
      <c r="A49" s="83"/>
      <c r="B49" s="37"/>
      <c r="C49" s="129"/>
    </row>
    <row r="50" spans="1:3" ht="16" x14ac:dyDescent="0.2">
      <c r="A50" s="1"/>
      <c r="C50" s="128"/>
    </row>
    <row r="51" spans="1:3" ht="16" x14ac:dyDescent="0.2">
      <c r="A51" s="1"/>
      <c r="C51" s="128"/>
    </row>
    <row r="52" spans="1:3" ht="16" x14ac:dyDescent="0.2">
      <c r="A52" s="1"/>
      <c r="C52" s="128"/>
    </row>
    <row r="53" spans="1:3" ht="16" x14ac:dyDescent="0.2">
      <c r="A53" s="1"/>
      <c r="C53" s="128"/>
    </row>
    <row r="54" spans="1:3" ht="16" x14ac:dyDescent="0.2">
      <c r="A54" s="1"/>
      <c r="C54" s="128"/>
    </row>
    <row r="55" spans="1:3" ht="16" x14ac:dyDescent="0.2">
      <c r="A55" s="1"/>
      <c r="C55" s="128"/>
    </row>
    <row r="56" spans="1:3" ht="16" x14ac:dyDescent="0.2">
      <c r="A56" s="1"/>
      <c r="C56" s="128"/>
    </row>
    <row r="57" spans="1:3" ht="16" x14ac:dyDescent="0.2">
      <c r="A57" s="1"/>
      <c r="C57" s="128"/>
    </row>
    <row r="58" spans="1:3" ht="16" x14ac:dyDescent="0.2">
      <c r="A58" s="1"/>
      <c r="C58" s="128"/>
    </row>
    <row r="59" spans="1:3" ht="16" x14ac:dyDescent="0.2">
      <c r="A59" s="1"/>
      <c r="C59" s="128"/>
    </row>
    <row r="60" spans="1:3" ht="16" x14ac:dyDescent="0.2">
      <c r="A60" s="1"/>
      <c r="C60" s="128"/>
    </row>
    <row r="61" spans="1:3" ht="16" x14ac:dyDescent="0.2">
      <c r="A61" s="1"/>
      <c r="C61" s="128"/>
    </row>
    <row r="62" spans="1:3" ht="16" x14ac:dyDescent="0.2">
      <c r="A62" s="1"/>
      <c r="C62" s="128"/>
    </row>
  </sheetData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49"/>
  <sheetViews>
    <sheetView tabSelected="1" zoomScale="200" zoomScaleNormal="200" workbookViewId="0">
      <selection activeCell="E29" sqref="E29"/>
    </sheetView>
  </sheetViews>
  <sheetFormatPr baseColWidth="10" defaultColWidth="8.6640625" defaultRowHeight="15" x14ac:dyDescent="0.2"/>
  <cols>
    <col min="1" max="1" width="21.6640625" customWidth="1"/>
    <col min="2" max="2" width="22" customWidth="1"/>
    <col min="3" max="3" width="11.83203125" customWidth="1"/>
    <col min="4" max="4" width="12.6640625" customWidth="1"/>
    <col min="5" max="5" width="27.5" style="161" customWidth="1"/>
    <col min="6" max="6" width="10.5" customWidth="1"/>
    <col min="8" max="8" width="11.6640625" customWidth="1"/>
    <col min="9" max="9" width="12" customWidth="1"/>
    <col min="14" max="14" width="9.1640625" customWidth="1"/>
  </cols>
  <sheetData>
    <row r="1" spans="1:14" ht="16" x14ac:dyDescent="0.2">
      <c r="A1" s="2" t="s">
        <v>36</v>
      </c>
      <c r="C1" s="28"/>
      <c r="E1" s="161" t="s">
        <v>37</v>
      </c>
    </row>
    <row r="2" spans="1:14" s="44" customFormat="1" ht="37.25" customHeight="1" thickBot="1" x14ac:dyDescent="0.25">
      <c r="A2" s="78" t="s">
        <v>38</v>
      </c>
      <c r="B2" s="78" t="s">
        <v>273</v>
      </c>
      <c r="C2" s="78" t="s">
        <v>39</v>
      </c>
      <c r="D2" s="78" t="s">
        <v>1</v>
      </c>
      <c r="E2" s="78" t="s">
        <v>40</v>
      </c>
      <c r="F2" s="78" t="s">
        <v>274</v>
      </c>
      <c r="G2" s="44" t="s">
        <v>269</v>
      </c>
      <c r="H2" s="78" t="s">
        <v>271</v>
      </c>
      <c r="I2" s="78"/>
    </row>
    <row r="3" spans="1:14" ht="16" x14ac:dyDescent="0.2">
      <c r="A3" s="140" t="s">
        <v>41</v>
      </c>
      <c r="B3" s="141" t="s">
        <v>6</v>
      </c>
      <c r="C3" s="157">
        <v>1</v>
      </c>
      <c r="D3" s="157" t="s">
        <v>272</v>
      </c>
      <c r="E3" s="162">
        <v>1</v>
      </c>
      <c r="F3" s="80" t="s">
        <v>8</v>
      </c>
      <c r="G3" s="162">
        <v>1</v>
      </c>
      <c r="H3" s="140" t="s">
        <v>41</v>
      </c>
      <c r="I3" s="165"/>
      <c r="N3" s="130"/>
    </row>
    <row r="4" spans="1:14" ht="19" x14ac:dyDescent="0.25">
      <c r="A4" s="146" t="s">
        <v>11</v>
      </c>
      <c r="B4" s="131" t="s">
        <v>11</v>
      </c>
      <c r="C4" s="20">
        <v>2</v>
      </c>
      <c r="D4" s="77" t="s">
        <v>270</v>
      </c>
      <c r="E4" s="163">
        <v>2</v>
      </c>
      <c r="F4" s="82" t="s">
        <v>8</v>
      </c>
      <c r="G4" s="163">
        <v>2</v>
      </c>
      <c r="H4" s="146" t="s">
        <v>11</v>
      </c>
      <c r="I4" s="131"/>
      <c r="J4" s="26" t="s">
        <v>42</v>
      </c>
      <c r="N4" s="130"/>
    </row>
    <row r="5" spans="1:14" ht="17" thickBot="1" x14ac:dyDescent="0.25">
      <c r="A5" s="146" t="s">
        <v>13</v>
      </c>
      <c r="B5" s="131" t="s">
        <v>13</v>
      </c>
      <c r="C5" s="20">
        <v>3</v>
      </c>
      <c r="D5" s="77" t="s">
        <v>270</v>
      </c>
      <c r="E5" s="163">
        <v>3</v>
      </c>
      <c r="F5" s="82" t="s">
        <v>8</v>
      </c>
      <c r="G5" s="163">
        <v>3</v>
      </c>
      <c r="H5" s="146" t="s">
        <v>13</v>
      </c>
      <c r="I5" s="131"/>
      <c r="J5" s="27" t="s">
        <v>43</v>
      </c>
      <c r="N5" s="130"/>
    </row>
    <row r="6" spans="1:14" ht="30" x14ac:dyDescent="0.2">
      <c r="A6" s="146" t="s">
        <v>44</v>
      </c>
      <c r="B6" s="131" t="s">
        <v>15</v>
      </c>
      <c r="C6" s="20">
        <v>4</v>
      </c>
      <c r="D6" s="77" t="s">
        <v>270</v>
      </c>
      <c r="E6" s="162">
        <v>4</v>
      </c>
      <c r="F6" s="82" t="s">
        <v>8</v>
      </c>
      <c r="G6" s="162">
        <v>4</v>
      </c>
      <c r="H6" s="146" t="s">
        <v>44</v>
      </c>
      <c r="I6" s="165"/>
      <c r="N6" s="130"/>
    </row>
    <row r="7" spans="1:14" ht="16" x14ac:dyDescent="0.2">
      <c r="A7" s="154" t="s">
        <v>17</v>
      </c>
      <c r="B7" s="155" t="s">
        <v>17</v>
      </c>
      <c r="C7" s="68">
        <v>5</v>
      </c>
      <c r="D7" s="77" t="s">
        <v>270</v>
      </c>
      <c r="E7" s="163">
        <v>5</v>
      </c>
      <c r="F7" s="82" t="s">
        <v>8</v>
      </c>
      <c r="G7" s="163">
        <v>5</v>
      </c>
      <c r="H7" s="154" t="s">
        <v>17</v>
      </c>
      <c r="I7" s="166"/>
      <c r="N7" s="130"/>
    </row>
    <row r="8" spans="1:14" ht="17" thickBot="1" x14ac:dyDescent="0.25">
      <c r="A8" s="146" t="s">
        <v>20</v>
      </c>
      <c r="B8" s="131" t="s">
        <v>20</v>
      </c>
      <c r="C8" s="20">
        <v>6</v>
      </c>
      <c r="D8" s="77" t="s">
        <v>270</v>
      </c>
      <c r="E8" s="163">
        <v>6</v>
      </c>
      <c r="F8" s="82" t="s">
        <v>8</v>
      </c>
      <c r="G8" s="163">
        <v>6</v>
      </c>
      <c r="H8" s="146" t="s">
        <v>20</v>
      </c>
      <c r="I8" s="165"/>
      <c r="N8" s="130"/>
    </row>
    <row r="9" spans="1:14" ht="16" x14ac:dyDescent="0.2">
      <c r="A9" s="146" t="s">
        <v>45</v>
      </c>
      <c r="B9" s="131" t="s">
        <v>22</v>
      </c>
      <c r="C9" s="20">
        <v>7</v>
      </c>
      <c r="D9" s="77" t="s">
        <v>270</v>
      </c>
      <c r="E9" s="162">
        <v>7</v>
      </c>
      <c r="F9" s="82" t="s">
        <v>8</v>
      </c>
      <c r="G9" s="162">
        <v>7</v>
      </c>
      <c r="H9" s="146" t="s">
        <v>45</v>
      </c>
      <c r="I9" s="165"/>
      <c r="N9" s="130"/>
    </row>
    <row r="10" spans="1:14" ht="16" x14ac:dyDescent="0.2">
      <c r="A10" s="154" t="s">
        <v>25</v>
      </c>
      <c r="B10" s="155" t="s">
        <v>25</v>
      </c>
      <c r="C10" s="68">
        <v>8</v>
      </c>
      <c r="D10" s="77" t="s">
        <v>270</v>
      </c>
      <c r="E10" s="163">
        <v>8</v>
      </c>
      <c r="F10" s="82" t="s">
        <v>8</v>
      </c>
      <c r="G10" s="163">
        <v>8</v>
      </c>
      <c r="H10" s="154" t="s">
        <v>25</v>
      </c>
      <c r="I10" s="166"/>
    </row>
    <row r="11" spans="1:14" ht="17" thickBot="1" x14ac:dyDescent="0.25">
      <c r="A11" s="146" t="s">
        <v>27</v>
      </c>
      <c r="B11" s="131" t="s">
        <v>27</v>
      </c>
      <c r="C11" s="20">
        <v>9</v>
      </c>
      <c r="D11" s="77" t="s">
        <v>270</v>
      </c>
      <c r="E11" s="163">
        <v>9</v>
      </c>
      <c r="F11" s="82" t="s">
        <v>8</v>
      </c>
      <c r="G11" s="163">
        <v>9</v>
      </c>
      <c r="H11" s="146" t="s">
        <v>27</v>
      </c>
      <c r="I11" s="165"/>
    </row>
    <row r="12" spans="1:14" ht="16" x14ac:dyDescent="0.2">
      <c r="A12" s="146" t="s">
        <v>29</v>
      </c>
      <c r="B12" s="131" t="s">
        <v>29</v>
      </c>
      <c r="C12" s="20">
        <v>10</v>
      </c>
      <c r="D12" s="77" t="s">
        <v>270</v>
      </c>
      <c r="E12" s="162">
        <v>10</v>
      </c>
      <c r="F12" s="82" t="s">
        <v>8</v>
      </c>
      <c r="G12" s="162">
        <v>10</v>
      </c>
      <c r="H12" s="146" t="s">
        <v>29</v>
      </c>
      <c r="I12" s="165"/>
    </row>
    <row r="13" spans="1:14" ht="16" x14ac:dyDescent="0.2">
      <c r="A13" s="146" t="s">
        <v>31</v>
      </c>
      <c r="B13" s="131" t="s">
        <v>31</v>
      </c>
      <c r="C13" s="20">
        <v>11</v>
      </c>
      <c r="D13" s="77" t="s">
        <v>270</v>
      </c>
      <c r="E13" s="163">
        <v>11</v>
      </c>
      <c r="F13" s="82" t="s">
        <v>8</v>
      </c>
      <c r="G13" s="163">
        <v>11</v>
      </c>
      <c r="H13" s="146" t="s">
        <v>31</v>
      </c>
      <c r="I13" s="165"/>
    </row>
    <row r="14" spans="1:14" ht="17" thickBot="1" x14ac:dyDescent="0.25">
      <c r="A14" s="147" t="s">
        <v>34</v>
      </c>
      <c r="B14" s="148" t="s">
        <v>34</v>
      </c>
      <c r="C14" s="153">
        <v>12</v>
      </c>
      <c r="D14" s="158" t="s">
        <v>270</v>
      </c>
      <c r="E14" s="163">
        <v>12</v>
      </c>
      <c r="F14" s="84" t="s">
        <v>8</v>
      </c>
      <c r="G14" s="163">
        <v>12</v>
      </c>
      <c r="H14" s="147" t="s">
        <v>34</v>
      </c>
      <c r="I14" s="165"/>
    </row>
    <row r="15" spans="1:14" ht="16" x14ac:dyDescent="0.2">
      <c r="A15" s="140" t="s">
        <v>41</v>
      </c>
      <c r="B15" s="141" t="s">
        <v>6</v>
      </c>
      <c r="C15" s="157">
        <v>13</v>
      </c>
      <c r="D15" s="159" t="s">
        <v>272</v>
      </c>
      <c r="E15" s="162">
        <v>13</v>
      </c>
      <c r="F15" s="80" t="s">
        <v>35</v>
      </c>
      <c r="G15" s="162">
        <v>13</v>
      </c>
      <c r="H15" s="140" t="s">
        <v>41</v>
      </c>
      <c r="I15" s="165"/>
    </row>
    <row r="16" spans="1:14" ht="16" x14ac:dyDescent="0.2">
      <c r="A16" s="146" t="s">
        <v>11</v>
      </c>
      <c r="B16" s="131" t="s">
        <v>11</v>
      </c>
      <c r="C16" s="20">
        <v>14</v>
      </c>
      <c r="D16" s="77" t="s">
        <v>270</v>
      </c>
      <c r="E16" s="163">
        <v>14</v>
      </c>
      <c r="F16" s="82" t="s">
        <v>35</v>
      </c>
      <c r="G16" s="163">
        <v>14</v>
      </c>
      <c r="H16" s="146" t="s">
        <v>11</v>
      </c>
      <c r="I16" s="165"/>
    </row>
    <row r="17" spans="1:24" ht="17" thickBot="1" x14ac:dyDescent="0.25">
      <c r="A17" s="146" t="s">
        <v>13</v>
      </c>
      <c r="B17" s="131" t="s">
        <v>13</v>
      </c>
      <c r="C17" s="20">
        <v>15</v>
      </c>
      <c r="D17" s="77" t="s">
        <v>270</v>
      </c>
      <c r="E17" s="163">
        <v>15</v>
      </c>
      <c r="F17" s="82" t="s">
        <v>35</v>
      </c>
      <c r="G17" s="163">
        <v>15</v>
      </c>
      <c r="H17" s="146" t="s">
        <v>13</v>
      </c>
      <c r="I17" s="165"/>
    </row>
    <row r="18" spans="1:24" ht="31" thickBot="1" x14ac:dyDescent="0.25">
      <c r="A18" s="146" t="s">
        <v>44</v>
      </c>
      <c r="B18" s="131" t="s">
        <v>15</v>
      </c>
      <c r="C18" s="20">
        <v>16</v>
      </c>
      <c r="D18" s="77" t="s">
        <v>270</v>
      </c>
      <c r="E18" s="162">
        <v>16</v>
      </c>
      <c r="F18" s="82" t="s">
        <v>35</v>
      </c>
      <c r="G18" s="162">
        <v>16</v>
      </c>
      <c r="H18" s="146" t="s">
        <v>44</v>
      </c>
      <c r="I18" s="165"/>
      <c r="L18" s="1" t="s">
        <v>36</v>
      </c>
    </row>
    <row r="19" spans="1:24" ht="16" x14ac:dyDescent="0.2">
      <c r="A19" s="154" t="s">
        <v>17</v>
      </c>
      <c r="B19" s="155" t="s">
        <v>17</v>
      </c>
      <c r="C19" s="68">
        <v>17</v>
      </c>
      <c r="D19" s="77" t="s">
        <v>270</v>
      </c>
      <c r="E19" s="163">
        <v>17</v>
      </c>
      <c r="F19" s="82" t="s">
        <v>35</v>
      </c>
      <c r="G19" s="163">
        <v>17</v>
      </c>
      <c r="H19" s="154" t="s">
        <v>17</v>
      </c>
      <c r="I19" s="166"/>
      <c r="L19" s="160" t="s">
        <v>37</v>
      </c>
      <c r="M19" s="70">
        <v>1</v>
      </c>
      <c r="N19" s="70">
        <v>2</v>
      </c>
      <c r="O19" s="70">
        <v>3</v>
      </c>
      <c r="P19" s="70">
        <v>4</v>
      </c>
      <c r="Q19" s="70">
        <v>5</v>
      </c>
      <c r="R19" s="70">
        <v>6</v>
      </c>
      <c r="S19" s="70">
        <v>7</v>
      </c>
      <c r="T19" s="70">
        <v>8</v>
      </c>
      <c r="U19" s="70">
        <v>9</v>
      </c>
      <c r="V19" s="70">
        <v>10</v>
      </c>
      <c r="W19" s="70">
        <v>11</v>
      </c>
      <c r="X19" s="71">
        <v>12</v>
      </c>
    </row>
    <row r="20" spans="1:24" ht="17" thickBot="1" x14ac:dyDescent="0.25">
      <c r="A20" s="146" t="s">
        <v>20</v>
      </c>
      <c r="B20" s="131" t="s">
        <v>20</v>
      </c>
      <c r="C20" s="20">
        <v>18</v>
      </c>
      <c r="D20" s="77" t="s">
        <v>270</v>
      </c>
      <c r="E20" s="163">
        <v>18</v>
      </c>
      <c r="F20" s="82" t="s">
        <v>35</v>
      </c>
      <c r="G20" s="163">
        <v>18</v>
      </c>
      <c r="H20" s="146" t="s">
        <v>20</v>
      </c>
      <c r="I20" s="165"/>
      <c r="L20" s="72" t="s">
        <v>46</v>
      </c>
      <c r="M20" s="68">
        <v>1</v>
      </c>
      <c r="N20" s="68">
        <v>9</v>
      </c>
      <c r="O20" s="68">
        <v>17</v>
      </c>
      <c r="P20" s="68" t="s">
        <v>47</v>
      </c>
      <c r="Q20" s="68"/>
      <c r="R20" s="68"/>
      <c r="S20" s="68"/>
      <c r="T20" s="68"/>
      <c r="U20" s="68"/>
      <c r="V20" s="68"/>
      <c r="W20" s="69"/>
      <c r="X20" s="73"/>
    </row>
    <row r="21" spans="1:24" ht="16" x14ac:dyDescent="0.2">
      <c r="A21" s="146" t="s">
        <v>45</v>
      </c>
      <c r="B21" s="131" t="s">
        <v>22</v>
      </c>
      <c r="C21" s="20">
        <v>19</v>
      </c>
      <c r="D21" s="77" t="s">
        <v>270</v>
      </c>
      <c r="E21" s="162">
        <v>19</v>
      </c>
      <c r="F21" s="82" t="s">
        <v>35</v>
      </c>
      <c r="G21" s="162">
        <v>19</v>
      </c>
      <c r="H21" s="146" t="s">
        <v>45</v>
      </c>
      <c r="I21" s="165"/>
      <c r="L21" s="72" t="s">
        <v>48</v>
      </c>
      <c r="M21" s="68">
        <v>2</v>
      </c>
      <c r="N21" s="68">
        <v>10</v>
      </c>
      <c r="O21" s="68">
        <v>18</v>
      </c>
      <c r="P21" s="68" t="s">
        <v>49</v>
      </c>
      <c r="Q21" s="68"/>
      <c r="R21" s="68"/>
      <c r="S21" s="68"/>
      <c r="T21" s="68"/>
      <c r="U21" s="68"/>
      <c r="V21" s="68"/>
      <c r="W21" s="68"/>
      <c r="X21" s="73"/>
    </row>
    <row r="22" spans="1:24" ht="16" x14ac:dyDescent="0.2">
      <c r="A22" s="154" t="s">
        <v>25</v>
      </c>
      <c r="B22" s="155" t="s">
        <v>25</v>
      </c>
      <c r="C22" s="68">
        <v>20</v>
      </c>
      <c r="D22" s="77" t="s">
        <v>270</v>
      </c>
      <c r="E22" s="163">
        <v>20</v>
      </c>
      <c r="F22" s="82" t="s">
        <v>35</v>
      </c>
      <c r="G22" s="163">
        <v>20</v>
      </c>
      <c r="H22" s="154" t="s">
        <v>25</v>
      </c>
      <c r="I22" s="166"/>
      <c r="L22" s="72" t="s">
        <v>50</v>
      </c>
      <c r="M22" s="68">
        <v>3</v>
      </c>
      <c r="N22" s="68">
        <v>11</v>
      </c>
      <c r="O22" s="68">
        <v>19</v>
      </c>
      <c r="P22" s="68"/>
      <c r="Q22" s="68"/>
      <c r="R22" s="68"/>
      <c r="S22" s="68"/>
      <c r="T22" s="68"/>
      <c r="U22" s="68"/>
      <c r="V22" s="68"/>
      <c r="W22" s="69"/>
      <c r="X22" s="73"/>
    </row>
    <row r="23" spans="1:24" ht="17" thickBot="1" x14ac:dyDescent="0.25">
      <c r="A23" s="146" t="s">
        <v>27</v>
      </c>
      <c r="B23" s="131" t="s">
        <v>27</v>
      </c>
      <c r="C23" s="20">
        <v>21</v>
      </c>
      <c r="D23" s="77" t="s">
        <v>270</v>
      </c>
      <c r="E23" s="163">
        <v>21</v>
      </c>
      <c r="F23" s="82" t="s">
        <v>35</v>
      </c>
      <c r="G23" s="163">
        <v>21</v>
      </c>
      <c r="H23" s="146" t="s">
        <v>27</v>
      </c>
      <c r="I23" s="165"/>
      <c r="L23" s="72" t="s">
        <v>51</v>
      </c>
      <c r="M23" s="68">
        <v>4</v>
      </c>
      <c r="N23" s="68">
        <v>12</v>
      </c>
      <c r="O23" s="68">
        <v>20</v>
      </c>
      <c r="P23" s="68"/>
      <c r="Q23" s="68"/>
      <c r="R23" s="68"/>
      <c r="S23" s="68"/>
      <c r="T23" s="68"/>
      <c r="U23" s="68"/>
      <c r="V23" s="68"/>
      <c r="W23" s="68"/>
      <c r="X23" s="73"/>
    </row>
    <row r="24" spans="1:24" ht="16" x14ac:dyDescent="0.2">
      <c r="A24" s="146" t="s">
        <v>29</v>
      </c>
      <c r="B24" s="131" t="s">
        <v>29</v>
      </c>
      <c r="C24" s="20">
        <v>22</v>
      </c>
      <c r="D24" s="77" t="s">
        <v>270</v>
      </c>
      <c r="E24" s="162">
        <v>22</v>
      </c>
      <c r="F24" s="82" t="s">
        <v>35</v>
      </c>
      <c r="G24" s="162">
        <v>22</v>
      </c>
      <c r="H24" s="146" t="s">
        <v>29</v>
      </c>
      <c r="I24" s="165"/>
      <c r="L24" s="72" t="s">
        <v>52</v>
      </c>
      <c r="M24" s="68">
        <v>5</v>
      </c>
      <c r="N24" s="68">
        <v>13</v>
      </c>
      <c r="O24" s="68">
        <v>21</v>
      </c>
      <c r="P24" s="68"/>
      <c r="Q24" s="68"/>
      <c r="R24" s="68"/>
      <c r="S24" s="68"/>
      <c r="T24" s="68"/>
      <c r="U24" s="68"/>
      <c r="V24" s="68"/>
      <c r="W24" s="69"/>
      <c r="X24" s="73"/>
    </row>
    <row r="25" spans="1:24" ht="16" x14ac:dyDescent="0.2">
      <c r="A25" s="146" t="s">
        <v>31</v>
      </c>
      <c r="B25" s="131" t="s">
        <v>31</v>
      </c>
      <c r="C25" s="20">
        <v>23</v>
      </c>
      <c r="D25" s="77" t="s">
        <v>270</v>
      </c>
      <c r="E25" s="163">
        <v>23</v>
      </c>
      <c r="F25" s="82" t="s">
        <v>35</v>
      </c>
      <c r="G25" s="163">
        <v>23</v>
      </c>
      <c r="H25" s="146" t="s">
        <v>31</v>
      </c>
      <c r="I25" s="165"/>
      <c r="L25" s="72" t="s">
        <v>53</v>
      </c>
      <c r="M25" s="68">
        <v>6</v>
      </c>
      <c r="N25" s="68">
        <v>14</v>
      </c>
      <c r="O25" s="68">
        <v>22</v>
      </c>
      <c r="P25" s="68"/>
      <c r="Q25" s="68"/>
      <c r="R25" s="68"/>
      <c r="S25" s="68"/>
      <c r="T25" s="68"/>
      <c r="U25" s="68"/>
      <c r="V25" s="68"/>
      <c r="W25" s="68"/>
      <c r="X25" s="73"/>
    </row>
    <row r="26" spans="1:24" ht="17" thickBot="1" x14ac:dyDescent="0.25">
      <c r="A26" s="147" t="s">
        <v>34</v>
      </c>
      <c r="B26" s="148" t="s">
        <v>34</v>
      </c>
      <c r="C26" s="153">
        <v>24</v>
      </c>
      <c r="D26" s="158" t="s">
        <v>270</v>
      </c>
      <c r="E26" s="163">
        <v>24</v>
      </c>
      <c r="F26" s="84" t="s">
        <v>35</v>
      </c>
      <c r="G26" s="163">
        <v>24</v>
      </c>
      <c r="H26" s="147" t="s">
        <v>34</v>
      </c>
      <c r="I26" s="165"/>
      <c r="L26" s="72" t="s">
        <v>54</v>
      </c>
      <c r="M26" s="68">
        <v>7</v>
      </c>
      <c r="N26" s="68">
        <v>15</v>
      </c>
      <c r="O26" s="68">
        <v>23</v>
      </c>
      <c r="P26" s="68"/>
      <c r="Q26" s="68"/>
      <c r="R26" s="68"/>
      <c r="S26" s="68"/>
      <c r="T26" s="68"/>
      <c r="U26" s="68"/>
      <c r="V26" s="68"/>
      <c r="W26" s="69"/>
      <c r="X26" s="73"/>
    </row>
    <row r="27" spans="1:24" ht="17" thickBot="1" x14ac:dyDescent="0.25">
      <c r="A27" s="116"/>
      <c r="B27" s="116" t="s">
        <v>47</v>
      </c>
      <c r="C27" s="116"/>
      <c r="D27" s="156" t="s">
        <v>275</v>
      </c>
      <c r="E27" s="162">
        <v>25</v>
      </c>
      <c r="F27" s="156"/>
      <c r="G27" s="162">
        <v>25</v>
      </c>
      <c r="H27" s="116" t="s">
        <v>47</v>
      </c>
      <c r="L27" s="74" t="s">
        <v>55</v>
      </c>
      <c r="M27" s="75">
        <v>8</v>
      </c>
      <c r="N27" s="75">
        <v>16</v>
      </c>
      <c r="O27" s="75">
        <v>24</v>
      </c>
      <c r="P27" s="75"/>
      <c r="Q27" s="75"/>
      <c r="R27" s="75"/>
      <c r="S27" s="75"/>
      <c r="T27" s="75"/>
      <c r="U27" s="75"/>
      <c r="V27" s="75"/>
      <c r="W27" s="75"/>
      <c r="X27" s="76"/>
    </row>
    <row r="28" spans="1:24" ht="16" x14ac:dyDescent="0.2">
      <c r="A28" s="20"/>
      <c r="B28" s="20" t="s">
        <v>49</v>
      </c>
      <c r="C28" s="20"/>
      <c r="D28" s="136" t="s">
        <v>275</v>
      </c>
      <c r="E28" s="163">
        <v>26</v>
      </c>
      <c r="F28" s="136"/>
      <c r="G28" s="163">
        <v>26</v>
      </c>
      <c r="H28" s="20" t="s">
        <v>49</v>
      </c>
    </row>
    <row r="29" spans="1:24" ht="16" x14ac:dyDescent="0.2">
      <c r="D29" s="128"/>
      <c r="F29" s="128"/>
    </row>
    <row r="30" spans="1:24" ht="16" x14ac:dyDescent="0.2">
      <c r="D30" s="128"/>
      <c r="F30" s="128"/>
    </row>
    <row r="31" spans="1:24" ht="16" x14ac:dyDescent="0.2">
      <c r="D31" s="128"/>
      <c r="F31" s="128"/>
    </row>
    <row r="32" spans="1:24" ht="16" x14ac:dyDescent="0.2">
      <c r="D32" s="128"/>
      <c r="F32" s="128"/>
    </row>
    <row r="33" spans="4:6" ht="16" x14ac:dyDescent="0.2">
      <c r="D33" s="128"/>
      <c r="F33" s="128"/>
    </row>
    <row r="34" spans="4:6" ht="16" x14ac:dyDescent="0.2">
      <c r="D34" s="128"/>
      <c r="F34" s="128"/>
    </row>
    <row r="35" spans="4:6" ht="16" x14ac:dyDescent="0.2">
      <c r="D35" s="128"/>
      <c r="F35" s="128"/>
    </row>
    <row r="36" spans="4:6" ht="16" x14ac:dyDescent="0.2">
      <c r="D36" s="128"/>
      <c r="F36" s="128"/>
    </row>
    <row r="37" spans="4:6" ht="16" x14ac:dyDescent="0.2">
      <c r="D37" s="128"/>
      <c r="F37" s="128"/>
    </row>
    <row r="38" spans="4:6" ht="16" x14ac:dyDescent="0.2">
      <c r="F38" s="128"/>
    </row>
    <row r="39" spans="4:6" ht="16" x14ac:dyDescent="0.2">
      <c r="F39" s="128"/>
    </row>
    <row r="40" spans="4:6" ht="16" x14ac:dyDescent="0.2">
      <c r="F40" s="128"/>
    </row>
    <row r="41" spans="4:6" ht="16" x14ac:dyDescent="0.2">
      <c r="F41" s="128"/>
    </row>
    <row r="42" spans="4:6" ht="16" x14ac:dyDescent="0.2">
      <c r="F42" s="128"/>
    </row>
    <row r="43" spans="4:6" ht="16" x14ac:dyDescent="0.2">
      <c r="F43" s="128"/>
    </row>
    <row r="44" spans="4:6" ht="16" x14ac:dyDescent="0.2">
      <c r="F44" s="128"/>
    </row>
    <row r="45" spans="4:6" ht="16" x14ac:dyDescent="0.2">
      <c r="F45" s="128"/>
    </row>
    <row r="46" spans="4:6" ht="16" x14ac:dyDescent="0.2">
      <c r="F46" s="128"/>
    </row>
    <row r="47" spans="4:6" ht="16" x14ac:dyDescent="0.2">
      <c r="F47" s="128"/>
    </row>
    <row r="48" spans="4:6" ht="16" x14ac:dyDescent="0.2">
      <c r="F48" s="128"/>
    </row>
    <row r="49" spans="6:6" ht="16" x14ac:dyDescent="0.2">
      <c r="F49" s="128"/>
    </row>
  </sheetData>
  <pageMargins left="0.7" right="0.7" top="0.75" bottom="0.75" header="0.3" footer="0.3"/>
  <pageSetup scale="50" fitToWidth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6"/>
  <sheetViews>
    <sheetView topLeftCell="A78" workbookViewId="0">
      <selection activeCell="B93" sqref="B93:B98"/>
    </sheetView>
  </sheetViews>
  <sheetFormatPr baseColWidth="10" defaultColWidth="10.83203125" defaultRowHeight="16" x14ac:dyDescent="0.2"/>
  <cols>
    <col min="1" max="1" width="10.83203125" style="45"/>
    <col min="2" max="2" width="14.1640625" style="45" customWidth="1"/>
    <col min="3" max="16384" width="10.83203125" style="45"/>
  </cols>
  <sheetData>
    <row r="1" spans="1:14" x14ac:dyDescent="0.2">
      <c r="A1" s="45" t="s">
        <v>56</v>
      </c>
    </row>
    <row r="2" spans="1:14" x14ac:dyDescent="0.2">
      <c r="A2" s="45" t="s">
        <v>57</v>
      </c>
      <c r="B2" s="45" t="s">
        <v>58</v>
      </c>
      <c r="C2" s="45" t="s">
        <v>59</v>
      </c>
      <c r="J2" s="45" t="s">
        <v>60</v>
      </c>
    </row>
    <row r="3" spans="1:14" x14ac:dyDescent="0.2">
      <c r="A3" s="45">
        <v>1</v>
      </c>
      <c r="B3" s="45" t="s">
        <v>61</v>
      </c>
      <c r="C3" s="79"/>
      <c r="J3" s="79"/>
    </row>
    <row r="4" spans="1:14" x14ac:dyDescent="0.2">
      <c r="A4" s="45">
        <v>2</v>
      </c>
      <c r="B4" s="45" t="s">
        <v>62</v>
      </c>
      <c r="C4" s="79"/>
      <c r="J4" s="79"/>
    </row>
    <row r="5" spans="1:14" x14ac:dyDescent="0.2">
      <c r="A5" s="45">
        <v>3</v>
      </c>
      <c r="B5" s="45" t="s">
        <v>63</v>
      </c>
      <c r="C5" s="79"/>
      <c r="J5" s="79"/>
    </row>
    <row r="6" spans="1:14" x14ac:dyDescent="0.2">
      <c r="A6" s="45">
        <v>4</v>
      </c>
      <c r="B6" s="45" t="s">
        <v>64</v>
      </c>
      <c r="C6" s="79"/>
      <c r="J6" s="79"/>
    </row>
    <row r="7" spans="1:14" x14ac:dyDescent="0.2">
      <c r="A7" s="45">
        <v>5</v>
      </c>
      <c r="B7" s="45" t="s">
        <v>65</v>
      </c>
      <c r="C7" s="79"/>
      <c r="J7" s="79"/>
    </row>
    <row r="8" spans="1:14" x14ac:dyDescent="0.2">
      <c r="A8" s="45">
        <v>6</v>
      </c>
      <c r="B8" s="45" t="s">
        <v>66</v>
      </c>
      <c r="C8" s="79"/>
      <c r="J8" s="79"/>
      <c r="K8" s="45" t="s">
        <v>67</v>
      </c>
      <c r="L8" s="45" t="s">
        <v>68</v>
      </c>
      <c r="M8" s="45" t="s">
        <v>67</v>
      </c>
      <c r="N8" s="45" t="s">
        <v>69</v>
      </c>
    </row>
    <row r="9" spans="1:14" x14ac:dyDescent="0.2">
      <c r="A9" s="45">
        <v>7</v>
      </c>
      <c r="B9" s="45" t="s">
        <v>70</v>
      </c>
      <c r="C9" s="79"/>
      <c r="J9" s="79"/>
      <c r="K9" s="47" t="s">
        <v>71</v>
      </c>
      <c r="L9" s="45" t="s">
        <v>72</v>
      </c>
      <c r="M9" s="45" t="s">
        <v>73</v>
      </c>
      <c r="N9" s="45" t="s">
        <v>74</v>
      </c>
    </row>
    <row r="10" spans="1:14" x14ac:dyDescent="0.2">
      <c r="A10" s="45">
        <v>8</v>
      </c>
      <c r="B10" s="45" t="s">
        <v>75</v>
      </c>
      <c r="C10" s="79"/>
      <c r="J10" s="79"/>
      <c r="K10" s="48" t="s">
        <v>76</v>
      </c>
      <c r="L10" s="49"/>
      <c r="M10" s="48" t="s">
        <v>77</v>
      </c>
      <c r="N10" s="49"/>
    </row>
    <row r="11" spans="1:14" x14ac:dyDescent="0.2">
      <c r="A11" s="45">
        <v>9</v>
      </c>
      <c r="B11" s="45" t="s">
        <v>78</v>
      </c>
      <c r="C11" s="79"/>
      <c r="J11" s="79"/>
      <c r="K11" s="48" t="s">
        <v>79</v>
      </c>
      <c r="L11" s="49"/>
      <c r="M11" s="48" t="s">
        <v>80</v>
      </c>
      <c r="N11" s="49"/>
    </row>
    <row r="12" spans="1:14" x14ac:dyDescent="0.2">
      <c r="A12" s="45">
        <v>10</v>
      </c>
      <c r="B12" s="45" t="s">
        <v>81</v>
      </c>
      <c r="C12" s="79"/>
      <c r="J12" s="79"/>
      <c r="K12" s="48" t="s">
        <v>82</v>
      </c>
      <c r="L12" s="49"/>
      <c r="M12" s="48" t="s">
        <v>83</v>
      </c>
      <c r="N12" s="49"/>
    </row>
    <row r="13" spans="1:14" x14ac:dyDescent="0.2">
      <c r="A13" s="45">
        <v>11</v>
      </c>
      <c r="B13" s="45" t="s">
        <v>84</v>
      </c>
      <c r="C13" s="79"/>
      <c r="J13" s="79"/>
      <c r="K13" s="48" t="s">
        <v>85</v>
      </c>
      <c r="L13" s="49"/>
      <c r="M13" s="48" t="s">
        <v>86</v>
      </c>
      <c r="N13" s="49"/>
    </row>
    <row r="14" spans="1:14" x14ac:dyDescent="0.2">
      <c r="A14" s="45">
        <v>12</v>
      </c>
      <c r="B14" s="45" t="s">
        <v>87</v>
      </c>
      <c r="C14" s="79"/>
      <c r="J14" s="79"/>
      <c r="K14" s="48" t="s">
        <v>88</v>
      </c>
      <c r="L14" s="49"/>
      <c r="M14" s="48" t="s">
        <v>89</v>
      </c>
      <c r="N14" s="49"/>
    </row>
    <row r="15" spans="1:14" x14ac:dyDescent="0.2">
      <c r="A15" s="45">
        <v>13</v>
      </c>
      <c r="B15" s="45" t="s">
        <v>90</v>
      </c>
      <c r="C15" s="79"/>
      <c r="J15" s="79"/>
      <c r="K15" s="48" t="s">
        <v>91</v>
      </c>
      <c r="L15" s="49"/>
      <c r="M15" s="48" t="s">
        <v>92</v>
      </c>
      <c r="N15" s="49"/>
    </row>
    <row r="16" spans="1:14" x14ac:dyDescent="0.2">
      <c r="A16" s="45">
        <v>14</v>
      </c>
      <c r="B16" s="45" t="s">
        <v>93</v>
      </c>
      <c r="C16" s="79"/>
      <c r="J16" s="79"/>
      <c r="K16" s="48" t="s">
        <v>94</v>
      </c>
      <c r="L16" s="49"/>
      <c r="M16" s="48" t="s">
        <v>95</v>
      </c>
      <c r="N16" s="49"/>
    </row>
    <row r="17" spans="1:14" x14ac:dyDescent="0.2">
      <c r="A17" s="45">
        <v>15</v>
      </c>
      <c r="B17" s="45" t="s">
        <v>96</v>
      </c>
      <c r="C17" s="79"/>
      <c r="J17" s="79"/>
      <c r="K17" s="48" t="s">
        <v>97</v>
      </c>
      <c r="L17" s="49"/>
      <c r="M17" s="48" t="s">
        <v>98</v>
      </c>
      <c r="N17" s="49"/>
    </row>
    <row r="18" spans="1:14" x14ac:dyDescent="0.2">
      <c r="A18" s="45">
        <v>16</v>
      </c>
      <c r="B18" s="45" t="s">
        <v>99</v>
      </c>
      <c r="C18" s="79"/>
      <c r="J18" s="79"/>
    </row>
    <row r="19" spans="1:14" x14ac:dyDescent="0.2">
      <c r="A19" s="45">
        <v>17</v>
      </c>
      <c r="B19" s="45" t="s">
        <v>100</v>
      </c>
      <c r="C19" s="79"/>
      <c r="J19" s="79"/>
    </row>
    <row r="20" spans="1:14" x14ac:dyDescent="0.2">
      <c r="A20" s="45">
        <v>18</v>
      </c>
      <c r="B20" s="45" t="s">
        <v>101</v>
      </c>
      <c r="C20" s="79"/>
      <c r="J20" s="79"/>
    </row>
    <row r="21" spans="1:14" x14ac:dyDescent="0.2">
      <c r="A21" s="45">
        <v>19</v>
      </c>
      <c r="B21" s="45" t="s">
        <v>102</v>
      </c>
      <c r="C21" s="79"/>
      <c r="J21" s="79"/>
    </row>
    <row r="22" spans="1:14" x14ac:dyDescent="0.2">
      <c r="A22" s="45">
        <v>20</v>
      </c>
      <c r="B22" s="45" t="s">
        <v>103</v>
      </c>
      <c r="C22" s="79"/>
      <c r="J22" s="79"/>
    </row>
    <row r="23" spans="1:14" x14ac:dyDescent="0.2">
      <c r="A23" s="45">
        <v>21</v>
      </c>
      <c r="B23" s="45" t="s">
        <v>104</v>
      </c>
      <c r="C23" s="79"/>
      <c r="J23" s="79"/>
    </row>
    <row r="24" spans="1:14" x14ac:dyDescent="0.2">
      <c r="A24" s="45">
        <v>22</v>
      </c>
      <c r="B24" s="45" t="s">
        <v>105</v>
      </c>
      <c r="C24" s="79"/>
      <c r="J24" s="79"/>
    </row>
    <row r="25" spans="1:14" x14ac:dyDescent="0.2">
      <c r="A25" s="45">
        <v>23</v>
      </c>
      <c r="B25" s="45" t="s">
        <v>106</v>
      </c>
      <c r="C25" s="79"/>
      <c r="J25" s="79"/>
    </row>
    <row r="26" spans="1:14" x14ac:dyDescent="0.2">
      <c r="A26" s="45">
        <v>24</v>
      </c>
      <c r="B26" s="45" t="s">
        <v>107</v>
      </c>
      <c r="C26" s="79"/>
      <c r="J26" s="79"/>
    </row>
    <row r="27" spans="1:14" x14ac:dyDescent="0.2">
      <c r="A27" s="45">
        <v>25</v>
      </c>
      <c r="B27" s="45" t="s">
        <v>108</v>
      </c>
      <c r="C27" s="79"/>
      <c r="J27" s="79"/>
    </row>
    <row r="28" spans="1:14" x14ac:dyDescent="0.2">
      <c r="A28" s="45">
        <v>26</v>
      </c>
      <c r="B28" s="45" t="s">
        <v>109</v>
      </c>
      <c r="C28" s="79"/>
      <c r="J28" s="79"/>
    </row>
    <row r="29" spans="1:14" x14ac:dyDescent="0.2">
      <c r="A29" s="45">
        <v>27</v>
      </c>
      <c r="B29" s="45" t="s">
        <v>110</v>
      </c>
      <c r="C29" s="79"/>
      <c r="J29" s="79"/>
    </row>
    <row r="30" spans="1:14" x14ac:dyDescent="0.2">
      <c r="A30" s="45">
        <v>28</v>
      </c>
      <c r="B30" s="45" t="s">
        <v>111</v>
      </c>
      <c r="C30" s="79"/>
      <c r="J30" s="79"/>
    </row>
    <row r="31" spans="1:14" x14ac:dyDescent="0.2">
      <c r="A31" s="45">
        <v>29</v>
      </c>
      <c r="B31" s="45" t="s">
        <v>112</v>
      </c>
      <c r="C31" s="79"/>
      <c r="J31" s="79"/>
    </row>
    <row r="32" spans="1:14" x14ac:dyDescent="0.2">
      <c r="A32" s="45">
        <v>30</v>
      </c>
      <c r="B32" s="45" t="s">
        <v>113</v>
      </c>
      <c r="C32" s="79"/>
      <c r="J32" s="79"/>
    </row>
    <row r="33" spans="1:10" x14ac:dyDescent="0.2">
      <c r="A33" s="45">
        <v>31</v>
      </c>
      <c r="B33" s="45" t="s">
        <v>114</v>
      </c>
      <c r="C33" s="79"/>
      <c r="J33" s="79"/>
    </row>
    <row r="34" spans="1:10" x14ac:dyDescent="0.2">
      <c r="A34" s="45">
        <v>32</v>
      </c>
      <c r="B34" s="45" t="s">
        <v>115</v>
      </c>
      <c r="C34" s="79"/>
      <c r="J34" s="79"/>
    </row>
    <row r="35" spans="1:10" x14ac:dyDescent="0.2">
      <c r="A35" s="45">
        <v>33</v>
      </c>
      <c r="B35" s="45" t="s">
        <v>116</v>
      </c>
      <c r="C35" s="79"/>
      <c r="J35" s="79"/>
    </row>
    <row r="36" spans="1:10" x14ac:dyDescent="0.2">
      <c r="A36" s="45">
        <v>34</v>
      </c>
      <c r="B36" s="45" t="s">
        <v>117</v>
      </c>
      <c r="C36" s="79"/>
      <c r="J36" s="79"/>
    </row>
    <row r="37" spans="1:10" x14ac:dyDescent="0.2">
      <c r="A37" s="45">
        <v>35</v>
      </c>
      <c r="B37" s="45" t="s">
        <v>118</v>
      </c>
      <c r="C37" s="79"/>
      <c r="J37" s="79"/>
    </row>
    <row r="38" spans="1:10" x14ac:dyDescent="0.2">
      <c r="A38" s="45">
        <v>36</v>
      </c>
      <c r="B38" s="45" t="s">
        <v>119</v>
      </c>
      <c r="C38" s="79"/>
      <c r="J38" s="79"/>
    </row>
    <row r="39" spans="1:10" x14ac:dyDescent="0.2">
      <c r="A39" s="45">
        <v>37</v>
      </c>
      <c r="B39" s="45" t="s">
        <v>120</v>
      </c>
      <c r="C39" s="79"/>
      <c r="J39" s="79"/>
    </row>
    <row r="40" spans="1:10" x14ac:dyDescent="0.2">
      <c r="A40" s="45">
        <v>38</v>
      </c>
      <c r="B40" s="45" t="s">
        <v>121</v>
      </c>
      <c r="C40" s="79"/>
      <c r="J40" s="79"/>
    </row>
    <row r="41" spans="1:10" x14ac:dyDescent="0.2">
      <c r="A41" s="45">
        <v>39</v>
      </c>
      <c r="B41" s="45" t="s">
        <v>122</v>
      </c>
      <c r="C41" s="79"/>
      <c r="J41" s="79"/>
    </row>
    <row r="42" spans="1:10" x14ac:dyDescent="0.2">
      <c r="A42" s="45">
        <v>40</v>
      </c>
      <c r="B42" s="45" t="s">
        <v>123</v>
      </c>
      <c r="C42" s="79"/>
      <c r="J42" s="79"/>
    </row>
    <row r="43" spans="1:10" x14ac:dyDescent="0.2">
      <c r="A43" s="45">
        <v>41</v>
      </c>
      <c r="B43" s="45" t="s">
        <v>124</v>
      </c>
      <c r="C43" s="79"/>
      <c r="J43" s="79"/>
    </row>
    <row r="44" spans="1:10" x14ac:dyDescent="0.2">
      <c r="A44" s="45">
        <v>42</v>
      </c>
      <c r="B44" s="45" t="s">
        <v>125</v>
      </c>
      <c r="C44" s="79"/>
      <c r="J44" s="79"/>
    </row>
    <row r="45" spans="1:10" x14ac:dyDescent="0.2">
      <c r="A45" s="45">
        <v>43</v>
      </c>
      <c r="B45" s="45" t="s">
        <v>126</v>
      </c>
      <c r="C45" s="79"/>
      <c r="J45" s="79"/>
    </row>
    <row r="46" spans="1:10" x14ac:dyDescent="0.2">
      <c r="A46" s="45">
        <v>44</v>
      </c>
      <c r="B46" s="45" t="s">
        <v>127</v>
      </c>
      <c r="C46" s="79"/>
      <c r="J46" s="79"/>
    </row>
    <row r="47" spans="1:10" x14ac:dyDescent="0.2">
      <c r="A47" s="45">
        <v>45</v>
      </c>
      <c r="B47" s="45" t="s">
        <v>128</v>
      </c>
      <c r="C47" s="79"/>
      <c r="J47" s="79"/>
    </row>
    <row r="48" spans="1:10" x14ac:dyDescent="0.2">
      <c r="A48" s="45">
        <v>46</v>
      </c>
      <c r="B48" s="45" t="s">
        <v>129</v>
      </c>
      <c r="C48" s="79"/>
      <c r="J48" s="79"/>
    </row>
    <row r="49" spans="1:10" x14ac:dyDescent="0.2">
      <c r="A49" s="45">
        <v>47</v>
      </c>
      <c r="B49" s="45" t="s">
        <v>130</v>
      </c>
      <c r="C49" s="79"/>
      <c r="J49" s="79"/>
    </row>
    <row r="50" spans="1:10" x14ac:dyDescent="0.2">
      <c r="A50" s="45">
        <v>48</v>
      </c>
      <c r="B50" s="45" t="s">
        <v>131</v>
      </c>
      <c r="C50" s="79"/>
      <c r="J50" s="79"/>
    </row>
    <row r="51" spans="1:10" x14ac:dyDescent="0.2">
      <c r="A51" s="45">
        <v>49</v>
      </c>
      <c r="B51" s="45" t="s">
        <v>132</v>
      </c>
      <c r="C51" s="79"/>
      <c r="J51" s="79"/>
    </row>
    <row r="52" spans="1:10" x14ac:dyDescent="0.2">
      <c r="A52" s="45">
        <v>50</v>
      </c>
      <c r="B52" s="45" t="s">
        <v>133</v>
      </c>
      <c r="C52" s="79"/>
      <c r="J52" s="79"/>
    </row>
    <row r="53" spans="1:10" x14ac:dyDescent="0.2">
      <c r="A53" s="45">
        <v>51</v>
      </c>
      <c r="B53" s="45" t="s">
        <v>134</v>
      </c>
      <c r="C53" s="79"/>
      <c r="J53" s="79"/>
    </row>
    <row r="54" spans="1:10" x14ac:dyDescent="0.2">
      <c r="A54" s="45">
        <v>52</v>
      </c>
      <c r="B54" s="45" t="s">
        <v>135</v>
      </c>
      <c r="C54" s="79"/>
      <c r="J54" s="79"/>
    </row>
    <row r="55" spans="1:10" x14ac:dyDescent="0.2">
      <c r="A55" s="45">
        <v>53</v>
      </c>
      <c r="B55" s="45" t="s">
        <v>136</v>
      </c>
      <c r="C55" s="79"/>
      <c r="J55" s="79"/>
    </row>
    <row r="56" spans="1:10" x14ac:dyDescent="0.2">
      <c r="A56" s="45">
        <v>54</v>
      </c>
      <c r="B56" s="45" t="s">
        <v>137</v>
      </c>
      <c r="C56" s="79"/>
      <c r="J56" s="79"/>
    </row>
    <row r="57" spans="1:10" x14ac:dyDescent="0.2">
      <c r="A57" s="45">
        <v>55</v>
      </c>
      <c r="B57" s="45" t="s">
        <v>138</v>
      </c>
      <c r="C57" s="79"/>
      <c r="J57" s="79"/>
    </row>
    <row r="58" spans="1:10" x14ac:dyDescent="0.2">
      <c r="A58" s="45">
        <v>56</v>
      </c>
      <c r="B58" s="45" t="s">
        <v>139</v>
      </c>
      <c r="C58" s="79"/>
      <c r="J58" s="79"/>
    </row>
    <row r="59" spans="1:10" x14ac:dyDescent="0.2">
      <c r="A59" s="45">
        <v>57</v>
      </c>
      <c r="B59" s="45" t="s">
        <v>140</v>
      </c>
      <c r="C59" s="79"/>
      <c r="J59" s="79"/>
    </row>
    <row r="60" spans="1:10" x14ac:dyDescent="0.2">
      <c r="A60" s="45">
        <v>58</v>
      </c>
      <c r="B60" s="45" t="s">
        <v>141</v>
      </c>
      <c r="C60" s="79"/>
      <c r="J60" s="79"/>
    </row>
    <row r="61" spans="1:10" x14ac:dyDescent="0.2">
      <c r="A61" s="45">
        <v>59</v>
      </c>
      <c r="B61" s="45" t="s">
        <v>142</v>
      </c>
      <c r="C61" s="79"/>
      <c r="J61" s="79"/>
    </row>
    <row r="62" spans="1:10" x14ac:dyDescent="0.2">
      <c r="A62" s="45">
        <v>60</v>
      </c>
      <c r="B62" s="45" t="s">
        <v>143</v>
      </c>
      <c r="C62" s="79"/>
      <c r="J62" s="79"/>
    </row>
    <row r="63" spans="1:10" x14ac:dyDescent="0.2">
      <c r="A63" s="45">
        <v>61</v>
      </c>
      <c r="B63" s="45" t="s">
        <v>144</v>
      </c>
      <c r="C63" s="79"/>
      <c r="J63" s="79"/>
    </row>
    <row r="64" spans="1:10" x14ac:dyDescent="0.2">
      <c r="A64" s="45">
        <v>62</v>
      </c>
      <c r="B64" s="45" t="s">
        <v>145</v>
      </c>
      <c r="C64" s="79"/>
      <c r="J64" s="79"/>
    </row>
    <row r="65" spans="1:10" x14ac:dyDescent="0.2">
      <c r="A65" s="45">
        <v>63</v>
      </c>
      <c r="B65" s="45" t="s">
        <v>146</v>
      </c>
      <c r="C65" s="79"/>
      <c r="J65" s="79"/>
    </row>
    <row r="66" spans="1:10" x14ac:dyDescent="0.2">
      <c r="A66" s="45">
        <v>64</v>
      </c>
      <c r="B66" s="45" t="s">
        <v>147</v>
      </c>
      <c r="C66" s="79"/>
      <c r="J66" s="79"/>
    </row>
    <row r="67" spans="1:10" x14ac:dyDescent="0.2">
      <c r="A67" s="45">
        <v>65</v>
      </c>
      <c r="B67" s="45" t="s">
        <v>148</v>
      </c>
      <c r="C67" s="79"/>
      <c r="J67" s="79"/>
    </row>
    <row r="68" spans="1:10" x14ac:dyDescent="0.2">
      <c r="A68" s="45">
        <v>66</v>
      </c>
      <c r="B68" s="45" t="s">
        <v>149</v>
      </c>
      <c r="C68" s="79"/>
      <c r="J68" s="79"/>
    </row>
    <row r="69" spans="1:10" x14ac:dyDescent="0.2">
      <c r="A69" s="45">
        <v>67</v>
      </c>
      <c r="B69" s="45" t="s">
        <v>150</v>
      </c>
      <c r="C69" s="79"/>
      <c r="J69" s="79"/>
    </row>
    <row r="70" spans="1:10" x14ac:dyDescent="0.2">
      <c r="A70" s="45">
        <v>68</v>
      </c>
      <c r="B70" s="45" t="s">
        <v>151</v>
      </c>
      <c r="C70" s="79"/>
      <c r="J70" s="79"/>
    </row>
    <row r="71" spans="1:10" x14ac:dyDescent="0.2">
      <c r="A71" s="45">
        <v>69</v>
      </c>
      <c r="B71" s="45" t="s">
        <v>152</v>
      </c>
      <c r="C71" s="79"/>
      <c r="J71" s="79"/>
    </row>
    <row r="72" spans="1:10" x14ac:dyDescent="0.2">
      <c r="A72" s="45">
        <v>70</v>
      </c>
      <c r="B72" s="45" t="s">
        <v>153</v>
      </c>
      <c r="C72" s="79"/>
      <c r="J72" s="79"/>
    </row>
    <row r="73" spans="1:10" x14ac:dyDescent="0.2">
      <c r="A73" s="45">
        <v>71</v>
      </c>
      <c r="B73" s="45" t="s">
        <v>154</v>
      </c>
      <c r="C73" s="79"/>
      <c r="J73" s="79"/>
    </row>
    <row r="74" spans="1:10" x14ac:dyDescent="0.2">
      <c r="A74" s="45">
        <v>72</v>
      </c>
      <c r="B74" s="45" t="s">
        <v>155</v>
      </c>
      <c r="C74" s="79"/>
      <c r="J74" s="79"/>
    </row>
    <row r="75" spans="1:10" x14ac:dyDescent="0.2">
      <c r="A75" s="45">
        <v>73</v>
      </c>
      <c r="B75" s="45" t="s">
        <v>156</v>
      </c>
      <c r="C75" s="79"/>
      <c r="J75" s="79"/>
    </row>
    <row r="76" spans="1:10" x14ac:dyDescent="0.2">
      <c r="A76" s="45">
        <v>74</v>
      </c>
      <c r="B76" s="45" t="s">
        <v>157</v>
      </c>
      <c r="C76" s="79"/>
      <c r="J76" s="79"/>
    </row>
    <row r="77" spans="1:10" x14ac:dyDescent="0.2">
      <c r="A77" s="45">
        <v>75</v>
      </c>
      <c r="B77" s="45" t="s">
        <v>158</v>
      </c>
      <c r="C77" s="79"/>
      <c r="J77" s="79"/>
    </row>
    <row r="78" spans="1:10" x14ac:dyDescent="0.2">
      <c r="A78" s="45">
        <v>76</v>
      </c>
      <c r="B78" s="45" t="s">
        <v>159</v>
      </c>
      <c r="C78" s="79"/>
      <c r="J78" s="79"/>
    </row>
    <row r="79" spans="1:10" x14ac:dyDescent="0.2">
      <c r="A79" s="45">
        <v>77</v>
      </c>
      <c r="B79" s="45" t="s">
        <v>160</v>
      </c>
      <c r="C79" s="79"/>
      <c r="J79" s="79"/>
    </row>
    <row r="80" spans="1:10" x14ac:dyDescent="0.2">
      <c r="A80" s="45">
        <v>78</v>
      </c>
      <c r="B80" s="45" t="s">
        <v>161</v>
      </c>
      <c r="C80" s="79"/>
      <c r="J80" s="79"/>
    </row>
    <row r="81" spans="1:10" x14ac:dyDescent="0.2">
      <c r="A81" s="45">
        <v>79</v>
      </c>
      <c r="B81" s="45" t="s">
        <v>162</v>
      </c>
      <c r="C81" s="79"/>
      <c r="J81" s="79"/>
    </row>
    <row r="82" spans="1:10" x14ac:dyDescent="0.2">
      <c r="A82" s="45">
        <v>80</v>
      </c>
      <c r="B82" s="45" t="s">
        <v>163</v>
      </c>
      <c r="C82" s="79"/>
      <c r="J82" s="79"/>
    </row>
    <row r="83" spans="1:10" x14ac:dyDescent="0.2">
      <c r="A83" s="45">
        <v>81</v>
      </c>
      <c r="B83" s="45" t="s">
        <v>164</v>
      </c>
      <c r="C83" s="79"/>
      <c r="J83" s="79"/>
    </row>
    <row r="84" spans="1:10" x14ac:dyDescent="0.2">
      <c r="A84" s="45">
        <v>82</v>
      </c>
      <c r="B84" s="45" t="s">
        <v>165</v>
      </c>
      <c r="C84" s="79"/>
      <c r="J84" s="79"/>
    </row>
    <row r="85" spans="1:10" x14ac:dyDescent="0.2">
      <c r="A85" s="45">
        <v>83</v>
      </c>
      <c r="B85" s="45" t="s">
        <v>166</v>
      </c>
      <c r="C85" s="79"/>
      <c r="J85" s="79"/>
    </row>
    <row r="86" spans="1:10" x14ac:dyDescent="0.2">
      <c r="A86" s="45">
        <v>84</v>
      </c>
      <c r="B86" s="45" t="s">
        <v>167</v>
      </c>
      <c r="C86" s="79"/>
      <c r="J86" s="79"/>
    </row>
    <row r="87" spans="1:10" x14ac:dyDescent="0.2">
      <c r="A87" s="45">
        <v>85</v>
      </c>
      <c r="B87" s="45" t="s">
        <v>168</v>
      </c>
      <c r="C87" s="79"/>
      <c r="J87" s="79"/>
    </row>
    <row r="88" spans="1:10" x14ac:dyDescent="0.2">
      <c r="A88" s="45">
        <v>86</v>
      </c>
      <c r="B88" s="45" t="s">
        <v>169</v>
      </c>
      <c r="C88" s="79"/>
      <c r="J88" s="79"/>
    </row>
    <row r="89" spans="1:10" x14ac:dyDescent="0.2">
      <c r="A89" s="45">
        <v>87</v>
      </c>
      <c r="B89" s="45" t="s">
        <v>170</v>
      </c>
      <c r="C89" s="79"/>
      <c r="J89" s="79"/>
    </row>
    <row r="90" spans="1:10" x14ac:dyDescent="0.2">
      <c r="A90" s="45">
        <v>88</v>
      </c>
      <c r="B90" s="45" t="s">
        <v>171</v>
      </c>
      <c r="C90" s="79"/>
      <c r="J90" s="79"/>
    </row>
    <row r="91" spans="1:10" x14ac:dyDescent="0.2">
      <c r="A91" s="45">
        <v>89</v>
      </c>
      <c r="B91" s="45" t="s">
        <v>172</v>
      </c>
      <c r="C91" s="79"/>
      <c r="J91" s="79"/>
    </row>
    <row r="92" spans="1:10" x14ac:dyDescent="0.2">
      <c r="A92" s="45">
        <v>90</v>
      </c>
      <c r="B92" s="45" t="s">
        <v>173</v>
      </c>
      <c r="C92" s="79"/>
      <c r="J92" s="79"/>
    </row>
    <row r="93" spans="1:10" x14ac:dyDescent="0.2">
      <c r="A93" s="45">
        <v>91</v>
      </c>
      <c r="B93" s="45" t="s">
        <v>174</v>
      </c>
      <c r="C93" s="79"/>
      <c r="J93" s="79"/>
    </row>
    <row r="94" spans="1:10" x14ac:dyDescent="0.2">
      <c r="A94" s="45">
        <v>92</v>
      </c>
      <c r="B94" s="45" t="s">
        <v>175</v>
      </c>
      <c r="C94" s="79"/>
      <c r="J94" s="79"/>
    </row>
    <row r="95" spans="1:10" x14ac:dyDescent="0.2">
      <c r="A95" s="45">
        <v>93</v>
      </c>
      <c r="B95" s="45" t="s">
        <v>176</v>
      </c>
      <c r="C95" s="79"/>
      <c r="J95" s="79"/>
    </row>
    <row r="96" spans="1:10" x14ac:dyDescent="0.2">
      <c r="A96" s="45">
        <v>94</v>
      </c>
      <c r="B96" s="45" t="s">
        <v>177</v>
      </c>
      <c r="C96" s="79"/>
      <c r="J96" s="79"/>
    </row>
    <row r="97" spans="1:10" x14ac:dyDescent="0.2">
      <c r="A97" s="45">
        <v>95</v>
      </c>
      <c r="B97" s="45" t="s">
        <v>178</v>
      </c>
      <c r="C97" s="79"/>
      <c r="J97" s="79"/>
    </row>
    <row r="98" spans="1:10" x14ac:dyDescent="0.2">
      <c r="A98" s="45">
        <v>96</v>
      </c>
      <c r="B98" s="45" t="s">
        <v>179</v>
      </c>
      <c r="C98" s="79"/>
      <c r="J98" s="79"/>
    </row>
    <row r="99" spans="1:10" x14ac:dyDescent="0.2">
      <c r="C99" s="79"/>
      <c r="J99" s="79"/>
    </row>
    <row r="100" spans="1:10" x14ac:dyDescent="0.2">
      <c r="C100" s="79"/>
      <c r="J100" s="79"/>
    </row>
    <row r="101" spans="1:10" x14ac:dyDescent="0.2">
      <c r="C101" s="79"/>
      <c r="J101" s="79"/>
    </row>
    <row r="102" spans="1:10" x14ac:dyDescent="0.2">
      <c r="C102" s="79"/>
      <c r="J102" s="79"/>
    </row>
    <row r="103" spans="1:10" x14ac:dyDescent="0.2">
      <c r="C103" s="79"/>
      <c r="J103" s="79"/>
    </row>
    <row r="104" spans="1:10" x14ac:dyDescent="0.2">
      <c r="C104" s="79"/>
      <c r="J104" s="79"/>
    </row>
    <row r="105" spans="1:10" x14ac:dyDescent="0.2">
      <c r="C105" s="79"/>
      <c r="J105" s="79"/>
    </row>
    <row r="106" spans="1:10" x14ac:dyDescent="0.2">
      <c r="C106" s="79"/>
      <c r="J106" s="79"/>
    </row>
    <row r="107" spans="1:10" x14ac:dyDescent="0.2">
      <c r="C107" s="79"/>
      <c r="J107" s="79"/>
    </row>
    <row r="108" spans="1:10" x14ac:dyDescent="0.2">
      <c r="C108" s="79"/>
      <c r="J108" s="79"/>
    </row>
    <row r="109" spans="1:10" x14ac:dyDescent="0.2">
      <c r="C109" s="79"/>
      <c r="J109" s="79"/>
    </row>
    <row r="110" spans="1:10" x14ac:dyDescent="0.2">
      <c r="C110" s="79"/>
      <c r="J110" s="79"/>
    </row>
    <row r="111" spans="1:10" x14ac:dyDescent="0.2">
      <c r="C111" s="79"/>
      <c r="J111" s="79"/>
    </row>
    <row r="112" spans="1:10" x14ac:dyDescent="0.2">
      <c r="C112" s="79"/>
      <c r="J112" s="79"/>
    </row>
    <row r="113" spans="3:10" x14ac:dyDescent="0.2">
      <c r="C113" s="79"/>
      <c r="J113" s="79"/>
    </row>
    <row r="114" spans="3:10" x14ac:dyDescent="0.2">
      <c r="C114" s="79"/>
      <c r="J114" s="79"/>
    </row>
    <row r="115" spans="3:10" x14ac:dyDescent="0.2">
      <c r="C115" s="79"/>
      <c r="J115" s="79"/>
    </row>
    <row r="116" spans="3:10" x14ac:dyDescent="0.2">
      <c r="C116" s="79"/>
      <c r="J116" s="79"/>
    </row>
    <row r="117" spans="3:10" x14ac:dyDescent="0.2">
      <c r="C117" s="79"/>
      <c r="J117" s="79"/>
    </row>
    <row r="118" spans="3:10" x14ac:dyDescent="0.2">
      <c r="C118" s="79"/>
      <c r="J118" s="79"/>
    </row>
    <row r="119" spans="3:10" x14ac:dyDescent="0.2">
      <c r="C119" s="79"/>
      <c r="J119" s="79"/>
    </row>
    <row r="120" spans="3:10" x14ac:dyDescent="0.2">
      <c r="C120" s="79"/>
      <c r="J120" s="79"/>
    </row>
    <row r="121" spans="3:10" x14ac:dyDescent="0.2">
      <c r="C121" s="79"/>
      <c r="J121" s="79"/>
    </row>
    <row r="122" spans="3:10" x14ac:dyDescent="0.2">
      <c r="C122" s="79"/>
      <c r="J122" s="79"/>
    </row>
    <row r="123" spans="3:10" x14ac:dyDescent="0.2">
      <c r="C123" s="79"/>
      <c r="J123" s="79"/>
    </row>
    <row r="124" spans="3:10" x14ac:dyDescent="0.2">
      <c r="C124" s="79"/>
      <c r="J124" s="79"/>
    </row>
    <row r="125" spans="3:10" x14ac:dyDescent="0.2">
      <c r="C125" s="79"/>
      <c r="J125" s="79"/>
    </row>
    <row r="126" spans="3:10" x14ac:dyDescent="0.2">
      <c r="C126" s="79"/>
      <c r="J126" s="79"/>
    </row>
    <row r="127" spans="3:10" x14ac:dyDescent="0.2">
      <c r="C127" s="79"/>
      <c r="J127" s="79"/>
    </row>
    <row r="128" spans="3:10" x14ac:dyDescent="0.2">
      <c r="C128" s="79"/>
      <c r="J128" s="79"/>
    </row>
    <row r="129" spans="3:10" x14ac:dyDescent="0.2">
      <c r="C129" s="79"/>
      <c r="J129" s="79"/>
    </row>
    <row r="130" spans="3:10" x14ac:dyDescent="0.2">
      <c r="C130" s="79"/>
      <c r="J130" s="79"/>
    </row>
    <row r="131" spans="3:10" x14ac:dyDescent="0.2">
      <c r="C131" s="79"/>
      <c r="J131" s="79"/>
    </row>
    <row r="132" spans="3:10" x14ac:dyDescent="0.2">
      <c r="C132" s="79"/>
      <c r="J132" s="79"/>
    </row>
    <row r="133" spans="3:10" x14ac:dyDescent="0.2">
      <c r="C133" s="79"/>
      <c r="J133" s="79"/>
    </row>
    <row r="134" spans="3:10" x14ac:dyDescent="0.2">
      <c r="C134" s="79"/>
      <c r="J134" s="79"/>
    </row>
    <row r="135" spans="3:10" x14ac:dyDescent="0.2">
      <c r="C135" s="79"/>
      <c r="J135" s="79"/>
    </row>
    <row r="136" spans="3:10" x14ac:dyDescent="0.2">
      <c r="C136" s="79"/>
      <c r="J136" s="79"/>
    </row>
    <row r="137" spans="3:10" x14ac:dyDescent="0.2">
      <c r="C137" s="79"/>
      <c r="J137" s="79"/>
    </row>
    <row r="138" spans="3:10" x14ac:dyDescent="0.2">
      <c r="C138" s="79"/>
      <c r="J138" s="79"/>
    </row>
    <row r="139" spans="3:10" x14ac:dyDescent="0.2">
      <c r="C139" s="79"/>
      <c r="J139" s="79"/>
    </row>
    <row r="140" spans="3:10" x14ac:dyDescent="0.2">
      <c r="C140" s="79"/>
      <c r="J140" s="79"/>
    </row>
    <row r="141" spans="3:10" x14ac:dyDescent="0.2">
      <c r="C141" s="79"/>
      <c r="J141" s="79"/>
    </row>
    <row r="142" spans="3:10" x14ac:dyDescent="0.2">
      <c r="C142" s="79"/>
      <c r="J142" s="79"/>
    </row>
    <row r="143" spans="3:10" x14ac:dyDescent="0.2">
      <c r="C143" s="79"/>
      <c r="J143" s="79"/>
    </row>
    <row r="144" spans="3:10" x14ac:dyDescent="0.2">
      <c r="C144" s="79"/>
      <c r="J144" s="79"/>
    </row>
    <row r="145" spans="3:10" x14ac:dyDescent="0.2">
      <c r="C145" s="79"/>
      <c r="J145" s="79"/>
    </row>
    <row r="146" spans="3:10" x14ac:dyDescent="0.2">
      <c r="C146" s="79"/>
      <c r="J146" s="79"/>
    </row>
    <row r="147" spans="3:10" x14ac:dyDescent="0.2">
      <c r="C147" s="79"/>
      <c r="J147" s="79"/>
    </row>
    <row r="148" spans="3:10" x14ac:dyDescent="0.2">
      <c r="C148" s="79"/>
      <c r="J148" s="79"/>
    </row>
    <row r="149" spans="3:10" x14ac:dyDescent="0.2">
      <c r="C149" s="79"/>
      <c r="J149" s="79"/>
    </row>
    <row r="150" spans="3:10" x14ac:dyDescent="0.2">
      <c r="C150" s="79"/>
      <c r="J150" s="79"/>
    </row>
    <row r="151" spans="3:10" x14ac:dyDescent="0.2">
      <c r="C151" s="79"/>
      <c r="J151" s="79"/>
    </row>
    <row r="152" spans="3:10" x14ac:dyDescent="0.2">
      <c r="C152" s="79"/>
      <c r="J152" s="79"/>
    </row>
    <row r="153" spans="3:10" x14ac:dyDescent="0.2">
      <c r="C153" s="79"/>
      <c r="J153" s="79"/>
    </row>
    <row r="154" spans="3:10" x14ac:dyDescent="0.2">
      <c r="C154" s="79"/>
      <c r="J154" s="79"/>
    </row>
    <row r="155" spans="3:10" x14ac:dyDescent="0.2">
      <c r="C155" s="79"/>
      <c r="J155" s="79"/>
    </row>
    <row r="156" spans="3:10" x14ac:dyDescent="0.2">
      <c r="C156" s="79"/>
      <c r="J156" s="79"/>
    </row>
    <row r="157" spans="3:10" x14ac:dyDescent="0.2">
      <c r="C157" s="79"/>
      <c r="J157" s="79"/>
    </row>
    <row r="158" spans="3:10" x14ac:dyDescent="0.2">
      <c r="C158" s="79"/>
      <c r="J158" s="79"/>
    </row>
    <row r="159" spans="3:10" x14ac:dyDescent="0.2">
      <c r="C159" s="79"/>
      <c r="J159" s="79"/>
    </row>
    <row r="160" spans="3:10" x14ac:dyDescent="0.2">
      <c r="C160" s="79"/>
      <c r="J160" s="79"/>
    </row>
    <row r="161" spans="3:10" x14ac:dyDescent="0.2">
      <c r="C161" s="79"/>
      <c r="J161" s="79"/>
    </row>
    <row r="162" spans="3:10" x14ac:dyDescent="0.2">
      <c r="C162" s="79"/>
      <c r="J162" s="79"/>
    </row>
    <row r="163" spans="3:10" x14ac:dyDescent="0.2">
      <c r="C163" s="79"/>
      <c r="J163" s="79"/>
    </row>
    <row r="164" spans="3:10" x14ac:dyDescent="0.2">
      <c r="C164" s="79"/>
      <c r="J164" s="79"/>
    </row>
    <row r="165" spans="3:10" x14ac:dyDescent="0.2">
      <c r="C165" s="79"/>
      <c r="J165" s="79"/>
    </row>
    <row r="166" spans="3:10" x14ac:dyDescent="0.2">
      <c r="C166" s="79"/>
      <c r="J166" s="79"/>
    </row>
    <row r="167" spans="3:10" x14ac:dyDescent="0.2">
      <c r="C167" s="79"/>
      <c r="J167" s="79"/>
    </row>
    <row r="168" spans="3:10" x14ac:dyDescent="0.2">
      <c r="C168" s="79"/>
      <c r="J168" s="79"/>
    </row>
    <row r="169" spans="3:10" x14ac:dyDescent="0.2">
      <c r="C169" s="79"/>
      <c r="J169" s="79"/>
    </row>
    <row r="170" spans="3:10" x14ac:dyDescent="0.2">
      <c r="C170" s="79"/>
      <c r="J170" s="79"/>
    </row>
    <row r="171" spans="3:10" x14ac:dyDescent="0.2">
      <c r="C171" s="79"/>
      <c r="J171" s="79"/>
    </row>
    <row r="172" spans="3:10" x14ac:dyDescent="0.2">
      <c r="C172" s="79"/>
      <c r="J172" s="79"/>
    </row>
    <row r="173" spans="3:10" x14ac:dyDescent="0.2">
      <c r="C173" s="79"/>
      <c r="J173" s="79"/>
    </row>
    <row r="174" spans="3:10" x14ac:dyDescent="0.2">
      <c r="C174" s="79"/>
      <c r="J174" s="79"/>
    </row>
    <row r="175" spans="3:10" x14ac:dyDescent="0.2">
      <c r="C175" s="79"/>
      <c r="J175" s="79"/>
    </row>
    <row r="176" spans="3:10" x14ac:dyDescent="0.2">
      <c r="C176" s="79"/>
      <c r="J176" s="79"/>
    </row>
    <row r="177" spans="3:10" x14ac:dyDescent="0.2">
      <c r="C177" s="79"/>
      <c r="J177" s="79"/>
    </row>
    <row r="178" spans="3:10" x14ac:dyDescent="0.2">
      <c r="C178" s="79"/>
      <c r="J178" s="79"/>
    </row>
    <row r="179" spans="3:10" x14ac:dyDescent="0.2">
      <c r="C179" s="79"/>
      <c r="J179" s="79"/>
    </row>
    <row r="180" spans="3:10" x14ac:dyDescent="0.2">
      <c r="C180" s="79"/>
      <c r="J180" s="79"/>
    </row>
    <row r="181" spans="3:10" x14ac:dyDescent="0.2">
      <c r="C181" s="79"/>
      <c r="J181" s="79"/>
    </row>
    <row r="182" spans="3:10" x14ac:dyDescent="0.2">
      <c r="C182" s="79"/>
      <c r="J182" s="79"/>
    </row>
    <row r="183" spans="3:10" x14ac:dyDescent="0.2">
      <c r="C183" s="79"/>
      <c r="J183" s="79"/>
    </row>
    <row r="184" spans="3:10" x14ac:dyDescent="0.2">
      <c r="C184" s="79"/>
      <c r="J184" s="79"/>
    </row>
    <row r="185" spans="3:10" x14ac:dyDescent="0.2">
      <c r="C185" s="79"/>
      <c r="J185" s="79"/>
    </row>
    <row r="186" spans="3:10" x14ac:dyDescent="0.2">
      <c r="C186" s="79"/>
      <c r="J186" s="79"/>
    </row>
    <row r="187" spans="3:10" x14ac:dyDescent="0.2">
      <c r="C187" s="79"/>
      <c r="J187" s="79"/>
    </row>
    <row r="188" spans="3:10" x14ac:dyDescent="0.2">
      <c r="C188" s="79"/>
      <c r="J188" s="79"/>
    </row>
    <row r="189" spans="3:10" x14ac:dyDescent="0.2">
      <c r="C189" s="79"/>
      <c r="J189" s="79"/>
    </row>
    <row r="190" spans="3:10" x14ac:dyDescent="0.2">
      <c r="C190" s="79"/>
      <c r="J190" s="79"/>
    </row>
    <row r="191" spans="3:10" x14ac:dyDescent="0.2">
      <c r="C191" s="79"/>
      <c r="J191" s="79"/>
    </row>
    <row r="192" spans="3:10" x14ac:dyDescent="0.2">
      <c r="C192" s="79"/>
      <c r="J192" s="79"/>
    </row>
    <row r="193" spans="3:10" x14ac:dyDescent="0.2">
      <c r="C193" s="79"/>
      <c r="J193" s="79"/>
    </row>
    <row r="194" spans="3:10" x14ac:dyDescent="0.2">
      <c r="C194" s="79"/>
      <c r="J194" s="79"/>
    </row>
    <row r="195" spans="3:10" x14ac:dyDescent="0.2">
      <c r="C195" s="79"/>
      <c r="J195" s="79"/>
    </row>
    <row r="196" spans="3:10" x14ac:dyDescent="0.2">
      <c r="C196" s="79"/>
      <c r="J196" s="79"/>
    </row>
    <row r="197" spans="3:10" x14ac:dyDescent="0.2">
      <c r="C197" s="79"/>
      <c r="J197" s="79"/>
    </row>
    <row r="198" spans="3:10" x14ac:dyDescent="0.2">
      <c r="C198" s="79"/>
      <c r="J198" s="79"/>
    </row>
    <row r="199" spans="3:10" x14ac:dyDescent="0.2">
      <c r="C199" s="79"/>
      <c r="J199" s="79"/>
    </row>
    <row r="200" spans="3:10" x14ac:dyDescent="0.2">
      <c r="C200" s="79"/>
      <c r="J200" s="79"/>
    </row>
    <row r="201" spans="3:10" x14ac:dyDescent="0.2">
      <c r="C201" s="79"/>
      <c r="J201" s="79"/>
    </row>
    <row r="202" spans="3:10" x14ac:dyDescent="0.2">
      <c r="C202" s="79"/>
      <c r="J202" s="79"/>
    </row>
    <row r="203" spans="3:10" x14ac:dyDescent="0.2">
      <c r="C203" s="79"/>
      <c r="J203" s="79"/>
    </row>
    <row r="204" spans="3:10" x14ac:dyDescent="0.2">
      <c r="C204" s="79"/>
      <c r="J204" s="79"/>
    </row>
    <row r="205" spans="3:10" x14ac:dyDescent="0.2">
      <c r="C205" s="79"/>
      <c r="J205" s="79"/>
    </row>
    <row r="206" spans="3:10" x14ac:dyDescent="0.2">
      <c r="C206" s="79"/>
      <c r="J206" s="79"/>
    </row>
    <row r="207" spans="3:10" x14ac:dyDescent="0.2">
      <c r="C207" s="79"/>
      <c r="J207" s="79"/>
    </row>
    <row r="208" spans="3:10" x14ac:dyDescent="0.2">
      <c r="C208" s="79"/>
      <c r="J208" s="79"/>
    </row>
    <row r="209" spans="3:10" x14ac:dyDescent="0.2">
      <c r="C209" s="79"/>
      <c r="J209" s="79"/>
    </row>
    <row r="210" spans="3:10" x14ac:dyDescent="0.2">
      <c r="C210" s="79"/>
      <c r="J210" s="79"/>
    </row>
    <row r="211" spans="3:10" x14ac:dyDescent="0.2">
      <c r="C211" s="79"/>
      <c r="J211" s="79"/>
    </row>
    <row r="212" spans="3:10" x14ac:dyDescent="0.2">
      <c r="C212" s="79"/>
      <c r="J212" s="79"/>
    </row>
    <row r="213" spans="3:10" x14ac:dyDescent="0.2">
      <c r="C213" s="79"/>
      <c r="J213" s="79"/>
    </row>
    <row r="214" spans="3:10" x14ac:dyDescent="0.2">
      <c r="C214" s="79"/>
      <c r="J214" s="79"/>
    </row>
    <row r="215" spans="3:10" x14ac:dyDescent="0.2">
      <c r="C215" s="79"/>
    </row>
    <row r="216" spans="3:10" x14ac:dyDescent="0.2">
      <c r="C216" s="79"/>
    </row>
    <row r="217" spans="3:10" x14ac:dyDescent="0.2">
      <c r="C217" s="79"/>
    </row>
    <row r="218" spans="3:10" x14ac:dyDescent="0.2">
      <c r="C218" s="79"/>
    </row>
    <row r="219" spans="3:10" x14ac:dyDescent="0.2">
      <c r="C219" s="79"/>
    </row>
    <row r="220" spans="3:10" x14ac:dyDescent="0.2">
      <c r="C220" s="79"/>
    </row>
    <row r="221" spans="3:10" x14ac:dyDescent="0.2">
      <c r="C221" s="79"/>
    </row>
    <row r="222" spans="3:10" x14ac:dyDescent="0.2">
      <c r="C222" s="79"/>
    </row>
    <row r="223" spans="3:10" x14ac:dyDescent="0.2">
      <c r="C223" s="79"/>
    </row>
    <row r="224" spans="3:10" x14ac:dyDescent="0.2">
      <c r="C224" s="79"/>
    </row>
    <row r="225" spans="3:3" x14ac:dyDescent="0.2">
      <c r="C225" s="79"/>
    </row>
    <row r="226" spans="3:3" x14ac:dyDescent="0.2">
      <c r="C226" s="79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31" workbookViewId="0">
      <selection activeCell="C50" sqref="C50"/>
    </sheetView>
  </sheetViews>
  <sheetFormatPr baseColWidth="10" defaultColWidth="10.83203125" defaultRowHeight="16" x14ac:dyDescent="0.2"/>
  <cols>
    <col min="1" max="16384" width="10.83203125" style="46"/>
  </cols>
  <sheetData>
    <row r="1" spans="1:6" x14ac:dyDescent="0.2">
      <c r="B1" s="46" t="s">
        <v>180</v>
      </c>
      <c r="C1" s="46" t="s">
        <v>181</v>
      </c>
      <c r="D1" s="46" t="s">
        <v>182</v>
      </c>
      <c r="E1" s="46" t="s">
        <v>183</v>
      </c>
      <c r="F1" s="46" t="s">
        <v>184</v>
      </c>
    </row>
    <row r="2" spans="1:6" x14ac:dyDescent="0.2">
      <c r="A2" s="85">
        <v>1</v>
      </c>
      <c r="B2" s="86">
        <f>Input!C3</f>
        <v>0</v>
      </c>
      <c r="C2" s="86">
        <f>Input!C6</f>
        <v>0</v>
      </c>
      <c r="D2" s="86">
        <f>AVERAGE(B2:B4)</f>
        <v>0</v>
      </c>
      <c r="E2" s="86">
        <f>AVERAGE(C2:C4)</f>
        <v>0</v>
      </c>
      <c r="F2" s="87">
        <f>D2-E2</f>
        <v>0</v>
      </c>
    </row>
    <row r="3" spans="1:6" x14ac:dyDescent="0.2">
      <c r="A3" s="88"/>
      <c r="B3" s="89">
        <f>Input!C4</f>
        <v>0</v>
      </c>
      <c r="C3" s="89">
        <f>Input!C7</f>
        <v>0</v>
      </c>
      <c r="D3" s="90"/>
      <c r="E3" s="90"/>
      <c r="F3" s="91"/>
    </row>
    <row r="4" spans="1:6" x14ac:dyDescent="0.2">
      <c r="A4" s="92"/>
      <c r="B4" s="93">
        <f>Input!C5</f>
        <v>0</v>
      </c>
      <c r="C4" s="93">
        <f>Input!C8</f>
        <v>0</v>
      </c>
      <c r="D4" s="94"/>
      <c r="E4" s="94"/>
      <c r="F4" s="95"/>
    </row>
    <row r="5" spans="1:6" x14ac:dyDescent="0.2">
      <c r="A5" s="96">
        <v>2</v>
      </c>
      <c r="B5" s="97">
        <f>Input!C15</f>
        <v>0</v>
      </c>
      <c r="C5" s="97">
        <f>Input!C18</f>
        <v>0</v>
      </c>
      <c r="D5" s="97">
        <f>AVERAGE(B5:B7)</f>
        <v>0</v>
      </c>
      <c r="E5" s="97">
        <f>AVERAGE(C5:C7)</f>
        <v>0</v>
      </c>
      <c r="F5" s="98">
        <f>D5-E5</f>
        <v>0</v>
      </c>
    </row>
    <row r="6" spans="1:6" x14ac:dyDescent="0.2">
      <c r="A6" s="88"/>
      <c r="B6" s="89">
        <f>Input!C16</f>
        <v>0</v>
      </c>
      <c r="C6" s="89">
        <f>Input!C19</f>
        <v>0</v>
      </c>
      <c r="D6" s="90"/>
      <c r="E6" s="90"/>
      <c r="F6" s="91"/>
    </row>
    <row r="7" spans="1:6" x14ac:dyDescent="0.2">
      <c r="A7" s="92"/>
      <c r="B7" s="93">
        <f>Input!C17</f>
        <v>0</v>
      </c>
      <c r="C7" s="93">
        <f>Input!C20</f>
        <v>0</v>
      </c>
      <c r="D7" s="94"/>
      <c r="E7" s="94"/>
      <c r="F7" s="95"/>
    </row>
    <row r="8" spans="1:6" x14ac:dyDescent="0.2">
      <c r="A8" s="96">
        <v>3</v>
      </c>
      <c r="B8" s="97">
        <f>Input!C27</f>
        <v>0</v>
      </c>
      <c r="C8" s="97">
        <f>Input!C30</f>
        <v>0</v>
      </c>
      <c r="D8" s="97">
        <f>AVERAGE(B8:B10)</f>
        <v>0</v>
      </c>
      <c r="E8" s="97">
        <f>AVERAGE(C8:C10)</f>
        <v>0</v>
      </c>
      <c r="F8" s="98">
        <f>D8-E8</f>
        <v>0</v>
      </c>
    </row>
    <row r="9" spans="1:6" x14ac:dyDescent="0.2">
      <c r="A9" s="88"/>
      <c r="B9" s="89">
        <f>Input!C28</f>
        <v>0</v>
      </c>
      <c r="C9" s="89">
        <f>Input!C31</f>
        <v>0</v>
      </c>
      <c r="D9" s="90"/>
      <c r="E9" s="90"/>
      <c r="F9" s="91"/>
    </row>
    <row r="10" spans="1:6" x14ac:dyDescent="0.2">
      <c r="A10" s="88"/>
      <c r="B10" s="89">
        <f>Input!C29</f>
        <v>0</v>
      </c>
      <c r="C10" s="89">
        <f>Input!C32</f>
        <v>0</v>
      </c>
      <c r="D10" s="90"/>
      <c r="E10" s="90"/>
      <c r="F10" s="91"/>
    </row>
    <row r="11" spans="1:6" x14ac:dyDescent="0.2">
      <c r="A11" s="85">
        <v>4</v>
      </c>
      <c r="B11" s="86">
        <f>Input!C39</f>
        <v>0</v>
      </c>
      <c r="C11" s="86">
        <f>Input!C42</f>
        <v>0</v>
      </c>
      <c r="D11" s="86">
        <f>AVERAGE(B11:B13)</f>
        <v>0</v>
      </c>
      <c r="E11" s="86">
        <f>AVERAGE(C11:C13)</f>
        <v>0</v>
      </c>
      <c r="F11" s="87">
        <f>D11-E11</f>
        <v>0</v>
      </c>
    </row>
    <row r="12" spans="1:6" x14ac:dyDescent="0.2">
      <c r="A12" s="88"/>
      <c r="B12" s="89">
        <f>Input!C40</f>
        <v>0</v>
      </c>
      <c r="C12" s="89">
        <f>Input!C43</f>
        <v>0</v>
      </c>
      <c r="D12" s="90"/>
      <c r="E12" s="90"/>
      <c r="F12" s="91"/>
    </row>
    <row r="13" spans="1:6" x14ac:dyDescent="0.2">
      <c r="A13" s="92"/>
      <c r="B13" s="93">
        <f>Input!C41</f>
        <v>0</v>
      </c>
      <c r="C13" s="93">
        <f>Input!C44</f>
        <v>0</v>
      </c>
      <c r="D13" s="94"/>
      <c r="E13" s="94"/>
      <c r="F13" s="95"/>
    </row>
    <row r="14" spans="1:6" x14ac:dyDescent="0.2">
      <c r="A14" s="96">
        <v>5</v>
      </c>
      <c r="B14" s="97">
        <f>Input!C51</f>
        <v>0</v>
      </c>
      <c r="C14" s="97">
        <f>Input!C54</f>
        <v>0</v>
      </c>
      <c r="D14" s="97">
        <f>AVERAGE(B14:B16)</f>
        <v>0</v>
      </c>
      <c r="E14" s="97">
        <f>AVERAGE(C14:C16)</f>
        <v>0</v>
      </c>
      <c r="F14" s="98">
        <f>D14-E14</f>
        <v>0</v>
      </c>
    </row>
    <row r="15" spans="1:6" x14ac:dyDescent="0.2">
      <c r="A15" s="88"/>
      <c r="B15" s="89">
        <f>Input!C52</f>
        <v>0</v>
      </c>
      <c r="C15" s="89">
        <f>Input!C55</f>
        <v>0</v>
      </c>
      <c r="D15" s="90"/>
      <c r="E15" s="90"/>
      <c r="F15" s="91"/>
    </row>
    <row r="16" spans="1:6" x14ac:dyDescent="0.2">
      <c r="A16" s="92"/>
      <c r="B16" s="93">
        <f>Input!C53</f>
        <v>0</v>
      </c>
      <c r="C16" s="93">
        <f>Input!C56</f>
        <v>0</v>
      </c>
      <c r="D16" s="94"/>
      <c r="E16" s="94"/>
      <c r="F16" s="95"/>
    </row>
    <row r="17" spans="1:6" x14ac:dyDescent="0.2">
      <c r="A17" s="96">
        <v>6</v>
      </c>
      <c r="B17" s="97">
        <f>Input!C63</f>
        <v>0</v>
      </c>
      <c r="C17" s="97">
        <f>Input!C66</f>
        <v>0</v>
      </c>
      <c r="D17" s="97">
        <f>AVERAGE(B17:B19)</f>
        <v>0</v>
      </c>
      <c r="E17" s="97">
        <f>AVERAGE(C17:C19)</f>
        <v>0</v>
      </c>
      <c r="F17" s="98">
        <f>D17-E17</f>
        <v>0</v>
      </c>
    </row>
    <row r="18" spans="1:6" x14ac:dyDescent="0.2">
      <c r="A18" s="88"/>
      <c r="B18" s="89">
        <f>Input!C64</f>
        <v>0</v>
      </c>
      <c r="C18" s="89">
        <f>Input!C67</f>
        <v>0</v>
      </c>
      <c r="D18" s="90"/>
      <c r="E18" s="90"/>
      <c r="F18" s="91"/>
    </row>
    <row r="19" spans="1:6" x14ac:dyDescent="0.2">
      <c r="A19" s="88"/>
      <c r="B19" s="89">
        <f>Input!C65</f>
        <v>0</v>
      </c>
      <c r="C19" s="89">
        <f>Input!C68</f>
        <v>0</v>
      </c>
      <c r="D19" s="90"/>
      <c r="E19" s="90"/>
      <c r="F19" s="91"/>
    </row>
    <row r="20" spans="1:6" x14ac:dyDescent="0.2">
      <c r="A20" s="85">
        <v>7</v>
      </c>
      <c r="B20" s="86">
        <f>Input!C75</f>
        <v>0</v>
      </c>
      <c r="C20" s="86">
        <f>Input!C78</f>
        <v>0</v>
      </c>
      <c r="D20" s="86">
        <f>AVERAGE(B20:B22)</f>
        <v>0</v>
      </c>
      <c r="E20" s="86">
        <f>AVERAGE(C20:C22)</f>
        <v>0</v>
      </c>
      <c r="F20" s="87">
        <f>D20-E20</f>
        <v>0</v>
      </c>
    </row>
    <row r="21" spans="1:6" x14ac:dyDescent="0.2">
      <c r="A21" s="88"/>
      <c r="B21" s="89">
        <f>Input!C76</f>
        <v>0</v>
      </c>
      <c r="C21" s="89">
        <f>Input!C79</f>
        <v>0</v>
      </c>
      <c r="D21" s="90"/>
      <c r="E21" s="90"/>
      <c r="F21" s="91"/>
    </row>
    <row r="22" spans="1:6" x14ac:dyDescent="0.2">
      <c r="A22" s="92"/>
      <c r="B22" s="93">
        <f>Input!C77</f>
        <v>0</v>
      </c>
      <c r="C22" s="93">
        <f>Input!C80</f>
        <v>0</v>
      </c>
      <c r="D22" s="94"/>
      <c r="E22" s="94"/>
      <c r="F22" s="95"/>
    </row>
    <row r="23" spans="1:6" x14ac:dyDescent="0.2">
      <c r="A23" s="96">
        <v>8</v>
      </c>
      <c r="B23" s="97">
        <f>Input!C87</f>
        <v>0</v>
      </c>
      <c r="C23" s="97">
        <f>Input!C90</f>
        <v>0</v>
      </c>
      <c r="D23" s="97">
        <f>AVERAGE(B23:B25)</f>
        <v>0</v>
      </c>
      <c r="E23" s="97">
        <f>AVERAGE(C23:C25)</f>
        <v>0</v>
      </c>
      <c r="F23" s="98">
        <f>D23-E23</f>
        <v>0</v>
      </c>
    </row>
    <row r="24" spans="1:6" x14ac:dyDescent="0.2">
      <c r="A24" s="88"/>
      <c r="B24" s="89">
        <f>Input!C88</f>
        <v>0</v>
      </c>
      <c r="C24" s="89">
        <f>Input!C91</f>
        <v>0</v>
      </c>
      <c r="D24" s="90"/>
      <c r="E24" s="90"/>
      <c r="F24" s="91"/>
    </row>
    <row r="25" spans="1:6" x14ac:dyDescent="0.2">
      <c r="A25" s="92"/>
      <c r="B25" s="93">
        <f>Input!C89</f>
        <v>0</v>
      </c>
      <c r="C25" s="93">
        <f>Input!C92</f>
        <v>0</v>
      </c>
      <c r="D25" s="94"/>
      <c r="E25" s="94"/>
      <c r="F25" s="95"/>
    </row>
    <row r="26" spans="1:6" x14ac:dyDescent="0.2">
      <c r="A26" s="96">
        <v>9</v>
      </c>
      <c r="B26" s="97">
        <f>Input!C9</f>
        <v>0</v>
      </c>
      <c r="C26" s="97">
        <f>Input!C12</f>
        <v>0</v>
      </c>
      <c r="D26" s="97">
        <f>AVERAGE(B26:B28)</f>
        <v>0</v>
      </c>
      <c r="E26" s="97">
        <f>AVERAGE(C26:C28)</f>
        <v>0</v>
      </c>
      <c r="F26" s="98">
        <f>D26-E26</f>
        <v>0</v>
      </c>
    </row>
    <row r="27" spans="1:6" x14ac:dyDescent="0.2">
      <c r="A27" s="88"/>
      <c r="B27" s="89">
        <f>Input!C10</f>
        <v>0</v>
      </c>
      <c r="C27" s="89">
        <f>Input!C13</f>
        <v>0</v>
      </c>
      <c r="D27" s="90"/>
      <c r="E27" s="90"/>
      <c r="F27" s="91"/>
    </row>
    <row r="28" spans="1:6" x14ac:dyDescent="0.2">
      <c r="A28" s="88"/>
      <c r="B28" s="89">
        <f>Input!C11</f>
        <v>0</v>
      </c>
      <c r="C28" s="89">
        <f>Input!C14</f>
        <v>0</v>
      </c>
      <c r="D28" s="90"/>
      <c r="E28" s="90"/>
      <c r="F28" s="91"/>
    </row>
    <row r="29" spans="1:6" x14ac:dyDescent="0.2">
      <c r="A29" s="85">
        <v>10</v>
      </c>
      <c r="B29" s="86">
        <f>Input!C21</f>
        <v>0</v>
      </c>
      <c r="C29" s="86">
        <f>Input!C24</f>
        <v>0</v>
      </c>
      <c r="D29" s="86">
        <f>AVERAGE(B29:B31)</f>
        <v>0</v>
      </c>
      <c r="E29" s="86">
        <f>AVERAGE(C29:C31)</f>
        <v>0</v>
      </c>
      <c r="F29" s="87">
        <f>D29-E29</f>
        <v>0</v>
      </c>
    </row>
    <row r="30" spans="1:6" x14ac:dyDescent="0.2">
      <c r="A30" s="88"/>
      <c r="B30" s="89">
        <f>Input!C22</f>
        <v>0</v>
      </c>
      <c r="C30" s="89">
        <f>Input!C25</f>
        <v>0</v>
      </c>
      <c r="D30" s="90"/>
      <c r="E30" s="90"/>
      <c r="F30" s="91"/>
    </row>
    <row r="31" spans="1:6" x14ac:dyDescent="0.2">
      <c r="A31" s="92"/>
      <c r="B31" s="93">
        <f>Input!C23</f>
        <v>0</v>
      </c>
      <c r="C31" s="93">
        <f>Input!C26</f>
        <v>0</v>
      </c>
      <c r="D31" s="94"/>
      <c r="E31" s="94"/>
      <c r="F31" s="95"/>
    </row>
    <row r="32" spans="1:6" x14ac:dyDescent="0.2">
      <c r="A32" s="96">
        <v>11</v>
      </c>
      <c r="B32" s="97">
        <f>Input!C33</f>
        <v>0</v>
      </c>
      <c r="C32" s="97">
        <f>Input!C36</f>
        <v>0</v>
      </c>
      <c r="D32" s="97">
        <f>AVERAGE(B32:B34)</f>
        <v>0</v>
      </c>
      <c r="E32" s="97">
        <f>AVERAGE(C32:C34)</f>
        <v>0</v>
      </c>
      <c r="F32" s="98">
        <f>D32-E32</f>
        <v>0</v>
      </c>
    </row>
    <row r="33" spans="1:6" x14ac:dyDescent="0.2">
      <c r="A33" s="88"/>
      <c r="B33" s="89">
        <f>Input!C34</f>
        <v>0</v>
      </c>
      <c r="C33" s="89">
        <f>Input!C37</f>
        <v>0</v>
      </c>
      <c r="D33" s="90"/>
      <c r="E33" s="90"/>
      <c r="F33" s="91"/>
    </row>
    <row r="34" spans="1:6" x14ac:dyDescent="0.2">
      <c r="A34" s="92"/>
      <c r="B34" s="93">
        <f>Input!C35</f>
        <v>0</v>
      </c>
      <c r="C34" s="93">
        <f>Input!C38</f>
        <v>0</v>
      </c>
      <c r="D34" s="94"/>
      <c r="E34" s="94"/>
      <c r="F34" s="95"/>
    </row>
    <row r="35" spans="1:6" x14ac:dyDescent="0.2">
      <c r="A35" s="96">
        <v>12</v>
      </c>
      <c r="B35" s="97">
        <f>Input!C45</f>
        <v>0</v>
      </c>
      <c r="C35" s="97">
        <f>Input!C48</f>
        <v>0</v>
      </c>
      <c r="D35" s="97">
        <f>AVERAGE(B35:B37)</f>
        <v>0</v>
      </c>
      <c r="E35" s="97">
        <f>AVERAGE(C35:C37)</f>
        <v>0</v>
      </c>
      <c r="F35" s="98">
        <f>D35-E35</f>
        <v>0</v>
      </c>
    </row>
    <row r="36" spans="1:6" x14ac:dyDescent="0.2">
      <c r="A36" s="88"/>
      <c r="B36" s="89">
        <f>Input!C46</f>
        <v>0</v>
      </c>
      <c r="C36" s="89">
        <f>Input!C49</f>
        <v>0</v>
      </c>
      <c r="D36" s="90"/>
      <c r="E36" s="90"/>
      <c r="F36" s="91"/>
    </row>
    <row r="37" spans="1:6" x14ac:dyDescent="0.2">
      <c r="A37" s="88"/>
      <c r="B37" s="89">
        <f>Input!C47</f>
        <v>0</v>
      </c>
      <c r="C37" s="89">
        <f>Input!C50</f>
        <v>0</v>
      </c>
      <c r="D37" s="90"/>
      <c r="E37" s="90"/>
      <c r="F37" s="91"/>
    </row>
    <row r="38" spans="1:6" x14ac:dyDescent="0.2">
      <c r="A38" s="85">
        <v>13</v>
      </c>
      <c r="B38" s="86">
        <f>Input!C57</f>
        <v>0</v>
      </c>
      <c r="C38" s="86">
        <f>Input!C60</f>
        <v>0</v>
      </c>
      <c r="D38" s="86">
        <f>AVERAGE(B38:B40)</f>
        <v>0</v>
      </c>
      <c r="E38" s="86">
        <f>AVERAGE(C38:C40)</f>
        <v>0</v>
      </c>
      <c r="F38" s="87">
        <f>D38-E38</f>
        <v>0</v>
      </c>
    </row>
    <row r="39" spans="1:6" x14ac:dyDescent="0.2">
      <c r="A39" s="88"/>
      <c r="B39" s="89">
        <f>Input!C58</f>
        <v>0</v>
      </c>
      <c r="C39" s="89">
        <f>Input!C61</f>
        <v>0</v>
      </c>
      <c r="D39" s="90"/>
      <c r="E39" s="90"/>
      <c r="F39" s="91"/>
    </row>
    <row r="40" spans="1:6" x14ac:dyDescent="0.2">
      <c r="A40" s="92"/>
      <c r="B40" s="93">
        <f>Input!C59</f>
        <v>0</v>
      </c>
      <c r="C40" s="93">
        <f>Input!C62</f>
        <v>0</v>
      </c>
      <c r="D40" s="94"/>
      <c r="E40" s="94"/>
      <c r="F40" s="95"/>
    </row>
    <row r="41" spans="1:6" x14ac:dyDescent="0.2">
      <c r="A41" s="96">
        <v>14</v>
      </c>
      <c r="B41" s="97">
        <f>Input!C69</f>
        <v>0</v>
      </c>
      <c r="C41" s="97">
        <f>Input!C72</f>
        <v>0</v>
      </c>
      <c r="D41" s="97">
        <f>AVERAGE(B41:B43)</f>
        <v>0</v>
      </c>
      <c r="E41" s="97">
        <f>AVERAGE(C41:C43)</f>
        <v>0</v>
      </c>
      <c r="F41" s="98">
        <f>D41-E41</f>
        <v>0</v>
      </c>
    </row>
    <row r="42" spans="1:6" x14ac:dyDescent="0.2">
      <c r="A42" s="88"/>
      <c r="B42" s="89">
        <f>Input!C70</f>
        <v>0</v>
      </c>
      <c r="C42" s="89">
        <f>Input!C73</f>
        <v>0</v>
      </c>
      <c r="D42" s="90"/>
      <c r="E42" s="90"/>
      <c r="F42" s="91"/>
    </row>
    <row r="43" spans="1:6" x14ac:dyDescent="0.2">
      <c r="A43" s="92"/>
      <c r="B43" s="93">
        <f>Input!C71</f>
        <v>0</v>
      </c>
      <c r="C43" s="93">
        <f>Input!C74</f>
        <v>0</v>
      </c>
      <c r="D43" s="94"/>
      <c r="E43" s="94"/>
      <c r="F43" s="95"/>
    </row>
    <row r="44" spans="1:6" x14ac:dyDescent="0.2">
      <c r="A44" s="96">
        <v>15</v>
      </c>
      <c r="B44" s="97">
        <f>Input!C81</f>
        <v>0</v>
      </c>
      <c r="C44" s="97">
        <f>Input!C84</f>
        <v>0</v>
      </c>
      <c r="D44" s="97">
        <f>AVERAGE(B44:B46)</f>
        <v>0</v>
      </c>
      <c r="E44" s="97">
        <f>AVERAGE(C44:C46)</f>
        <v>0</v>
      </c>
      <c r="F44" s="98">
        <f>D44-E44</f>
        <v>0</v>
      </c>
    </row>
    <row r="45" spans="1:6" x14ac:dyDescent="0.2">
      <c r="A45" s="88"/>
      <c r="B45" s="89">
        <f>Input!C82</f>
        <v>0</v>
      </c>
      <c r="C45" s="89">
        <f>Input!C85</f>
        <v>0</v>
      </c>
      <c r="D45" s="90"/>
      <c r="E45" s="90"/>
      <c r="F45" s="91"/>
    </row>
    <row r="46" spans="1:6" x14ac:dyDescent="0.2">
      <c r="A46" s="99"/>
      <c r="B46" s="100">
        <f>Input!C83</f>
        <v>0</v>
      </c>
      <c r="C46" s="100">
        <f>Input!C86</f>
        <v>0</v>
      </c>
      <c r="D46" s="101"/>
      <c r="E46" s="101"/>
      <c r="F46" s="102"/>
    </row>
    <row r="47" spans="1:6" x14ac:dyDescent="0.2">
      <c r="A47" s="103">
        <v>16</v>
      </c>
      <c r="B47" s="97">
        <f>Input!C93</f>
        <v>0</v>
      </c>
      <c r="C47" s="97">
        <f>Input!C96</f>
        <v>0</v>
      </c>
      <c r="D47" s="97">
        <f>AVERAGE(B47:B49)</f>
        <v>0</v>
      </c>
      <c r="E47" s="97">
        <f>AVERAGE(C47:C49)</f>
        <v>0</v>
      </c>
      <c r="F47" s="98">
        <f>D47-E47</f>
        <v>0</v>
      </c>
    </row>
    <row r="48" spans="1:6" x14ac:dyDescent="0.2">
      <c r="A48" s="104"/>
      <c r="B48" s="89">
        <f>Input!C94</f>
        <v>0</v>
      </c>
      <c r="C48" s="89">
        <f>Input!C97</f>
        <v>0</v>
      </c>
      <c r="D48" s="90"/>
      <c r="E48" s="90"/>
      <c r="F48" s="91"/>
    </row>
    <row r="49" spans="1:6" x14ac:dyDescent="0.2">
      <c r="A49" s="105"/>
      <c r="B49" s="100">
        <f>Input!C95</f>
        <v>0</v>
      </c>
      <c r="C49" s="100">
        <f>Input!C98</f>
        <v>0</v>
      </c>
      <c r="D49" s="101"/>
      <c r="E49" s="101"/>
      <c r="F49" s="10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47"/>
  <sheetViews>
    <sheetView workbookViewId="0">
      <selection activeCell="J14" sqref="J14"/>
    </sheetView>
  </sheetViews>
  <sheetFormatPr baseColWidth="10" defaultColWidth="8.6640625" defaultRowHeight="16" x14ac:dyDescent="0.2"/>
  <cols>
    <col min="1" max="1" width="12.6640625" customWidth="1"/>
    <col min="2" max="2" width="44.1640625" style="3" customWidth="1"/>
    <col min="3" max="3" width="18.5" bestFit="1" customWidth="1"/>
    <col min="6" max="6" width="4.6640625" customWidth="1"/>
    <col min="7" max="7" width="38.1640625" customWidth="1"/>
    <col min="8" max="8" width="34.6640625" customWidth="1"/>
    <col min="9" max="9" width="22.6640625" customWidth="1"/>
    <col min="11" max="11" width="13.33203125" customWidth="1"/>
    <col min="12" max="12" width="17.33203125" bestFit="1" customWidth="1"/>
  </cols>
  <sheetData>
    <row r="1" spans="2:8" ht="17" x14ac:dyDescent="0.2">
      <c r="B1" s="14" t="s">
        <v>185</v>
      </c>
      <c r="C1" s="13" t="s">
        <v>186</v>
      </c>
    </row>
    <row r="2" spans="2:8" ht="17" x14ac:dyDescent="0.2">
      <c r="B2" s="18" t="s">
        <v>187</v>
      </c>
      <c r="C2" s="50">
        <v>13</v>
      </c>
    </row>
    <row r="3" spans="2:8" ht="17" x14ac:dyDescent="0.2">
      <c r="B3" s="15" t="s">
        <v>188</v>
      </c>
      <c r="C3" s="51" t="s">
        <v>189</v>
      </c>
    </row>
    <row r="4" spans="2:8" x14ac:dyDescent="0.2">
      <c r="B4" s="15"/>
      <c r="C4" s="51"/>
    </row>
    <row r="5" spans="2:8" ht="17" x14ac:dyDescent="0.2">
      <c r="B5" s="15" t="s">
        <v>190</v>
      </c>
      <c r="C5" s="51">
        <v>4</v>
      </c>
    </row>
    <row r="6" spans="2:8" x14ac:dyDescent="0.2">
      <c r="B6" s="15"/>
      <c r="C6" s="51"/>
    </row>
    <row r="7" spans="2:8" ht="17" x14ac:dyDescent="0.2">
      <c r="B7" s="15" t="s">
        <v>191</v>
      </c>
      <c r="C7" s="51">
        <v>2</v>
      </c>
    </row>
    <row r="8" spans="2:8" ht="34" x14ac:dyDescent="0.2">
      <c r="B8" s="15" t="s">
        <v>192</v>
      </c>
      <c r="C8" s="51">
        <v>23</v>
      </c>
    </row>
    <row r="9" spans="2:8" ht="18" thickBot="1" x14ac:dyDescent="0.25">
      <c r="B9" s="16" t="s">
        <v>193</v>
      </c>
      <c r="C9" s="52">
        <v>3</v>
      </c>
    </row>
    <row r="11" spans="2:8" ht="26" customHeight="1" x14ac:dyDescent="0.2">
      <c r="B11" s="14" t="s">
        <v>194</v>
      </c>
      <c r="C11" s="13" t="s">
        <v>186</v>
      </c>
      <c r="G11" s="54" t="s">
        <v>195</v>
      </c>
      <c r="H11" s="55" t="s">
        <v>196</v>
      </c>
    </row>
    <row r="12" spans="2:8" ht="17" x14ac:dyDescent="0.2">
      <c r="B12" s="15" t="s">
        <v>197</v>
      </c>
      <c r="C12" s="51">
        <v>250</v>
      </c>
      <c r="G12" s="56" t="s">
        <v>198</v>
      </c>
      <c r="H12" s="57">
        <v>825</v>
      </c>
    </row>
    <row r="13" spans="2:8" ht="17" x14ac:dyDescent="0.2">
      <c r="B13" s="15" t="s">
        <v>199</v>
      </c>
      <c r="C13" s="51" t="s">
        <v>200</v>
      </c>
      <c r="G13" s="56" t="s">
        <v>199</v>
      </c>
      <c r="H13" s="57" t="s">
        <v>200</v>
      </c>
    </row>
    <row r="14" spans="2:8" ht="17" x14ac:dyDescent="0.2">
      <c r="B14" s="15" t="s">
        <v>201</v>
      </c>
      <c r="C14" s="53" t="s">
        <v>202</v>
      </c>
      <c r="G14" s="56" t="s">
        <v>201</v>
      </c>
      <c r="H14" s="57" t="s">
        <v>203</v>
      </c>
    </row>
    <row r="15" spans="2:8" x14ac:dyDescent="0.2">
      <c r="B15" s="15"/>
      <c r="C15" s="51"/>
      <c r="G15" s="56"/>
      <c r="H15" s="57"/>
    </row>
    <row r="16" spans="2:8" ht="17" x14ac:dyDescent="0.2">
      <c r="B16" s="15" t="s">
        <v>204</v>
      </c>
      <c r="C16" s="53">
        <v>25</v>
      </c>
      <c r="G16" s="56" t="s">
        <v>205</v>
      </c>
      <c r="H16" s="57">
        <v>25</v>
      </c>
    </row>
    <row r="17" spans="2:13" ht="17" x14ac:dyDescent="0.2">
      <c r="B17" s="15" t="s">
        <v>206</v>
      </c>
      <c r="C17" s="53" t="s">
        <v>207</v>
      </c>
      <c r="G17" s="56" t="s">
        <v>206</v>
      </c>
      <c r="H17" s="57" t="s">
        <v>208</v>
      </c>
    </row>
    <row r="18" spans="2:13" ht="17" x14ac:dyDescent="0.2">
      <c r="B18" s="15" t="s">
        <v>209</v>
      </c>
      <c r="C18" s="51"/>
      <c r="G18" s="56" t="s">
        <v>210</v>
      </c>
      <c r="H18" s="57"/>
    </row>
    <row r="19" spans="2:13" ht="17" x14ac:dyDescent="0.2">
      <c r="B19" s="15" t="s">
        <v>211</v>
      </c>
      <c r="C19" s="51" t="s">
        <v>202</v>
      </c>
      <c r="G19" s="58"/>
      <c r="H19" s="59"/>
    </row>
    <row r="20" spans="2:13" ht="17" x14ac:dyDescent="0.2">
      <c r="B20" s="16"/>
      <c r="C20" s="11"/>
      <c r="G20" s="56" t="s">
        <v>212</v>
      </c>
      <c r="H20" s="57" t="s">
        <v>203</v>
      </c>
    </row>
    <row r="21" spans="2:13" ht="17" x14ac:dyDescent="0.2">
      <c r="G21" s="56" t="s">
        <v>213</v>
      </c>
      <c r="H21" s="57"/>
    </row>
    <row r="22" spans="2:13" ht="17" x14ac:dyDescent="0.2">
      <c r="G22" s="56" t="s">
        <v>214</v>
      </c>
      <c r="H22" s="57"/>
    </row>
    <row r="23" spans="2:13" ht="17" x14ac:dyDescent="0.2">
      <c r="G23" s="60" t="s">
        <v>215</v>
      </c>
      <c r="H23" s="61">
        <v>6</v>
      </c>
    </row>
    <row r="26" spans="2:13" ht="19" x14ac:dyDescent="0.25">
      <c r="G26" s="12"/>
      <c r="H26" s="29" t="s">
        <v>216</v>
      </c>
      <c r="I26" s="29"/>
      <c r="J26" s="40" t="s">
        <v>217</v>
      </c>
      <c r="K26" s="5"/>
      <c r="L26" s="5"/>
      <c r="M26" s="30"/>
    </row>
    <row r="27" spans="2:13" x14ac:dyDescent="0.2">
      <c r="G27" s="7"/>
      <c r="H27" s="28"/>
      <c r="M27" s="8"/>
    </row>
    <row r="28" spans="2:13" ht="51" x14ac:dyDescent="0.2">
      <c r="G28" s="31"/>
      <c r="H28" s="32" t="s">
        <v>218</v>
      </c>
      <c r="I28" s="32" t="s">
        <v>219</v>
      </c>
      <c r="J28" s="32"/>
      <c r="K28" s="62" t="s">
        <v>220</v>
      </c>
      <c r="L28" s="32" t="s">
        <v>221</v>
      </c>
      <c r="M28" s="33"/>
    </row>
    <row r="29" spans="2:13" x14ac:dyDescent="0.2">
      <c r="G29" s="7"/>
      <c r="H29" s="38">
        <v>0.1</v>
      </c>
      <c r="I29" s="39">
        <v>25</v>
      </c>
      <c r="J29" s="39"/>
      <c r="K29" s="39">
        <v>200</v>
      </c>
      <c r="L29" s="39">
        <v>5000</v>
      </c>
      <c r="M29" s="8"/>
    </row>
    <row r="30" spans="2:13" ht="48" customHeight="1" x14ac:dyDescent="0.2">
      <c r="G30" s="7"/>
      <c r="H30" s="28"/>
      <c r="M30" s="8"/>
    </row>
    <row r="31" spans="2:13" x14ac:dyDescent="0.2">
      <c r="G31" s="7"/>
      <c r="H31" s="28" t="s">
        <v>222</v>
      </c>
      <c r="I31">
        <f>H29/I29</f>
        <v>4.0000000000000001E-3</v>
      </c>
      <c r="K31" s="28" t="s">
        <v>223</v>
      </c>
      <c r="L31">
        <f>K29/L29</f>
        <v>0.04</v>
      </c>
      <c r="M31" s="8"/>
    </row>
    <row r="32" spans="2:13" x14ac:dyDescent="0.2">
      <c r="G32" s="7"/>
      <c r="H32" s="28"/>
      <c r="M32" s="8"/>
    </row>
    <row r="33" spans="7:13" x14ac:dyDescent="0.2">
      <c r="G33" s="7"/>
      <c r="H33" s="28"/>
      <c r="M33" s="8"/>
    </row>
    <row r="34" spans="7:13" x14ac:dyDescent="0.2">
      <c r="G34" s="34" t="s">
        <v>224</v>
      </c>
      <c r="H34" s="28" t="s">
        <v>225</v>
      </c>
      <c r="I34">
        <f>(L31/I31)/H23</f>
        <v>1.6666666666666667</v>
      </c>
      <c r="M34" s="8"/>
    </row>
    <row r="35" spans="7:13" x14ac:dyDescent="0.2">
      <c r="G35" s="7"/>
      <c r="H35" s="28"/>
      <c r="M35" s="8"/>
    </row>
    <row r="36" spans="7:13" x14ac:dyDescent="0.2">
      <c r="G36" s="34" t="s">
        <v>226</v>
      </c>
      <c r="H36" s="28" t="s">
        <v>227</v>
      </c>
      <c r="I36">
        <f>(L29/2)/I29</f>
        <v>100</v>
      </c>
      <c r="M36" s="8"/>
    </row>
    <row r="37" spans="7:13" x14ac:dyDescent="0.2">
      <c r="G37" s="7"/>
      <c r="H37" s="28"/>
      <c r="M37" s="8"/>
    </row>
    <row r="38" spans="7:13" x14ac:dyDescent="0.2">
      <c r="G38" s="7"/>
      <c r="H38" s="28" t="s">
        <v>228</v>
      </c>
      <c r="I38">
        <f>I34*I36</f>
        <v>166.66666666666669</v>
      </c>
      <c r="M38" s="8"/>
    </row>
    <row r="39" spans="7:13" x14ac:dyDescent="0.2">
      <c r="G39" s="7"/>
      <c r="H39" s="28" t="s">
        <v>229</v>
      </c>
      <c r="I39">
        <f>LOG(I38,2)</f>
        <v>7.3808217839409318</v>
      </c>
      <c r="M39" s="8"/>
    </row>
    <row r="40" spans="7:13" x14ac:dyDescent="0.2">
      <c r="G40" s="7"/>
      <c r="H40" s="28"/>
      <c r="M40" s="8"/>
    </row>
    <row r="41" spans="7:13" x14ac:dyDescent="0.2">
      <c r="G41" s="7"/>
      <c r="H41" s="32" t="s">
        <v>230</v>
      </c>
      <c r="I41" s="39">
        <v>16</v>
      </c>
      <c r="M41" s="8"/>
    </row>
    <row r="42" spans="7:13" x14ac:dyDescent="0.2">
      <c r="G42" s="7"/>
      <c r="H42" s="28"/>
      <c r="M42" s="8"/>
    </row>
    <row r="43" spans="7:13" x14ac:dyDescent="0.2">
      <c r="G43" s="7"/>
      <c r="H43" s="35" t="s">
        <v>231</v>
      </c>
      <c r="I43">
        <f>I41-I39</f>
        <v>8.6191782160590691</v>
      </c>
      <c r="M43" s="8"/>
    </row>
    <row r="44" spans="7:13" x14ac:dyDescent="0.2">
      <c r="G44" s="10"/>
      <c r="H44" s="36"/>
      <c r="I44" s="37"/>
      <c r="J44" s="37"/>
      <c r="K44" s="37"/>
      <c r="L44" s="37"/>
      <c r="M44" s="11"/>
    </row>
    <row r="47" spans="7:13" x14ac:dyDescent="0.2">
      <c r="H47" s="28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J40"/>
  <sheetViews>
    <sheetView topLeftCell="A6" workbookViewId="0">
      <selection activeCell="I24" sqref="I24"/>
    </sheetView>
  </sheetViews>
  <sheetFormatPr baseColWidth="10" defaultColWidth="8.6640625" defaultRowHeight="15" x14ac:dyDescent="0.2"/>
  <cols>
    <col min="3" max="3" width="19.6640625" customWidth="1"/>
    <col min="4" max="4" width="36.6640625" customWidth="1"/>
    <col min="5" max="5" width="10" customWidth="1"/>
    <col min="8" max="8" width="21" customWidth="1"/>
    <col min="9" max="9" width="42.6640625" customWidth="1"/>
  </cols>
  <sheetData>
    <row r="1" spans="3:10" ht="16" thickBot="1" x14ac:dyDescent="0.25"/>
    <row r="2" spans="3:10" x14ac:dyDescent="0.2">
      <c r="C2" s="4" t="s">
        <v>232</v>
      </c>
      <c r="D2" s="5"/>
      <c r="E2" s="6" t="s">
        <v>186</v>
      </c>
      <c r="H2" s="4" t="s">
        <v>233</v>
      </c>
      <c r="I2" s="5"/>
      <c r="J2" s="6" t="s">
        <v>186</v>
      </c>
    </row>
    <row r="3" spans="3:10" ht="30.5" customHeight="1" x14ac:dyDescent="0.2">
      <c r="C3" s="7"/>
      <c r="D3" s="3" t="s">
        <v>234</v>
      </c>
      <c r="E3" s="63" t="s">
        <v>235</v>
      </c>
      <c r="H3" s="7"/>
      <c r="I3" s="3" t="s">
        <v>234</v>
      </c>
      <c r="J3" s="63" t="s">
        <v>235</v>
      </c>
    </row>
    <row r="4" spans="3:10" ht="34" x14ac:dyDescent="0.2">
      <c r="C4" s="7"/>
      <c r="D4" s="3" t="s">
        <v>236</v>
      </c>
      <c r="E4" s="63" t="s">
        <v>237</v>
      </c>
      <c r="H4" s="7"/>
      <c r="I4" s="3" t="s">
        <v>236</v>
      </c>
      <c r="J4" s="63" t="s">
        <v>237</v>
      </c>
    </row>
    <row r="5" spans="3:10" ht="17" x14ac:dyDescent="0.2">
      <c r="C5" s="7"/>
      <c r="D5" s="3" t="s">
        <v>238</v>
      </c>
      <c r="E5" s="63">
        <v>25</v>
      </c>
      <c r="H5" s="7"/>
      <c r="I5" s="3" t="s">
        <v>238</v>
      </c>
      <c r="J5" s="63">
        <v>20</v>
      </c>
    </row>
    <row r="6" spans="3:10" ht="34" x14ac:dyDescent="0.2">
      <c r="C6" s="7"/>
      <c r="D6" s="3" t="s">
        <v>239</v>
      </c>
      <c r="E6" s="63">
        <v>2</v>
      </c>
      <c r="H6" s="7"/>
      <c r="I6" s="3" t="s">
        <v>239</v>
      </c>
      <c r="J6" s="63">
        <v>5</v>
      </c>
    </row>
    <row r="7" spans="3:10" ht="34" x14ac:dyDescent="0.2">
      <c r="C7" s="9" t="s">
        <v>240</v>
      </c>
      <c r="D7" s="3" t="s">
        <v>241</v>
      </c>
      <c r="E7" s="64">
        <f>E5*E6</f>
        <v>50</v>
      </c>
      <c r="H7" s="9" t="s">
        <v>240</v>
      </c>
      <c r="I7" s="3" t="s">
        <v>241</v>
      </c>
      <c r="J7" s="64">
        <f>J6*J5</f>
        <v>100</v>
      </c>
    </row>
    <row r="8" spans="3:10" ht="34" x14ac:dyDescent="0.2">
      <c r="C8" s="7"/>
      <c r="D8" s="3" t="s">
        <v>242</v>
      </c>
      <c r="E8" s="63" t="s">
        <v>243</v>
      </c>
      <c r="H8" s="7"/>
      <c r="I8" s="3" t="s">
        <v>242</v>
      </c>
      <c r="J8" s="63" t="s">
        <v>243</v>
      </c>
    </row>
    <row r="9" spans="3:10" ht="16" x14ac:dyDescent="0.2">
      <c r="C9" s="7"/>
      <c r="D9" s="3"/>
      <c r="E9" s="63"/>
      <c r="H9" s="7"/>
      <c r="I9" s="3"/>
      <c r="J9" s="63"/>
    </row>
    <row r="10" spans="3:10" ht="17" thickBot="1" x14ac:dyDescent="0.25">
      <c r="C10" s="7"/>
      <c r="D10" s="3"/>
      <c r="E10" s="63"/>
      <c r="H10" s="7"/>
      <c r="I10" s="3"/>
      <c r="J10" s="63"/>
    </row>
    <row r="11" spans="3:10" ht="17" x14ac:dyDescent="0.2">
      <c r="C11" s="4" t="s">
        <v>240</v>
      </c>
      <c r="D11" s="108" t="s">
        <v>244</v>
      </c>
      <c r="E11" s="109">
        <f>E7/5</f>
        <v>10</v>
      </c>
      <c r="H11" s="4" t="s">
        <v>240</v>
      </c>
      <c r="I11" s="108" t="s">
        <v>244</v>
      </c>
      <c r="J11" s="109">
        <f>J7/5</f>
        <v>20</v>
      </c>
    </row>
    <row r="12" spans="3:10" ht="17" x14ac:dyDescent="0.2">
      <c r="C12" s="7"/>
      <c r="D12" s="3" t="s">
        <v>245</v>
      </c>
      <c r="E12" s="106">
        <v>2</v>
      </c>
      <c r="H12" s="7"/>
      <c r="I12" s="3" t="s">
        <v>245</v>
      </c>
      <c r="J12" s="106">
        <v>2</v>
      </c>
    </row>
    <row r="13" spans="3:10" ht="17" x14ac:dyDescent="0.2">
      <c r="C13" s="9" t="s">
        <v>240</v>
      </c>
      <c r="D13" s="3" t="s">
        <v>246</v>
      </c>
      <c r="E13" s="63">
        <f>E12*E11-E12</f>
        <v>18</v>
      </c>
      <c r="H13" s="9" t="s">
        <v>240</v>
      </c>
      <c r="I13" s="3" t="s">
        <v>246</v>
      </c>
      <c r="J13" s="63">
        <f>J12*J11-J12</f>
        <v>38</v>
      </c>
    </row>
    <row r="14" spans="3:10" ht="18" thickBot="1" x14ac:dyDescent="0.25">
      <c r="C14" s="110" t="s">
        <v>240</v>
      </c>
      <c r="D14" s="111" t="s">
        <v>247</v>
      </c>
      <c r="E14" s="112">
        <f>E12*E11</f>
        <v>20</v>
      </c>
      <c r="H14" s="110" t="s">
        <v>240</v>
      </c>
      <c r="I14" s="111" t="s">
        <v>247</v>
      </c>
      <c r="J14" s="112">
        <f>J12*J11</f>
        <v>40</v>
      </c>
    </row>
    <row r="15" spans="3:10" x14ac:dyDescent="0.2">
      <c r="C15" s="7"/>
      <c r="E15" s="63"/>
      <c r="H15" s="7"/>
      <c r="J15" s="63"/>
    </row>
    <row r="16" spans="3:10" ht="18" thickBot="1" x14ac:dyDescent="0.25">
      <c r="C16" s="10"/>
      <c r="D16" s="17" t="s">
        <v>248</v>
      </c>
      <c r="E16" s="65">
        <f>F36</f>
        <v>0</v>
      </c>
      <c r="H16" s="10"/>
      <c r="I16" s="17" t="s">
        <v>248</v>
      </c>
      <c r="J16" s="65">
        <f>F37</f>
        <v>0</v>
      </c>
    </row>
    <row r="19" spans="3:5" x14ac:dyDescent="0.2">
      <c r="C19" s="19" t="s">
        <v>249</v>
      </c>
      <c r="D19" s="20"/>
      <c r="E19" s="21" t="s">
        <v>196</v>
      </c>
    </row>
    <row r="20" spans="3:5" ht="17" x14ac:dyDescent="0.2">
      <c r="C20" s="20"/>
      <c r="D20" s="22" t="s">
        <v>234</v>
      </c>
      <c r="E20" s="66" t="s">
        <v>250</v>
      </c>
    </row>
    <row r="21" spans="3:5" ht="34" x14ac:dyDescent="0.2">
      <c r="C21" s="20"/>
      <c r="D21" s="3" t="s">
        <v>236</v>
      </c>
      <c r="E21" s="66" t="s">
        <v>251</v>
      </c>
    </row>
    <row r="22" spans="3:5" ht="17" x14ac:dyDescent="0.2">
      <c r="C22" s="20"/>
      <c r="D22" s="22" t="s">
        <v>238</v>
      </c>
      <c r="E22" s="66">
        <v>6</v>
      </c>
    </row>
    <row r="23" spans="3:5" ht="34" x14ac:dyDescent="0.2">
      <c r="C23" s="20"/>
      <c r="D23" s="22" t="s">
        <v>239</v>
      </c>
      <c r="E23" s="66">
        <v>3.8</v>
      </c>
    </row>
    <row r="24" spans="3:5" ht="34" x14ac:dyDescent="0.2">
      <c r="C24" s="19" t="s">
        <v>240</v>
      </c>
      <c r="D24" s="22" t="s">
        <v>241</v>
      </c>
      <c r="E24" s="67">
        <f>E23*E22</f>
        <v>22.799999999999997</v>
      </c>
    </row>
    <row r="25" spans="3:5" ht="34" x14ac:dyDescent="0.2">
      <c r="C25" s="20"/>
      <c r="D25" s="22" t="s">
        <v>242</v>
      </c>
      <c r="E25" s="66" t="s">
        <v>252</v>
      </c>
    </row>
    <row r="26" spans="3:5" ht="16" x14ac:dyDescent="0.2">
      <c r="C26" s="20"/>
      <c r="D26" s="22"/>
      <c r="E26" s="66"/>
    </row>
    <row r="27" spans="3:5" ht="17" thickBot="1" x14ac:dyDescent="0.25">
      <c r="C27" s="113"/>
      <c r="D27" s="114"/>
      <c r="E27" s="115"/>
    </row>
    <row r="28" spans="3:5" ht="17" x14ac:dyDescent="0.2">
      <c r="C28" s="118" t="s">
        <v>240</v>
      </c>
      <c r="D28" s="108" t="s">
        <v>244</v>
      </c>
      <c r="E28" s="119">
        <f>E24/5</f>
        <v>4.5599999999999996</v>
      </c>
    </row>
    <row r="29" spans="3:5" ht="17" x14ac:dyDescent="0.2">
      <c r="C29" s="120"/>
      <c r="D29" s="22" t="s">
        <v>245</v>
      </c>
      <c r="E29" s="121">
        <v>5</v>
      </c>
    </row>
    <row r="30" spans="3:5" ht="17" x14ac:dyDescent="0.2">
      <c r="C30" s="122" t="s">
        <v>240</v>
      </c>
      <c r="D30" s="22" t="s">
        <v>246</v>
      </c>
      <c r="E30" s="123">
        <f>E29*E28-E29</f>
        <v>17.799999999999997</v>
      </c>
    </row>
    <row r="31" spans="3:5" ht="18" thickBot="1" x14ac:dyDescent="0.25">
      <c r="C31" s="124" t="s">
        <v>240</v>
      </c>
      <c r="D31" s="125" t="s">
        <v>247</v>
      </c>
      <c r="E31" s="126">
        <f>E29*E28</f>
        <v>22.799999999999997</v>
      </c>
    </row>
    <row r="32" spans="3:5" x14ac:dyDescent="0.2">
      <c r="C32" s="116"/>
      <c r="D32" s="116"/>
      <c r="E32" s="117"/>
    </row>
    <row r="33" spans="3:7" ht="17" x14ac:dyDescent="0.2">
      <c r="C33" s="20"/>
      <c r="D33" s="23" t="s">
        <v>248</v>
      </c>
      <c r="E33" s="66">
        <f>F38</f>
        <v>20</v>
      </c>
    </row>
    <row r="34" spans="3:7" ht="16" thickBot="1" x14ac:dyDescent="0.25"/>
    <row r="35" spans="3:7" ht="16" thickBot="1" x14ac:dyDescent="0.25">
      <c r="D35" s="12"/>
      <c r="E35" s="5" t="s">
        <v>253</v>
      </c>
      <c r="F35" s="5" t="s">
        <v>254</v>
      </c>
      <c r="G35" s="30"/>
    </row>
    <row r="36" spans="3:7" ht="16" thickBot="1" x14ac:dyDescent="0.25">
      <c r="D36" s="7" t="s">
        <v>255</v>
      </c>
      <c r="E36">
        <v>0</v>
      </c>
      <c r="F36">
        <f>0.01*E36*E40</f>
        <v>0</v>
      </c>
      <c r="G36" s="107" t="s">
        <v>240</v>
      </c>
    </row>
    <row r="37" spans="3:7" ht="16" thickBot="1" x14ac:dyDescent="0.25">
      <c r="D37" s="7" t="s">
        <v>256</v>
      </c>
      <c r="E37">
        <v>0</v>
      </c>
      <c r="F37">
        <f>0.01*E37*E40</f>
        <v>0</v>
      </c>
      <c r="G37" s="107" t="s">
        <v>240</v>
      </c>
    </row>
    <row r="38" spans="3:7" x14ac:dyDescent="0.2">
      <c r="D38" s="7" t="s">
        <v>257</v>
      </c>
      <c r="E38">
        <v>100</v>
      </c>
      <c r="F38">
        <f>0.01*E38*E40</f>
        <v>20</v>
      </c>
      <c r="G38" s="107" t="s">
        <v>240</v>
      </c>
    </row>
    <row r="39" spans="3:7" ht="16" thickBot="1" x14ac:dyDescent="0.25">
      <c r="D39" s="7"/>
      <c r="G39" s="8"/>
    </row>
    <row r="40" spans="3:7" ht="16" thickBot="1" x14ac:dyDescent="0.25">
      <c r="D40" s="24" t="s">
        <v>258</v>
      </c>
      <c r="E40" s="25">
        <v>20</v>
      </c>
      <c r="F40" s="37"/>
      <c r="G40" s="1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9.1640625" customWidth="1"/>
    <col min="2" max="2" width="39.33203125" customWidth="1"/>
    <col min="3" max="3" width="21" customWidth="1"/>
    <col min="4" max="4" width="16.6640625" customWidth="1"/>
    <col min="5" max="5" width="15.5" customWidth="1"/>
    <col min="6" max="6" width="13.6640625" customWidth="1"/>
    <col min="7" max="7" width="73.5" customWidth="1"/>
  </cols>
  <sheetData>
    <row r="1" spans="1:7" x14ac:dyDescent="0.2">
      <c r="B1" s="127" t="s">
        <v>259</v>
      </c>
    </row>
    <row r="2" spans="1:7" x14ac:dyDescent="0.2">
      <c r="B2" s="127" t="s">
        <v>260</v>
      </c>
    </row>
    <row r="3" spans="1:7" s="1" customFormat="1" x14ac:dyDescent="0.2">
      <c r="A3" s="1" t="s">
        <v>261</v>
      </c>
      <c r="B3" s="1" t="s">
        <v>262</v>
      </c>
      <c r="C3" s="1" t="s">
        <v>263</v>
      </c>
      <c r="D3" s="1" t="s">
        <v>264</v>
      </c>
      <c r="E3" s="1" t="s">
        <v>265</v>
      </c>
      <c r="F3" s="1" t="s">
        <v>266</v>
      </c>
      <c r="G3" s="1" t="s">
        <v>267</v>
      </c>
    </row>
    <row r="4" spans="1:7" x14ac:dyDescent="0.2">
      <c r="A4" s="164">
        <v>1034338</v>
      </c>
      <c r="B4" t="s">
        <v>268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From user</vt:lpstr>
      <vt:lpstr>Sample information</vt:lpstr>
      <vt:lpstr>Input</vt:lpstr>
      <vt:lpstr>QC result</vt:lpstr>
      <vt:lpstr>processing information</vt:lpstr>
      <vt:lpstr>Bioanalyzer&amp;Q-PCR</vt:lpstr>
      <vt:lpstr>NGS submission</vt:lpstr>
    </vt:vector>
  </TitlesOfParts>
  <Manager/>
  <Company>Cold Spring Harbor Laboratory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Ching</dc:creator>
  <cp:keywords/>
  <dc:description/>
  <cp:lastModifiedBy>John R. Hover</cp:lastModifiedBy>
  <cp:revision/>
  <dcterms:created xsi:type="dcterms:W3CDTF">2019-06-24T18:42:44Z</dcterms:created>
  <dcterms:modified xsi:type="dcterms:W3CDTF">2023-10-03T18:20:14Z</dcterms:modified>
  <cp:category/>
  <cp:contentStatus/>
</cp:coreProperties>
</file>