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Studies\3 КУРС\5 семестр\ДЗшки\ТСЗИ\"/>
    </mc:Choice>
  </mc:AlternateContent>
  <bookViews>
    <workbookView xWindow="0" yWindow="0" windowWidth="11496" windowHeight="30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B18" i="1"/>
  <c r="B14" i="1"/>
  <c r="A18" i="1"/>
  <c r="H6" i="1" l="1"/>
  <c r="E9" i="1"/>
  <c r="E5" i="1"/>
  <c r="E6" i="1"/>
  <c r="E7" i="1"/>
  <c r="E8" i="1" l="1"/>
  <c r="H8" i="1" s="1"/>
  <c r="E10" i="1" l="1"/>
  <c r="E11" i="1" s="1"/>
</calcChain>
</file>

<file path=xl/sharedStrings.xml><?xml version="1.0" encoding="utf-8"?>
<sst xmlns="http://schemas.openxmlformats.org/spreadsheetml/2006/main" count="31" uniqueCount="31">
  <si>
    <t>i</t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</si>
  <si>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cшij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</si>
  <si>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шij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</si>
  <si>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САЗ</t>
    </r>
    <r>
      <rPr>
        <i/>
        <vertAlign val="subscript"/>
        <sz val="14"/>
        <color theme="1"/>
        <rFont val="Times New Roman"/>
        <family val="1"/>
        <charset val="204"/>
      </rPr>
      <t>ij</t>
    </r>
    <r>
      <rPr>
        <sz val="14"/>
        <color theme="1"/>
        <rFont val="Times New Roman"/>
        <family val="1"/>
        <charset val="204"/>
      </rPr>
      <t>.</t>
    </r>
  </si>
  <si>
    <t>700…1400</t>
  </si>
  <si>
    <t>Средняя геометрическая частота Fi[Гц], ширина полосы ∆Fi[Гц], границы октавы Fнi... Fвi</t>
  </si>
  <si>
    <t>Нормированный и измеренный уровни звукового давления Lнi,[дБ]иLi,[дБ]</t>
  </si>
  <si>
    <r>
      <t xml:space="preserve">Частота навязывания, </t>
    </r>
    <r>
      <rPr>
        <i/>
        <sz val="8"/>
        <color theme="1"/>
        <rFont val="Times New Roman"/>
        <family val="1"/>
        <charset val="204"/>
      </rPr>
      <t>F</t>
    </r>
    <r>
      <rPr>
        <sz val="8"/>
        <color theme="1"/>
        <rFont val="Times New Roman"/>
        <family val="1"/>
        <charset val="204"/>
      </rPr>
      <t xml:space="preserve">, МГц </t>
    </r>
  </si>
  <si>
    <r>
      <t xml:space="preserve">Измеренный уровень несущей, </t>
    </r>
    <r>
      <rPr>
        <i/>
        <sz val="8"/>
        <color theme="1"/>
        <rFont val="Times New Roman"/>
        <family val="1"/>
        <charset val="204"/>
      </rPr>
      <t>U</t>
    </r>
    <r>
      <rPr>
        <i/>
        <vertAlign val="subscript"/>
        <sz val="8"/>
        <color theme="1"/>
        <rFont val="Times New Roman"/>
        <family val="1"/>
        <charset val="204"/>
      </rPr>
      <t>н</t>
    </r>
    <r>
      <rPr>
        <sz val="8"/>
        <color theme="1"/>
        <rFont val="Times New Roman"/>
        <family val="1"/>
        <charset val="204"/>
      </rPr>
      <t xml:space="preserve">, дБ </t>
    </r>
  </si>
  <si>
    <r>
      <t xml:space="preserve">Длина линии от ТС до границы КЗ, </t>
    </r>
    <r>
      <rPr>
        <i/>
        <sz val="8"/>
        <color theme="1"/>
        <rFont val="Times New Roman"/>
        <family val="1"/>
        <charset val="204"/>
      </rPr>
      <t>D</t>
    </r>
    <r>
      <rPr>
        <sz val="8"/>
        <color theme="1"/>
        <rFont val="Times New Roman"/>
        <family val="1"/>
        <charset val="204"/>
      </rPr>
      <t xml:space="preserve">, м </t>
    </r>
  </si>
  <si>
    <t xml:space="preserve">Вид линии: 1 – ТЛФ кабель; 2 – линия сигнализации; 3 – эл. сеть; </t>
  </si>
  <si>
    <r>
      <t xml:space="preserve">Полоса пропускания фильтра RBW </t>
    </r>
    <r>
      <rPr>
        <i/>
        <sz val="8"/>
        <color theme="1"/>
        <rFont val="Times New Roman"/>
        <family val="1"/>
        <charset val="204"/>
      </rPr>
      <t>∆F</t>
    </r>
    <r>
      <rPr>
        <sz val="8"/>
        <color theme="1"/>
        <rFont val="Times New Roman"/>
        <family val="1"/>
        <charset val="204"/>
      </rPr>
      <t xml:space="preserve">, Гц </t>
    </r>
  </si>
  <si>
    <r>
      <t xml:space="preserve">Нормированное отношение сигнал/шум </t>
    </r>
    <r>
      <rPr>
        <i/>
        <sz val="8"/>
        <color theme="1"/>
        <rFont val="Times New Roman"/>
        <family val="1"/>
        <charset val="204"/>
      </rPr>
      <t>q</t>
    </r>
    <r>
      <rPr>
        <i/>
        <vertAlign val="subscript"/>
        <sz val="8"/>
        <color theme="1"/>
        <rFont val="Times New Roman"/>
        <family val="1"/>
        <charset val="204"/>
      </rPr>
      <t>н</t>
    </r>
  </si>
  <si>
    <r>
      <t xml:space="preserve">Нормированное значение словесной разборчивости речи </t>
    </r>
    <r>
      <rPr>
        <i/>
        <sz val="8"/>
        <color theme="1"/>
        <rFont val="Times New Roman"/>
        <family val="1"/>
        <charset val="204"/>
      </rPr>
      <t>W</t>
    </r>
    <r>
      <rPr>
        <i/>
        <vertAlign val="subscript"/>
        <sz val="8"/>
        <color theme="1"/>
        <rFont val="Times New Roman"/>
        <family val="1"/>
        <charset val="204"/>
      </rPr>
      <t>Н</t>
    </r>
  </si>
  <si>
    <r>
      <t>Антенный коэффициент проводной линии h</t>
    </r>
    <r>
      <rPr>
        <vertAlign val="subscript"/>
        <sz val="8"/>
        <color theme="1"/>
        <rFont val="Times New Roman"/>
        <family val="1"/>
        <charset val="204"/>
      </rPr>
      <t>d</t>
    </r>
    <r>
      <rPr>
        <sz val="8"/>
        <color theme="1"/>
        <rFont val="Times New Roman"/>
        <family val="1"/>
        <charset val="204"/>
      </rPr>
      <t xml:space="preserve">, м </t>
    </r>
  </si>
  <si>
    <r>
      <t>Нормированная плотность напряженности шума Еш.н, мкВ/(м</t>
    </r>
    <r>
      <rPr>
        <sz val="8"/>
        <color theme="1"/>
        <rFont val="Cambria Math"/>
        <family val="1"/>
        <charset val="204"/>
      </rPr>
      <t>⋅</t>
    </r>
    <r>
      <rPr>
        <sz val="8"/>
        <color theme="1"/>
        <rFont val="Times New Roman"/>
        <family val="1"/>
        <charset val="204"/>
      </rPr>
      <t>кГц</t>
    </r>
    <r>
      <rPr>
        <vertAlign val="superscript"/>
        <sz val="8"/>
        <color theme="1"/>
        <rFont val="Times New Roman"/>
        <family val="1"/>
        <charset val="204"/>
      </rPr>
      <t>½</t>
    </r>
    <r>
      <rPr>
        <sz val="8"/>
        <color theme="1"/>
        <rFont val="Times New Roman"/>
        <family val="1"/>
        <charset val="204"/>
      </rPr>
      <t xml:space="preserve">) </t>
    </r>
  </si>
  <si>
    <t xml:space="preserve">Расчет коэффициента затухания в зависимости от вида линии, α, дБ/м </t>
  </si>
  <si>
    <t>Uc3, мкВ</t>
  </si>
  <si>
    <t>K3, дБ</t>
  </si>
  <si>
    <t>Uс.прив3, мкВ</t>
  </si>
  <si>
    <t>mдБ</t>
  </si>
  <si>
    <t>Uн, дБ</t>
  </si>
  <si>
    <t>Uн, мкВ</t>
  </si>
  <si>
    <t>m</t>
  </si>
  <si>
    <t>Eш.н.3</t>
  </si>
  <si>
    <t>Uш.н.окт.3, мкВ</t>
  </si>
  <si>
    <t>dF, кГц</t>
  </si>
  <si>
    <t>hd, м</t>
  </si>
  <si>
    <t>Uс.КЗ3, мкВ</t>
  </si>
  <si>
    <t>q</t>
  </si>
  <si>
    <t>Uш.окт., мкВ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</si>
</sst>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i/>
      <vertAlign val="subscript"/>
      <sz val="8"/>
      <color theme="1"/>
      <name val="Times New Roman"/>
      <family val="1"/>
      <charset val="204"/>
    </font>
    <font>
      <vertAlign val="subscript"/>
      <sz val="8"/>
      <color theme="1"/>
      <name val="Times New Roman"/>
      <family val="1"/>
      <charset val="204"/>
    </font>
    <font>
      <sz val="8"/>
      <color theme="1"/>
      <name val="Cambria Math"/>
      <family val="1"/>
      <charset val="204"/>
    </font>
    <font>
      <vertAlign val="superscript"/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Normal="100" workbookViewId="0">
      <selection activeCell="H9" sqref="H9"/>
    </sheetView>
  </sheetViews>
  <sheetFormatPr defaultRowHeight="14.4" x14ac:dyDescent="0.3"/>
  <cols>
    <col min="1" max="1" width="18" customWidth="1"/>
    <col min="2" max="2" width="10.33203125" customWidth="1"/>
    <col min="3" max="3" width="8.88671875" customWidth="1"/>
    <col min="4" max="4" width="12.33203125" customWidth="1"/>
    <col min="5" max="5" width="12" bestFit="1" customWidth="1"/>
  </cols>
  <sheetData>
    <row r="1" spans="1:9" ht="34.200000000000003" customHeight="1" thickBot="1" x14ac:dyDescent="0.4">
      <c r="A1" s="3" t="s">
        <v>0</v>
      </c>
      <c r="B1" s="10" t="s">
        <v>5</v>
      </c>
      <c r="C1" s="11"/>
      <c r="D1" s="11"/>
      <c r="E1" s="10" t="s">
        <v>6</v>
      </c>
      <c r="F1" s="11"/>
      <c r="G1" s="1" t="s">
        <v>1</v>
      </c>
      <c r="H1" s="4" t="s">
        <v>2</v>
      </c>
      <c r="I1" s="4" t="s">
        <v>3</v>
      </c>
    </row>
    <row r="2" spans="1:9" ht="18.600000000000001" thickBot="1" x14ac:dyDescent="0.35">
      <c r="A2" s="5">
        <v>3</v>
      </c>
      <c r="B2" s="6">
        <v>1025</v>
      </c>
      <c r="C2" s="6">
        <v>700</v>
      </c>
      <c r="D2" s="6" t="s">
        <v>4</v>
      </c>
      <c r="E2" s="2">
        <v>61</v>
      </c>
      <c r="F2" s="2">
        <v>95</v>
      </c>
      <c r="G2" s="6">
        <v>18</v>
      </c>
      <c r="H2" s="6">
        <v>7</v>
      </c>
      <c r="I2" s="6"/>
    </row>
    <row r="4" spans="1:9" ht="15" thickBot="1" x14ac:dyDescent="0.35"/>
    <row r="5" spans="1:9" ht="21" thickBot="1" x14ac:dyDescent="0.35">
      <c r="A5" s="7" t="s">
        <v>7</v>
      </c>
      <c r="B5" s="7">
        <v>5</v>
      </c>
      <c r="D5" t="s">
        <v>17</v>
      </c>
      <c r="E5">
        <f>SQRT(10^(G2/10)-10^(H2/10))</f>
        <v>7.6212769344609592</v>
      </c>
      <c r="G5" t="s">
        <v>21</v>
      </c>
      <c r="H5">
        <v>120</v>
      </c>
    </row>
    <row r="6" spans="1:9" ht="22.2" thickBot="1" x14ac:dyDescent="0.35">
      <c r="A6" s="8" t="s">
        <v>8</v>
      </c>
      <c r="B6" s="8">
        <v>120</v>
      </c>
      <c r="D6" t="s">
        <v>18</v>
      </c>
      <c r="E6">
        <f>F2-E2</f>
        <v>34</v>
      </c>
      <c r="G6" t="s">
        <v>22</v>
      </c>
      <c r="H6">
        <f>10^(H5 / 20)</f>
        <v>1000000</v>
      </c>
    </row>
    <row r="7" spans="1:9" ht="21" thickBot="1" x14ac:dyDescent="0.35">
      <c r="A7" s="8" t="s">
        <v>9</v>
      </c>
      <c r="B7" s="8">
        <v>10</v>
      </c>
      <c r="D7" t="s">
        <v>19</v>
      </c>
      <c r="E7">
        <f>E5^2 / E6</f>
        <v>1.708348885639607</v>
      </c>
    </row>
    <row r="8" spans="1:9" ht="31.2" thickBot="1" x14ac:dyDescent="0.35">
      <c r="A8" s="8" t="s">
        <v>10</v>
      </c>
      <c r="B8" s="8">
        <v>2</v>
      </c>
      <c r="D8" t="s">
        <v>20</v>
      </c>
      <c r="E8">
        <f xml:space="preserve"> 20*LOG(2^(1.5), 10) + 20 *LOG(E7/H6, 10)</f>
        <v>-106.31756875577102</v>
      </c>
      <c r="G8" t="s">
        <v>23</v>
      </c>
      <c r="H8">
        <f>10^(E8/20)</f>
        <v>4.8319403266729984E-6</v>
      </c>
    </row>
    <row r="9" spans="1:9" ht="21" thickBot="1" x14ac:dyDescent="0.35">
      <c r="A9" s="8" t="s">
        <v>11</v>
      </c>
      <c r="B9" s="8">
        <v>2</v>
      </c>
      <c r="D9" t="s">
        <v>25</v>
      </c>
      <c r="E9">
        <f>H9*H10*SQRT(2)</f>
        <v>0.28284271247461906</v>
      </c>
      <c r="G9" t="s">
        <v>24</v>
      </c>
      <c r="H9">
        <v>0.1</v>
      </c>
    </row>
    <row r="10" spans="1:9" ht="22.2" thickBot="1" x14ac:dyDescent="0.35">
      <c r="A10" s="8" t="s">
        <v>12</v>
      </c>
      <c r="B10" s="9">
        <v>0.3</v>
      </c>
      <c r="D10" t="s">
        <v>28</v>
      </c>
      <c r="E10">
        <f>0.5 *H8*0.1*10^6*10^(-0.1*B14*10)</f>
        <v>3.9993847463059104E-2</v>
      </c>
      <c r="G10" t="s">
        <v>27</v>
      </c>
      <c r="H10">
        <v>2</v>
      </c>
    </row>
    <row r="11" spans="1:9" ht="32.4" thickBot="1" x14ac:dyDescent="0.35">
      <c r="A11" s="8" t="s">
        <v>13</v>
      </c>
      <c r="B11" s="9">
        <v>0.3</v>
      </c>
      <c r="D11" t="s">
        <v>29</v>
      </c>
      <c r="E11">
        <f>E10 / E9</f>
        <v>0.14139960373434743</v>
      </c>
      <c r="G11" t="s">
        <v>26</v>
      </c>
      <c r="H11">
        <v>0.7</v>
      </c>
    </row>
    <row r="12" spans="1:9" ht="22.2" thickBot="1" x14ac:dyDescent="0.35">
      <c r="A12" s="8" t="s">
        <v>14</v>
      </c>
      <c r="B12" s="8">
        <v>2</v>
      </c>
      <c r="D12" t="s">
        <v>30</v>
      </c>
      <c r="E12">
        <f>10^(H2 / 20)</f>
        <v>2.2387211385683394</v>
      </c>
    </row>
    <row r="13" spans="1:9" ht="82.2" thickBot="1" x14ac:dyDescent="0.35">
      <c r="A13" s="8" t="s">
        <v>15</v>
      </c>
      <c r="B13" s="8">
        <v>0.1</v>
      </c>
    </row>
    <row r="14" spans="1:9" ht="31.2" thickBot="1" x14ac:dyDescent="0.35">
      <c r="A14" s="8" t="s">
        <v>16</v>
      </c>
      <c r="B14" s="8">
        <f xml:space="preserve"> 0.0014* (B5* 10^6)^0.41</f>
        <v>0.78109838067850346</v>
      </c>
    </row>
    <row r="18" spans="1:2" x14ac:dyDescent="0.3">
      <c r="A18">
        <f>400*300*60*1.36/2</f>
        <v>4896000</v>
      </c>
      <c r="B18">
        <f xml:space="preserve"> 0.0014* (1* 10^6)^0.41</f>
        <v>0.40376441043772471</v>
      </c>
    </row>
  </sheetData>
  <mergeCells count="2">
    <mergeCell ref="B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2022-10-24T07:05:53Z</dcterms:created>
  <dcterms:modified xsi:type="dcterms:W3CDTF">2022-11-07T08:32:59Z</dcterms:modified>
</cp:coreProperties>
</file>