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Zahid\Study\Projects\Excel -- Projects\"/>
    </mc:Choice>
  </mc:AlternateContent>
  <xr:revisionPtr revIDLastSave="0" documentId="13_ncr:1_{AA60F4EB-75FF-4663-B463-5A7FBEB69D9F}" xr6:coauthVersionLast="47" xr6:coauthVersionMax="47" xr10:uidLastSave="{00000000-0000-0000-0000-000000000000}"/>
  <bookViews>
    <workbookView xWindow="-120" yWindow="-120" windowWidth="20730" windowHeight="11160" firstSheet="7" activeTab="9" xr2:uid="{2359AFB0-1FE3-4FA8-8FFB-C687DC356B92}"/>
  </bookViews>
  <sheets>
    <sheet name="Multi Category Chart" sheetId="1" r:id="rId1"/>
    <sheet name="Gauge - Speedometer Chart" sheetId="2" r:id="rId2"/>
    <sheet name="Thermometer Chart" sheetId="3" r:id="rId3"/>
    <sheet name="Milestone Chart" sheetId="4" r:id="rId4"/>
    <sheet name="Waterfall Chart" sheetId="5" r:id="rId5"/>
    <sheet name="Gantt Chart" sheetId="6" r:id="rId6"/>
    <sheet name="Chart with Trend Arrow" sheetId="7" r:id="rId7"/>
    <sheet name="Chart with Actual &amp; Target Valu" sheetId="8" r:id="rId8"/>
    <sheet name="Data in Scatter Chart" sheetId="9" r:id="rId9"/>
    <sheet name="Dynamic Target Line - Bar Char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D4" i="10" s="1"/>
  <c r="H3" i="9"/>
  <c r="G3" i="9"/>
  <c r="D4" i="5"/>
  <c r="D5" i="5"/>
  <c r="D6" i="5"/>
  <c r="D3" i="5"/>
  <c r="C5" i="5"/>
  <c r="C4" i="5"/>
  <c r="C6" i="5"/>
  <c r="C3" i="5"/>
  <c r="B6" i="5"/>
  <c r="G14" i="4"/>
  <c r="G12" i="4"/>
  <c r="G10" i="4"/>
  <c r="G8" i="4"/>
  <c r="G6" i="4"/>
  <c r="G4" i="4"/>
  <c r="G5" i="4"/>
  <c r="G7" i="4"/>
  <c r="G9" i="4"/>
  <c r="G11" i="4"/>
  <c r="G13" i="4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3" i="4"/>
  <c r="F3" i="4" s="1"/>
  <c r="G3" i="4" s="1"/>
  <c r="B10" i="2"/>
  <c r="D10" i="2" s="1"/>
  <c r="D14" i="10" l="1"/>
  <c r="D10" i="10"/>
  <c r="D6" i="10"/>
  <c r="D13" i="10"/>
  <c r="D9" i="10"/>
  <c r="D5" i="10"/>
  <c r="D3" i="10"/>
  <c r="D11" i="10"/>
  <c r="D7" i="10"/>
  <c r="D12" i="10"/>
  <c r="D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ZAHID SHAIKH</author>
  </authors>
  <commentList>
    <comment ref="F3" authorId="0" shapeId="0" xr:uid="{CE89C751-083F-41BC-87AC-02061FDDD17A}">
      <text>
        <r>
          <rPr>
            <b/>
            <sz val="9"/>
            <color indexed="81"/>
            <rFont val="Tahoma"/>
            <family val="2"/>
          </rPr>
          <t>ZAHID SHAIKH:</t>
        </r>
        <r>
          <rPr>
            <sz val="9"/>
            <color indexed="81"/>
            <rFont val="Tahoma"/>
            <family val="2"/>
          </rPr>
          <t xml:space="preserve">
Use these List to see the Changes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ZAHID SHAIKH</author>
  </authors>
  <commentList>
    <comment ref="H2" authorId="0" shapeId="0" xr:uid="{FB1E9CB9-33E1-4EDA-B61F-F582D43814FF}">
      <text>
        <r>
          <rPr>
            <b/>
            <sz val="9"/>
            <color indexed="81"/>
            <rFont val="Tahoma"/>
            <family val="2"/>
          </rPr>
          <t>ZAHID SHAIKH:</t>
        </r>
        <r>
          <rPr>
            <sz val="9"/>
            <color indexed="81"/>
            <rFont val="Tahoma"/>
            <family val="2"/>
          </rPr>
          <t xml:space="preserve">
Scroll Bar Value
</t>
        </r>
      </text>
    </comment>
  </commentList>
</comments>
</file>

<file path=xl/sharedStrings.xml><?xml version="1.0" encoding="utf-8"?>
<sst xmlns="http://schemas.openxmlformats.org/spreadsheetml/2006/main" count="133" uniqueCount="108">
  <si>
    <t>Spent</t>
  </si>
  <si>
    <t>Fruits</t>
  </si>
  <si>
    <t>Apple</t>
  </si>
  <si>
    <t>Banana</t>
  </si>
  <si>
    <t>Mango</t>
  </si>
  <si>
    <t>Potato</t>
  </si>
  <si>
    <t>Tomato</t>
  </si>
  <si>
    <t>Dry Fruits</t>
  </si>
  <si>
    <t>Almond</t>
  </si>
  <si>
    <t>Walnut</t>
  </si>
  <si>
    <t>Main Category</t>
  </si>
  <si>
    <t>Sub Category</t>
  </si>
  <si>
    <t>Vegetables</t>
  </si>
  <si>
    <t>Onion</t>
  </si>
  <si>
    <t>Cashew</t>
  </si>
  <si>
    <t xml:space="preserve">Low </t>
  </si>
  <si>
    <t>Medium</t>
  </si>
  <si>
    <t>High</t>
  </si>
  <si>
    <t>Data For Donut Charts</t>
  </si>
  <si>
    <t>Data for Pie Chart</t>
  </si>
  <si>
    <t>Actual Value</t>
  </si>
  <si>
    <t>Maximum Value</t>
  </si>
  <si>
    <t>Date</t>
  </si>
  <si>
    <t>Activity</t>
  </si>
  <si>
    <t>Requirement Gathering</t>
  </si>
  <si>
    <t>Data Gathering</t>
  </si>
  <si>
    <t>Check Point 1</t>
  </si>
  <si>
    <t xml:space="preserve">Upgrade </t>
  </si>
  <si>
    <t>Check Point 2</t>
  </si>
  <si>
    <t>Coding</t>
  </si>
  <si>
    <t>Design</t>
  </si>
  <si>
    <t>Check Point 3</t>
  </si>
  <si>
    <t>Testing</t>
  </si>
  <si>
    <t>Deployement</t>
  </si>
  <si>
    <t>Maintence</t>
  </si>
  <si>
    <t>Text Placement</t>
  </si>
  <si>
    <t>Days Inventory Outstanding</t>
  </si>
  <si>
    <t>Days Sales Outstanding</t>
  </si>
  <si>
    <t>Days Payble Outstanding</t>
  </si>
  <si>
    <t>Cash Conversion Cycle</t>
  </si>
  <si>
    <t>Top</t>
  </si>
  <si>
    <t>Bootom</t>
  </si>
  <si>
    <t>Project Start</t>
  </si>
  <si>
    <t>Start Date</t>
  </si>
  <si>
    <t>Duration</t>
  </si>
  <si>
    <t>Initial Upgrade</t>
  </si>
  <si>
    <t>Backend Setup</t>
  </si>
  <si>
    <t>Second Upgrade</t>
  </si>
  <si>
    <t>Final Review</t>
  </si>
  <si>
    <t>Product</t>
  </si>
  <si>
    <t>Sales (YoY Changes)</t>
  </si>
  <si>
    <t>Shoes</t>
  </si>
  <si>
    <t>Flip Flops</t>
  </si>
  <si>
    <t>Mobiles</t>
  </si>
  <si>
    <t>Laptop</t>
  </si>
  <si>
    <t>Computer</t>
  </si>
  <si>
    <t>Router</t>
  </si>
  <si>
    <t>Toy</t>
  </si>
  <si>
    <t>Bluetooh</t>
  </si>
  <si>
    <t>Earphones</t>
  </si>
  <si>
    <t xml:space="preserve">Target </t>
  </si>
  <si>
    <t>Actual</t>
  </si>
  <si>
    <t>ZAHID SHAIKH</t>
  </si>
  <si>
    <t>Company Name</t>
  </si>
  <si>
    <t>Revenue (₹)</t>
  </si>
  <si>
    <t>Profit Margin (%)</t>
  </si>
  <si>
    <t>TechNova Ltd.</t>
  </si>
  <si>
    <t>GreenByte Pvt. Ltd.</t>
  </si>
  <si>
    <t>SwiftCom Solutions</t>
  </si>
  <si>
    <t>AlphaSoft Inc.</t>
  </si>
  <si>
    <t>PixelEdge Systems</t>
  </si>
  <si>
    <t>CloudSpire Corp.</t>
  </si>
  <si>
    <t>Zenith Labs</t>
  </si>
  <si>
    <t>InfyWorks Ltd.</t>
  </si>
  <si>
    <t>NovaLink Tech</t>
  </si>
  <si>
    <t>SmartGrid Pvt. Ltd.</t>
  </si>
  <si>
    <t>CoreSync Systems</t>
  </si>
  <si>
    <t>DataGrove Inc.</t>
  </si>
  <si>
    <t>ByteCraft Global</t>
  </si>
  <si>
    <t>FutureNet India</t>
  </si>
  <si>
    <t>SkyNet Solutions</t>
  </si>
  <si>
    <t>OrbitTech Pvt. Ltd.</t>
  </si>
  <si>
    <t>InfoMart Systems</t>
  </si>
  <si>
    <t>Visionary Apps</t>
  </si>
  <si>
    <t>RapidDigit Tech</t>
  </si>
  <si>
    <t>BrightPath Ltd.</t>
  </si>
  <si>
    <t>Spot the Company</t>
  </si>
  <si>
    <t>Months</t>
  </si>
  <si>
    <t>Sales</t>
  </si>
  <si>
    <t>Above Target</t>
  </si>
  <si>
    <t>Target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</si>
  <si>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</si>
  <si>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</si>
  <si>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</si>
  <si>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</si>
  <si>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</si>
  <si>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</si>
  <si>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</si>
  <si>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</si>
  <si>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</si>
  <si>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</si>
  <si>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</si>
  <si>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</si>
  <si>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Zahid Corporation Private Limited (in Millions)</t>
  </si>
  <si>
    <t>Change Actual Value to see changes</t>
  </si>
  <si>
    <t>Change Actual &amp; Target Value to see changes</t>
  </si>
  <si>
    <t>Read the Comment at F2</t>
  </si>
  <si>
    <t>Use Scroll Bar to se the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</si>
</sst>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Arial Black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10" fillId="0" borderId="0" xfId="0" applyFont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0" fillId="0" borderId="16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vertical="center" wrapText="1"/>
      <protection locked="0"/>
    </xf>
    <xf numFmtId="0" fontId="0" fillId="0" borderId="21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1" fillId="3" borderId="0" xfId="0" applyFont="1" applyFill="1" applyProtection="1">
      <protection locked="0"/>
    </xf>
    <xf numFmtId="0" fontId="1" fillId="4" borderId="2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Protection="1"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2" fillId="10" borderId="2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 applyProtection="1">
      <alignment horizontal="center"/>
      <protection locked="0"/>
    </xf>
    <xf numFmtId="0" fontId="4" fillId="2" borderId="31" xfId="0" applyFont="1" applyFill="1" applyBorder="1" applyAlignment="1" applyProtection="1">
      <alignment horizontal="center"/>
      <protection locked="0"/>
    </xf>
    <xf numFmtId="17" fontId="0" fillId="0" borderId="27" xfId="0" applyNumberFormat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27" xfId="0" applyBorder="1" applyProtection="1">
      <protection locked="0"/>
    </xf>
    <xf numFmtId="17" fontId="0" fillId="0" borderId="28" xfId="0" applyNumberFormat="1" applyBorder="1" applyProtection="1">
      <protection locked="0"/>
    </xf>
    <xf numFmtId="0" fontId="0" fillId="0" borderId="25" xfId="0" applyBorder="1" applyProtection="1">
      <protection locked="0"/>
    </xf>
    <xf numFmtId="17" fontId="0" fillId="0" borderId="29" xfId="0" applyNumberFormat="1" applyBorder="1" applyProtection="1">
      <protection locked="0"/>
    </xf>
    <xf numFmtId="0" fontId="0" fillId="0" borderId="26" xfId="0" applyBorder="1" applyProtection="1">
      <protection locked="0"/>
    </xf>
    <xf numFmtId="0" fontId="2" fillId="8" borderId="32" xfId="0" applyFont="1" applyFill="1" applyBorder="1" applyProtection="1">
      <protection locked="0"/>
    </xf>
    <xf numFmtId="0" fontId="2" fillId="8" borderId="33" xfId="0" applyFont="1" applyFill="1" applyBorder="1" applyProtection="1">
      <protection locked="0"/>
    </xf>
    <xf numFmtId="0" fontId="1" fillId="9" borderId="18" xfId="0" applyFont="1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33" xfId="0" applyBorder="1" applyProtection="1">
      <protection locked="0"/>
    </xf>
    <xf numFmtId="0" fontId="1" fillId="9" borderId="19" xfId="0" applyFont="1" applyFill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1" fillId="9" borderId="20" xfId="0" applyFont="1" applyFill="1" applyBorder="1" applyProtection="1">
      <protection locked="0"/>
    </xf>
    <xf numFmtId="0" fontId="0" fillId="0" borderId="41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8" xfId="0" applyBorder="1" applyProtection="1">
      <protection locked="0"/>
    </xf>
    <xf numFmtId="0" fontId="2" fillId="11" borderId="22" xfId="0" applyFont="1" applyFill="1" applyBorder="1" applyAlignment="1" applyProtection="1">
      <alignment horizontal="center" vertical="center" wrapText="1"/>
      <protection locked="0"/>
    </xf>
    <xf numFmtId="0" fontId="2" fillId="11" borderId="43" xfId="0" applyFont="1" applyFill="1" applyBorder="1" applyAlignment="1" applyProtection="1">
      <alignment horizontal="center" vertical="center" wrapText="1"/>
      <protection locked="0"/>
    </xf>
    <xf numFmtId="0" fontId="2" fillId="11" borderId="15" xfId="0" applyFont="1" applyFill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vertical="center" wrapText="1"/>
      <protection locked="0"/>
    </xf>
    <xf numFmtId="14" fontId="0" fillId="0" borderId="17" xfId="0" applyNumberFormat="1" applyBorder="1" applyAlignment="1" applyProtection="1">
      <alignment vertical="center" wrapText="1"/>
      <protection locked="0"/>
    </xf>
    <xf numFmtId="0" fontId="1" fillId="0" borderId="28" xfId="0" applyFont="1" applyBorder="1" applyAlignment="1" applyProtection="1">
      <alignment vertical="center" wrapText="1"/>
      <protection locked="0"/>
    </xf>
    <xf numFmtId="14" fontId="0" fillId="0" borderId="16" xfId="0" applyNumberFormat="1" applyBorder="1" applyAlignment="1" applyProtection="1">
      <alignment vertical="center" wrapText="1"/>
      <protection locked="0"/>
    </xf>
    <xf numFmtId="0" fontId="1" fillId="0" borderId="29" xfId="0" applyFont="1" applyBorder="1" applyAlignment="1" applyProtection="1">
      <alignment vertical="center" wrapText="1"/>
      <protection locked="0"/>
    </xf>
    <xf numFmtId="14" fontId="0" fillId="0" borderId="21" xfId="0" applyNumberFormat="1" applyBorder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2" fillId="11" borderId="15" xfId="0" applyFont="1" applyFill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9" fontId="0" fillId="0" borderId="24" xfId="0" applyNumberFormat="1" applyBorder="1" applyProtection="1">
      <protection locked="0"/>
    </xf>
    <xf numFmtId="0" fontId="1" fillId="0" borderId="28" xfId="0" applyFont="1" applyBorder="1" applyProtection="1">
      <protection locked="0"/>
    </xf>
    <xf numFmtId="9" fontId="0" fillId="0" borderId="25" xfId="0" applyNumberFormat="1" applyBorder="1" applyProtection="1">
      <protection locked="0"/>
    </xf>
    <xf numFmtId="0" fontId="1" fillId="0" borderId="29" xfId="0" applyFont="1" applyBorder="1" applyProtection="1">
      <protection locked="0"/>
    </xf>
    <xf numFmtId="9" fontId="0" fillId="0" borderId="26" xfId="0" applyNumberFormat="1" applyBorder="1" applyProtection="1">
      <protection locked="0"/>
    </xf>
    <xf numFmtId="0" fontId="5" fillId="0" borderId="0" xfId="0" applyFont="1" applyProtection="1">
      <protection locked="0"/>
    </xf>
    <xf numFmtId="0" fontId="2" fillId="11" borderId="22" xfId="0" applyFont="1" applyFill="1" applyBorder="1" applyAlignment="1" applyProtection="1">
      <alignment horizontal="center"/>
      <protection locked="0"/>
    </xf>
    <xf numFmtId="0" fontId="2" fillId="11" borderId="23" xfId="0" applyFont="1" applyFill="1" applyBorder="1" applyAlignment="1" applyProtection="1">
      <alignment horizontal="center"/>
      <protection locked="0"/>
    </xf>
    <xf numFmtId="9" fontId="0" fillId="0" borderId="27" xfId="0" applyNumberFormat="1" applyBorder="1" applyProtection="1">
      <protection locked="0"/>
    </xf>
    <xf numFmtId="0" fontId="0" fillId="0" borderId="28" xfId="0" applyBorder="1" applyProtection="1">
      <protection locked="0"/>
    </xf>
    <xf numFmtId="9" fontId="0" fillId="0" borderId="28" xfId="0" applyNumberFormat="1" applyBorder="1" applyProtection="1">
      <protection locked="0"/>
    </xf>
    <xf numFmtId="10" fontId="0" fillId="0" borderId="25" xfId="0" applyNumberFormat="1" applyBorder="1" applyProtection="1">
      <protection locked="0"/>
    </xf>
    <xf numFmtId="0" fontId="0" fillId="0" borderId="29" xfId="0" applyBorder="1" applyProtection="1">
      <protection locked="0"/>
    </xf>
    <xf numFmtId="9" fontId="0" fillId="0" borderId="29" xfId="0" applyNumberFormat="1" applyBorder="1" applyProtection="1">
      <protection locked="0"/>
    </xf>
    <xf numFmtId="10" fontId="0" fillId="0" borderId="26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2" fillId="11" borderId="42" xfId="0" applyFont="1" applyFill="1" applyBorder="1" applyAlignment="1" applyProtection="1">
      <alignment horizontal="center" vertical="center" wrapText="1"/>
      <protection locked="0"/>
    </xf>
    <xf numFmtId="3" fontId="0" fillId="0" borderId="17" xfId="0" applyNumberFormat="1" applyBorder="1" applyAlignment="1" applyProtection="1">
      <alignment vertical="center" wrapText="1"/>
      <protection locked="0"/>
    </xf>
    <xf numFmtId="10" fontId="0" fillId="0" borderId="12" xfId="0" applyNumberFormat="1" applyBorder="1" applyAlignment="1" applyProtection="1">
      <alignment vertical="center" wrapText="1"/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3" fontId="0" fillId="0" borderId="16" xfId="0" applyNumberFormat="1" applyBorder="1" applyAlignment="1" applyProtection="1">
      <alignment vertical="center" wrapText="1"/>
      <protection locked="0"/>
    </xf>
    <xf numFmtId="10" fontId="0" fillId="0" borderId="5" xfId="0" applyNumberFormat="1" applyBorder="1" applyAlignment="1" applyProtection="1">
      <alignment vertical="center" wrapText="1"/>
      <protection locked="0"/>
    </xf>
    <xf numFmtId="3" fontId="0" fillId="0" borderId="21" xfId="0" applyNumberFormat="1" applyBorder="1" applyAlignment="1" applyProtection="1">
      <alignment vertical="center" wrapText="1"/>
      <protection locked="0"/>
    </xf>
    <xf numFmtId="10" fontId="0" fillId="0" borderId="8" xfId="0" applyNumberFormat="1" applyBorder="1" applyAlignment="1" applyProtection="1">
      <alignment vertical="center" wrapText="1"/>
      <protection locked="0"/>
    </xf>
    <xf numFmtId="0" fontId="2" fillId="8" borderId="13" xfId="0" applyFont="1" applyFill="1" applyBorder="1" applyAlignment="1" applyProtection="1">
      <alignment horizontal="center"/>
      <protection locked="0"/>
    </xf>
    <xf numFmtId="0" fontId="2" fillId="8" borderId="14" xfId="0" applyFont="1" applyFill="1" applyBorder="1" applyAlignment="1" applyProtection="1">
      <alignment horizontal="center"/>
      <protection locked="0"/>
    </xf>
    <xf numFmtId="0" fontId="2" fillId="8" borderId="15" xfId="0" applyFon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12" xfId="0" applyBorder="1" applyProtection="1">
      <protection locked="0"/>
    </xf>
    <xf numFmtId="0" fontId="3" fillId="12" borderId="48" xfId="0" applyFont="1" applyFill="1" applyBorder="1" applyAlignment="1" applyProtection="1">
      <alignment horizontal="center"/>
      <protection locked="0"/>
    </xf>
    <xf numFmtId="0" fontId="3" fillId="12" borderId="35" xfId="0" applyFont="1" applyFill="1" applyBorder="1" applyAlignment="1" applyProtection="1">
      <alignment horizontal="center"/>
      <protection locked="0"/>
    </xf>
    <xf numFmtId="0" fontId="3" fillId="12" borderId="36" xfId="0" applyFont="1" applyFill="1" applyBorder="1" applyAlignment="1" applyProtection="1">
      <alignment horizontal="center"/>
      <protection locked="0"/>
    </xf>
    <xf numFmtId="0" fontId="0" fillId="0" borderId="44" xfId="0" applyBorder="1" applyProtection="1">
      <protection locked="0"/>
    </xf>
    <xf numFmtId="0" fontId="0" fillId="0" borderId="27" xfId="0" applyBorder="1" applyAlignment="1" applyProtection="1">
      <alignment vertical="center" wrapText="1"/>
      <protection locked="0"/>
    </xf>
    <xf numFmtId="0" fontId="0" fillId="0" borderId="24" xfId="0" applyBorder="1" applyAlignment="1" applyProtection="1">
      <alignment vertical="center" wrapText="1"/>
      <protection locked="0"/>
    </xf>
    <xf numFmtId="0" fontId="0" fillId="0" borderId="28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29" xfId="0" applyBorder="1" applyAlignment="1" applyProtection="1">
      <alignment vertical="center" wrapText="1"/>
      <protection locked="0"/>
    </xf>
    <xf numFmtId="0" fontId="0" fillId="0" borderId="26" xfId="0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 Category Chart'!$D$2</c:f>
              <c:strCache>
                <c:ptCount val="1"/>
                <c:pt idx="0">
                  <c:v>Spent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'Multi Category Chart'!$B$3:$C$11</c:f>
              <c:multiLvlStrCache>
                <c:ptCount val="9"/>
                <c:lvl>
                  <c:pt idx="0">
                    <c:v>Apple</c:v>
                  </c:pt>
                  <c:pt idx="1">
                    <c:v>Banana</c:v>
                  </c:pt>
                  <c:pt idx="2">
                    <c:v>Mango</c:v>
                  </c:pt>
                  <c:pt idx="3">
                    <c:v>Potato</c:v>
                  </c:pt>
                  <c:pt idx="4">
                    <c:v>Onion</c:v>
                  </c:pt>
                  <c:pt idx="5">
                    <c:v>Tomato</c:v>
                  </c:pt>
                  <c:pt idx="6">
                    <c:v>Almond</c:v>
                  </c:pt>
                  <c:pt idx="7">
                    <c:v>Cashew</c:v>
                  </c:pt>
                  <c:pt idx="8">
                    <c:v>Walnut</c:v>
                  </c:pt>
                </c:lvl>
                <c:lvl>
                  <c:pt idx="0">
                    <c:v>Fruits</c:v>
                  </c:pt>
                  <c:pt idx="3">
                    <c:v>Vegetables</c:v>
                  </c:pt>
                  <c:pt idx="6">
                    <c:v>Dry Fruits</c:v>
                  </c:pt>
                </c:lvl>
              </c:multiLvlStrCache>
            </c:multiLvlStrRef>
          </c:cat>
          <c:val>
            <c:numRef>
              <c:f>'Multi Category Chart'!$D$3:$D$11</c:f>
              <c:numCache>
                <c:formatCode>General</c:formatCode>
                <c:ptCount val="9"/>
                <c:pt idx="0">
                  <c:v>900</c:v>
                </c:pt>
                <c:pt idx="1">
                  <c:v>1200</c:v>
                </c:pt>
                <c:pt idx="2">
                  <c:v>3899</c:v>
                </c:pt>
                <c:pt idx="3">
                  <c:v>299</c:v>
                </c:pt>
                <c:pt idx="4">
                  <c:v>599</c:v>
                </c:pt>
                <c:pt idx="5">
                  <c:v>399</c:v>
                </c:pt>
                <c:pt idx="6">
                  <c:v>3599</c:v>
                </c:pt>
                <c:pt idx="7">
                  <c:v>4599</c:v>
                </c:pt>
                <c:pt idx="8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9FA-BF79-64715BF73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1830384"/>
        <c:axId val="951829136"/>
      </c:barChart>
      <c:catAx>
        <c:axId val="9518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29136"/>
        <c:crosses val="autoZero"/>
        <c:auto val="1"/>
        <c:lblAlgn val="ctr"/>
        <c:lblOffset val="100"/>
        <c:noMultiLvlLbl val="0"/>
      </c:catAx>
      <c:valAx>
        <c:axId val="95182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18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 Scatter Chart'!$C$3:$C$22</c:f>
              <c:numCache>
                <c:formatCode>#,##0</c:formatCode>
                <c:ptCount val="20"/>
                <c:pt idx="0">
                  <c:v>1250000</c:v>
                </c:pt>
                <c:pt idx="1">
                  <c:v>890000</c:v>
                </c:pt>
                <c:pt idx="2">
                  <c:v>1020000</c:v>
                </c:pt>
                <c:pt idx="3">
                  <c:v>1475000</c:v>
                </c:pt>
                <c:pt idx="4">
                  <c:v>940000</c:v>
                </c:pt>
                <c:pt idx="5">
                  <c:v>1180000</c:v>
                </c:pt>
                <c:pt idx="6">
                  <c:v>1360000</c:v>
                </c:pt>
                <c:pt idx="7">
                  <c:v>750000</c:v>
                </c:pt>
                <c:pt idx="8">
                  <c:v>980000</c:v>
                </c:pt>
                <c:pt idx="9">
                  <c:v>1040000</c:v>
                </c:pt>
                <c:pt idx="10">
                  <c:v>820000</c:v>
                </c:pt>
                <c:pt idx="11">
                  <c:v>1230000</c:v>
                </c:pt>
                <c:pt idx="12">
                  <c:v>1110000</c:v>
                </c:pt>
                <c:pt idx="13">
                  <c:v>1300000</c:v>
                </c:pt>
                <c:pt idx="14">
                  <c:v>790000</c:v>
                </c:pt>
                <c:pt idx="15">
                  <c:v>1075000</c:v>
                </c:pt>
                <c:pt idx="16">
                  <c:v>960000</c:v>
                </c:pt>
                <c:pt idx="17">
                  <c:v>1210000</c:v>
                </c:pt>
                <c:pt idx="18">
                  <c:v>885000</c:v>
                </c:pt>
                <c:pt idx="19">
                  <c:v>1090000</c:v>
                </c:pt>
              </c:numCache>
            </c:numRef>
          </c:xVal>
          <c:yVal>
            <c:numRef>
              <c:f>'Data in Scatter Chart'!$D$3:$D$22</c:f>
              <c:numCache>
                <c:formatCode>0.00%</c:formatCode>
                <c:ptCount val="20"/>
                <c:pt idx="0">
                  <c:v>0.152</c:v>
                </c:pt>
                <c:pt idx="1">
                  <c:v>0.115</c:v>
                </c:pt>
                <c:pt idx="2">
                  <c:v>0.13800000000000001</c:v>
                </c:pt>
                <c:pt idx="3">
                  <c:v>0.16300000000000001</c:v>
                </c:pt>
                <c:pt idx="4">
                  <c:v>2.1000000000000001E-2</c:v>
                </c:pt>
                <c:pt idx="5">
                  <c:v>4.5999999999999999E-2</c:v>
                </c:pt>
                <c:pt idx="6">
                  <c:v>5.8999999999999997E-2</c:v>
                </c:pt>
                <c:pt idx="7">
                  <c:v>0.10199999999999999</c:v>
                </c:pt>
                <c:pt idx="8">
                  <c:v>0.11899999999999999</c:v>
                </c:pt>
                <c:pt idx="9">
                  <c:v>0.13200000000000001</c:v>
                </c:pt>
                <c:pt idx="10">
                  <c:v>7.0000000000000001E-3</c:v>
                </c:pt>
                <c:pt idx="11">
                  <c:v>0.14499999999999999</c:v>
                </c:pt>
                <c:pt idx="12">
                  <c:v>7.6999999999999999E-2</c:v>
                </c:pt>
                <c:pt idx="13">
                  <c:v>0.15</c:v>
                </c:pt>
                <c:pt idx="14">
                  <c:v>9.8000000000000004E-2</c:v>
                </c:pt>
                <c:pt idx="15">
                  <c:v>0.126</c:v>
                </c:pt>
                <c:pt idx="16">
                  <c:v>9.2999999999999999E-2</c:v>
                </c:pt>
                <c:pt idx="17">
                  <c:v>0.14199999999999999</c:v>
                </c:pt>
                <c:pt idx="18">
                  <c:v>4.9000000000000002E-2</c:v>
                </c:pt>
                <c:pt idx="1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1E5-A8B4-833AB0F0DEE9}"/>
            </c:ext>
          </c:extLst>
        </c:ser>
        <c:ser>
          <c:idx val="1"/>
          <c:order val="1"/>
          <c:tx>
            <c:v>Spot the Company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 Scatter Chart'!$G$3</c:f>
              <c:numCache>
                <c:formatCode>General</c:formatCode>
                <c:ptCount val="1"/>
                <c:pt idx="0">
                  <c:v>820000</c:v>
                </c:pt>
              </c:numCache>
            </c:numRef>
          </c:xVal>
          <c:yVal>
            <c:numRef>
              <c:f>'Data in Scatter Chart'!$H$3</c:f>
              <c:numCache>
                <c:formatCode>General</c:formatCode>
                <c:ptCount val="1"/>
                <c:pt idx="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1E5-A8B4-833AB0F0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83776"/>
        <c:axId val="472880448"/>
      </c:scatterChart>
      <c:valAx>
        <c:axId val="472883776"/>
        <c:scaling>
          <c:orientation val="minMax"/>
          <c:min val="700000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80448"/>
        <c:crosses val="autoZero"/>
        <c:crossBetween val="midCat"/>
        <c:majorUnit val="100000"/>
      </c:valAx>
      <c:valAx>
        <c:axId val="47288044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Target Line - Bar Chart'!$C$2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'Dynamic Target Line - Bar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'Dynamic Target Line - Bar Chart'!$C$3:$C$14</c:f>
              <c:numCache>
                <c:formatCode>General</c:formatCode>
                <c:ptCount val="12"/>
                <c:pt idx="0">
                  <c:v>339</c:v>
                </c:pt>
                <c:pt idx="1">
                  <c:v>999</c:v>
                </c:pt>
                <c:pt idx="2">
                  <c:v>299</c:v>
                </c:pt>
                <c:pt idx="3">
                  <c:v>124</c:v>
                </c:pt>
                <c:pt idx="4">
                  <c:v>234</c:v>
                </c:pt>
                <c:pt idx="5">
                  <c:v>356</c:v>
                </c:pt>
                <c:pt idx="6">
                  <c:v>465</c:v>
                </c:pt>
                <c:pt idx="7">
                  <c:v>786</c:v>
                </c:pt>
                <c:pt idx="8">
                  <c:v>567</c:v>
                </c:pt>
                <c:pt idx="9">
                  <c:v>978</c:v>
                </c:pt>
                <c:pt idx="10">
                  <c:v>90</c:v>
                </c:pt>
                <c:pt idx="11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2-4DFA-A50D-8B11417C263F}"/>
            </c:ext>
          </c:extLst>
        </c:ser>
        <c:ser>
          <c:idx val="1"/>
          <c:order val="1"/>
          <c:tx>
            <c:strRef>
              <c:f>'Dynamic Target Line - Bar Chart'!$D$2</c:f>
              <c:strCache>
                <c:ptCount val="1"/>
                <c:pt idx="0">
                  <c:v>Above Target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'Dynamic Target Line - Bar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'Dynamic Target Line - Bar Chart'!$D$3:$D$14</c:f>
              <c:numCache>
                <c:formatCode>General</c:formatCode>
                <c:ptCount val="12"/>
                <c:pt idx="0">
                  <c:v>#N/A</c:v>
                </c:pt>
                <c:pt idx="1">
                  <c:v>999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465</c:v>
                </c:pt>
                <c:pt idx="7">
                  <c:v>786</c:v>
                </c:pt>
                <c:pt idx="8">
                  <c:v>567</c:v>
                </c:pt>
                <c:pt idx="9">
                  <c:v>978</c:v>
                </c:pt>
                <c:pt idx="10">
                  <c:v>#N/A</c:v>
                </c:pt>
                <c:pt idx="11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2-4DFA-A50D-8B11417C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5843135"/>
        <c:axId val="1405842719"/>
      </c:barChart>
      <c:scatterChart>
        <c:scatterStyle val="lineMarker"/>
        <c:varyColors val="0"/>
        <c:ser>
          <c:idx val="2"/>
          <c:order val="2"/>
          <c:tx>
            <c:v>Target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11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25400" cap="flat" cmpd="sng" algn="ctr">
                <a:solidFill>
                  <a:srgbClr val="C00000"/>
                </a:solidFill>
                <a:prstDash val="lgDash"/>
                <a:round/>
              </a:ln>
              <a:effectLst/>
            </c:spPr>
          </c:errBars>
          <c:yVal>
            <c:numRef>
              <c:f>'Dynamic Target Line - Bar Chart'!$G$2</c:f>
              <c:numCache>
                <c:formatCode>General</c:formatCode>
                <c:ptCount val="1"/>
                <c:pt idx="0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42-4DFA-A50D-8B11417C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43135"/>
        <c:axId val="1405842719"/>
      </c:scatterChart>
      <c:catAx>
        <c:axId val="1405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2719"/>
        <c:crosses val="autoZero"/>
        <c:auto val="1"/>
        <c:lblAlgn val="ctr"/>
        <c:lblOffset val="100"/>
        <c:noMultiLvlLbl val="0"/>
      </c:catAx>
      <c:valAx>
        <c:axId val="1405842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3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4-4A8B-8300-BE9175990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4F-4977-B353-5EEAD5AE84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F-4977-B353-5EEAD5AE840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4F-4977-B353-5EEAD5AE8409}"/>
              </c:ext>
            </c:extLst>
          </c:dPt>
          <c:val>
            <c:numRef>
              <c:f>'Gauge - Speedometer Chart'!$B$6:$E$6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F-4977-B353-5EEAD5AE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3703703703701"/>
          <c:y val="5.2916666666666667E-2"/>
          <c:w val="0.61492592592592588"/>
          <c:h val="0.922388888888888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88-4E81-B864-750B4BECA93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88-4E81-B864-750B4BECA93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8-4E81-B864-750B4BECA93A}"/>
              </c:ext>
            </c:extLst>
          </c:dPt>
          <c:val>
            <c:numRef>
              <c:f>'Gauge - Speedometer Chart'!$B$10:$D$10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8-4E81-B864-750B4BEC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7434402332361516"/>
          <c:h val="0.90918472652218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2D-4EB1-BA42-DB599675ED17}"/>
              </c:ext>
            </c:extLst>
          </c:dPt>
          <c:val>
            <c:numRef>
              <c:f>'Thermometer Chart'!$B$3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EB1-BA42-DB599675ED17}"/>
            </c:ext>
          </c:extLst>
        </c:ser>
        <c:ser>
          <c:idx val="1"/>
          <c:order val="1"/>
          <c:spPr>
            <a:noFill/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'Thermometer Chart'!$C$3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D-4EB1-BA42-DB59967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4344640"/>
        <c:axId val="818785936"/>
      </c:barChart>
      <c:catAx>
        <c:axId val="51434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818785936"/>
        <c:crosses val="autoZero"/>
        <c:auto val="1"/>
        <c:lblAlgn val="ctr"/>
        <c:lblOffset val="100"/>
        <c:noMultiLvlLbl val="0"/>
      </c:catAx>
      <c:valAx>
        <c:axId val="81878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4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934657931655701E-2"/>
                  <c:y val="-0.226851851851851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5C-49AF-9207-C3632513599A}"/>
                </c:ext>
              </c:extLst>
            </c:dLbl>
            <c:dLbl>
              <c:idx val="1"/>
              <c:layout>
                <c:manualLayout>
                  <c:x val="9.9564386211038088E-3"/>
                  <c:y val="-0.1944444444444444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5C-49AF-9207-C3632513599A}"/>
                </c:ext>
              </c:extLst>
            </c:dLbl>
            <c:dLbl>
              <c:idx val="2"/>
              <c:layout>
                <c:manualLayout>
                  <c:x val="3.2101825203756623E-2"/>
                  <c:y val="-0.2314814814814814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5C-49AF-9207-C3632513599A}"/>
                </c:ext>
              </c:extLst>
            </c:dLbl>
            <c:dLbl>
              <c:idx val="3"/>
              <c:layout>
                <c:manualLayout>
                  <c:x val="1.7423767586931711E-2"/>
                  <c:y val="-0.203703339165937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5C-49AF-9207-C3632513599A}"/>
                </c:ext>
              </c:extLst>
            </c:dLbl>
            <c:dLbl>
              <c:idx val="4"/>
              <c:layout>
                <c:manualLayout>
                  <c:x val="2.2401986897483569E-2"/>
                  <c:y val="-0.217592592592592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5C-49AF-9207-C3632513599A}"/>
                </c:ext>
              </c:extLst>
            </c:dLbl>
            <c:dLbl>
              <c:idx val="5"/>
              <c:layout>
                <c:manualLayout>
                  <c:x val="1.9912877242207618E-2"/>
                  <c:y val="-0.2083333333333333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5C-49AF-9207-C3632513599A}"/>
                </c:ext>
              </c:extLst>
            </c:dLbl>
            <c:dLbl>
              <c:idx val="6"/>
              <c:layout>
                <c:manualLayout>
                  <c:x val="4.9782193105518133E-3"/>
                  <c:y val="-0.217592592592592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5C-49AF-9207-C3632513599A}"/>
                </c:ext>
              </c:extLst>
            </c:dLbl>
            <c:dLbl>
              <c:idx val="7"/>
              <c:layout>
                <c:manualLayout>
                  <c:x val="1.9912877242207524E-2"/>
                  <c:y val="-0.217592592592592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5C-49AF-9207-C3632513599A}"/>
                </c:ext>
              </c:extLst>
            </c:dLbl>
            <c:dLbl>
              <c:idx val="8"/>
              <c:layout>
                <c:manualLayout>
                  <c:x val="4.9782193105518133E-3"/>
                  <c:y val="-0.2037037037037036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5C-49AF-9207-C3632513599A}"/>
                </c:ext>
              </c:extLst>
            </c:dLbl>
            <c:dLbl>
              <c:idx val="9"/>
              <c:layout>
                <c:manualLayout>
                  <c:x val="9.9564386211037168E-3"/>
                  <c:y val="-0.2083333333333333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5C-49AF-9207-C3632513599A}"/>
                </c:ext>
              </c:extLst>
            </c:dLbl>
            <c:dLbl>
              <c:idx val="10"/>
              <c:layout>
                <c:manualLayout>
                  <c:x val="1.244554827637976E-2"/>
                  <c:y val="-0.212962962962962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5C-49AF-9207-C3632513599A}"/>
                </c:ext>
              </c:extLst>
            </c:dLbl>
            <c:dLbl>
              <c:idx val="11"/>
              <c:layout>
                <c:manualLayout>
                  <c:x val="-2.4891096552759522E-3"/>
                  <c:y val="-0.217592592592592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5C-49AF-9207-C36325135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'Milestone Chart'!$F$3:$F$14</c:f>
              <c:strCache>
                <c:ptCount val="12"/>
                <c:pt idx="0">
                  <c:v>Requirement Gathering</c:v>
                </c:pt>
                <c:pt idx="1">
                  <c:v>Data Gathering</c:v>
                </c:pt>
                <c:pt idx="2">
                  <c:v>Check Point 1</c:v>
                </c:pt>
                <c:pt idx="3">
                  <c:v>Upgrade </c:v>
                </c:pt>
                <c:pt idx="4">
                  <c:v>Check Point 2</c:v>
                </c:pt>
                <c:pt idx="5">
                  <c:v>Design</c:v>
                </c:pt>
                <c:pt idx="6">
                  <c:v>Coding</c:v>
                </c:pt>
                <c:pt idx="7">
                  <c:v>Check Point 3</c:v>
                </c:pt>
                <c:pt idx="8">
                  <c:v>Upgrade </c:v>
                </c:pt>
                <c:pt idx="9">
                  <c:v>Testing</c:v>
                </c:pt>
                <c:pt idx="10">
                  <c:v>Deployement</c:v>
                </c:pt>
                <c:pt idx="11">
                  <c:v>Maintence</c:v>
                </c:pt>
              </c:strCache>
            </c:strRef>
          </c:cat>
          <c:val>
            <c:numRef>
              <c:f>'Milestone Chart'!$G$3:$G$14</c:f>
              <c:numCache>
                <c:formatCode>General</c:formatCode>
                <c:ptCount val="12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-10</c:v>
                </c:pt>
                <c:pt idx="10">
                  <c:v>10</c:v>
                </c:pt>
                <c:pt idx="1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C-49AF-9207-C3632513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382303"/>
        <c:axId val="895380223"/>
      </c:barChart>
      <c:lineChart>
        <c:grouping val="percentStacke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'Milestone Chart'!$E$3:$E$14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'Milestone Chart'!$F$3:$F$14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C-49AF-9207-C3632513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50271"/>
        <c:axId val="1829463583"/>
      </c:lineChart>
      <c:dateAx>
        <c:axId val="18294502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3583"/>
        <c:crosses val="autoZero"/>
        <c:auto val="1"/>
        <c:lblOffset val="100"/>
        <c:baseTimeUnit val="months"/>
      </c:dateAx>
      <c:valAx>
        <c:axId val="18294635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29450271"/>
        <c:crosses val="autoZero"/>
        <c:crossBetween val="between"/>
      </c:valAx>
      <c:valAx>
        <c:axId val="89538022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382303"/>
        <c:crosses val="max"/>
        <c:crossBetween val="between"/>
      </c:valAx>
      <c:catAx>
        <c:axId val="8953823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95380223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Chart'!$A$3:$A$6</c:f>
              <c:strCache>
                <c:ptCount val="4"/>
                <c:pt idx="0">
                  <c:v>Days Inventory Outstanding</c:v>
                </c:pt>
                <c:pt idx="1">
                  <c:v>Days Sales Outstanding</c:v>
                </c:pt>
                <c:pt idx="2">
                  <c:v>Days Payble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'Waterfall Chart'!$C$3:$C$6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570-8ECF-0AE2D77A5D8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'Waterfall Chart'!$A$3:$A$6</c:f>
              <c:strCache>
                <c:ptCount val="4"/>
                <c:pt idx="0">
                  <c:v>Days Inventory Outstanding</c:v>
                </c:pt>
                <c:pt idx="1">
                  <c:v>Days Sales Outstanding</c:v>
                </c:pt>
                <c:pt idx="2">
                  <c:v>Days Payble Outstanding</c:v>
                </c:pt>
                <c:pt idx="3">
                  <c:v>Cash Conversion Cycle</c:v>
                </c:pt>
              </c:strCache>
            </c:strRef>
          </c:cat>
          <c:val>
            <c:numRef>
              <c:f>'Waterfall Chart'!$D$3:$D$6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A-4570-8ECF-0AE2D77A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C0000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0070C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95362751"/>
        <c:axId val="895372319"/>
      </c:lineChart>
      <c:catAx>
        <c:axId val="8953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2319"/>
        <c:crosses val="autoZero"/>
        <c:auto val="1"/>
        <c:lblAlgn val="ctr"/>
        <c:lblOffset val="100"/>
        <c:noMultiLvlLbl val="0"/>
      </c:catAx>
      <c:valAx>
        <c:axId val="89537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62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Chart'!$B$3:$B$15</c:f>
              <c:strCache>
                <c:ptCount val="13"/>
                <c:pt idx="0">
                  <c:v>Project Start</c:v>
                </c:pt>
                <c:pt idx="1">
                  <c:v>Requirement Gathering</c:v>
                </c:pt>
                <c:pt idx="2">
                  <c:v>Data Gathering</c:v>
                </c:pt>
                <c:pt idx="3">
                  <c:v>Check Point 1</c:v>
                </c:pt>
                <c:pt idx="4">
                  <c:v>Initial Upgrade</c:v>
                </c:pt>
                <c:pt idx="5">
                  <c:v>Check Point 2</c:v>
                </c:pt>
                <c:pt idx="6">
                  <c:v>Design</c:v>
                </c:pt>
                <c:pt idx="7">
                  <c:v>Backend Setup</c:v>
                </c:pt>
                <c:pt idx="8">
                  <c:v>Coding</c:v>
                </c:pt>
                <c:pt idx="9">
                  <c:v>Check Point 3</c:v>
                </c:pt>
                <c:pt idx="10">
                  <c:v>Second Upgrade</c:v>
                </c:pt>
                <c:pt idx="11">
                  <c:v>Testing</c:v>
                </c:pt>
                <c:pt idx="12">
                  <c:v>Final Review</c:v>
                </c:pt>
              </c:strCache>
            </c:strRef>
          </c:cat>
          <c:val>
            <c:numRef>
              <c:f>'Gantt Chart'!$C$3:$C$15</c:f>
              <c:numCache>
                <c:formatCode>m/d/yyyy</c:formatCode>
                <c:ptCount val="13"/>
                <c:pt idx="0">
                  <c:v>45846</c:v>
                </c:pt>
                <c:pt idx="1">
                  <c:v>45847</c:v>
                </c:pt>
                <c:pt idx="2">
                  <c:v>45849</c:v>
                </c:pt>
                <c:pt idx="3">
                  <c:v>45852</c:v>
                </c:pt>
                <c:pt idx="4">
                  <c:v>45853</c:v>
                </c:pt>
                <c:pt idx="5">
                  <c:v>45854</c:v>
                </c:pt>
                <c:pt idx="6">
                  <c:v>45856</c:v>
                </c:pt>
                <c:pt idx="7">
                  <c:v>45858</c:v>
                </c:pt>
                <c:pt idx="8">
                  <c:v>45863</c:v>
                </c:pt>
                <c:pt idx="9">
                  <c:v>45874</c:v>
                </c:pt>
                <c:pt idx="10">
                  <c:v>45875</c:v>
                </c:pt>
                <c:pt idx="11">
                  <c:v>45876</c:v>
                </c:pt>
                <c:pt idx="12">
                  <c:v>45884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9-49F6-866B-4F2C0917538B}"/>
            </c:ext>
          </c:extLst>
        </c:ser>
        <c:ser>
          <c:idx val="1"/>
          <c:order val="1"/>
          <c:tx>
            <c:strRef>
              <c:f>'Gantt Chart'!$D$2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'Gantt Chart'!$B$3:$B$15</c:f>
              <c:strCache>
                <c:ptCount val="13"/>
                <c:pt idx="0">
                  <c:v>Project Start</c:v>
                </c:pt>
                <c:pt idx="1">
                  <c:v>Requirement Gathering</c:v>
                </c:pt>
                <c:pt idx="2">
                  <c:v>Data Gathering</c:v>
                </c:pt>
                <c:pt idx="3">
                  <c:v>Check Point 1</c:v>
                </c:pt>
                <c:pt idx="4">
                  <c:v>Initial Upgrade</c:v>
                </c:pt>
                <c:pt idx="5">
                  <c:v>Check Point 2</c:v>
                </c:pt>
                <c:pt idx="6">
                  <c:v>Design</c:v>
                </c:pt>
                <c:pt idx="7">
                  <c:v>Backend Setup</c:v>
                </c:pt>
                <c:pt idx="8">
                  <c:v>Coding</c:v>
                </c:pt>
                <c:pt idx="9">
                  <c:v>Check Point 3</c:v>
                </c:pt>
                <c:pt idx="10">
                  <c:v>Second Upgrade</c:v>
                </c:pt>
                <c:pt idx="11">
                  <c:v>Testing</c:v>
                </c:pt>
                <c:pt idx="12">
                  <c:v>Final Review</c:v>
                </c:pt>
              </c:strCache>
            </c:strRef>
          </c:cat>
          <c:val>
            <c:numRef>
              <c:f>'Gantt Chart'!$D$3:$D$15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9-49F6-866B-4F2C0917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646992"/>
        <c:axId val="344646160"/>
      </c:barChart>
      <c:catAx>
        <c:axId val="34464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46160"/>
        <c:crosses val="autoZero"/>
        <c:auto val="1"/>
        <c:lblAlgn val="ctr"/>
        <c:lblOffset val="100"/>
        <c:noMultiLvlLbl val="0"/>
      </c:catAx>
      <c:valAx>
        <c:axId val="344646160"/>
        <c:scaling>
          <c:orientation val="minMax"/>
          <c:min val="4584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46992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with Trend Arrow'!$C$2</c:f>
              <c:strCache>
                <c:ptCount val="1"/>
                <c:pt idx="0">
                  <c:v>Sales (YoY Changes)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▲0.0%;[Red]\▼\-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with Trend Arrow'!$B$3:$B$11</c:f>
              <c:strCache>
                <c:ptCount val="9"/>
                <c:pt idx="0">
                  <c:v>Shoes</c:v>
                </c:pt>
                <c:pt idx="1">
                  <c:v>Flip Flops</c:v>
                </c:pt>
                <c:pt idx="2">
                  <c:v>Mobiles</c:v>
                </c:pt>
                <c:pt idx="3">
                  <c:v>Laptop</c:v>
                </c:pt>
                <c:pt idx="4">
                  <c:v>Computer</c:v>
                </c:pt>
                <c:pt idx="5">
                  <c:v>Router</c:v>
                </c:pt>
                <c:pt idx="6">
                  <c:v>Toy</c:v>
                </c:pt>
                <c:pt idx="7">
                  <c:v>Bluetooh</c:v>
                </c:pt>
                <c:pt idx="8">
                  <c:v>Earphones</c:v>
                </c:pt>
              </c:strCache>
            </c:strRef>
          </c:cat>
          <c:val>
            <c:numRef>
              <c:f>'Chart with Trend Arrow'!$C$3:$C$11</c:f>
              <c:numCache>
                <c:formatCode>0%</c:formatCode>
                <c:ptCount val="9"/>
                <c:pt idx="0">
                  <c:v>0.56000000000000005</c:v>
                </c:pt>
                <c:pt idx="1">
                  <c:v>0.34</c:v>
                </c:pt>
                <c:pt idx="2">
                  <c:v>0.27</c:v>
                </c:pt>
                <c:pt idx="3">
                  <c:v>0.87</c:v>
                </c:pt>
                <c:pt idx="4">
                  <c:v>-0.34</c:v>
                </c:pt>
                <c:pt idx="5">
                  <c:v>-0.28999999999999998</c:v>
                </c:pt>
                <c:pt idx="6">
                  <c:v>0.18</c:v>
                </c:pt>
                <c:pt idx="7">
                  <c:v>0.57999999999999996</c:v>
                </c:pt>
                <c:pt idx="8">
                  <c:v>-0.89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F-4539-806C-24BCECF3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52928"/>
        <c:axId val="299253344"/>
      </c:barChart>
      <c:catAx>
        <c:axId val="2992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3344"/>
        <c:crosses val="autoZero"/>
        <c:auto val="1"/>
        <c:lblAlgn val="ctr"/>
        <c:lblOffset val="100"/>
        <c:noMultiLvlLbl val="0"/>
      </c:catAx>
      <c:valAx>
        <c:axId val="2992533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with Actual &amp; Target Valu'!$C$2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with Actual &amp; Target Valu'!$B$3:$B$8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'Chart with Actual &amp; Target Valu'!$C$3:$C$8</c:f>
              <c:numCache>
                <c:formatCode>0%</c:formatCode>
                <c:ptCount val="6"/>
                <c:pt idx="0">
                  <c:v>0.96</c:v>
                </c:pt>
                <c:pt idx="1">
                  <c:v>0.34</c:v>
                </c:pt>
                <c:pt idx="2">
                  <c:v>0.27</c:v>
                </c:pt>
                <c:pt idx="3">
                  <c:v>0.67</c:v>
                </c:pt>
                <c:pt idx="4">
                  <c:v>0.18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5-4BCB-9D1F-5EB2F989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509152"/>
        <c:axId val="306507072"/>
      </c:barChart>
      <c:barChart>
        <c:barDir val="col"/>
        <c:grouping val="clustered"/>
        <c:varyColors val="0"/>
        <c:ser>
          <c:idx val="1"/>
          <c:order val="1"/>
          <c:tx>
            <c:strRef>
              <c:f>'Chart with Actual &amp; Target Valu'!$D$2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with Actual &amp; Target Valu'!$B$3:$B$8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'Chart with Actual &amp; Target Valu'!$D$3:$D$8</c:f>
              <c:numCache>
                <c:formatCode>0.00%</c:formatCode>
                <c:ptCount val="6"/>
                <c:pt idx="0" formatCode="0%">
                  <c:v>0.6</c:v>
                </c:pt>
                <c:pt idx="1">
                  <c:v>0.33300000000000002</c:v>
                </c:pt>
                <c:pt idx="2">
                  <c:v>9.9000000000000005E-2</c:v>
                </c:pt>
                <c:pt idx="3">
                  <c:v>0.99039999999999995</c:v>
                </c:pt>
                <c:pt idx="4" formatCode="0%">
                  <c:v>0.55000000000000004</c:v>
                </c:pt>
                <c:pt idx="5">
                  <c:v>0.55049999999999999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5-4BCB-9D1F-5EB2F989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-27"/>
        <c:axId val="246199488"/>
        <c:axId val="246198656"/>
      </c:barChart>
      <c:catAx>
        <c:axId val="3065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7072"/>
        <c:crosses val="autoZero"/>
        <c:auto val="1"/>
        <c:lblAlgn val="ctr"/>
        <c:lblOffset val="100"/>
        <c:noMultiLvlLbl val="0"/>
      </c:catAx>
      <c:valAx>
        <c:axId val="306507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9152"/>
        <c:crosses val="autoZero"/>
        <c:crossBetween val="between"/>
      </c:valAx>
      <c:valAx>
        <c:axId val="24619865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46199488"/>
        <c:crosses val="max"/>
        <c:crossBetween val="between"/>
      </c:valAx>
      <c:catAx>
        <c:axId val="2461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19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H$2" inc="10" max="1000" page="50" val="5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</xdr:row>
      <xdr:rowOff>22225</xdr:rowOff>
    </xdr:from>
    <xdr:to>
      <xdr:col>12</xdr:col>
      <xdr:colOff>111125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180975</xdr:rowOff>
    </xdr:from>
    <xdr:to>
      <xdr:col>13</xdr:col>
      <xdr:colOff>609599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3</xdr:row>
          <xdr:rowOff>28575</xdr:rowOff>
        </xdr:from>
        <xdr:to>
          <xdr:col>14</xdr:col>
          <xdr:colOff>209550</xdr:colOff>
          <xdr:row>15</xdr:row>
          <xdr:rowOff>152400</xdr:rowOff>
        </xdr:to>
        <xdr:sp macro="" textlink="">
          <xdr:nvSpPr>
            <xdr:cNvPr id="10243" name="Scroll Bar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92075</xdr:rowOff>
    </xdr:from>
    <xdr:to>
      <xdr:col>14</xdr:col>
      <xdr:colOff>119975</xdr:colOff>
      <xdr:row>22</xdr:row>
      <xdr:rowOff>174175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3</xdr:row>
      <xdr:rowOff>92075</xdr:rowOff>
    </xdr:from>
    <xdr:to>
      <xdr:col>14</xdr:col>
      <xdr:colOff>119975</xdr:colOff>
      <xdr:row>22</xdr:row>
      <xdr:rowOff>174175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0</xdr:row>
      <xdr:rowOff>0</xdr:rowOff>
    </xdr:from>
    <xdr:to>
      <xdr:col>5</xdr:col>
      <xdr:colOff>292100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14</xdr:row>
      <xdr:rowOff>177800</xdr:rowOff>
    </xdr:from>
    <xdr:to>
      <xdr:col>5</xdr:col>
      <xdr:colOff>107950</xdr:colOff>
      <xdr:row>19</xdr:row>
      <xdr:rowOff>101600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959100" y="2768600"/>
          <a:ext cx="996950" cy="844550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0</xdr:row>
      <xdr:rowOff>161925</xdr:rowOff>
    </xdr:from>
    <xdr:to>
      <xdr:col>18</xdr:col>
      <xdr:colOff>247650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0</xdr:row>
      <xdr:rowOff>165100</xdr:rowOff>
    </xdr:from>
    <xdr:to>
      <xdr:col>12</xdr:col>
      <xdr:colOff>374649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365124</xdr:colOff>
      <xdr:row>0</xdr:row>
      <xdr:rowOff>111124</xdr:rowOff>
    </xdr:from>
    <xdr:to>
      <xdr:col>15</xdr:col>
      <xdr:colOff>298450</xdr:colOff>
      <xdr:row>19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244474</xdr:colOff>
      <xdr:row>3</xdr:row>
      <xdr:rowOff>28575</xdr:rowOff>
    </xdr:from>
    <xdr:to>
      <xdr:col>13</xdr:col>
      <xdr:colOff>12699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60325</xdr:rowOff>
    </xdr:from>
    <xdr:to>
      <xdr:col>13</xdr:col>
      <xdr:colOff>9525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4</xdr:row>
      <xdr:rowOff>187325</xdr:rowOff>
    </xdr:from>
    <xdr:to>
      <xdr:col>14</xdr:col>
      <xdr:colOff>254000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3C14-D5E6-4A76-9FA1-B5EC66071543}">
  <dimension ref="B1:M19"/>
  <sheetViews>
    <sheetView showGridLines="0" workbookViewId="0">
      <selection activeCell="K19" sqref="K19:M19"/>
    </sheetView>
  </sheetViews>
  <sheetFormatPr defaultRowHeight="15" x14ac:dyDescent="0.25"/>
  <cols>
    <col min="1" max="1" width="15.140625" style="1" customWidth="1"/>
    <col min="2" max="2" width="18.140625" style="1" customWidth="1"/>
    <col min="3" max="4" width="12.5703125" style="1" customWidth="1"/>
    <col min="5" max="16384" width="9.140625" style="1"/>
  </cols>
  <sheetData>
    <row r="1" spans="2:4" ht="15.75" thickBot="1" x14ac:dyDescent="0.3"/>
    <row r="2" spans="2:4" ht="30.75" thickBot="1" x14ac:dyDescent="0.3">
      <c r="B2" s="3" t="s">
        <v>10</v>
      </c>
      <c r="C2" s="4" t="s">
        <v>11</v>
      </c>
      <c r="D2" s="5" t="s">
        <v>0</v>
      </c>
    </row>
    <row r="3" spans="2:4" x14ac:dyDescent="0.25">
      <c r="B3" s="6" t="s">
        <v>1</v>
      </c>
      <c r="C3" s="7" t="s">
        <v>2</v>
      </c>
      <c r="D3" s="8">
        <v>900</v>
      </c>
    </row>
    <row r="4" spans="2:4" x14ac:dyDescent="0.25">
      <c r="B4" s="9"/>
      <c r="C4" s="10" t="s">
        <v>3</v>
      </c>
      <c r="D4" s="11">
        <v>1200</v>
      </c>
    </row>
    <row r="5" spans="2:4" ht="15.75" thickBot="1" x14ac:dyDescent="0.3">
      <c r="B5" s="9"/>
      <c r="C5" s="10" t="s">
        <v>4</v>
      </c>
      <c r="D5" s="11">
        <v>3899</v>
      </c>
    </row>
    <row r="6" spans="2:4" x14ac:dyDescent="0.25">
      <c r="B6" s="6" t="s">
        <v>12</v>
      </c>
      <c r="C6" s="10" t="s">
        <v>5</v>
      </c>
      <c r="D6" s="11">
        <v>299</v>
      </c>
    </row>
    <row r="7" spans="2:4" x14ac:dyDescent="0.25">
      <c r="B7" s="9"/>
      <c r="C7" s="10" t="s">
        <v>13</v>
      </c>
      <c r="D7" s="11">
        <v>599</v>
      </c>
    </row>
    <row r="8" spans="2:4" ht="15.75" thickBot="1" x14ac:dyDescent="0.3">
      <c r="B8" s="12"/>
      <c r="C8" s="10" t="s">
        <v>6</v>
      </c>
      <c r="D8" s="11">
        <v>399</v>
      </c>
    </row>
    <row r="9" spans="2:4" x14ac:dyDescent="0.25">
      <c r="B9" s="6" t="s">
        <v>7</v>
      </c>
      <c r="C9" s="10" t="s">
        <v>8</v>
      </c>
      <c r="D9" s="11">
        <v>3599</v>
      </c>
    </row>
    <row r="10" spans="2:4" x14ac:dyDescent="0.25">
      <c r="B10" s="9"/>
      <c r="C10" s="10" t="s">
        <v>14</v>
      </c>
      <c r="D10" s="11">
        <v>4599</v>
      </c>
    </row>
    <row r="11" spans="2:4" ht="15.75" thickBot="1" x14ac:dyDescent="0.3">
      <c r="B11" s="12"/>
      <c r="C11" s="13" t="s">
        <v>9</v>
      </c>
      <c r="D11" s="14">
        <v>9999</v>
      </c>
    </row>
    <row r="19" spans="11:13" ht="18.75" x14ac:dyDescent="0.3">
      <c r="K19" s="2" t="s">
        <v>62</v>
      </c>
      <c r="L19" s="2"/>
      <c r="M19" s="2"/>
    </row>
  </sheetData>
  <sheetProtection algorithmName="SHA-512" hashValue="0pk/fg8uJIsYE10qKIt7ReMC5L5rgow/0zj9VnXH8ULeVZWRltGpUZniewWmxyRAij6CKWW/fPcyUqSWFX4WZg==" saltValue="vm7s1XdZC1qn2UlVabGFfQ==" spinCount="100000" sheet="1" deleteColumns="0" deleteRows="0"/>
  <mergeCells count="1">
    <mergeCell ref="K19:M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9540-90A2-42E1-A640-068D76C0538A}">
  <dimension ref="B1:W20"/>
  <sheetViews>
    <sheetView showGridLines="0" tabSelected="1" workbookViewId="0">
      <selection activeCell="M20" sqref="M20:O20"/>
    </sheetView>
  </sheetViews>
  <sheetFormatPr defaultRowHeight="15" x14ac:dyDescent="0.25"/>
  <cols>
    <col min="1" max="3" width="9.140625" style="1"/>
    <col min="4" max="4" width="13.140625" style="1" customWidth="1"/>
    <col min="5" max="5" width="9.140625" style="1"/>
    <col min="6" max="6" width="12.85546875" style="1" customWidth="1"/>
    <col min="7" max="17" width="9.140625" style="1"/>
    <col min="18" max="19" width="0" style="1" hidden="1" customWidth="1"/>
    <col min="20" max="20" width="14.28515625" style="1" hidden="1" customWidth="1"/>
    <col min="21" max="21" width="0" style="1" hidden="1" customWidth="1"/>
    <col min="22" max="22" width="12.85546875" style="1" hidden="1" customWidth="1"/>
    <col min="23" max="23" width="9.140625" style="1"/>
    <col min="24" max="24" width="12.5703125" style="1" customWidth="1"/>
    <col min="25" max="16384" width="9.140625" style="1"/>
  </cols>
  <sheetData>
    <row r="1" spans="2:23" ht="15.75" thickBot="1" x14ac:dyDescent="0.3"/>
    <row r="2" spans="2:23" ht="15.75" thickBot="1" x14ac:dyDescent="0.3">
      <c r="B2" s="101" t="s">
        <v>87</v>
      </c>
      <c r="C2" s="102" t="s">
        <v>88</v>
      </c>
      <c r="D2" s="103" t="s">
        <v>89</v>
      </c>
      <c r="F2" s="104" t="s">
        <v>90</v>
      </c>
      <c r="G2" s="95">
        <f>1000-H2</f>
        <v>450</v>
      </c>
      <c r="H2" s="96">
        <v>550</v>
      </c>
      <c r="O2" s="89" t="s">
        <v>107</v>
      </c>
      <c r="P2" s="90"/>
      <c r="Q2" s="90"/>
      <c r="R2" s="90"/>
      <c r="S2" s="90"/>
      <c r="T2" s="90"/>
      <c r="U2" s="90"/>
      <c r="V2" s="90"/>
      <c r="W2" s="91"/>
    </row>
    <row r="3" spans="2:23" x14ac:dyDescent="0.25">
      <c r="B3" s="105" t="s">
        <v>91</v>
      </c>
      <c r="C3" s="106">
        <v>339</v>
      </c>
      <c r="D3" s="107" t="e">
        <f>IF(C3&gt;$G$2,C3,NA())</f>
        <v>#N/A</v>
      </c>
      <c r="S3" s="108" t="s">
        <v>103</v>
      </c>
      <c r="T3" s="109"/>
      <c r="U3" s="109"/>
      <c r="V3" s="110"/>
    </row>
    <row r="4" spans="2:23" ht="15" customHeight="1" x14ac:dyDescent="0.25">
      <c r="B4" s="111" t="s">
        <v>92</v>
      </c>
      <c r="C4" s="23">
        <v>999</v>
      </c>
      <c r="D4" s="107">
        <f t="shared" ref="D4:D14" si="0">IF(C4&gt;$G$2,C4,NA())</f>
        <v>999</v>
      </c>
      <c r="P4" s="24"/>
      <c r="Q4" s="24"/>
      <c r="R4" s="24"/>
      <c r="S4" s="24"/>
      <c r="T4" s="24"/>
      <c r="U4" s="24"/>
      <c r="V4" s="24"/>
      <c r="W4" s="24"/>
    </row>
    <row r="5" spans="2:23" x14ac:dyDescent="0.25">
      <c r="B5" s="111" t="s">
        <v>93</v>
      </c>
      <c r="C5" s="23">
        <v>299</v>
      </c>
      <c r="D5" s="107" t="e">
        <f t="shared" si="0"/>
        <v>#N/A</v>
      </c>
      <c r="R5" s="63">
        <v>2016</v>
      </c>
      <c r="S5" s="112">
        <v>145</v>
      </c>
      <c r="T5" s="112">
        <v>105</v>
      </c>
      <c r="U5" s="112">
        <v>32</v>
      </c>
      <c r="V5" s="113">
        <v>15</v>
      </c>
    </row>
    <row r="6" spans="2:23" x14ac:dyDescent="0.25">
      <c r="B6" s="111" t="s">
        <v>94</v>
      </c>
      <c r="C6" s="23">
        <v>124</v>
      </c>
      <c r="D6" s="107" t="e">
        <f t="shared" si="0"/>
        <v>#N/A</v>
      </c>
      <c r="R6" s="65">
        <v>2017</v>
      </c>
      <c r="S6" s="114">
        <v>185</v>
      </c>
      <c r="T6" s="114">
        <v>135</v>
      </c>
      <c r="U6" s="114">
        <v>45</v>
      </c>
      <c r="V6" s="115">
        <v>22</v>
      </c>
    </row>
    <row r="7" spans="2:23" x14ac:dyDescent="0.25">
      <c r="B7" s="111" t="s">
        <v>95</v>
      </c>
      <c r="C7" s="23">
        <v>234</v>
      </c>
      <c r="D7" s="107" t="e">
        <f t="shared" si="0"/>
        <v>#N/A</v>
      </c>
      <c r="R7" s="65">
        <v>2018</v>
      </c>
      <c r="S7" s="114">
        <v>210</v>
      </c>
      <c r="T7" s="114">
        <v>155</v>
      </c>
      <c r="U7" s="114">
        <v>52</v>
      </c>
      <c r="V7" s="115">
        <v>24</v>
      </c>
    </row>
    <row r="8" spans="2:23" x14ac:dyDescent="0.25">
      <c r="B8" s="111" t="s">
        <v>96</v>
      </c>
      <c r="C8" s="23">
        <v>356</v>
      </c>
      <c r="D8" s="107" t="e">
        <f t="shared" si="0"/>
        <v>#N/A</v>
      </c>
      <c r="R8" s="65">
        <v>2019</v>
      </c>
      <c r="S8" s="114">
        <v>240</v>
      </c>
      <c r="T8" s="114">
        <v>170</v>
      </c>
      <c r="U8" s="114">
        <v>65</v>
      </c>
      <c r="V8" s="115">
        <v>30</v>
      </c>
    </row>
    <row r="9" spans="2:23" x14ac:dyDescent="0.25">
      <c r="B9" s="111" t="s">
        <v>97</v>
      </c>
      <c r="C9" s="23">
        <v>465</v>
      </c>
      <c r="D9" s="107">
        <f t="shared" si="0"/>
        <v>465</v>
      </c>
      <c r="R9" s="65">
        <v>2020</v>
      </c>
      <c r="S9" s="114">
        <v>260</v>
      </c>
      <c r="T9" s="114">
        <v>190</v>
      </c>
      <c r="U9" s="114">
        <v>70</v>
      </c>
      <c r="V9" s="115">
        <v>34</v>
      </c>
    </row>
    <row r="10" spans="2:23" x14ac:dyDescent="0.25">
      <c r="B10" s="111" t="s">
        <v>98</v>
      </c>
      <c r="C10" s="23">
        <v>786</v>
      </c>
      <c r="D10" s="107">
        <f t="shared" si="0"/>
        <v>786</v>
      </c>
      <c r="R10" s="65">
        <v>2021</v>
      </c>
      <c r="S10" s="114">
        <v>280</v>
      </c>
      <c r="T10" s="114">
        <v>200</v>
      </c>
      <c r="U10" s="114">
        <v>75</v>
      </c>
      <c r="V10" s="115">
        <v>37</v>
      </c>
    </row>
    <row r="11" spans="2:23" x14ac:dyDescent="0.25">
      <c r="B11" s="111" t="s">
        <v>99</v>
      </c>
      <c r="C11" s="23">
        <v>567</v>
      </c>
      <c r="D11" s="107">
        <f t="shared" si="0"/>
        <v>567</v>
      </c>
      <c r="R11" s="65">
        <v>2022</v>
      </c>
      <c r="S11" s="114">
        <v>310</v>
      </c>
      <c r="T11" s="114">
        <v>220</v>
      </c>
      <c r="U11" s="114">
        <v>85</v>
      </c>
      <c r="V11" s="115">
        <v>41</v>
      </c>
    </row>
    <row r="12" spans="2:23" x14ac:dyDescent="0.25">
      <c r="B12" s="111" t="s">
        <v>100</v>
      </c>
      <c r="C12" s="23">
        <v>978</v>
      </c>
      <c r="D12" s="107">
        <f t="shared" si="0"/>
        <v>978</v>
      </c>
      <c r="R12" s="65">
        <v>2023</v>
      </c>
      <c r="S12" s="114">
        <v>335</v>
      </c>
      <c r="T12" s="114">
        <v>240</v>
      </c>
      <c r="U12" s="114">
        <v>90</v>
      </c>
      <c r="V12" s="115">
        <v>43</v>
      </c>
    </row>
    <row r="13" spans="2:23" x14ac:dyDescent="0.25">
      <c r="B13" s="111" t="s">
        <v>101</v>
      </c>
      <c r="C13" s="23">
        <v>90</v>
      </c>
      <c r="D13" s="107" t="e">
        <f t="shared" si="0"/>
        <v>#N/A</v>
      </c>
      <c r="R13" s="65">
        <v>2024</v>
      </c>
      <c r="S13" s="114">
        <v>360</v>
      </c>
      <c r="T13" s="114">
        <v>260</v>
      </c>
      <c r="U13" s="114">
        <v>95</v>
      </c>
      <c r="V13" s="115">
        <v>45</v>
      </c>
    </row>
    <row r="14" spans="2:23" ht="15.75" thickBot="1" x14ac:dyDescent="0.3">
      <c r="B14" s="20" t="s">
        <v>102</v>
      </c>
      <c r="C14" s="21">
        <v>673</v>
      </c>
      <c r="D14" s="107">
        <f t="shared" si="0"/>
        <v>673</v>
      </c>
      <c r="R14" s="67">
        <v>2025</v>
      </c>
      <c r="S14" s="116">
        <v>380</v>
      </c>
      <c r="T14" s="116">
        <v>275</v>
      </c>
      <c r="U14" s="116">
        <v>92</v>
      </c>
      <c r="V14" s="117">
        <v>44</v>
      </c>
    </row>
    <row r="20" spans="13:15" ht="18.75" x14ac:dyDescent="0.3">
      <c r="M20" s="2" t="s">
        <v>62</v>
      </c>
      <c r="N20" s="2"/>
      <c r="O20" s="2"/>
    </row>
  </sheetData>
  <sheetProtection algorithmName="SHA-512" hashValue="NYatl0WEvRm3IJP2lG4YJNPjBKG5Lc5d14QgK1K68GHE5NCO92jioKh72drmiY95ck5TFElbnKyRtgp9DVb9tA==" saltValue="+dJSKseDyd6jfdyLzBrPfw==" spinCount="100000" sheet="1" deleteColumns="0"/>
  <mergeCells count="3">
    <mergeCell ref="S3:V3"/>
    <mergeCell ref="O2:W2"/>
    <mergeCell ref="M20:O20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Scroll Bar 3">
              <controlPr defaultSize="0" autoPict="0">
                <anchor moveWithCells="1">
                  <from>
                    <xdr:col>14</xdr:col>
                    <xdr:colOff>57150</xdr:colOff>
                    <xdr:row>3</xdr:row>
                    <xdr:rowOff>28575</xdr:rowOff>
                  </from>
                  <to>
                    <xdr:col>14</xdr:col>
                    <xdr:colOff>209550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331F-6F03-4456-9530-CF9499594FE9}">
  <dimension ref="B1:R16"/>
  <sheetViews>
    <sheetView showGridLines="0" workbookViewId="0">
      <selection activeCell="P16" sqref="P16:R16"/>
    </sheetView>
  </sheetViews>
  <sheetFormatPr defaultRowHeight="15" x14ac:dyDescent="0.25"/>
  <cols>
    <col min="1" max="6" width="9.140625" style="1"/>
    <col min="7" max="7" width="12.7109375" style="1" customWidth="1"/>
    <col min="8" max="16384" width="9.140625" style="1"/>
  </cols>
  <sheetData>
    <row r="1" spans="2:18" ht="15.75" thickBot="1" x14ac:dyDescent="0.3">
      <c r="D1" s="15"/>
    </row>
    <row r="2" spans="2:18" x14ac:dyDescent="0.25">
      <c r="B2" s="16" t="s">
        <v>15</v>
      </c>
      <c r="C2" s="17" t="s">
        <v>16</v>
      </c>
      <c r="D2" s="18" t="s">
        <v>17</v>
      </c>
      <c r="G2" s="19" t="s">
        <v>20</v>
      </c>
    </row>
    <row r="3" spans="2:18" ht="15.75" thickBot="1" x14ac:dyDescent="0.3">
      <c r="B3" s="20">
        <v>20</v>
      </c>
      <c r="C3" s="21">
        <v>50</v>
      </c>
      <c r="D3" s="22">
        <v>100</v>
      </c>
      <c r="G3" s="23">
        <v>10</v>
      </c>
      <c r="I3" s="24" t="s">
        <v>104</v>
      </c>
      <c r="J3" s="24"/>
      <c r="K3" s="24"/>
      <c r="L3" s="24"/>
    </row>
    <row r="4" spans="2:18" ht="15.75" thickBot="1" x14ac:dyDescent="0.3"/>
    <row r="5" spans="2:18" x14ac:dyDescent="0.25">
      <c r="B5" s="25" t="s">
        <v>18</v>
      </c>
      <c r="C5" s="26"/>
      <c r="D5" s="26"/>
      <c r="E5" s="27"/>
    </row>
    <row r="6" spans="2:18" ht="15.75" thickBot="1" x14ac:dyDescent="0.3">
      <c r="B6" s="20">
        <v>20</v>
      </c>
      <c r="C6" s="21">
        <v>30</v>
      </c>
      <c r="D6" s="21">
        <v>50</v>
      </c>
      <c r="E6" s="22">
        <v>100</v>
      </c>
    </row>
    <row r="9" spans="2:18" x14ac:dyDescent="0.25">
      <c r="B9" s="28" t="s">
        <v>19</v>
      </c>
      <c r="C9" s="28"/>
      <c r="D9" s="28"/>
      <c r="E9" s="28"/>
    </row>
    <row r="10" spans="2:18" ht="15.75" thickBot="1" x14ac:dyDescent="0.3">
      <c r="B10" s="29">
        <f>G3 - 2</f>
        <v>8</v>
      </c>
      <c r="C10" s="30">
        <v>2</v>
      </c>
      <c r="D10" s="30">
        <f>E6*2-C10-B10</f>
        <v>190</v>
      </c>
      <c r="E10" s="31"/>
    </row>
    <row r="16" spans="2:18" ht="18.75" x14ac:dyDescent="0.3">
      <c r="P16" s="2" t="s">
        <v>62</v>
      </c>
      <c r="Q16" s="2"/>
      <c r="R16" s="2"/>
    </row>
  </sheetData>
  <sheetProtection algorithmName="SHA-512" hashValue="tPrahrKdSNHW5F5TMV4zvZKBZryErbxRjD3nO3YPv3kYuNOPJYfT/cR0Y+XfDJMD3a4qYxw/LswGW9HsDXaaVQ==" saltValue="D5yEXYFR5x6iwsH7PMBIAA==" spinCount="100000" sheet="1" deleteColumns="0" deleteRows="0"/>
  <mergeCells count="3">
    <mergeCell ref="B5:E5"/>
    <mergeCell ref="B9:E9"/>
    <mergeCell ref="P16:R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E743-4EAA-43DC-8B0E-C881DBD3A80A}">
  <dimension ref="A1:J14"/>
  <sheetViews>
    <sheetView showGridLines="0" workbookViewId="0">
      <selection activeCell="H14" sqref="H14:J14"/>
    </sheetView>
  </sheetViews>
  <sheetFormatPr defaultRowHeight="15" x14ac:dyDescent="0.25"/>
  <cols>
    <col min="1" max="1" width="9.140625" style="1"/>
    <col min="2" max="2" width="13" style="1" customWidth="1"/>
    <col min="3" max="3" width="15.85546875" style="1" customWidth="1"/>
    <col min="4" max="16384" width="9.140625" style="1"/>
  </cols>
  <sheetData>
    <row r="1" spans="1:10" ht="15.75" thickBot="1" x14ac:dyDescent="0.3"/>
    <row r="2" spans="1:10" x14ac:dyDescent="0.25">
      <c r="B2" s="32" t="s">
        <v>20</v>
      </c>
      <c r="C2" s="33" t="s">
        <v>21</v>
      </c>
    </row>
    <row r="3" spans="1:10" ht="15.75" thickBot="1" x14ac:dyDescent="0.3">
      <c r="B3" s="20">
        <v>25</v>
      </c>
      <c r="C3" s="22">
        <v>100</v>
      </c>
    </row>
    <row r="6" spans="1:10" x14ac:dyDescent="0.25">
      <c r="A6" s="34" t="s">
        <v>104</v>
      </c>
      <c r="B6" s="34"/>
      <c r="C6" s="34"/>
    </row>
    <row r="14" spans="1:10" ht="18.75" x14ac:dyDescent="0.3">
      <c r="H14" s="2" t="s">
        <v>62</v>
      </c>
      <c r="I14" s="2"/>
      <c r="J14" s="2"/>
    </row>
  </sheetData>
  <sheetProtection algorithmName="SHA-512" hashValue="2Rqe7IKfHUnLWbVQY2wl0JLFKU6NrINcXhxWIM1Ouw9YhdB1crwdw2Ls1KP+ONOB2bgpdMuh2DVMu7y+7z5rIQ==" saltValue="XqZmDSeHPVlwgiJcPY/vvw==" spinCount="100000" sheet="1" deleteColumns="0" deleteRows="0"/>
  <mergeCells count="2">
    <mergeCell ref="A6:C6"/>
    <mergeCell ref="H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2ABC-17A3-414F-8951-D77FF4C55309}">
  <dimension ref="B1:S17"/>
  <sheetViews>
    <sheetView showGridLines="0" workbookViewId="0">
      <selection activeCell="Q17" sqref="Q17:S17"/>
    </sheetView>
  </sheetViews>
  <sheetFormatPr defaultRowHeight="15" x14ac:dyDescent="0.25"/>
  <cols>
    <col min="1" max="1" width="9.140625" style="1"/>
    <col min="2" max="2" width="10.42578125" style="1" customWidth="1"/>
    <col min="3" max="3" width="21" style="1" customWidth="1"/>
    <col min="4" max="4" width="9.140625" style="1"/>
    <col min="5" max="5" width="12.5703125" style="1" hidden="1" customWidth="1"/>
    <col min="6" max="6" width="21.140625" style="1" hidden="1" customWidth="1"/>
    <col min="7" max="7" width="20.28515625" style="1" hidden="1" customWidth="1"/>
    <col min="8" max="16384" width="9.140625" style="1"/>
  </cols>
  <sheetData>
    <row r="1" spans="2:7" ht="15.75" thickBot="1" x14ac:dyDescent="0.3"/>
    <row r="2" spans="2:7" ht="19.5" thickBot="1" x14ac:dyDescent="0.45">
      <c r="B2" s="35" t="s">
        <v>22</v>
      </c>
      <c r="C2" s="36" t="s">
        <v>23</v>
      </c>
      <c r="E2" s="35" t="s">
        <v>22</v>
      </c>
      <c r="F2" s="37" t="s">
        <v>23</v>
      </c>
      <c r="G2" s="35" t="s">
        <v>35</v>
      </c>
    </row>
    <row r="3" spans="2:7" x14ac:dyDescent="0.25">
      <c r="B3" s="38">
        <v>45658</v>
      </c>
      <c r="C3" s="39" t="s">
        <v>24</v>
      </c>
      <c r="E3" s="38">
        <f>IF(B3&lt;&gt;"", B3, "")</f>
        <v>45658</v>
      </c>
      <c r="F3" s="40" t="str">
        <f>IF(AND(C3&lt;&gt;"",E3&lt;&gt;""), C3, NA())</f>
        <v>Requirement Gathering</v>
      </c>
      <c r="G3" s="41">
        <f>IF(F3&lt;&gt;"",10,"")</f>
        <v>10</v>
      </c>
    </row>
    <row r="4" spans="2:7" x14ac:dyDescent="0.25">
      <c r="B4" s="42">
        <v>45689</v>
      </c>
      <c r="C4" s="43" t="s">
        <v>25</v>
      </c>
      <c r="E4" s="38">
        <f t="shared" ref="E4:E14" si="0">IF(B4&lt;&gt;"", B4, "")</f>
        <v>45689</v>
      </c>
      <c r="F4" s="40" t="str">
        <f t="shared" ref="F4:F14" si="1">IF(AND(C4&lt;&gt;"",E4&lt;&gt;""), C4, NA())</f>
        <v>Data Gathering</v>
      </c>
      <c r="G4" s="41">
        <f>IF(F4&lt;&gt;"",-10,"")</f>
        <v>-10</v>
      </c>
    </row>
    <row r="5" spans="2:7" x14ac:dyDescent="0.25">
      <c r="B5" s="42">
        <v>45717</v>
      </c>
      <c r="C5" s="43" t="s">
        <v>26</v>
      </c>
      <c r="E5" s="38">
        <f t="shared" si="0"/>
        <v>45717</v>
      </c>
      <c r="F5" s="40" t="str">
        <f t="shared" si="1"/>
        <v>Check Point 1</v>
      </c>
      <c r="G5" s="41">
        <f t="shared" ref="G5:G13" si="2">IF(F5&lt;&gt;"",10,"")</f>
        <v>10</v>
      </c>
    </row>
    <row r="6" spans="2:7" x14ac:dyDescent="0.25">
      <c r="B6" s="42">
        <v>45748</v>
      </c>
      <c r="C6" s="43" t="s">
        <v>27</v>
      </c>
      <c r="E6" s="38">
        <f t="shared" si="0"/>
        <v>45748</v>
      </c>
      <c r="F6" s="40" t="str">
        <f t="shared" si="1"/>
        <v xml:space="preserve">Upgrade </v>
      </c>
      <c r="G6" s="41">
        <f>IF(F6&lt;&gt;"",-10,"")</f>
        <v>-10</v>
      </c>
    </row>
    <row r="7" spans="2:7" x14ac:dyDescent="0.25">
      <c r="B7" s="42">
        <v>45778</v>
      </c>
      <c r="C7" s="43" t="s">
        <v>28</v>
      </c>
      <c r="E7" s="38">
        <f t="shared" si="0"/>
        <v>45778</v>
      </c>
      <c r="F7" s="40" t="str">
        <f t="shared" si="1"/>
        <v>Check Point 2</v>
      </c>
      <c r="G7" s="41">
        <f t="shared" si="2"/>
        <v>10</v>
      </c>
    </row>
    <row r="8" spans="2:7" x14ac:dyDescent="0.25">
      <c r="B8" s="42">
        <v>45809</v>
      </c>
      <c r="C8" s="43" t="s">
        <v>30</v>
      </c>
      <c r="E8" s="38">
        <f t="shared" si="0"/>
        <v>45809</v>
      </c>
      <c r="F8" s="40" t="str">
        <f t="shared" si="1"/>
        <v>Design</v>
      </c>
      <c r="G8" s="41">
        <f>IF(F8&lt;&gt;"",-10,"")</f>
        <v>-10</v>
      </c>
    </row>
    <row r="9" spans="2:7" x14ac:dyDescent="0.25">
      <c r="B9" s="42">
        <v>45839</v>
      </c>
      <c r="C9" s="43" t="s">
        <v>29</v>
      </c>
      <c r="E9" s="38">
        <f t="shared" si="0"/>
        <v>45839</v>
      </c>
      <c r="F9" s="40" t="str">
        <f t="shared" si="1"/>
        <v>Coding</v>
      </c>
      <c r="G9" s="41">
        <f t="shared" si="2"/>
        <v>10</v>
      </c>
    </row>
    <row r="10" spans="2:7" x14ac:dyDescent="0.25">
      <c r="B10" s="42">
        <v>45870</v>
      </c>
      <c r="C10" s="43" t="s">
        <v>31</v>
      </c>
      <c r="E10" s="38">
        <f t="shared" si="0"/>
        <v>45870</v>
      </c>
      <c r="F10" s="40" t="str">
        <f t="shared" si="1"/>
        <v>Check Point 3</v>
      </c>
      <c r="G10" s="41">
        <f>IF(F10&lt;&gt;"",-10,"")</f>
        <v>-10</v>
      </c>
    </row>
    <row r="11" spans="2:7" x14ac:dyDescent="0.25">
      <c r="B11" s="42">
        <v>45901</v>
      </c>
      <c r="C11" s="43" t="s">
        <v>27</v>
      </c>
      <c r="E11" s="38">
        <f t="shared" si="0"/>
        <v>45901</v>
      </c>
      <c r="F11" s="40" t="str">
        <f t="shared" si="1"/>
        <v xml:space="preserve">Upgrade </v>
      </c>
      <c r="G11" s="41">
        <f t="shared" si="2"/>
        <v>10</v>
      </c>
    </row>
    <row r="12" spans="2:7" x14ac:dyDescent="0.25">
      <c r="B12" s="42">
        <v>45931</v>
      </c>
      <c r="C12" s="43" t="s">
        <v>32</v>
      </c>
      <c r="E12" s="38">
        <f t="shared" si="0"/>
        <v>45931</v>
      </c>
      <c r="F12" s="40" t="str">
        <f t="shared" si="1"/>
        <v>Testing</v>
      </c>
      <c r="G12" s="41">
        <f>IF(F12&lt;&gt;"",-10,"")</f>
        <v>-10</v>
      </c>
    </row>
    <row r="13" spans="2:7" x14ac:dyDescent="0.25">
      <c r="B13" s="42">
        <v>45962</v>
      </c>
      <c r="C13" s="43" t="s">
        <v>33</v>
      </c>
      <c r="E13" s="38">
        <f t="shared" si="0"/>
        <v>45962</v>
      </c>
      <c r="F13" s="40" t="str">
        <f t="shared" si="1"/>
        <v>Deployement</v>
      </c>
      <c r="G13" s="41">
        <f t="shared" si="2"/>
        <v>10</v>
      </c>
    </row>
    <row r="14" spans="2:7" ht="15.75" thickBot="1" x14ac:dyDescent="0.3">
      <c r="B14" s="44">
        <v>45992</v>
      </c>
      <c r="C14" s="45" t="s">
        <v>34</v>
      </c>
      <c r="E14" s="38">
        <f t="shared" si="0"/>
        <v>45992</v>
      </c>
      <c r="F14" s="40" t="str">
        <f t="shared" si="1"/>
        <v>Maintence</v>
      </c>
      <c r="G14" s="41">
        <f>IF(F14&lt;&gt;"",-10,"")</f>
        <v>-10</v>
      </c>
    </row>
    <row r="17" spans="17:19" ht="18.75" x14ac:dyDescent="0.3">
      <c r="Q17" s="2" t="s">
        <v>62</v>
      </c>
      <c r="R17" s="2"/>
      <c r="S17" s="2"/>
    </row>
  </sheetData>
  <sheetProtection algorithmName="SHA-512" hashValue="XtZIyBXoZpawUzqUaHe9uKWP3IE7L5XEOGyXS3fr7ABrxXXfMK0yDFKxu2L9HhT0BdLZ3oKAvO9HcjeORQEdtA==" saltValue="UL/0cTFVZ/i1cAp6F9JWfA==" spinCount="100000" sheet="1" deleteColumns="0" deleteRows="0"/>
  <mergeCells count="1">
    <mergeCell ref="Q17:S17"/>
  </mergeCells>
  <pageMargins left="0.7" right="0.7" top="0.75" bottom="0.75" header="0.3" footer="0.3"/>
  <pageSetup paperSize="9" orientation="portrait" r:id="rId1"/>
  <ignoredErrors>
    <ignoredError sqref="G12 G10 G8 G6 G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8F76-D9DE-4194-B566-400A02DF9D4D}">
  <dimension ref="A1:N19"/>
  <sheetViews>
    <sheetView showGridLines="0" workbookViewId="0">
      <selection activeCell="L19" sqref="L19:N19"/>
    </sheetView>
  </sheetViews>
  <sheetFormatPr defaultRowHeight="15" x14ac:dyDescent="0.25"/>
  <cols>
    <col min="1" max="1" width="26.42578125" style="1" customWidth="1"/>
    <col min="2" max="16384" width="9.140625" style="1"/>
  </cols>
  <sheetData>
    <row r="1" spans="1:4" ht="15.75" thickBot="1" x14ac:dyDescent="0.3"/>
    <row r="2" spans="1:4" ht="15.75" thickBot="1" x14ac:dyDescent="0.3">
      <c r="C2" s="46" t="s">
        <v>40</v>
      </c>
      <c r="D2" s="47" t="s">
        <v>41</v>
      </c>
    </row>
    <row r="3" spans="1:4" x14ac:dyDescent="0.25">
      <c r="A3" s="48" t="s">
        <v>36</v>
      </c>
      <c r="B3" s="49">
        <v>100</v>
      </c>
      <c r="C3" s="50">
        <f>SUM(B3:B3)</f>
        <v>100</v>
      </c>
      <c r="D3" s="51">
        <f>C3-B3</f>
        <v>0</v>
      </c>
    </row>
    <row r="4" spans="1:4" x14ac:dyDescent="0.25">
      <c r="A4" s="52" t="s">
        <v>37</v>
      </c>
      <c r="B4" s="53">
        <v>20</v>
      </c>
      <c r="C4" s="54">
        <f>SUM(B3:B4)</f>
        <v>120</v>
      </c>
      <c r="D4" s="55">
        <f t="shared" ref="D4:D6" si="0">C4-B4</f>
        <v>100</v>
      </c>
    </row>
    <row r="5" spans="1:4" x14ac:dyDescent="0.25">
      <c r="A5" s="52" t="s">
        <v>38</v>
      </c>
      <c r="B5" s="53">
        <v>-30</v>
      </c>
      <c r="C5" s="54">
        <f>SUM(B3:B5)</f>
        <v>90</v>
      </c>
      <c r="D5" s="55">
        <f t="shared" si="0"/>
        <v>120</v>
      </c>
    </row>
    <row r="6" spans="1:4" ht="15.75" thickBot="1" x14ac:dyDescent="0.3">
      <c r="A6" s="56" t="s">
        <v>39</v>
      </c>
      <c r="B6" s="57">
        <f>SUM(B3:B5)</f>
        <v>90</v>
      </c>
      <c r="C6" s="58">
        <f t="shared" ref="C6" si="1">SUM(B6:B6)</f>
        <v>90</v>
      </c>
      <c r="D6" s="59">
        <f t="shared" si="0"/>
        <v>0</v>
      </c>
    </row>
    <row r="19" spans="12:14" ht="18.75" x14ac:dyDescent="0.3">
      <c r="L19" s="2" t="s">
        <v>62</v>
      </c>
      <c r="M19" s="2"/>
      <c r="N19" s="2"/>
    </row>
  </sheetData>
  <sheetProtection algorithmName="SHA-512" hashValue="8ayA6tHWUyJhZpUXDrWY7HwxfVy581UwO6Bmv1aG1JwUp2j6i407wG7V5Lig3jcKmjDmmLCnXz4h2NGFEwX+sg==" saltValue="CqVE2dAV2xNnuGaXYBt4Gw==" spinCount="100000" sheet="1" deleteColumns="0" deleteRows="0"/>
  <mergeCells count="1">
    <mergeCell ref="L19:N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0AFA-FFD1-48A8-ACFC-DE68114905A1}">
  <dimension ref="B1:E18"/>
  <sheetViews>
    <sheetView showGridLines="0" topLeftCell="A2" workbookViewId="0">
      <selection activeCell="C17" sqref="C17:E17"/>
    </sheetView>
  </sheetViews>
  <sheetFormatPr defaultRowHeight="15" x14ac:dyDescent="0.25"/>
  <cols>
    <col min="1" max="1" width="9.140625" style="1"/>
    <col min="2" max="2" width="24.7109375" style="1" customWidth="1"/>
    <col min="3" max="4" width="12.140625" style="1" customWidth="1"/>
    <col min="5" max="16384" width="9.140625" style="1"/>
  </cols>
  <sheetData>
    <row r="1" spans="2:4" ht="15.75" thickBot="1" x14ac:dyDescent="0.3"/>
    <row r="2" spans="2:4" ht="15.75" thickBot="1" x14ac:dyDescent="0.3">
      <c r="B2" s="60" t="s">
        <v>23</v>
      </c>
      <c r="C2" s="61" t="s">
        <v>43</v>
      </c>
      <c r="D2" s="62" t="s">
        <v>44</v>
      </c>
    </row>
    <row r="3" spans="2:4" x14ac:dyDescent="0.25">
      <c r="B3" s="63" t="s">
        <v>42</v>
      </c>
      <c r="C3" s="64">
        <v>45846</v>
      </c>
      <c r="D3" s="8">
        <v>1</v>
      </c>
    </row>
    <row r="4" spans="2:4" ht="15" customHeight="1" x14ac:dyDescent="0.25">
      <c r="B4" s="65" t="s">
        <v>24</v>
      </c>
      <c r="C4" s="66">
        <v>45847</v>
      </c>
      <c r="D4" s="11">
        <v>4</v>
      </c>
    </row>
    <row r="5" spans="2:4" x14ac:dyDescent="0.25">
      <c r="B5" s="65" t="s">
        <v>25</v>
      </c>
      <c r="C5" s="66">
        <v>45849</v>
      </c>
      <c r="D5" s="11">
        <v>4</v>
      </c>
    </row>
    <row r="6" spans="2:4" x14ac:dyDescent="0.25">
      <c r="B6" s="65" t="s">
        <v>26</v>
      </c>
      <c r="C6" s="66">
        <v>45852</v>
      </c>
      <c r="D6" s="11">
        <v>2</v>
      </c>
    </row>
    <row r="7" spans="2:4" x14ac:dyDescent="0.25">
      <c r="B7" s="65" t="s">
        <v>45</v>
      </c>
      <c r="C7" s="66">
        <v>45853</v>
      </c>
      <c r="D7" s="11">
        <v>2</v>
      </c>
    </row>
    <row r="8" spans="2:4" x14ac:dyDescent="0.25">
      <c r="B8" s="65" t="s">
        <v>28</v>
      </c>
      <c r="C8" s="66">
        <v>45854</v>
      </c>
      <c r="D8" s="11">
        <v>2</v>
      </c>
    </row>
    <row r="9" spans="2:4" x14ac:dyDescent="0.25">
      <c r="B9" s="65" t="s">
        <v>30</v>
      </c>
      <c r="C9" s="66">
        <v>45856</v>
      </c>
      <c r="D9" s="11">
        <v>10</v>
      </c>
    </row>
    <row r="10" spans="2:4" x14ac:dyDescent="0.25">
      <c r="B10" s="65" t="s">
        <v>46</v>
      </c>
      <c r="C10" s="66">
        <v>45858</v>
      </c>
      <c r="D10" s="11">
        <v>5</v>
      </c>
    </row>
    <row r="11" spans="2:4" x14ac:dyDescent="0.25">
      <c r="B11" s="65" t="s">
        <v>29</v>
      </c>
      <c r="C11" s="66">
        <v>45863</v>
      </c>
      <c r="D11" s="11">
        <v>15</v>
      </c>
    </row>
    <row r="12" spans="2:4" x14ac:dyDescent="0.25">
      <c r="B12" s="65" t="s">
        <v>31</v>
      </c>
      <c r="C12" s="66">
        <v>45874</v>
      </c>
      <c r="D12" s="11">
        <v>2</v>
      </c>
    </row>
    <row r="13" spans="2:4" x14ac:dyDescent="0.25">
      <c r="B13" s="65" t="s">
        <v>47</v>
      </c>
      <c r="C13" s="66">
        <v>45875</v>
      </c>
      <c r="D13" s="11">
        <v>1</v>
      </c>
    </row>
    <row r="14" spans="2:4" x14ac:dyDescent="0.25">
      <c r="B14" s="65" t="s">
        <v>32</v>
      </c>
      <c r="C14" s="66">
        <v>45876</v>
      </c>
      <c r="D14" s="11">
        <v>10</v>
      </c>
    </row>
    <row r="15" spans="2:4" ht="15.75" thickBot="1" x14ac:dyDescent="0.3">
      <c r="B15" s="67" t="s">
        <v>48</v>
      </c>
      <c r="C15" s="68">
        <v>45884</v>
      </c>
      <c r="D15" s="14">
        <v>2</v>
      </c>
    </row>
    <row r="17" spans="2:5" ht="18.75" x14ac:dyDescent="0.3">
      <c r="C17" s="2" t="s">
        <v>62</v>
      </c>
      <c r="D17" s="2"/>
      <c r="E17" s="2"/>
    </row>
    <row r="18" spans="2:5" ht="18.75" x14ac:dyDescent="0.3">
      <c r="B18" s="69"/>
    </row>
  </sheetData>
  <sheetProtection algorithmName="SHA-512" hashValue="kP6I6X6I1OPJOKd5pp0vNgZHfKo/h1qoC2mRRrxVnooZGftPb2PAolYP7w8z96EvQvDzpH03rIAbeTacPjP10A==" saltValue="cHebD4AVeWIgJpbgAdc6NQ==" spinCount="100000" sheet="1" deleteColumns="0" deleteRows="0"/>
  <mergeCells count="1">
    <mergeCell ref="C17:E1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DDD1-D992-4EAA-BB37-0A7F65586B09}">
  <dimension ref="B1:O20"/>
  <sheetViews>
    <sheetView showGridLines="0" workbookViewId="0">
      <selection activeCell="M20" sqref="M20:O20"/>
    </sheetView>
  </sheetViews>
  <sheetFormatPr defaultRowHeight="15" x14ac:dyDescent="0.25"/>
  <cols>
    <col min="1" max="1" width="9.140625" style="1"/>
    <col min="2" max="2" width="12.140625" style="1" customWidth="1"/>
    <col min="3" max="3" width="18.140625" style="1" customWidth="1"/>
    <col min="4" max="16384" width="9.140625" style="1"/>
  </cols>
  <sheetData>
    <row r="1" spans="2:3" ht="15.75" thickBot="1" x14ac:dyDescent="0.3"/>
    <row r="2" spans="2:3" ht="15.75" thickBot="1" x14ac:dyDescent="0.3">
      <c r="B2" s="70" t="s">
        <v>49</v>
      </c>
      <c r="C2" s="71" t="s">
        <v>50</v>
      </c>
    </row>
    <row r="3" spans="2:3" x14ac:dyDescent="0.25">
      <c r="B3" s="72" t="s">
        <v>51</v>
      </c>
      <c r="C3" s="73">
        <v>0.56000000000000005</v>
      </c>
    </row>
    <row r="4" spans="2:3" x14ac:dyDescent="0.25">
      <c r="B4" s="74" t="s">
        <v>52</v>
      </c>
      <c r="C4" s="75">
        <v>0.34</v>
      </c>
    </row>
    <row r="5" spans="2:3" x14ac:dyDescent="0.25">
      <c r="B5" s="74" t="s">
        <v>53</v>
      </c>
      <c r="C5" s="75">
        <v>0.27</v>
      </c>
    </row>
    <row r="6" spans="2:3" x14ac:dyDescent="0.25">
      <c r="B6" s="74" t="s">
        <v>54</v>
      </c>
      <c r="C6" s="75">
        <v>0.87</v>
      </c>
    </row>
    <row r="7" spans="2:3" x14ac:dyDescent="0.25">
      <c r="B7" s="74" t="s">
        <v>55</v>
      </c>
      <c r="C7" s="75">
        <v>-0.34</v>
      </c>
    </row>
    <row r="8" spans="2:3" x14ac:dyDescent="0.25">
      <c r="B8" s="74" t="s">
        <v>56</v>
      </c>
      <c r="C8" s="75">
        <v>-0.28999999999999998</v>
      </c>
    </row>
    <row r="9" spans="2:3" x14ac:dyDescent="0.25">
      <c r="B9" s="74" t="s">
        <v>57</v>
      </c>
      <c r="C9" s="75">
        <v>0.18</v>
      </c>
    </row>
    <row r="10" spans="2:3" x14ac:dyDescent="0.25">
      <c r="B10" s="74" t="s">
        <v>58</v>
      </c>
      <c r="C10" s="75">
        <v>0.57999999999999996</v>
      </c>
    </row>
    <row r="11" spans="2:3" ht="15.75" thickBot="1" x14ac:dyDescent="0.3">
      <c r="B11" s="76" t="s">
        <v>59</v>
      </c>
      <c r="C11" s="77">
        <v>-0.89</v>
      </c>
    </row>
    <row r="13" spans="2:3" x14ac:dyDescent="0.25">
      <c r="B13" s="78"/>
    </row>
    <row r="20" spans="13:15" ht="18.75" x14ac:dyDescent="0.3">
      <c r="M20" s="2" t="s">
        <v>62</v>
      </c>
      <c r="N20" s="2"/>
      <c r="O20" s="2"/>
    </row>
  </sheetData>
  <sheetProtection algorithmName="SHA-512" hashValue="5pej66QcH4Sd6rGUMgAza3MGnKcN9tiqWBiRzhGoD/FVliWiHrFDCqR9VB8mRoqqQH1QdxNd1TJ9n8xuN307zg==" saltValue="Dxzmjh0glVMWyy17pD/+uA==" spinCount="100000" sheet="1" deleteColumns="0" deleteRows="0"/>
  <mergeCells count="1">
    <mergeCell ref="M20:O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8FA0-00C5-40F4-B34F-E60E67C816AE}">
  <dimension ref="A1:N19"/>
  <sheetViews>
    <sheetView showGridLines="0" workbookViewId="0">
      <selection activeCell="L19" sqref="L19:N19"/>
    </sheetView>
  </sheetViews>
  <sheetFormatPr defaultRowHeight="15" x14ac:dyDescent="0.25"/>
  <cols>
    <col min="1" max="16384" width="9.140625" style="1"/>
  </cols>
  <sheetData>
    <row r="1" spans="1:5" ht="15.75" thickBot="1" x14ac:dyDescent="0.3"/>
    <row r="2" spans="1:5" ht="15.75" thickBot="1" x14ac:dyDescent="0.3">
      <c r="B2" s="79"/>
      <c r="C2" s="79" t="s">
        <v>60</v>
      </c>
      <c r="D2" s="80" t="s">
        <v>61</v>
      </c>
    </row>
    <row r="3" spans="1:5" x14ac:dyDescent="0.25">
      <c r="B3" s="41">
        <v>2020</v>
      </c>
      <c r="C3" s="81">
        <v>0.96</v>
      </c>
      <c r="D3" s="73">
        <v>0.6</v>
      </c>
    </row>
    <row r="4" spans="1:5" x14ac:dyDescent="0.25">
      <c r="B4" s="82">
        <v>2021</v>
      </c>
      <c r="C4" s="83">
        <v>0.34</v>
      </c>
      <c r="D4" s="84">
        <v>0.33300000000000002</v>
      </c>
    </row>
    <row r="5" spans="1:5" x14ac:dyDescent="0.25">
      <c r="B5" s="82">
        <v>2022</v>
      </c>
      <c r="C5" s="83">
        <v>0.27</v>
      </c>
      <c r="D5" s="84">
        <v>9.9000000000000005E-2</v>
      </c>
    </row>
    <row r="6" spans="1:5" x14ac:dyDescent="0.25">
      <c r="B6" s="82">
        <v>2023</v>
      </c>
      <c r="C6" s="83">
        <v>0.67</v>
      </c>
      <c r="D6" s="84">
        <v>0.99039999999999995</v>
      </c>
    </row>
    <row r="7" spans="1:5" x14ac:dyDescent="0.25">
      <c r="B7" s="82">
        <v>2024</v>
      </c>
      <c r="C7" s="83">
        <v>0.18</v>
      </c>
      <c r="D7" s="75">
        <v>0.55000000000000004</v>
      </c>
    </row>
    <row r="8" spans="1:5" ht="15.75" thickBot="1" x14ac:dyDescent="0.3">
      <c r="B8" s="85">
        <v>2025</v>
      </c>
      <c r="C8" s="86">
        <v>0.57999999999999996</v>
      </c>
      <c r="D8" s="87">
        <v>0.55049999999999999</v>
      </c>
    </row>
    <row r="11" spans="1:5" x14ac:dyDescent="0.25">
      <c r="C11" s="88"/>
    </row>
    <row r="12" spans="1:5" ht="15.75" thickBot="1" x14ac:dyDescent="0.3"/>
    <row r="13" spans="1:5" ht="15.75" thickBot="1" x14ac:dyDescent="0.3">
      <c r="A13" s="89" t="s">
        <v>105</v>
      </c>
      <c r="B13" s="90"/>
      <c r="C13" s="90"/>
      <c r="D13" s="90"/>
      <c r="E13" s="91"/>
    </row>
    <row r="19" spans="12:14" ht="18.75" x14ac:dyDescent="0.3">
      <c r="L19" s="2" t="s">
        <v>62</v>
      </c>
      <c r="M19" s="2"/>
      <c r="N19" s="2"/>
    </row>
  </sheetData>
  <sheetProtection algorithmName="SHA-512" hashValue="3wN9nsxuJz0nExPRezk2TDtz6Y7JNbAlKLics8wV2URxbjWIjZkI6y/R+aU78eDkDJTzBsOv3B05m5qFuQWqBg==" saltValue="Xv5lL8O9uL7sp8IjJyGJXA==" spinCount="100000" sheet="1" deleteColumns="0" deleteRows="0"/>
  <mergeCells count="2">
    <mergeCell ref="A13:E13"/>
    <mergeCell ref="L19:N1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E985-F4F9-4224-B454-2064FACE7732}">
  <dimension ref="B1:P22"/>
  <sheetViews>
    <sheetView showGridLines="0" topLeftCell="A2" workbookViewId="0">
      <selection activeCell="N22" sqref="N22:P22"/>
    </sheetView>
  </sheetViews>
  <sheetFormatPr defaultRowHeight="15" x14ac:dyDescent="0.25"/>
  <cols>
    <col min="1" max="1" width="9.140625" style="1"/>
    <col min="2" max="2" width="21.5703125" style="1" customWidth="1"/>
    <col min="3" max="3" width="13.140625" style="1" customWidth="1"/>
    <col min="4" max="4" width="19.42578125" style="1" customWidth="1"/>
    <col min="5" max="5" width="9.140625" style="1"/>
    <col min="6" max="6" width="20" style="1" customWidth="1"/>
    <col min="7" max="16384" width="9.140625" style="1"/>
  </cols>
  <sheetData>
    <row r="1" spans="2:14" ht="15.75" thickBot="1" x14ac:dyDescent="0.3"/>
    <row r="2" spans="2:14" ht="15" customHeight="1" thickBot="1" x14ac:dyDescent="0.3">
      <c r="B2" s="60" t="s">
        <v>63</v>
      </c>
      <c r="C2" s="61" t="s">
        <v>64</v>
      </c>
      <c r="D2" s="62" t="s">
        <v>65</v>
      </c>
      <c r="F2" s="92" t="s">
        <v>86</v>
      </c>
      <c r="J2" s="89" t="s">
        <v>106</v>
      </c>
      <c r="K2" s="90"/>
      <c r="L2" s="91"/>
    </row>
    <row r="3" spans="2:14" ht="15" customHeight="1" thickBot="1" x14ac:dyDescent="0.3">
      <c r="B3" s="63" t="s">
        <v>66</v>
      </c>
      <c r="C3" s="93">
        <v>1250000</v>
      </c>
      <c r="D3" s="94">
        <v>0.152</v>
      </c>
      <c r="F3" s="85" t="s">
        <v>76</v>
      </c>
      <c r="G3" s="95">
        <f>VLOOKUP(F3, B3:D22, 2, FALSE)</f>
        <v>820000</v>
      </c>
      <c r="H3" s="96">
        <f>VLOOKUP(F3, B3:D22, 3, FALSE)</f>
        <v>7.0000000000000001E-3</v>
      </c>
    </row>
    <row r="4" spans="2:14" ht="15" customHeight="1" thickBot="1" x14ac:dyDescent="0.3">
      <c r="B4" s="65" t="s">
        <v>67</v>
      </c>
      <c r="C4" s="97">
        <v>890000</v>
      </c>
      <c r="D4" s="98">
        <v>0.115</v>
      </c>
      <c r="M4" s="89" t="s">
        <v>62</v>
      </c>
      <c r="N4" s="91"/>
    </row>
    <row r="5" spans="2:14" ht="15" customHeight="1" x14ac:dyDescent="0.25">
      <c r="B5" s="65" t="s">
        <v>68</v>
      </c>
      <c r="C5" s="97">
        <v>1020000</v>
      </c>
      <c r="D5" s="98">
        <v>0.13800000000000001</v>
      </c>
    </row>
    <row r="6" spans="2:14" ht="15" customHeight="1" x14ac:dyDescent="0.25">
      <c r="B6" s="65" t="s">
        <v>69</v>
      </c>
      <c r="C6" s="97">
        <v>1475000</v>
      </c>
      <c r="D6" s="98">
        <v>0.16300000000000001</v>
      </c>
    </row>
    <row r="7" spans="2:14" ht="15" customHeight="1" x14ac:dyDescent="0.25">
      <c r="B7" s="65" t="s">
        <v>70</v>
      </c>
      <c r="C7" s="97">
        <v>940000</v>
      </c>
      <c r="D7" s="98">
        <v>2.1000000000000001E-2</v>
      </c>
    </row>
    <row r="8" spans="2:14" ht="15" customHeight="1" x14ac:dyDescent="0.25">
      <c r="B8" s="65" t="s">
        <v>71</v>
      </c>
      <c r="C8" s="97">
        <v>1180000</v>
      </c>
      <c r="D8" s="98">
        <v>4.5999999999999999E-2</v>
      </c>
    </row>
    <row r="9" spans="2:14" ht="15" customHeight="1" x14ac:dyDescent="0.25">
      <c r="B9" s="65" t="s">
        <v>72</v>
      </c>
      <c r="C9" s="97">
        <v>1360000</v>
      </c>
      <c r="D9" s="98">
        <v>5.8999999999999997E-2</v>
      </c>
    </row>
    <row r="10" spans="2:14" ht="15" customHeight="1" x14ac:dyDescent="0.25">
      <c r="B10" s="65" t="s">
        <v>73</v>
      </c>
      <c r="C10" s="97">
        <v>750000</v>
      </c>
      <c r="D10" s="98">
        <v>0.10199999999999999</v>
      </c>
    </row>
    <row r="11" spans="2:14" ht="15" customHeight="1" x14ac:dyDescent="0.25">
      <c r="B11" s="65" t="s">
        <v>74</v>
      </c>
      <c r="C11" s="97">
        <v>980000</v>
      </c>
      <c r="D11" s="98">
        <v>0.11899999999999999</v>
      </c>
    </row>
    <row r="12" spans="2:14" ht="15" customHeight="1" x14ac:dyDescent="0.25">
      <c r="B12" s="65" t="s">
        <v>75</v>
      </c>
      <c r="C12" s="97">
        <v>1040000</v>
      </c>
      <c r="D12" s="98">
        <v>0.13200000000000001</v>
      </c>
    </row>
    <row r="13" spans="2:14" ht="15" customHeight="1" x14ac:dyDescent="0.25">
      <c r="B13" s="65" t="s">
        <v>76</v>
      </c>
      <c r="C13" s="97">
        <v>820000</v>
      </c>
      <c r="D13" s="98">
        <v>7.0000000000000001E-3</v>
      </c>
    </row>
    <row r="14" spans="2:14" ht="15" customHeight="1" x14ac:dyDescent="0.25">
      <c r="B14" s="65" t="s">
        <v>77</v>
      </c>
      <c r="C14" s="97">
        <v>1230000</v>
      </c>
      <c r="D14" s="98">
        <v>0.14499999999999999</v>
      </c>
    </row>
    <row r="15" spans="2:14" ht="15" customHeight="1" x14ac:dyDescent="0.25">
      <c r="B15" s="65" t="s">
        <v>78</v>
      </c>
      <c r="C15" s="97">
        <v>1110000</v>
      </c>
      <c r="D15" s="98">
        <v>7.6999999999999999E-2</v>
      </c>
    </row>
    <row r="16" spans="2:14" ht="15" customHeight="1" x14ac:dyDescent="0.25">
      <c r="B16" s="65" t="s">
        <v>79</v>
      </c>
      <c r="C16" s="97">
        <v>1300000</v>
      </c>
      <c r="D16" s="98">
        <v>0.15</v>
      </c>
    </row>
    <row r="17" spans="2:16" ht="15" customHeight="1" x14ac:dyDescent="0.25">
      <c r="B17" s="65" t="s">
        <v>80</v>
      </c>
      <c r="C17" s="97">
        <v>790000</v>
      </c>
      <c r="D17" s="98">
        <v>9.8000000000000004E-2</v>
      </c>
    </row>
    <row r="18" spans="2:16" ht="15" customHeight="1" x14ac:dyDescent="0.25">
      <c r="B18" s="65" t="s">
        <v>81</v>
      </c>
      <c r="C18" s="97">
        <v>1075000</v>
      </c>
      <c r="D18" s="98">
        <v>0.126</v>
      </c>
    </row>
    <row r="19" spans="2:16" ht="15" customHeight="1" x14ac:dyDescent="0.25">
      <c r="B19" s="65" t="s">
        <v>82</v>
      </c>
      <c r="C19" s="97">
        <v>960000</v>
      </c>
      <c r="D19" s="98">
        <v>9.2999999999999999E-2</v>
      </c>
    </row>
    <row r="20" spans="2:16" ht="15" customHeight="1" x14ac:dyDescent="0.25">
      <c r="B20" s="65" t="s">
        <v>83</v>
      </c>
      <c r="C20" s="97">
        <v>1210000</v>
      </c>
      <c r="D20" s="98">
        <v>0.14199999999999999</v>
      </c>
    </row>
    <row r="21" spans="2:16" ht="15" customHeight="1" x14ac:dyDescent="0.25">
      <c r="B21" s="65" t="s">
        <v>84</v>
      </c>
      <c r="C21" s="97">
        <v>885000</v>
      </c>
      <c r="D21" s="98">
        <v>4.9000000000000002E-2</v>
      </c>
    </row>
    <row r="22" spans="2:16" ht="15" customHeight="1" thickBot="1" x14ac:dyDescent="0.35">
      <c r="B22" s="67" t="s">
        <v>85</v>
      </c>
      <c r="C22" s="99">
        <v>1090000</v>
      </c>
      <c r="D22" s="100">
        <v>1.0999999999999999E-2</v>
      </c>
      <c r="N22" s="2" t="s">
        <v>62</v>
      </c>
      <c r="O22" s="2"/>
      <c r="P22" s="2"/>
    </row>
  </sheetData>
  <sheetProtection algorithmName="SHA-512" hashValue="eif1MsA3dp2ZFWzL3JhofEvCC+eiisEcr99zPyZHQOW5RghSIb4xrptorbANafa4mgsUlWtgDhCUTgl6rexP3w==" saltValue="GAenpmDMdgFzlLegKBWUGQ==" spinCount="100000" sheet="1" deleteColumns="0" deleteRows="0"/>
  <mergeCells count="3">
    <mergeCell ref="M4:N4"/>
    <mergeCell ref="J2:L2"/>
    <mergeCell ref="N22:P22"/>
  </mergeCells>
  <dataValidations count="1">
    <dataValidation type="list" allowBlank="1" showInputMessage="1" showErrorMessage="1" sqref="F3" xr:uid="{E4E1DB8A-E957-4725-B04F-B4532EEB1E17}">
      <formula1>$B$3:$B$22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Multi Category Chart</vt:lpstr>
      <vt:lpstr>Gauge - Speedometer Chart</vt:lpstr>
      <vt:lpstr>Thermometer Chart</vt:lpstr>
      <vt:lpstr>Milestone Chart</vt:lpstr>
      <vt:lpstr>Waterfall Chart</vt:lpstr>
      <vt:lpstr>Gantt Chart</vt:lpstr>
      <vt:lpstr>Chart with Trend Arrow</vt:lpstr>
      <vt:lpstr>Chart with Actual &amp; Target Valu</vt:lpstr>
      <vt:lpstr>Data in Scatter Chart</vt:lpstr>
      <vt:lpstr>Dynamic Target Line -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SHAIKH</dc:creator>
  <cp:lastModifiedBy>shaikh abdullah</cp:lastModifiedBy>
  <dcterms:created xsi:type="dcterms:W3CDTF">2025-06-26T15:26:12Z</dcterms:created>
  <dcterms:modified xsi:type="dcterms:W3CDTF">2025-08-16T13:36:16Z</dcterms:modified>
</cp:coreProperties>
</file>