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ZAHIDUL ISLAM FILE\"/>
    </mc:Choice>
  </mc:AlternateContent>
  <xr:revisionPtr revIDLastSave="0" documentId="13_ncr:1_{D89831C4-F120-4CE0-BA6C-F3BF43783B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 Sheet" sheetId="1" r:id="rId1"/>
    <sheet name="SS26 Puffer-Girls" sheetId="2" r:id="rId2"/>
    <sheet name="SS26 Softshell-Girls" sheetId="3" r:id="rId3"/>
    <sheet name="SS26 Windbreaker-Raintex-Girls" sheetId="4" r:id="rId4"/>
    <sheet name="SS26 Trench-Girls" sheetId="5" r:id="rId5"/>
    <sheet name="SS26 Welding-Girls" sheetId="6" r:id="rId6"/>
    <sheet name="SS26 Puffer Boys" sheetId="7" r:id="rId7"/>
    <sheet name="SS26 Softshell Boys" sheetId="8" r:id="rId8"/>
    <sheet name="SS26 Windbreaker-Raintex-Boys" sheetId="9" r:id="rId9"/>
    <sheet name="SS26 Welding-Boys" sheetId="10" r:id="rId10"/>
    <sheet name="SS26 Swimwear Boys" sheetId="11" r:id="rId11"/>
  </sheets>
  <definedNames>
    <definedName name="_xlnm._FilterDatabase" localSheetId="6" hidden="1">'SS26 Puffer Boys'!$A$1:$O$1003</definedName>
    <definedName name="_xlnm._FilterDatabase" localSheetId="7" hidden="1">'SS26 Softshell Boys'!$A$1:$AB$15</definedName>
    <definedName name="_xlnm._FilterDatabase" localSheetId="10" hidden="1">'SS26 Swimwear Boys'!$A$1:$O$24</definedName>
    <definedName name="_xlnm._FilterDatabase" localSheetId="4" hidden="1">'SS26 Trench-Girls'!$A$1:$O$7</definedName>
    <definedName name="_xlnm._FilterDatabase" localSheetId="8" hidden="1">'SS26 Windbreaker-Raintex-Boys'!$A$1:$AB$55</definedName>
    <definedName name="_xlnm._FilterDatabase" localSheetId="0" hidden="1">'Summary Sheet'!$A$2:$AB$1003</definedName>
  </definedNames>
  <calcPr calcId="191029"/>
  <extLst>
    <ext uri="GoogleSheetsCustomDataVersion2">
      <go:sheetsCustomData xmlns:go="http://customooxmlschemas.google.com/" r:id="rId15" roundtripDataChecksum="sLM5PubSsG+8T8iZm9DMiarKh911AJf88J7HXLelRC0="/>
    </ext>
  </extLst>
</workbook>
</file>

<file path=xl/calcChain.xml><?xml version="1.0" encoding="utf-8"?>
<calcChain xmlns="http://schemas.openxmlformats.org/spreadsheetml/2006/main">
  <c r="J24" i="11" l="1"/>
  <c r="H24" i="11"/>
  <c r="N23" i="11"/>
  <c r="I23" i="11"/>
  <c r="N22" i="11"/>
  <c r="I22" i="11"/>
  <c r="I24" i="11" s="1"/>
  <c r="J21" i="11"/>
  <c r="H21" i="11"/>
  <c r="N20" i="11"/>
  <c r="I20" i="11"/>
  <c r="N19" i="11"/>
  <c r="I19" i="11"/>
  <c r="I21" i="11" s="1"/>
  <c r="J18" i="11"/>
  <c r="I18" i="11"/>
  <c r="H18" i="11"/>
  <c r="N17" i="11"/>
  <c r="I17" i="11"/>
  <c r="N16" i="11"/>
  <c r="I16" i="11"/>
  <c r="J15" i="11"/>
  <c r="I15" i="11"/>
  <c r="H15" i="11"/>
  <c r="N14" i="11"/>
  <c r="I14" i="11"/>
  <c r="N13" i="11"/>
  <c r="I13" i="11"/>
  <c r="J12" i="11"/>
  <c r="I12" i="11"/>
  <c r="H12" i="11"/>
  <c r="N11" i="11"/>
  <c r="I11" i="11"/>
  <c r="N10" i="11"/>
  <c r="I10" i="11"/>
  <c r="J9" i="11"/>
  <c r="H9" i="11"/>
  <c r="N8" i="11"/>
  <c r="I8" i="11"/>
  <c r="N7" i="11"/>
  <c r="I7" i="11"/>
  <c r="N6" i="11"/>
  <c r="I6" i="11"/>
  <c r="N5" i="11"/>
  <c r="I5" i="11"/>
  <c r="I9" i="11" s="1"/>
  <c r="J4" i="11"/>
  <c r="J26" i="11" s="1"/>
  <c r="I4" i="11"/>
  <c r="I26" i="11" s="1"/>
  <c r="H4" i="11"/>
  <c r="H26" i="11" s="1"/>
  <c r="N3" i="11"/>
  <c r="I3" i="11"/>
  <c r="N2" i="11"/>
  <c r="I2" i="11"/>
  <c r="J16" i="10"/>
  <c r="H16" i="10"/>
  <c r="N15" i="10"/>
  <c r="I15" i="10"/>
  <c r="N14" i="10"/>
  <c r="I14" i="10"/>
  <c r="I16" i="10" s="1"/>
  <c r="J12" i="10"/>
  <c r="H12" i="10"/>
  <c r="N11" i="10"/>
  <c r="I11" i="10"/>
  <c r="N10" i="10"/>
  <c r="I10" i="10"/>
  <c r="I12" i="10" s="1"/>
  <c r="J8" i="10"/>
  <c r="I8" i="10"/>
  <c r="H8" i="10"/>
  <c r="N7" i="10"/>
  <c r="I7" i="10"/>
  <c r="N6" i="10"/>
  <c r="I6" i="10"/>
  <c r="J4" i="10"/>
  <c r="J18" i="10" s="1"/>
  <c r="I4" i="10"/>
  <c r="H4" i="10"/>
  <c r="H18" i="10" s="1"/>
  <c r="N3" i="10"/>
  <c r="I3" i="10"/>
  <c r="N2" i="10"/>
  <c r="I2" i="10"/>
  <c r="J54" i="9"/>
  <c r="H54" i="9"/>
  <c r="N53" i="9"/>
  <c r="I53" i="9"/>
  <c r="N52" i="9"/>
  <c r="I52" i="9"/>
  <c r="I54" i="9" s="1"/>
  <c r="J51" i="9"/>
  <c r="H51" i="9"/>
  <c r="N50" i="9"/>
  <c r="I50" i="9"/>
  <c r="N49" i="9"/>
  <c r="I49" i="9"/>
  <c r="N48" i="9"/>
  <c r="I48" i="9"/>
  <c r="I51" i="9" s="1"/>
  <c r="N47" i="9"/>
  <c r="I47" i="9"/>
  <c r="J46" i="9"/>
  <c r="H46" i="9"/>
  <c r="N45" i="9"/>
  <c r="I45" i="9"/>
  <c r="N44" i="9"/>
  <c r="I44" i="9"/>
  <c r="I46" i="9" s="1"/>
  <c r="J43" i="9"/>
  <c r="H43" i="9"/>
  <c r="N42" i="9"/>
  <c r="I42" i="9"/>
  <c r="N41" i="9"/>
  <c r="I41" i="9"/>
  <c r="N40" i="9"/>
  <c r="I40" i="9"/>
  <c r="N39" i="9"/>
  <c r="I39" i="9"/>
  <c r="I43" i="9" s="1"/>
  <c r="J38" i="9"/>
  <c r="H38" i="9"/>
  <c r="N37" i="9"/>
  <c r="I37" i="9"/>
  <c r="I38" i="9" s="1"/>
  <c r="N36" i="9"/>
  <c r="I36" i="9"/>
  <c r="J35" i="9"/>
  <c r="H35" i="9"/>
  <c r="N34" i="9"/>
  <c r="I34" i="9"/>
  <c r="N33" i="9"/>
  <c r="I33" i="9"/>
  <c r="I35" i="9" s="1"/>
  <c r="J32" i="9"/>
  <c r="H32" i="9"/>
  <c r="N31" i="9"/>
  <c r="I31" i="9"/>
  <c r="N30" i="9"/>
  <c r="I30" i="9"/>
  <c r="I32" i="9" s="1"/>
  <c r="J29" i="9"/>
  <c r="H29" i="9"/>
  <c r="N28" i="9"/>
  <c r="I28" i="9"/>
  <c r="N27" i="9"/>
  <c r="I27" i="9"/>
  <c r="N26" i="9"/>
  <c r="I26" i="9"/>
  <c r="N25" i="9"/>
  <c r="I25" i="9"/>
  <c r="I29" i="9" s="1"/>
  <c r="J24" i="9"/>
  <c r="H24" i="9"/>
  <c r="N23" i="9"/>
  <c r="I23" i="9"/>
  <c r="N22" i="9"/>
  <c r="I22" i="9"/>
  <c r="N21" i="9"/>
  <c r="I21" i="9"/>
  <c r="N20" i="9"/>
  <c r="I20" i="9"/>
  <c r="N19" i="9"/>
  <c r="I19" i="9"/>
  <c r="I24" i="9" s="1"/>
  <c r="N18" i="9"/>
  <c r="I18" i="9"/>
  <c r="J17" i="9"/>
  <c r="H17" i="9"/>
  <c r="N16" i="9"/>
  <c r="I16" i="9"/>
  <c r="N15" i="9"/>
  <c r="I15" i="9"/>
  <c r="N14" i="9"/>
  <c r="I14" i="9"/>
  <c r="N13" i="9"/>
  <c r="I13" i="9"/>
  <c r="I17" i="9" s="1"/>
  <c r="J12" i="9"/>
  <c r="I12" i="9"/>
  <c r="H12" i="9"/>
  <c r="N11" i="9"/>
  <c r="I11" i="9"/>
  <c r="N10" i="9"/>
  <c r="I10" i="9"/>
  <c r="J9" i="9"/>
  <c r="H9" i="9"/>
  <c r="H55" i="9" s="1"/>
  <c r="N8" i="9"/>
  <c r="I8" i="9"/>
  <c r="N7" i="9"/>
  <c r="I7" i="9"/>
  <c r="N6" i="9"/>
  <c r="I6" i="9"/>
  <c r="N5" i="9"/>
  <c r="I5" i="9"/>
  <c r="I9" i="9" s="1"/>
  <c r="J4" i="9"/>
  <c r="J55" i="9" s="1"/>
  <c r="H4" i="9"/>
  <c r="N3" i="9"/>
  <c r="I3" i="9"/>
  <c r="N2" i="9"/>
  <c r="I2" i="9"/>
  <c r="I4" i="9" s="1"/>
  <c r="H17" i="8"/>
  <c r="J15" i="8"/>
  <c r="H15" i="8"/>
  <c r="N14" i="8"/>
  <c r="I14" i="8"/>
  <c r="N13" i="8"/>
  <c r="I13" i="8"/>
  <c r="I15" i="8" s="1"/>
  <c r="J12" i="8"/>
  <c r="H12" i="8"/>
  <c r="N11" i="8"/>
  <c r="I11" i="8"/>
  <c r="N10" i="8"/>
  <c r="I10" i="8"/>
  <c r="N9" i="8"/>
  <c r="I9" i="8"/>
  <c r="N8" i="8"/>
  <c r="I8" i="8"/>
  <c r="N7" i="8"/>
  <c r="I7" i="8"/>
  <c r="N6" i="8"/>
  <c r="I6" i="8"/>
  <c r="I12" i="8" s="1"/>
  <c r="J5" i="8"/>
  <c r="J17" i="8" s="1"/>
  <c r="H5" i="8"/>
  <c r="N4" i="8"/>
  <c r="I4" i="8"/>
  <c r="N3" i="8"/>
  <c r="I3" i="8"/>
  <c r="N2" i="8"/>
  <c r="I2" i="8"/>
  <c r="I5" i="8" s="1"/>
  <c r="J27" i="7"/>
  <c r="H27" i="7"/>
  <c r="N26" i="7"/>
  <c r="I26" i="7"/>
  <c r="N25" i="7"/>
  <c r="I25" i="7"/>
  <c r="N24" i="7"/>
  <c r="I24" i="7"/>
  <c r="N23" i="7"/>
  <c r="I23" i="7"/>
  <c r="N22" i="7"/>
  <c r="I22" i="7"/>
  <c r="I27" i="7" s="1"/>
  <c r="N21" i="7"/>
  <c r="I21" i="7"/>
  <c r="J20" i="7"/>
  <c r="H20" i="7"/>
  <c r="N19" i="7"/>
  <c r="I19" i="7"/>
  <c r="N18" i="7"/>
  <c r="I18" i="7"/>
  <c r="I20" i="7" s="1"/>
  <c r="J17" i="7"/>
  <c r="I17" i="7"/>
  <c r="H17" i="7"/>
  <c r="N16" i="7"/>
  <c r="I16" i="7"/>
  <c r="N15" i="7"/>
  <c r="I15" i="7"/>
  <c r="N14" i="7"/>
  <c r="I14" i="7"/>
  <c r="N13" i="7"/>
  <c r="I13" i="7"/>
  <c r="J12" i="7"/>
  <c r="H12" i="7"/>
  <c r="N11" i="7"/>
  <c r="I11" i="7"/>
  <c r="N10" i="7"/>
  <c r="I10" i="7"/>
  <c r="I12" i="7" s="1"/>
  <c r="J9" i="7"/>
  <c r="H9" i="7"/>
  <c r="N8" i="7"/>
  <c r="I8" i="7"/>
  <c r="N7" i="7"/>
  <c r="I7" i="7"/>
  <c r="N6" i="7"/>
  <c r="I6" i="7"/>
  <c r="N5" i="7"/>
  <c r="I5" i="7"/>
  <c r="I9" i="7" s="1"/>
  <c r="J4" i="7"/>
  <c r="J29" i="7" s="1"/>
  <c r="H4" i="7"/>
  <c r="H29" i="7" s="1"/>
  <c r="N3" i="7"/>
  <c r="I3" i="7"/>
  <c r="I4" i="7" s="1"/>
  <c r="N2" i="7"/>
  <c r="I2" i="7"/>
  <c r="J16" i="6"/>
  <c r="H16" i="6"/>
  <c r="N15" i="6"/>
  <c r="I15" i="6"/>
  <c r="N14" i="6"/>
  <c r="I14" i="6"/>
  <c r="I16" i="6" s="1"/>
  <c r="J12" i="6"/>
  <c r="I12" i="6"/>
  <c r="H12" i="6"/>
  <c r="N11" i="6"/>
  <c r="I11" i="6"/>
  <c r="N10" i="6"/>
  <c r="I10" i="6"/>
  <c r="J8" i="6"/>
  <c r="H8" i="6"/>
  <c r="N7" i="6"/>
  <c r="I7" i="6"/>
  <c r="I8" i="6" s="1"/>
  <c r="N6" i="6"/>
  <c r="I6" i="6"/>
  <c r="J4" i="6"/>
  <c r="J18" i="6" s="1"/>
  <c r="I4" i="6"/>
  <c r="I18" i="6" s="1"/>
  <c r="H4" i="6"/>
  <c r="H18" i="6" s="1"/>
  <c r="N3" i="6"/>
  <c r="I3" i="6"/>
  <c r="N2" i="6"/>
  <c r="I2" i="6"/>
  <c r="J7" i="5"/>
  <c r="I7" i="5"/>
  <c r="H7" i="5"/>
  <c r="N6" i="5"/>
  <c r="I6" i="5"/>
  <c r="N5" i="5"/>
  <c r="I5" i="5"/>
  <c r="J4" i="5"/>
  <c r="J9" i="5" s="1"/>
  <c r="H4" i="5"/>
  <c r="H9" i="5" s="1"/>
  <c r="N3" i="5"/>
  <c r="I3" i="5"/>
  <c r="I4" i="5" s="1"/>
  <c r="I9" i="5" s="1"/>
  <c r="N2" i="5"/>
  <c r="I2" i="5"/>
  <c r="J58" i="4"/>
  <c r="H58" i="4"/>
  <c r="N57" i="4"/>
  <c r="I57" i="4"/>
  <c r="N56" i="4"/>
  <c r="I56" i="4"/>
  <c r="I58" i="4" s="1"/>
  <c r="J54" i="4"/>
  <c r="I54" i="4"/>
  <c r="H54" i="4"/>
  <c r="N53" i="4"/>
  <c r="I53" i="4"/>
  <c r="N52" i="4"/>
  <c r="I52" i="4"/>
  <c r="J50" i="4"/>
  <c r="H50" i="4"/>
  <c r="N49" i="4"/>
  <c r="I49" i="4"/>
  <c r="N48" i="4"/>
  <c r="I48" i="4"/>
  <c r="N47" i="4"/>
  <c r="I47" i="4"/>
  <c r="N46" i="4"/>
  <c r="I46" i="4"/>
  <c r="I50" i="4" s="1"/>
  <c r="J44" i="4"/>
  <c r="I44" i="4"/>
  <c r="H44" i="4"/>
  <c r="N43" i="4"/>
  <c r="I43" i="4"/>
  <c r="N42" i="4"/>
  <c r="I42" i="4"/>
  <c r="N41" i="4"/>
  <c r="I41" i="4"/>
  <c r="N40" i="4"/>
  <c r="I40" i="4"/>
  <c r="J38" i="4"/>
  <c r="H38" i="4"/>
  <c r="N37" i="4"/>
  <c r="I37" i="4"/>
  <c r="N36" i="4"/>
  <c r="I36" i="4"/>
  <c r="N35" i="4"/>
  <c r="I35" i="4"/>
  <c r="N34" i="4"/>
  <c r="I34" i="4"/>
  <c r="I38" i="4" s="1"/>
  <c r="J32" i="4"/>
  <c r="I32" i="4"/>
  <c r="H32" i="4"/>
  <c r="N31" i="4"/>
  <c r="I31" i="4"/>
  <c r="N30" i="4"/>
  <c r="I30" i="4"/>
  <c r="J28" i="4"/>
  <c r="H28" i="4"/>
  <c r="N27" i="4"/>
  <c r="I27" i="4"/>
  <c r="I28" i="4" s="1"/>
  <c r="N26" i="4"/>
  <c r="I26" i="4"/>
  <c r="J24" i="4"/>
  <c r="I24" i="4"/>
  <c r="H24" i="4"/>
  <c r="N23" i="4"/>
  <c r="I23" i="4"/>
  <c r="N22" i="4"/>
  <c r="I22" i="4"/>
  <c r="J20" i="4"/>
  <c r="H20" i="4"/>
  <c r="N19" i="4"/>
  <c r="I19" i="4"/>
  <c r="N18" i="4"/>
  <c r="I18" i="4"/>
  <c r="I20" i="4" s="1"/>
  <c r="J16" i="4"/>
  <c r="H16" i="4"/>
  <c r="N15" i="4"/>
  <c r="I15" i="4"/>
  <c r="I16" i="4" s="1"/>
  <c r="N14" i="4"/>
  <c r="I14" i="4"/>
  <c r="J12" i="4"/>
  <c r="H12" i="4"/>
  <c r="N11" i="4"/>
  <c r="I11" i="4"/>
  <c r="N10" i="4"/>
  <c r="I10" i="4"/>
  <c r="I12" i="4" s="1"/>
  <c r="J8" i="4"/>
  <c r="I8" i="4"/>
  <c r="H8" i="4"/>
  <c r="N7" i="4"/>
  <c r="I7" i="4"/>
  <c r="N6" i="4"/>
  <c r="I6" i="4"/>
  <c r="J4" i="4"/>
  <c r="J60" i="4" s="1"/>
  <c r="H4" i="4"/>
  <c r="H60" i="4" s="1"/>
  <c r="N3" i="4"/>
  <c r="I3" i="4"/>
  <c r="N2" i="4"/>
  <c r="I2" i="4"/>
  <c r="I4" i="4" s="1"/>
  <c r="J13" i="3"/>
  <c r="J15" i="3" s="1"/>
  <c r="H13" i="3"/>
  <c r="N12" i="3"/>
  <c r="I12" i="3"/>
  <c r="N11" i="3"/>
  <c r="I11" i="3"/>
  <c r="N10" i="3"/>
  <c r="I10" i="3"/>
  <c r="N9" i="3"/>
  <c r="I9" i="3"/>
  <c r="I13" i="3" s="1"/>
  <c r="J7" i="3"/>
  <c r="H7" i="3"/>
  <c r="H15" i="3" s="1"/>
  <c r="N6" i="3"/>
  <c r="I6" i="3"/>
  <c r="N5" i="3"/>
  <c r="I5" i="3"/>
  <c r="N4" i="3"/>
  <c r="I4" i="3"/>
  <c r="N3" i="3"/>
  <c r="I3" i="3"/>
  <c r="I7" i="3" s="1"/>
  <c r="N2" i="3"/>
  <c r="I2" i="3"/>
  <c r="J34" i="2"/>
  <c r="H34" i="2"/>
  <c r="N33" i="2"/>
  <c r="I33" i="2"/>
  <c r="N32" i="2"/>
  <c r="I32" i="2"/>
  <c r="N31" i="2"/>
  <c r="I31" i="2"/>
  <c r="N30" i="2"/>
  <c r="I30" i="2"/>
  <c r="I34" i="2" s="1"/>
  <c r="J28" i="2"/>
  <c r="H28" i="2"/>
  <c r="N27" i="2"/>
  <c r="I27" i="2"/>
  <c r="N26" i="2"/>
  <c r="I26" i="2"/>
  <c r="I28" i="2" s="1"/>
  <c r="J24" i="2"/>
  <c r="I24" i="2"/>
  <c r="H24" i="2"/>
  <c r="N23" i="2"/>
  <c r="I23" i="2"/>
  <c r="N22" i="2"/>
  <c r="I22" i="2"/>
  <c r="J20" i="2"/>
  <c r="H20" i="2"/>
  <c r="N19" i="2"/>
  <c r="I19" i="2"/>
  <c r="I20" i="2" s="1"/>
  <c r="N18" i="2"/>
  <c r="I18" i="2"/>
  <c r="J16" i="2"/>
  <c r="I16" i="2"/>
  <c r="H16" i="2"/>
  <c r="N15" i="2"/>
  <c r="I15" i="2"/>
  <c r="N14" i="2"/>
  <c r="I14" i="2"/>
  <c r="J12" i="2"/>
  <c r="H12" i="2"/>
  <c r="N11" i="2"/>
  <c r="I11" i="2"/>
  <c r="N10" i="2"/>
  <c r="I10" i="2"/>
  <c r="I12" i="2" s="1"/>
  <c r="J8" i="2"/>
  <c r="H8" i="2"/>
  <c r="N7" i="2"/>
  <c r="I7" i="2"/>
  <c r="I8" i="2" s="1"/>
  <c r="N6" i="2"/>
  <c r="I6" i="2"/>
  <c r="J4" i="2"/>
  <c r="J36" i="2" s="1"/>
  <c r="H4" i="2"/>
  <c r="H36" i="2" s="1"/>
  <c r="N3" i="2"/>
  <c r="I3" i="2"/>
  <c r="N2" i="2"/>
  <c r="I2" i="2"/>
  <c r="I4" i="2" s="1"/>
  <c r="N82" i="1"/>
  <c r="L82" i="1" s="1"/>
  <c r="H82" i="1"/>
  <c r="I82" i="1" s="1"/>
  <c r="F82" i="1"/>
  <c r="G82" i="1" s="1"/>
  <c r="E82" i="1" a="1"/>
  <c r="E82" i="1" s="1"/>
  <c r="M82" i="1" s="1"/>
  <c r="N81" i="1"/>
  <c r="L81" i="1" s="1"/>
  <c r="H81" i="1"/>
  <c r="J81" i="1" s="1"/>
  <c r="F81" i="1"/>
  <c r="E81" i="1" a="1"/>
  <c r="E81" i="1" s="1"/>
  <c r="N80" i="1"/>
  <c r="L80" i="1" s="1"/>
  <c r="J80" i="1"/>
  <c r="H80" i="1"/>
  <c r="F80" i="1"/>
  <c r="E80" i="1" a="1"/>
  <c r="E80" i="1" s="1"/>
  <c r="N79" i="1"/>
  <c r="L79" i="1"/>
  <c r="J79" i="1"/>
  <c r="H79" i="1"/>
  <c r="F79" i="1"/>
  <c r="E79" i="1" a="1"/>
  <c r="E79" i="1" s="1"/>
  <c r="N78" i="1"/>
  <c r="L78" i="1" s="1"/>
  <c r="H78" i="1"/>
  <c r="J78" i="1" s="1"/>
  <c r="F78" i="1"/>
  <c r="E78" i="1" a="1"/>
  <c r="E78" i="1" s="1"/>
  <c r="N77" i="1"/>
  <c r="L77" i="1" s="1"/>
  <c r="H77" i="1"/>
  <c r="J77" i="1" s="1"/>
  <c r="F77" i="1"/>
  <c r="E77" i="1" a="1"/>
  <c r="E77" i="1" s="1"/>
  <c r="N76" i="1"/>
  <c r="L76" i="1" s="1"/>
  <c r="J76" i="1"/>
  <c r="H76" i="1"/>
  <c r="F76" i="1"/>
  <c r="E76" i="1" a="1"/>
  <c r="E76" i="1" s="1"/>
  <c r="N75" i="1"/>
  <c r="L75" i="1"/>
  <c r="J75" i="1"/>
  <c r="H75" i="1"/>
  <c r="F75" i="1"/>
  <c r="E75" i="1" a="1"/>
  <c r="E75" i="1" s="1"/>
  <c r="N74" i="1"/>
  <c r="L74" i="1" s="1"/>
  <c r="H74" i="1"/>
  <c r="J74" i="1" s="1"/>
  <c r="F74" i="1"/>
  <c r="E74" i="1" a="1"/>
  <c r="E74" i="1" s="1"/>
  <c r="N73" i="1"/>
  <c r="L73" i="1"/>
  <c r="H73" i="1"/>
  <c r="J73" i="1" s="1"/>
  <c r="F73" i="1"/>
  <c r="E73" i="1" a="1"/>
  <c r="E73" i="1" s="1"/>
  <c r="N72" i="1"/>
  <c r="L72" i="1" s="1"/>
  <c r="J72" i="1"/>
  <c r="H72" i="1"/>
  <c r="F72" i="1"/>
  <c r="E72" i="1" a="1"/>
  <c r="E72" i="1" s="1"/>
  <c r="N71" i="1"/>
  <c r="L71" i="1"/>
  <c r="J71" i="1"/>
  <c r="H71" i="1"/>
  <c r="F71" i="1"/>
  <c r="E71" i="1" a="1"/>
  <c r="E71" i="1" s="1"/>
  <c r="N70" i="1"/>
  <c r="L70" i="1" s="1"/>
  <c r="H70" i="1"/>
  <c r="J70" i="1" s="1"/>
  <c r="F70" i="1"/>
  <c r="E70" i="1" a="1"/>
  <c r="E70" i="1" s="1"/>
  <c r="N69" i="1"/>
  <c r="L69" i="1" s="1"/>
  <c r="H69" i="1"/>
  <c r="J69" i="1" s="1"/>
  <c r="F69" i="1"/>
  <c r="E69" i="1" a="1"/>
  <c r="E69" i="1" s="1"/>
  <c r="N68" i="1"/>
  <c r="L68" i="1" s="1"/>
  <c r="J68" i="1"/>
  <c r="H68" i="1"/>
  <c r="F68" i="1"/>
  <c r="E68" i="1" a="1"/>
  <c r="E68" i="1" s="1"/>
  <c r="N67" i="1"/>
  <c r="L67" i="1"/>
  <c r="J67" i="1"/>
  <c r="H67" i="1"/>
  <c r="F67" i="1"/>
  <c r="E67" i="1" a="1"/>
  <c r="E67" i="1" s="1"/>
  <c r="N66" i="1"/>
  <c r="L66" i="1" s="1"/>
  <c r="H66" i="1"/>
  <c r="J66" i="1" s="1"/>
  <c r="F66" i="1"/>
  <c r="E66" i="1" a="1"/>
  <c r="E66" i="1" s="1"/>
  <c r="N65" i="1"/>
  <c r="L65" i="1"/>
  <c r="H65" i="1"/>
  <c r="J65" i="1" s="1"/>
  <c r="F65" i="1"/>
  <c r="E65" i="1" a="1"/>
  <c r="E65" i="1" s="1"/>
  <c r="N64" i="1"/>
  <c r="L64" i="1" s="1"/>
  <c r="J64" i="1"/>
  <c r="H64" i="1"/>
  <c r="F64" i="1"/>
  <c r="E64" i="1" a="1"/>
  <c r="E64" i="1" s="1"/>
  <c r="N63" i="1"/>
  <c r="L63" i="1"/>
  <c r="J63" i="1"/>
  <c r="H63" i="1"/>
  <c r="F63" i="1"/>
  <c r="E63" i="1" a="1"/>
  <c r="E63" i="1" s="1"/>
  <c r="N62" i="1"/>
  <c r="L62" i="1" s="1"/>
  <c r="H62" i="1"/>
  <c r="J62" i="1" s="1"/>
  <c r="F62" i="1"/>
  <c r="E62" i="1" a="1"/>
  <c r="E62" i="1" s="1"/>
  <c r="N61" i="1"/>
  <c r="L61" i="1"/>
  <c r="H61" i="1"/>
  <c r="J61" i="1" s="1"/>
  <c r="F61" i="1"/>
  <c r="E61" i="1" a="1"/>
  <c r="E61" i="1" s="1"/>
  <c r="N60" i="1"/>
  <c r="L60" i="1" s="1"/>
  <c r="J60" i="1"/>
  <c r="H60" i="1"/>
  <c r="F60" i="1"/>
  <c r="E60" i="1" a="1"/>
  <c r="E60" i="1" s="1"/>
  <c r="N59" i="1"/>
  <c r="L59" i="1"/>
  <c r="J59" i="1"/>
  <c r="H59" i="1"/>
  <c r="F59" i="1"/>
  <c r="E59" i="1" a="1"/>
  <c r="E59" i="1" s="1"/>
  <c r="N58" i="1"/>
  <c r="L58" i="1" s="1"/>
  <c r="H58" i="1"/>
  <c r="J58" i="1" s="1"/>
  <c r="F58" i="1"/>
  <c r="E58" i="1" a="1"/>
  <c r="E58" i="1" s="1"/>
  <c r="N57" i="1"/>
  <c r="L57" i="1"/>
  <c r="H57" i="1"/>
  <c r="J57" i="1" s="1"/>
  <c r="F57" i="1"/>
  <c r="E57" i="1" a="1"/>
  <c r="E57" i="1" s="1"/>
  <c r="N56" i="1"/>
  <c r="L56" i="1" s="1"/>
  <c r="J56" i="1"/>
  <c r="H56" i="1"/>
  <c r="F56" i="1"/>
  <c r="E56" i="1" a="1"/>
  <c r="E56" i="1" s="1"/>
  <c r="N55" i="1"/>
  <c r="L55" i="1"/>
  <c r="J55" i="1"/>
  <c r="H55" i="1"/>
  <c r="F55" i="1"/>
  <c r="E55" i="1" a="1"/>
  <c r="E55" i="1" s="1"/>
  <c r="N54" i="1"/>
  <c r="L54" i="1" s="1"/>
  <c r="H54" i="1"/>
  <c r="J54" i="1" s="1"/>
  <c r="F54" i="1"/>
  <c r="E54" i="1" a="1"/>
  <c r="E54" i="1" s="1"/>
  <c r="N53" i="1"/>
  <c r="L53" i="1"/>
  <c r="H53" i="1"/>
  <c r="J53" i="1" s="1"/>
  <c r="F53" i="1"/>
  <c r="E53" i="1" a="1"/>
  <c r="E53" i="1" s="1"/>
  <c r="N52" i="1"/>
  <c r="L52" i="1" s="1"/>
  <c r="J52" i="1"/>
  <c r="H52" i="1"/>
  <c r="F52" i="1"/>
  <c r="E52" i="1" a="1"/>
  <c r="E52" i="1" s="1"/>
  <c r="N51" i="1"/>
  <c r="L51" i="1"/>
  <c r="J51" i="1"/>
  <c r="H51" i="1"/>
  <c r="F51" i="1"/>
  <c r="E51" i="1" a="1"/>
  <c r="E51" i="1" s="1"/>
  <c r="N50" i="1"/>
  <c r="L50" i="1" s="1"/>
  <c r="H50" i="1"/>
  <c r="J50" i="1" s="1"/>
  <c r="F50" i="1"/>
  <c r="E50" i="1" a="1"/>
  <c r="E50" i="1" s="1"/>
  <c r="N49" i="1"/>
  <c r="L49" i="1"/>
  <c r="H49" i="1"/>
  <c r="J49" i="1" s="1"/>
  <c r="F49" i="1"/>
  <c r="E49" i="1" a="1"/>
  <c r="E49" i="1" s="1"/>
  <c r="N48" i="1"/>
  <c r="L48" i="1" s="1"/>
  <c r="J48" i="1"/>
  <c r="H48" i="1"/>
  <c r="F48" i="1"/>
  <c r="E48" i="1" a="1"/>
  <c r="E48" i="1" s="1"/>
  <c r="N47" i="1"/>
  <c r="L47" i="1"/>
  <c r="H47" i="1"/>
  <c r="J47" i="1" s="1"/>
  <c r="F47" i="1"/>
  <c r="E47" i="1" a="1"/>
  <c r="E47" i="1" s="1"/>
  <c r="N46" i="1"/>
  <c r="L46" i="1" s="1"/>
  <c r="H46" i="1"/>
  <c r="J46" i="1" s="1"/>
  <c r="F46" i="1"/>
  <c r="E46" i="1" a="1"/>
  <c r="E46" i="1" s="1"/>
  <c r="N45" i="1"/>
  <c r="L45" i="1"/>
  <c r="H45" i="1"/>
  <c r="J45" i="1" s="1"/>
  <c r="F45" i="1"/>
  <c r="E45" i="1" a="1"/>
  <c r="E45" i="1" s="1"/>
  <c r="N44" i="1"/>
  <c r="L44" i="1" s="1"/>
  <c r="J44" i="1"/>
  <c r="H44" i="1"/>
  <c r="F44" i="1"/>
  <c r="E44" i="1" a="1"/>
  <c r="E44" i="1" s="1"/>
  <c r="N43" i="1"/>
  <c r="L43" i="1"/>
  <c r="H43" i="1"/>
  <c r="J43" i="1" s="1"/>
  <c r="F43" i="1"/>
  <c r="E43" i="1" a="1"/>
  <c r="E43" i="1" s="1"/>
  <c r="N42" i="1"/>
  <c r="L42" i="1" s="1"/>
  <c r="H42" i="1"/>
  <c r="J42" i="1" s="1"/>
  <c r="F42" i="1"/>
  <c r="E42" i="1" a="1"/>
  <c r="E42" i="1" s="1"/>
  <c r="N41" i="1"/>
  <c r="L41" i="1"/>
  <c r="H41" i="1"/>
  <c r="J41" i="1" s="1"/>
  <c r="F41" i="1"/>
  <c r="E41" i="1" a="1"/>
  <c r="E41" i="1" s="1"/>
  <c r="N40" i="1"/>
  <c r="L40" i="1" s="1"/>
  <c r="J40" i="1"/>
  <c r="H40" i="1"/>
  <c r="F40" i="1"/>
  <c r="E40" i="1" a="1"/>
  <c r="E40" i="1" s="1"/>
  <c r="N39" i="1"/>
  <c r="L39" i="1"/>
  <c r="H39" i="1"/>
  <c r="J39" i="1" s="1"/>
  <c r="F39" i="1"/>
  <c r="E39" i="1" a="1"/>
  <c r="E39" i="1" s="1"/>
  <c r="N38" i="1"/>
  <c r="L38" i="1" s="1"/>
  <c r="H38" i="1"/>
  <c r="J38" i="1" s="1"/>
  <c r="F38" i="1"/>
  <c r="E38" i="1" a="1"/>
  <c r="E38" i="1" s="1"/>
  <c r="N37" i="1"/>
  <c r="L37" i="1"/>
  <c r="I37" i="1"/>
  <c r="H37" i="1"/>
  <c r="J37" i="1" s="1"/>
  <c r="F37" i="1"/>
  <c r="E37" i="1" a="1"/>
  <c r="E37" i="1" s="1"/>
  <c r="N36" i="1"/>
  <c r="L36" i="1" s="1"/>
  <c r="J36" i="1"/>
  <c r="H36" i="1"/>
  <c r="F36" i="1"/>
  <c r="E36" i="1" a="1"/>
  <c r="E36" i="1" s="1"/>
  <c r="N35" i="1"/>
  <c r="L35" i="1"/>
  <c r="H35" i="1"/>
  <c r="J35" i="1" s="1"/>
  <c r="F35" i="1"/>
  <c r="E35" i="1" a="1"/>
  <c r="E35" i="1" s="1"/>
  <c r="N34" i="1"/>
  <c r="L34" i="1" s="1"/>
  <c r="H34" i="1"/>
  <c r="J34" i="1" s="1"/>
  <c r="F34" i="1"/>
  <c r="E34" i="1" a="1"/>
  <c r="E34" i="1" s="1"/>
  <c r="N33" i="1"/>
  <c r="L33" i="1"/>
  <c r="H33" i="1"/>
  <c r="J33" i="1" s="1"/>
  <c r="F33" i="1"/>
  <c r="E33" i="1" a="1"/>
  <c r="E33" i="1" s="1"/>
  <c r="N32" i="1"/>
  <c r="L32" i="1" s="1"/>
  <c r="J32" i="1"/>
  <c r="H32" i="1"/>
  <c r="F32" i="1"/>
  <c r="E32" i="1" a="1"/>
  <c r="E32" i="1" s="1"/>
  <c r="N31" i="1"/>
  <c r="L31" i="1"/>
  <c r="H31" i="1"/>
  <c r="J31" i="1" s="1"/>
  <c r="F31" i="1"/>
  <c r="E31" i="1" a="1"/>
  <c r="E31" i="1" s="1"/>
  <c r="N30" i="1"/>
  <c r="L30" i="1" s="1"/>
  <c r="H30" i="1"/>
  <c r="J30" i="1" s="1"/>
  <c r="F30" i="1"/>
  <c r="E30" i="1" a="1"/>
  <c r="E30" i="1" s="1"/>
  <c r="N29" i="1"/>
  <c r="L29" i="1"/>
  <c r="H29" i="1"/>
  <c r="J29" i="1" s="1"/>
  <c r="F29" i="1"/>
  <c r="E29" i="1" a="1"/>
  <c r="E29" i="1" s="1"/>
  <c r="N28" i="1"/>
  <c r="L28" i="1" s="1"/>
  <c r="J28" i="1"/>
  <c r="H28" i="1"/>
  <c r="F28" i="1"/>
  <c r="E28" i="1" a="1"/>
  <c r="E28" i="1" s="1"/>
  <c r="N27" i="1"/>
  <c r="L27" i="1"/>
  <c r="H27" i="1"/>
  <c r="J27" i="1" s="1"/>
  <c r="F27" i="1"/>
  <c r="E27" i="1" a="1"/>
  <c r="E27" i="1" s="1"/>
  <c r="N26" i="1"/>
  <c r="L26" i="1" s="1"/>
  <c r="H26" i="1"/>
  <c r="J26" i="1" s="1"/>
  <c r="F26" i="1"/>
  <c r="E26" i="1" a="1"/>
  <c r="E26" i="1" s="1"/>
  <c r="N25" i="1"/>
  <c r="L25" i="1"/>
  <c r="H25" i="1"/>
  <c r="J25" i="1" s="1"/>
  <c r="F25" i="1"/>
  <c r="E25" i="1" a="1"/>
  <c r="E25" i="1" s="1"/>
  <c r="N24" i="1"/>
  <c r="L24" i="1" s="1"/>
  <c r="J24" i="1"/>
  <c r="H24" i="1"/>
  <c r="F24" i="1"/>
  <c r="E24" i="1" a="1"/>
  <c r="E24" i="1" s="1"/>
  <c r="N23" i="1"/>
  <c r="L23" i="1"/>
  <c r="H23" i="1"/>
  <c r="J23" i="1" s="1"/>
  <c r="F23" i="1"/>
  <c r="E23" i="1" a="1"/>
  <c r="E23" i="1" s="1"/>
  <c r="N22" i="1"/>
  <c r="L22" i="1" s="1"/>
  <c r="H22" i="1"/>
  <c r="J22" i="1" s="1"/>
  <c r="F22" i="1"/>
  <c r="E22" i="1" a="1"/>
  <c r="E22" i="1" s="1"/>
  <c r="N21" i="1"/>
  <c r="L21" i="1"/>
  <c r="H21" i="1"/>
  <c r="J21" i="1" s="1"/>
  <c r="F21" i="1"/>
  <c r="E21" i="1" a="1"/>
  <c r="E21" i="1" s="1"/>
  <c r="N20" i="1"/>
  <c r="L20" i="1" s="1"/>
  <c r="J20" i="1"/>
  <c r="H20" i="1"/>
  <c r="F20" i="1"/>
  <c r="E20" i="1" a="1"/>
  <c r="E20" i="1" s="1"/>
  <c r="N19" i="1"/>
  <c r="L19" i="1"/>
  <c r="I19" i="1"/>
  <c r="H19" i="1"/>
  <c r="J19" i="1" s="1"/>
  <c r="F19" i="1"/>
  <c r="E19" i="1" a="1"/>
  <c r="E19" i="1" s="1"/>
  <c r="N18" i="1"/>
  <c r="L18" i="1" s="1"/>
  <c r="H18" i="1"/>
  <c r="J18" i="1" s="1"/>
  <c r="F18" i="1"/>
  <c r="E18" i="1" a="1"/>
  <c r="E18" i="1" s="1"/>
  <c r="N17" i="1"/>
  <c r="L17" i="1"/>
  <c r="H17" i="1"/>
  <c r="J17" i="1" s="1"/>
  <c r="F17" i="1"/>
  <c r="E17" i="1" a="1"/>
  <c r="E17" i="1" s="1"/>
  <c r="N16" i="1"/>
  <c r="L16" i="1" s="1"/>
  <c r="J16" i="1"/>
  <c r="H16" i="1"/>
  <c r="F16" i="1"/>
  <c r="E16" i="1" a="1"/>
  <c r="E16" i="1" s="1"/>
  <c r="N15" i="1"/>
  <c r="L15" i="1"/>
  <c r="J15" i="1"/>
  <c r="H15" i="1"/>
  <c r="F15" i="1"/>
  <c r="E15" i="1" a="1"/>
  <c r="E15" i="1" s="1"/>
  <c r="N14" i="1"/>
  <c r="L14" i="1" s="1"/>
  <c r="H14" i="1"/>
  <c r="J14" i="1" s="1"/>
  <c r="F14" i="1"/>
  <c r="E14" i="1" a="1"/>
  <c r="E14" i="1" s="1"/>
  <c r="N13" i="1"/>
  <c r="L13" i="1"/>
  <c r="H13" i="1"/>
  <c r="J13" i="1" s="1"/>
  <c r="F13" i="1"/>
  <c r="E13" i="1" a="1"/>
  <c r="E13" i="1" s="1"/>
  <c r="N12" i="1"/>
  <c r="L12" i="1" s="1"/>
  <c r="J12" i="1"/>
  <c r="H12" i="1"/>
  <c r="F12" i="1"/>
  <c r="E12" i="1" a="1"/>
  <c r="E12" i="1" s="1"/>
  <c r="N11" i="1"/>
  <c r="L11" i="1"/>
  <c r="H11" i="1"/>
  <c r="J11" i="1" s="1"/>
  <c r="F11" i="1"/>
  <c r="E11" i="1" a="1"/>
  <c r="E11" i="1" s="1"/>
  <c r="N10" i="1"/>
  <c r="L10" i="1" s="1"/>
  <c r="H10" i="1"/>
  <c r="J10" i="1" s="1"/>
  <c r="F10" i="1"/>
  <c r="E10" i="1" a="1"/>
  <c r="E10" i="1" s="1"/>
  <c r="N9" i="1"/>
  <c r="L9" i="1"/>
  <c r="H9" i="1"/>
  <c r="J9" i="1" s="1"/>
  <c r="F9" i="1"/>
  <c r="E9" i="1" a="1"/>
  <c r="E9" i="1" s="1"/>
  <c r="N8" i="1"/>
  <c r="L8" i="1" s="1"/>
  <c r="J8" i="1"/>
  <c r="H8" i="1"/>
  <c r="F8" i="1"/>
  <c r="E8" i="1" a="1"/>
  <c r="E8" i="1" s="1"/>
  <c r="N7" i="1"/>
  <c r="L7" i="1"/>
  <c r="H7" i="1"/>
  <c r="J7" i="1" s="1"/>
  <c r="F7" i="1"/>
  <c r="E7" i="1" a="1"/>
  <c r="E7" i="1" s="1"/>
  <c r="N6" i="1"/>
  <c r="L6" i="1" s="1"/>
  <c r="H6" i="1"/>
  <c r="J6" i="1" s="1"/>
  <c r="F6" i="1"/>
  <c r="E6" i="1" a="1"/>
  <c r="E6" i="1" s="1"/>
  <c r="N5" i="1"/>
  <c r="L5" i="1"/>
  <c r="H5" i="1"/>
  <c r="J5" i="1" s="1"/>
  <c r="F5" i="1"/>
  <c r="E5" i="1" a="1"/>
  <c r="E5" i="1" s="1"/>
  <c r="N4" i="1"/>
  <c r="L4" i="1" s="1"/>
  <c r="J4" i="1"/>
  <c r="H4" i="1"/>
  <c r="F4" i="1"/>
  <c r="E4" i="1" a="1"/>
  <c r="E4" i="1" s="1"/>
  <c r="N3" i="1"/>
  <c r="L3" i="1"/>
  <c r="L1" i="1" s="1"/>
  <c r="H3" i="1"/>
  <c r="J3" i="1" s="1"/>
  <c r="F3" i="1"/>
  <c r="E3" i="1" a="1"/>
  <c r="E3" i="1" s="1"/>
  <c r="K1" i="1"/>
  <c r="H1" i="1"/>
  <c r="F1" i="1"/>
  <c r="M36" i="1" l="1"/>
  <c r="I36" i="1"/>
  <c r="G36" i="1"/>
  <c r="G51" i="1"/>
  <c r="M51" i="1"/>
  <c r="I51" i="1"/>
  <c r="I54" i="1"/>
  <c r="G54" i="1"/>
  <c r="M54" i="1"/>
  <c r="G62" i="1"/>
  <c r="M62" i="1"/>
  <c r="I62" i="1"/>
  <c r="M67" i="1"/>
  <c r="I67" i="1"/>
  <c r="G67" i="1"/>
  <c r="M3" i="1"/>
  <c r="G3" i="1"/>
  <c r="I3" i="1"/>
  <c r="M8" i="1"/>
  <c r="I8" i="1"/>
  <c r="G8" i="1"/>
  <c r="I13" i="1"/>
  <c r="G13" i="1"/>
  <c r="M13" i="1"/>
  <c r="I21" i="1"/>
  <c r="G21" i="1"/>
  <c r="M21" i="1"/>
  <c r="G26" i="1"/>
  <c r="M26" i="1"/>
  <c r="I26" i="1"/>
  <c r="I41" i="1"/>
  <c r="G41" i="1"/>
  <c r="M41" i="1"/>
  <c r="I46" i="1"/>
  <c r="G46" i="1"/>
  <c r="M46" i="1"/>
  <c r="M72" i="1"/>
  <c r="I72" i="1"/>
  <c r="G72" i="1"/>
  <c r="I60" i="4"/>
  <c r="I29" i="7"/>
  <c r="I55" i="9"/>
  <c r="I18" i="10"/>
  <c r="I17" i="8"/>
  <c r="M59" i="1"/>
  <c r="I59" i="1"/>
  <c r="G59" i="1"/>
  <c r="G23" i="1"/>
  <c r="M23" i="1"/>
  <c r="I23" i="1"/>
  <c r="I33" i="1"/>
  <c r="G33" i="1"/>
  <c r="M33" i="1"/>
  <c r="M56" i="1"/>
  <c r="I56" i="1"/>
  <c r="G56" i="1"/>
  <c r="I77" i="1"/>
  <c r="G77" i="1"/>
  <c r="M77" i="1"/>
  <c r="G79" i="1"/>
  <c r="M79" i="1"/>
  <c r="I79" i="1"/>
  <c r="I38" i="1"/>
  <c r="G38" i="1"/>
  <c r="M38" i="1"/>
  <c r="I53" i="1"/>
  <c r="G53" i="1"/>
  <c r="M53" i="1"/>
  <c r="I61" i="1"/>
  <c r="G61" i="1"/>
  <c r="M61" i="1"/>
  <c r="M71" i="1"/>
  <c r="I71" i="1"/>
  <c r="G71" i="1"/>
  <c r="M7" i="1"/>
  <c r="I7" i="1"/>
  <c r="G7" i="1"/>
  <c r="M12" i="1"/>
  <c r="I12" i="1"/>
  <c r="G12" i="1"/>
  <c r="I25" i="1"/>
  <c r="G25" i="1"/>
  <c r="M25" i="1"/>
  <c r="I30" i="1"/>
  <c r="G30" i="1"/>
  <c r="M30" i="1"/>
  <c r="M40" i="1"/>
  <c r="I40" i="1"/>
  <c r="G40" i="1"/>
  <c r="I50" i="1"/>
  <c r="G50" i="1"/>
  <c r="M50" i="1"/>
  <c r="G55" i="1"/>
  <c r="M55" i="1"/>
  <c r="I55" i="1"/>
  <c r="G58" i="1"/>
  <c r="M58" i="1"/>
  <c r="I58" i="1"/>
  <c r="M63" i="1"/>
  <c r="I63" i="1"/>
  <c r="G63" i="1"/>
  <c r="I66" i="1"/>
  <c r="G66" i="1"/>
  <c r="M66" i="1"/>
  <c r="I17" i="1"/>
  <c r="G17" i="1"/>
  <c r="M17" i="1"/>
  <c r="M27" i="1"/>
  <c r="I27" i="1"/>
  <c r="G27" i="1"/>
  <c r="M32" i="1"/>
  <c r="I32" i="1"/>
  <c r="G32" i="1"/>
  <c r="G37" i="1"/>
  <c r="M37" i="1"/>
  <c r="G47" i="1"/>
  <c r="M47" i="1"/>
  <c r="I47" i="1"/>
  <c r="M76" i="1"/>
  <c r="I76" i="1"/>
  <c r="G76" i="1"/>
  <c r="G81" i="1"/>
  <c r="M81" i="1"/>
  <c r="I36" i="2"/>
  <c r="I15" i="3"/>
  <c r="M28" i="1"/>
  <c r="I28" i="1"/>
  <c r="G28" i="1"/>
  <c r="J1" i="1"/>
  <c r="I5" i="1"/>
  <c r="G5" i="1"/>
  <c r="M5" i="1"/>
  <c r="I69" i="1"/>
  <c r="G69" i="1"/>
  <c r="M69" i="1"/>
  <c r="G74" i="1"/>
  <c r="M74" i="1"/>
  <c r="I74" i="1"/>
  <c r="M20" i="1"/>
  <c r="I20" i="1"/>
  <c r="G20" i="1"/>
  <c r="I9" i="1"/>
  <c r="G9" i="1"/>
  <c r="M9" i="1"/>
  <c r="I14" i="1"/>
  <c r="G14" i="1"/>
  <c r="M14" i="1"/>
  <c r="M19" i="1"/>
  <c r="G19" i="1"/>
  <c r="I22" i="1"/>
  <c r="G22" i="1"/>
  <c r="M22" i="1"/>
  <c r="M52" i="1"/>
  <c r="I52" i="1"/>
  <c r="G52" i="1"/>
  <c r="M60" i="1"/>
  <c r="I60" i="1"/>
  <c r="G60" i="1"/>
  <c r="M68" i="1"/>
  <c r="I68" i="1"/>
  <c r="G68" i="1"/>
  <c r="I73" i="1"/>
  <c r="G73" i="1"/>
  <c r="M73" i="1"/>
  <c r="I78" i="1"/>
  <c r="G78" i="1"/>
  <c r="M78" i="1"/>
  <c r="G6" i="1"/>
  <c r="M6" i="1"/>
  <c r="I6" i="1"/>
  <c r="M16" i="1"/>
  <c r="I16" i="1"/>
  <c r="G16" i="1"/>
  <c r="G31" i="1"/>
  <c r="M31" i="1"/>
  <c r="I31" i="1"/>
  <c r="M80" i="1"/>
  <c r="I80" i="1"/>
  <c r="G80" i="1"/>
  <c r="G15" i="1"/>
  <c r="M15" i="1"/>
  <c r="I15" i="1"/>
  <c r="G18" i="1"/>
  <c r="M18" i="1"/>
  <c r="I18" i="1"/>
  <c r="M43" i="1"/>
  <c r="I43" i="1"/>
  <c r="G43" i="1"/>
  <c r="M48" i="1"/>
  <c r="I48" i="1"/>
  <c r="G48" i="1"/>
  <c r="M64" i="1"/>
  <c r="I64" i="1"/>
  <c r="G64" i="1"/>
  <c r="G10" i="1"/>
  <c r="M10" i="1"/>
  <c r="I10" i="1"/>
  <c r="G35" i="1"/>
  <c r="M35" i="1"/>
  <c r="I35" i="1"/>
  <c r="I45" i="1"/>
  <c r="G45" i="1"/>
  <c r="M45" i="1"/>
  <c r="M4" i="1"/>
  <c r="I4" i="1"/>
  <c r="G4" i="1"/>
  <c r="G42" i="1"/>
  <c r="M42" i="1"/>
  <c r="I42" i="1"/>
  <c r="M11" i="1"/>
  <c r="I11" i="1"/>
  <c r="G11" i="1"/>
  <c r="M24" i="1"/>
  <c r="I24" i="1"/>
  <c r="G24" i="1"/>
  <c r="I29" i="1"/>
  <c r="G29" i="1"/>
  <c r="M29" i="1"/>
  <c r="G34" i="1"/>
  <c r="M34" i="1"/>
  <c r="I34" i="1"/>
  <c r="G39" i="1"/>
  <c r="M39" i="1"/>
  <c r="I39" i="1"/>
  <c r="M44" i="1"/>
  <c r="I44" i="1"/>
  <c r="G44" i="1"/>
  <c r="I49" i="1"/>
  <c r="G49" i="1"/>
  <c r="M49" i="1"/>
  <c r="I57" i="1"/>
  <c r="G57" i="1"/>
  <c r="M57" i="1"/>
  <c r="I65" i="1"/>
  <c r="G65" i="1"/>
  <c r="M65" i="1"/>
  <c r="G70" i="1"/>
  <c r="M70" i="1"/>
  <c r="I70" i="1"/>
  <c r="M75" i="1"/>
  <c r="I75" i="1"/>
  <c r="G75" i="1"/>
  <c r="J82" i="1"/>
  <c r="N1" i="1"/>
  <c r="I81" i="1"/>
  <c r="M1" i="1" l="1"/>
  <c r="I1" i="1"/>
  <c r="G1" i="1"/>
  <c r="E1" i="1" s="1"/>
</calcChain>
</file>

<file path=xl/sharedStrings.xml><?xml version="1.0" encoding="utf-8"?>
<sst xmlns="http://schemas.openxmlformats.org/spreadsheetml/2006/main" count="1121" uniqueCount="218">
  <si>
    <t>Dept</t>
  </si>
  <si>
    <t>Program</t>
  </si>
  <si>
    <t>Style</t>
  </si>
  <si>
    <t>Color</t>
  </si>
  <si>
    <t>FOB</t>
  </si>
  <si>
    <t>Order Qty</t>
  </si>
  <si>
    <t>Order Value</t>
  </si>
  <si>
    <t>Shipment Qty</t>
  </si>
  <si>
    <t>Shipment Value</t>
  </si>
  <si>
    <t>Short/Excess</t>
  </si>
  <si>
    <t>CM</t>
  </si>
  <si>
    <t>EPM</t>
  </si>
  <si>
    <t>Retain %</t>
  </si>
  <si>
    <t>SMV</t>
  </si>
  <si>
    <t>Remarks</t>
  </si>
  <si>
    <t>Girls</t>
  </si>
  <si>
    <t>Puffer</t>
  </si>
  <si>
    <t>2246470 BG 15 26 2401</t>
  </si>
  <si>
    <t>10918, Potpourri PANTONE</t>
  </si>
  <si>
    <t>2246471 BG 15 26 2402</t>
  </si>
  <si>
    <t>745233, GOW 26 LOUISE</t>
  </si>
  <si>
    <t>2246474 BG 20 26 2405</t>
  </si>
  <si>
    <t>11029, Zephyr</t>
  </si>
  <si>
    <t>2246490 TG 11 26 2606</t>
  </si>
  <si>
    <t xml:space="preserve">11665, Shadow </t>
  </si>
  <si>
    <t>2246485 TG 15 26 2602</t>
  </si>
  <si>
    <t>10010, Birch</t>
  </si>
  <si>
    <t>2246486 TG 15 26 2603</t>
  </si>
  <si>
    <t>10890, Chintz Rose</t>
  </si>
  <si>
    <t>2246487 TG 15 26 2604</t>
  </si>
  <si>
    <t>2246693 KG 15 26 2715</t>
  </si>
  <si>
    <t>11651, Aqua Gray</t>
  </si>
  <si>
    <t>Softshell</t>
  </si>
  <si>
    <t>2246488 TG 30 262605A</t>
  </si>
  <si>
    <t>737645,GOW 26LEXIE NAVY</t>
  </si>
  <si>
    <t>748444, GOW 26 LEXIE ORCHID BOUQUET</t>
  </si>
  <si>
    <t>2246508 KG 30 26 2703</t>
  </si>
  <si>
    <t>10205, Stretch Limo</t>
  </si>
  <si>
    <t>Windbreaker</t>
  </si>
  <si>
    <t>2246476 BG 11 26 2406A</t>
  </si>
  <si>
    <t>2246477 BG 10 26 2407</t>
  </si>
  <si>
    <t>2246479 BG 11 26 2409A</t>
  </si>
  <si>
    <t>748211, GOW 26 LIBBY</t>
  </si>
  <si>
    <t>2249547 BG 11 26 2409B</t>
  </si>
  <si>
    <t>128114, Steel Sky</t>
  </si>
  <si>
    <t>2249548 BG 11 26 2406B</t>
  </si>
  <si>
    <t>379599, Audrey Pink</t>
  </si>
  <si>
    <t>2246500 TG 11 26 2616A</t>
  </si>
  <si>
    <t>745459, GOW 26 LORETTA</t>
  </si>
  <si>
    <t>2246494 TG 11 26 2616B</t>
  </si>
  <si>
    <t>127073, Moderate Pink</t>
  </si>
  <si>
    <t>2246501 TG 11 26 2617</t>
  </si>
  <si>
    <t>745466, GOW 26 LARA</t>
  </si>
  <si>
    <t>2246502 TG 11 26 2618</t>
  </si>
  <si>
    <t>126703, Irish Mint</t>
  </si>
  <si>
    <t>531958, Pretty in Pink</t>
  </si>
  <si>
    <t>2246518 KG 11 26 2713</t>
  </si>
  <si>
    <t>128490, Water Blue</t>
  </si>
  <si>
    <t>2250557 KG 11 26 2721</t>
  </si>
  <si>
    <t>127732, Road Beige</t>
  </si>
  <si>
    <t>2246519 KG 10 26 2714</t>
  </si>
  <si>
    <t>128174, Summerdale Beige</t>
  </si>
  <si>
    <t>Raintex</t>
  </si>
  <si>
    <t>2230676 KG 11 25623</t>
  </si>
  <si>
    <t>11665, Shadow</t>
  </si>
  <si>
    <t>Trench</t>
  </si>
  <si>
    <t>2230661 TG 10 25714</t>
  </si>
  <si>
    <t>2248087 KG 10 26 2718</t>
  </si>
  <si>
    <t>Welding</t>
  </si>
  <si>
    <t>2246504 TG 35 26 2619</t>
  </si>
  <si>
    <t>718698, GOW25 KEATON</t>
  </si>
  <si>
    <t>2246505 TG 36 26 2620</t>
  </si>
  <si>
    <t>10894, Rose Tan</t>
  </si>
  <si>
    <t>2246481 BG 35 26 2411</t>
  </si>
  <si>
    <t>751860, GOW 26 LUCY BLUE</t>
  </si>
  <si>
    <t>2246482 BG 36 26 2412</t>
  </si>
  <si>
    <t>Boys</t>
  </si>
  <si>
    <t>2246132 BB11 26 2103</t>
  </si>
  <si>
    <t>10121, Rainy Day</t>
  </si>
  <si>
    <t>2246131 BB 15 26 2102</t>
  </si>
  <si>
    <t>10013, Silver Birch</t>
  </si>
  <si>
    <t>11341, Captain's Blue</t>
  </si>
  <si>
    <t>2249532 TB 15 26 2220</t>
  </si>
  <si>
    <t>126675, Imperial Navy</t>
  </si>
  <si>
    <t>2246142 TB 15 26 2202</t>
  </si>
  <si>
    <t>10508, Amber Gold</t>
  </si>
  <si>
    <t>12288, Winter Twig</t>
  </si>
  <si>
    <t>2249531 KB 15 26 2322</t>
  </si>
  <si>
    <t>127957, Simply Black</t>
  </si>
  <si>
    <t>2246114 KB 15 26 2303</t>
  </si>
  <si>
    <t>128509, Wedgewood Blue</t>
  </si>
  <si>
    <t>127948, Silk Grey</t>
  </si>
  <si>
    <t>2246144 TB 30 26 2204</t>
  </si>
  <si>
    <t>738338, Dino aop 25 blue</t>
  </si>
  <si>
    <t>2246116 KB 30 26  2305 M</t>
  </si>
  <si>
    <t xml:space="preserve">737619, Stoney Grey	</t>
  </si>
  <si>
    <t>2246145 TB 30 26 2205</t>
  </si>
  <si>
    <t>11612, Iceberg Green</t>
  </si>
  <si>
    <t>2246733 BB 11 26 2111</t>
  </si>
  <si>
    <t>11305, Celestial Blue</t>
  </si>
  <si>
    <t>2246135 BB 11 26 2106</t>
  </si>
  <si>
    <t>11658, Desert Sage</t>
  </si>
  <si>
    <t>11347, Blue Heaven</t>
  </si>
  <si>
    <t>2246137 BB 11 26 2108</t>
  </si>
  <si>
    <t>2246152 TB 11 26 2212</t>
  </si>
  <si>
    <t>127775, Rubble Grey</t>
  </si>
  <si>
    <t>128120, Blue Reef</t>
  </si>
  <si>
    <t>2246153 TB 11 26 2213</t>
  </si>
  <si>
    <t>2246154 TB 11 26 2214</t>
  </si>
  <si>
    <t>2246122 KB 11 26 2311</t>
  </si>
  <si>
    <t>10184, Chocolate Chip</t>
  </si>
  <si>
    <t>2246124 KB 33 26 2313</t>
  </si>
  <si>
    <t>2246125 KB 33 26 2314</t>
  </si>
  <si>
    <t>2246126 KB 11 26 2315</t>
  </si>
  <si>
    <t>125467, Blueberry Blue</t>
  </si>
  <si>
    <t>12162, Summer Fig</t>
  </si>
  <si>
    <t>2249402 KB 11 26 2321</t>
  </si>
  <si>
    <t>10131, Moon Rock</t>
  </si>
  <si>
    <t>2246127 KB 11 26 2316</t>
  </si>
  <si>
    <t>127975, Slightly Blue</t>
  </si>
  <si>
    <t>2246129 KB 11 26 2318</t>
  </si>
  <si>
    <t>2246159 TB 35 26 2218</t>
  </si>
  <si>
    <t>11361, Stone Blue</t>
  </si>
  <si>
    <t>2246161 TB 36 26 2219</t>
  </si>
  <si>
    <t>Swimwear</t>
  </si>
  <si>
    <t>2247479 TBWO 1 SS26 M</t>
  </si>
  <si>
    <t>125460, Blue Wave</t>
  </si>
  <si>
    <t>2247765 KBWO 1 SS26</t>
  </si>
  <si>
    <t>127563, Poseidon Green</t>
  </si>
  <si>
    <t xml:space="preserve">127957, Simply Black </t>
  </si>
  <si>
    <t>2248626 KBWO 6 SS26</t>
  </si>
  <si>
    <t>128000, Sea Coral</t>
  </si>
  <si>
    <t>2248624 KBWO 4 SS26</t>
  </si>
  <si>
    <t>745041, palm destroyed stripe</t>
  </si>
  <si>
    <t>2248625 KBWO 5 SS26</t>
  </si>
  <si>
    <t>744717, Surf summer vibe aop blue</t>
  </si>
  <si>
    <t>2249263 TBWO 5 SS26</t>
  </si>
  <si>
    <t>2249289 BBWO 1 SS26</t>
  </si>
  <si>
    <t>744367, Underwater fish</t>
  </si>
  <si>
    <t>Class</t>
  </si>
  <si>
    <t>PO</t>
  </si>
  <si>
    <t>Order</t>
  </si>
  <si>
    <t>Currency</t>
  </si>
  <si>
    <t>Qty</t>
  </si>
  <si>
    <t>Total</t>
  </si>
  <si>
    <t>TNA</t>
  </si>
  <si>
    <t>Input Plan</t>
  </si>
  <si>
    <t>Ex-factory</t>
  </si>
  <si>
    <t xml:space="preserve"> LDD</t>
  </si>
  <si>
    <t xml:space="preserve"> Earliest LDD</t>
  </si>
  <si>
    <t>84894-321-15-120-001</t>
  </si>
  <si>
    <t>USD</t>
  </si>
  <si>
    <t>84894-321-15-120-002</t>
  </si>
  <si>
    <t>Total=</t>
  </si>
  <si>
    <t>84894-321-15-121-001</t>
  </si>
  <si>
    <t>84894-321-15-121-002</t>
  </si>
  <si>
    <t>84894-321-20-120-001</t>
  </si>
  <si>
    <t>84894-321-20-120-002</t>
  </si>
  <si>
    <t>84894-326-11-120-001</t>
  </si>
  <si>
    <t>84894-326-11-120-002</t>
  </si>
  <si>
    <t>84894-326-15-120-001</t>
  </si>
  <si>
    <t>84894-326-15-120-002</t>
  </si>
  <si>
    <t>84894-326-15-121-001</t>
  </si>
  <si>
    <t>84894-326-15-121-002</t>
  </si>
  <si>
    <t>84894-326-15-122-001</t>
  </si>
  <si>
    <t>84894-326-15-122-002</t>
  </si>
  <si>
    <t>84894-324-15-121-001</t>
  </si>
  <si>
    <t>84894-324-15-121-002</t>
  </si>
  <si>
    <t>84894-324-15-122-001</t>
  </si>
  <si>
    <t>84894-324-15-122-002</t>
  </si>
  <si>
    <t>Grand Total</t>
  </si>
  <si>
    <t>Order Number</t>
  </si>
  <si>
    <t>Style Name</t>
  </si>
  <si>
    <t xml:space="preserve">Garment Color </t>
  </si>
  <si>
    <t xml:space="preserve"> Qty</t>
  </si>
  <si>
    <t>Remakr</t>
  </si>
  <si>
    <t>84894-326-30-120-003</t>
  </si>
  <si>
    <t>84894-326-30-120-004</t>
  </si>
  <si>
    <t>84894-326-30-120-002</t>
  </si>
  <si>
    <t>84894-326-30-121-001</t>
  </si>
  <si>
    <t>84894-326-30-121-002</t>
  </si>
  <si>
    <t>TOTAL</t>
  </si>
  <si>
    <t>GRAND TOTAL</t>
  </si>
  <si>
    <t>11436, Harbor Gray</t>
  </si>
  <si>
    <t>84894-324-33-100-001</t>
  </si>
  <si>
    <t>84894-324-33-100-002</t>
  </si>
  <si>
    <t>84894-321-35-120-001</t>
  </si>
  <si>
    <t>84894-321-35-120-002</t>
  </si>
  <si>
    <t>84894-321-36-120-001</t>
  </si>
  <si>
    <t>84894-321-36-120-002</t>
  </si>
  <si>
    <t>84894-421-11-126-001</t>
  </si>
  <si>
    <t>2246132 BB 11 26 2103</t>
  </si>
  <si>
    <t>84894-421-11-126-002</t>
  </si>
  <si>
    <t>84894-421-15-121-001</t>
  </si>
  <si>
    <t>84894-421-15-121-002</t>
  </si>
  <si>
    <t>84894-421-15-120-001</t>
  </si>
  <si>
    <t>84894-421-15-120-002</t>
  </si>
  <si>
    <t>84894-426-15-122-01</t>
  </si>
  <si>
    <t>84894-426-15-122-02</t>
  </si>
  <si>
    <t>84894-426-15-121-001</t>
  </si>
  <si>
    <t>84894-426-15-121-002</t>
  </si>
  <si>
    <t>84894-426-15-120-001</t>
  </si>
  <si>
    <t>84894-426-15-120-002</t>
  </si>
  <si>
    <t>84894-424-15-123-001</t>
  </si>
  <si>
    <t>84894-424-15-123-002</t>
  </si>
  <si>
    <t>84894-424-15-122-001</t>
  </si>
  <si>
    <t>84894-424-15-122-002</t>
  </si>
  <si>
    <t>84894-424-15-120-001</t>
  </si>
  <si>
    <t>84894-424-15-120-002</t>
  </si>
  <si>
    <t>84894-424-15-121-001</t>
  </si>
  <si>
    <t>84894-424-15-121-002</t>
  </si>
  <si>
    <t>84894-426-30-121-003</t>
  </si>
  <si>
    <t>84894-426-30-121-004</t>
  </si>
  <si>
    <t>84894-426-30-121-002</t>
  </si>
  <si>
    <t xml:space="preserve">                                                                          mmmmmmmmmmmmmmmmmmmmmmmmmmmmmmm</t>
  </si>
  <si>
    <t>Remark</t>
  </si>
  <si>
    <t>84894-424-11-123-001</t>
  </si>
  <si>
    <t>84894-424-11-123-002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</si>
</sst>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\ &quot;Pcs.&quot;"/>
    <numFmt numFmtId="165" formatCode="&quot;$&quot;#,##0.00"/>
    <numFmt numFmtId="166" formatCode="&quot;$&quot;#,##0.000"/>
    <numFmt numFmtId="167" formatCode="yyyy\-mm\-dd"/>
    <numFmt numFmtId="168" formatCode="\$#,##0.00"/>
    <numFmt numFmtId="169" formatCode="[$-409]d\-mmm\-yy"/>
    <numFmt numFmtId="170" formatCode="_-* #,##0_-;\-* #,##0_-;_-* &quot;-&quot;??_-;_-@"/>
  </numFmts>
  <fonts count="1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Tahoma"/>
    </font>
    <font>
      <sz val="10"/>
      <color theme="1"/>
      <name val="Calibri"/>
    </font>
    <font>
      <sz val="10"/>
      <color theme="1"/>
      <name val="Tahoma"/>
    </font>
    <font>
      <b/>
      <sz val="10"/>
      <color theme="1"/>
      <name val="Tahoma"/>
    </font>
    <font>
      <sz val="10"/>
      <color rgb="FF002060"/>
      <name val="Tahoma"/>
    </font>
    <font>
      <b/>
      <sz val="12"/>
      <color theme="1"/>
      <name val="Calibri"/>
    </font>
    <font>
      <b/>
      <sz val="11"/>
      <color theme="1"/>
      <name val="Tahoma"/>
    </font>
    <font>
      <b/>
      <sz val="10"/>
      <color rgb="FF002060"/>
      <name val="Tahoma"/>
    </font>
    <font>
      <b/>
      <sz val="10"/>
      <color theme="1"/>
      <name val="Calibri"/>
    </font>
    <font>
      <b/>
      <sz val="11"/>
      <color theme="1"/>
      <name val="Calibri"/>
      <scheme val="minor"/>
    </font>
    <font>
      <b/>
      <sz val="10"/>
      <color rgb="FF00B050"/>
      <name val="Tahoma"/>
    </font>
    <font>
      <b/>
      <sz val="10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/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166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165" fontId="1" fillId="2" borderId="2" xfId="0" applyNumberFormat="1" applyFont="1" applyFill="1" applyBorder="1"/>
    <xf numFmtId="0" fontId="3" fillId="0" borderId="2" xfId="0" applyFont="1" applyBorder="1"/>
    <xf numFmtId="44" fontId="4" fillId="0" borderId="2" xfId="0" applyNumberFormat="1" applyFont="1" applyBorder="1" applyAlignment="1">
      <alignment horizontal="center"/>
    </xf>
    <xf numFmtId="164" fontId="3" fillId="0" borderId="2" xfId="0" applyNumberFormat="1" applyFont="1" applyBorder="1"/>
    <xf numFmtId="165" fontId="3" fillId="0" borderId="2" xfId="0" applyNumberFormat="1" applyFont="1" applyBorder="1"/>
    <xf numFmtId="10" fontId="3" fillId="0" borderId="2" xfId="0" applyNumberFormat="1" applyFont="1" applyBorder="1"/>
    <xf numFmtId="165" fontId="3" fillId="0" borderId="0" xfId="0" applyNumberFormat="1" applyFont="1"/>
    <xf numFmtId="0" fontId="1" fillId="3" borderId="2" xfId="0" applyFont="1" applyFill="1" applyBorder="1" applyAlignment="1">
      <alignment horizontal="center" vertical="center" wrapText="1"/>
    </xf>
    <xf numFmtId="43" fontId="1" fillId="3" borderId="2" xfId="0" applyNumberFormat="1" applyFont="1" applyFill="1" applyBorder="1" applyAlignment="1">
      <alignment horizontal="center" vertical="center" wrapText="1"/>
    </xf>
    <xf numFmtId="167" fontId="1" fillId="3" borderId="2" xfId="0" applyNumberFormat="1" applyFont="1" applyFill="1" applyBorder="1" applyAlignment="1">
      <alignment horizontal="center" vertical="center" wrapText="1"/>
    </xf>
    <xf numFmtId="167" fontId="1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4" fontId="6" fillId="0" borderId="2" xfId="0" applyNumberFormat="1" applyFont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 wrapText="1"/>
    </xf>
    <xf numFmtId="168" fontId="6" fillId="0" borderId="2" xfId="0" applyNumberFormat="1" applyFont="1" applyBorder="1" applyAlignment="1">
      <alignment horizontal="center" vertical="center" wrapText="1"/>
    </xf>
    <xf numFmtId="169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4" fontId="7" fillId="0" borderId="2" xfId="0" applyNumberFormat="1" applyFont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 wrapText="1"/>
    </xf>
    <xf numFmtId="168" fontId="7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8" fontId="8" fillId="0" borderId="4" xfId="0" applyNumberFormat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8" fontId="6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4" fontId="6" fillId="4" borderId="2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3" fontId="5" fillId="0" borderId="5" xfId="0" applyNumberFormat="1" applyFont="1" applyBorder="1" applyAlignment="1">
      <alignment horizontal="center" vertical="center"/>
    </xf>
    <xf numFmtId="170" fontId="5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9" fillId="0" borderId="6" xfId="0" applyFont="1" applyBorder="1" applyAlignment="1">
      <alignment horizontal="center" vertical="top"/>
    </xf>
    <xf numFmtId="43" fontId="1" fillId="0" borderId="6" xfId="0" applyNumberFormat="1" applyFont="1" applyBorder="1" applyAlignment="1">
      <alignment horizontal="center" vertical="top"/>
    </xf>
    <xf numFmtId="164" fontId="10" fillId="4" borderId="2" xfId="0" applyNumberFormat="1" applyFont="1" applyFill="1" applyBorder="1" applyAlignment="1">
      <alignment horizontal="center" vertical="center" wrapText="1"/>
    </xf>
    <xf numFmtId="168" fontId="10" fillId="0" borderId="2" xfId="0" applyNumberFormat="1" applyFont="1" applyBorder="1" applyAlignment="1">
      <alignment horizontal="center" vertical="center" wrapText="1"/>
    </xf>
    <xf numFmtId="170" fontId="1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vertical="top"/>
    </xf>
    <xf numFmtId="43" fontId="5" fillId="0" borderId="6" xfId="0" applyNumberFormat="1" applyFont="1" applyBorder="1" applyAlignment="1">
      <alignment vertical="top"/>
    </xf>
    <xf numFmtId="170" fontId="5" fillId="0" borderId="6" xfId="0" applyNumberFormat="1" applyFont="1" applyBorder="1" applyAlignment="1">
      <alignment vertical="top" wrapText="1"/>
    </xf>
    <xf numFmtId="0" fontId="5" fillId="0" borderId="0" xfId="0" applyFont="1"/>
    <xf numFmtId="0" fontId="3" fillId="0" borderId="0" xfId="0" applyFont="1"/>
    <xf numFmtId="2" fontId="6" fillId="0" borderId="2" xfId="0" applyNumberFormat="1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 wrapText="1"/>
    </xf>
    <xf numFmtId="169" fontId="11" fillId="0" borderId="2" xfId="0" applyNumberFormat="1" applyFont="1" applyBorder="1" applyAlignment="1">
      <alignment horizontal="center" vertical="center" wrapText="1"/>
    </xf>
    <xf numFmtId="169" fontId="7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67" fontId="5" fillId="0" borderId="6" xfId="0" applyNumberFormat="1" applyFont="1" applyBorder="1" applyAlignment="1">
      <alignment vertical="top" wrapText="1"/>
    </xf>
    <xf numFmtId="167" fontId="5" fillId="4" borderId="8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164" fontId="1" fillId="5" borderId="2" xfId="0" applyNumberFormat="1" applyFont="1" applyFill="1" applyBorder="1" applyAlignment="1">
      <alignment horizontal="center" vertical="center" wrapText="1"/>
    </xf>
    <xf numFmtId="44" fontId="1" fillId="5" borderId="2" xfId="0" applyNumberFormat="1" applyFont="1" applyFill="1" applyBorder="1" applyAlignment="1">
      <alignment horizontal="center" vertical="center" wrapText="1"/>
    </xf>
    <xf numFmtId="167" fontId="5" fillId="4" borderId="12" xfId="0" applyNumberFormat="1" applyFont="1" applyFill="1" applyBorder="1" applyAlignment="1">
      <alignment horizontal="center" vertical="center" wrapText="1"/>
    </xf>
    <xf numFmtId="43" fontId="5" fillId="0" borderId="6" xfId="0" applyNumberFormat="1" applyFont="1" applyBorder="1" applyAlignment="1">
      <alignment horizontal="center" vertical="center"/>
    </xf>
    <xf numFmtId="170" fontId="5" fillId="0" borderId="6" xfId="0" applyNumberFormat="1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top"/>
    </xf>
    <xf numFmtId="167" fontId="5" fillId="4" borderId="12" xfId="0" applyNumberFormat="1" applyFont="1" applyFill="1" applyBorder="1" applyAlignment="1">
      <alignment vertical="top" wrapText="1"/>
    </xf>
    <xf numFmtId="167" fontId="5" fillId="0" borderId="6" xfId="0" applyNumberFormat="1" applyFont="1" applyBorder="1" applyAlignment="1">
      <alignment horizontal="center" vertical="center" wrapText="1"/>
    </xf>
    <xf numFmtId="0" fontId="5" fillId="4" borderId="1" xfId="0" applyFont="1" applyFill="1" applyBorder="1"/>
    <xf numFmtId="0" fontId="12" fillId="0" borderId="6" xfId="0" applyFont="1" applyBorder="1" applyAlignment="1">
      <alignment horizontal="center" vertical="top"/>
    </xf>
    <xf numFmtId="0" fontId="12" fillId="0" borderId="6" xfId="0" applyFont="1" applyBorder="1" applyAlignment="1">
      <alignment vertical="top"/>
    </xf>
    <xf numFmtId="43" fontId="12" fillId="0" borderId="6" xfId="0" applyNumberFormat="1" applyFont="1" applyBorder="1" applyAlignment="1">
      <alignment horizontal="center" vertical="top"/>
    </xf>
    <xf numFmtId="170" fontId="12" fillId="0" borderId="6" xfId="0" applyNumberFormat="1" applyFont="1" applyBorder="1" applyAlignment="1">
      <alignment vertical="top" wrapText="1"/>
    </xf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0" fontId="13" fillId="0" borderId="0" xfId="0" applyFont="1"/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 wrapText="1"/>
    </xf>
    <xf numFmtId="44" fontId="14" fillId="4" borderId="2" xfId="0" applyNumberFormat="1" applyFont="1" applyFill="1" applyBorder="1" applyAlignment="1">
      <alignment horizontal="center" vertical="center" wrapText="1"/>
    </xf>
    <xf numFmtId="169" fontId="8" fillId="0" borderId="2" xfId="0" applyNumberFormat="1" applyFont="1" applyBorder="1" applyAlignment="1">
      <alignment horizontal="center" vertical="center" wrapText="1"/>
    </xf>
    <xf numFmtId="169" fontId="8" fillId="4" borderId="2" xfId="0" applyNumberFormat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164" fontId="1" fillId="5" borderId="7" xfId="0" applyNumberFormat="1" applyFont="1" applyFill="1" applyBorder="1" applyAlignment="1">
      <alignment horizontal="center" vertical="center" wrapText="1"/>
    </xf>
    <xf numFmtId="44" fontId="1" fillId="5" borderId="7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3" fillId="0" borderId="4" xfId="0" applyFont="1" applyBorder="1"/>
    <xf numFmtId="0" fontId="3" fillId="0" borderId="16" xfId="0" applyFont="1" applyBorder="1"/>
    <xf numFmtId="167" fontId="5" fillId="0" borderId="2" xfId="0" applyNumberFormat="1" applyFont="1" applyBorder="1" applyAlignment="1">
      <alignment horizontal="center" vertical="center" wrapText="1"/>
    </xf>
    <xf numFmtId="167" fontId="5" fillId="4" borderId="2" xfId="0" applyNumberFormat="1" applyFont="1" applyFill="1" applyBorder="1" applyAlignment="1">
      <alignment horizontal="center" vertical="center" wrapText="1"/>
    </xf>
    <xf numFmtId="169" fontId="6" fillId="4" borderId="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/>
    <xf numFmtId="44" fontId="15" fillId="4" borderId="2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44" fontId="6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Puffer-Girls'!$A$33</c:f>
              <c:numCache>
                <c:formatCode>General</c:formatCode>
                <c:ptCount val="1"/>
                <c:pt idx="0">
                  <c:v>324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D8A-4722-ADEE-DEAE67C0F735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Puffer-Girls'!$B$33</c:f>
              <c:numCache>
                <c:formatCode>General</c:formatCode>
                <c:ptCount val="1"/>
                <c:pt idx="0">
                  <c:v>97031437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D8A-4722-ADEE-DEAE67C0F735}"/>
            </c:ext>
          </c:extLst>
        </c:ser>
        <c:ser>
          <c:idx val="2"/>
          <c:order val="2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Puffer-Girls'!$C$33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D8A-4722-ADEE-DEAE67C0F735}"/>
            </c:ext>
          </c:extLst>
        </c:ser>
        <c:ser>
          <c:idx val="3"/>
          <c:order val="3"/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D8A-4722-ADEE-DEAE67C0F735}"/>
            </c:ext>
          </c:extLst>
        </c:ser>
        <c:ser>
          <c:idx val="4"/>
          <c:order val="4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D8A-4722-ADEE-DEAE67C0F735}"/>
            </c:ext>
          </c:extLst>
        </c:ser>
        <c:ser>
          <c:idx val="5"/>
          <c:order val="5"/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Puffer-Girls'!$F$33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5D8A-4722-ADEE-DEAE67C0F735}"/>
            </c:ext>
          </c:extLst>
        </c:ser>
        <c:ser>
          <c:idx val="6"/>
          <c:order val="6"/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Puffer-Girls'!$G$33</c:f>
              <c:numCache>
                <c:formatCode>_("$"* #,##0.00_);_("$"* \(#,##0.00\);_("$"* "-"??_);_(@_)</c:formatCode>
                <c:ptCount val="1"/>
                <c:pt idx="0">
                  <c:v>6.98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5D8A-4722-ADEE-DEAE67C0F735}"/>
            </c:ext>
          </c:extLst>
        </c:ser>
        <c:ser>
          <c:idx val="7"/>
          <c:order val="7"/>
          <c:invertIfNegative val="1"/>
          <c:val>
            <c:numRef>
              <c:f>'SS26 Puffer-Girls'!$H$33</c:f>
              <c:numCache>
                <c:formatCode>0\ "Pcs."</c:formatCode>
                <c:ptCount val="1"/>
                <c:pt idx="0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8A-4722-ADEE-DEAE67C0F735}"/>
            </c:ext>
          </c:extLst>
        </c:ser>
        <c:ser>
          <c:idx val="8"/>
          <c:order val="8"/>
          <c:invertIfNegative val="1"/>
          <c:val>
            <c:numRef>
              <c:f>'SS26 Puffer-Girls'!$I$33</c:f>
              <c:numCache>
                <c:formatCode>\$#,##0.00</c:formatCode>
                <c:ptCount val="1"/>
                <c:pt idx="0">
                  <c:v>1738.0200000000002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8A-4722-ADEE-DEAE67C0F735}"/>
            </c:ext>
          </c:extLst>
        </c:ser>
        <c:ser>
          <c:idx val="9"/>
          <c:order val="9"/>
          <c:invertIfNegative val="1"/>
          <c:val>
            <c:numRef>
              <c:f>'SS26 Puffer-Girls'!$J$33</c:f>
              <c:numCache>
                <c:formatCode>0\ "Pcs."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5D8A-4722-ADEE-DEAE67C0F735}"/>
            </c:ext>
          </c:extLst>
        </c:ser>
        <c:ser>
          <c:idx val="10"/>
          <c:order val="10"/>
          <c:invertIfNegative val="1"/>
          <c:val>
            <c:numRef>
              <c:f>'SS26 Puffer-Girls'!$K$33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5D8A-4722-ADEE-DEAE67C0F735}"/>
            </c:ext>
          </c:extLst>
        </c:ser>
        <c:ser>
          <c:idx val="11"/>
          <c:order val="11"/>
          <c:invertIfNegative val="1"/>
          <c:val>
            <c:numRef>
              <c:f>'SS26 Puffer-Girls'!$L$33</c:f>
              <c:numCache>
                <c:formatCode>[$-409]d\-mmm\-yy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5D8A-4722-ADEE-DEAE67C0F735}"/>
            </c:ext>
          </c:extLst>
        </c:ser>
        <c:ser>
          <c:idx val="12"/>
          <c:order val="12"/>
          <c:invertIfNegative val="1"/>
          <c:val>
            <c:numRef>
              <c:f>'SS26 Puffer-Girls'!$M$33</c:f>
              <c:numCache>
                <c:formatCode>[$-409]d\-mmm\-yy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5D8A-4722-ADEE-DEAE67C0F735}"/>
            </c:ext>
          </c:extLst>
        </c:ser>
        <c:ser>
          <c:idx val="13"/>
          <c:order val="13"/>
          <c:invertIfNegative val="1"/>
          <c:val>
            <c:numRef>
              <c:f>'SS26 Puffer-Girls'!$N$33</c:f>
              <c:numCache>
                <c:formatCode>[$-409]d\-mmm\-yy</c:formatCode>
                <c:ptCount val="1"/>
                <c:pt idx="0">
                  <c:v>45932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D8A-4722-ADEE-DEAE67C0F735}"/>
            </c:ext>
          </c:extLst>
        </c:ser>
        <c:ser>
          <c:idx val="14"/>
          <c:order val="14"/>
          <c:invertIfNegative val="1"/>
          <c:val>
            <c:numRef>
              <c:f>'SS26 Puffer-Girls'!$O$33</c:f>
              <c:numCache>
                <c:formatCode>[$-409]d\-mmm\-yy</c:formatCode>
                <c:ptCount val="1"/>
                <c:pt idx="0">
                  <c:v>45939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D8A-4722-ADEE-DEAE67C0F735}"/>
            </c:ext>
          </c:extLst>
        </c:ser>
        <c:ser>
          <c:idx val="15"/>
          <c:order val="15"/>
          <c:invertIfNegative val="1"/>
          <c:val>
            <c:numRef>
              <c:f>'SS26 Puffer-Girls'!$P$33</c:f>
              <c:numCache>
                <c:formatCode>[$-409]d\-mmm\-yy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F-5D8A-4722-ADEE-DEAE67C0F735}"/>
            </c:ext>
          </c:extLst>
        </c:ser>
        <c:ser>
          <c:idx val="16"/>
          <c:order val="16"/>
          <c:invertIfNegative val="1"/>
          <c:val>
            <c:numRef>
              <c:f>'SS26 Puffer-Girls'!$Q$33</c:f>
              <c:numCache>
                <c:formatCode>[$-409]d\-mmm\-yy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0-5D8A-4722-ADEE-DEAE67C0F735}"/>
            </c:ext>
          </c:extLst>
        </c:ser>
        <c:ser>
          <c:idx val="17"/>
          <c:order val="17"/>
          <c:invertIfNegative val="1"/>
          <c:val>
            <c:numRef>
              <c:f>'SS26 Puffer-Girls'!$R$33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1-5D8A-4722-ADEE-DEAE67C0F735}"/>
            </c:ext>
          </c:extLst>
        </c:ser>
        <c:ser>
          <c:idx val="18"/>
          <c:order val="18"/>
          <c:invertIfNegative val="1"/>
          <c:val>
            <c:numRef>
              <c:f>'SS26 Puffer-Girls'!$S$33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5D8A-4722-ADEE-DEAE67C0F735}"/>
            </c:ext>
          </c:extLst>
        </c:ser>
        <c:ser>
          <c:idx val="19"/>
          <c:order val="19"/>
          <c:invertIfNegative val="1"/>
          <c:val>
            <c:numRef>
              <c:f>'SS26 Puffer-Girls'!$T$33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3-5D8A-4722-ADEE-DEAE67C0F735}"/>
            </c:ext>
          </c:extLst>
        </c:ser>
        <c:ser>
          <c:idx val="20"/>
          <c:order val="20"/>
          <c:invertIfNegative val="1"/>
          <c:val>
            <c:numRef>
              <c:f>'SS26 Puffer-Girls'!$U$33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4-5D8A-4722-ADEE-DEAE67C0F735}"/>
            </c:ext>
          </c:extLst>
        </c:ser>
        <c:ser>
          <c:idx val="21"/>
          <c:order val="21"/>
          <c:invertIfNegative val="1"/>
          <c:val>
            <c:numRef>
              <c:f>'SS26 Puffer-Girls'!$V$33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5-5D8A-4722-ADEE-DEAE67C0F735}"/>
            </c:ext>
          </c:extLst>
        </c:ser>
        <c:ser>
          <c:idx val="22"/>
          <c:order val="22"/>
          <c:invertIfNegative val="1"/>
          <c:val>
            <c:numRef>
              <c:f>'SS26 Puffer-Girls'!$W$33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6-5D8A-4722-ADEE-DEAE67C0F735}"/>
            </c:ext>
          </c:extLst>
        </c:ser>
        <c:ser>
          <c:idx val="23"/>
          <c:order val="23"/>
          <c:invertIfNegative val="1"/>
          <c:val>
            <c:numRef>
              <c:f>'SS26 Puffer-Girls'!$X$33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7-5D8A-4722-ADEE-DEAE67C0F735}"/>
            </c:ext>
          </c:extLst>
        </c:ser>
        <c:ser>
          <c:idx val="24"/>
          <c:order val="24"/>
          <c:invertIfNegative val="1"/>
          <c:val>
            <c:numRef>
              <c:f>'SS26 Puffer-Girls'!$Y$33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8-5D8A-4722-ADEE-DEAE67C0F735}"/>
            </c:ext>
          </c:extLst>
        </c:ser>
        <c:ser>
          <c:idx val="25"/>
          <c:order val="25"/>
          <c:invertIfNegative val="1"/>
          <c:val>
            <c:numRef>
              <c:f>'SS26 Puffer-Girls'!$Z$33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5D8A-4722-ADEE-DEAE67C0F735}"/>
            </c:ext>
          </c:extLst>
        </c:ser>
        <c:ser>
          <c:idx val="26"/>
          <c:order val="26"/>
          <c:invertIfNegative val="1"/>
          <c:val>
            <c:numRef>
              <c:f>'SS26 Puffer-Girls'!$AA$33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A-5D8A-4722-ADEE-DEAE67C0F735}"/>
            </c:ext>
          </c:extLst>
        </c:ser>
        <c:ser>
          <c:idx val="27"/>
          <c:order val="27"/>
          <c:invertIfNegative val="1"/>
          <c:val>
            <c:numRef>
              <c:f>'SS26 Puffer-Girls'!$AB$33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5D8A-4722-ADEE-DEAE67C0F735}"/>
            </c:ext>
          </c:extLst>
        </c:ser>
        <c:ser>
          <c:idx val="28"/>
          <c:order val="28"/>
          <c:invertIfNegative val="1"/>
          <c:val>
            <c:numRef>
              <c:f>'SS26 Puffer-Girls'!$AC$33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C-5D8A-4722-ADEE-DEAE67C0F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84684"/>
        <c:axId val="818773228"/>
      </c:barChart>
      <c:catAx>
        <c:axId val="52884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8773228"/>
        <c:crosses val="autoZero"/>
        <c:auto val="1"/>
        <c:lblAlgn val="ctr"/>
        <c:lblOffset val="100"/>
        <c:noMultiLvlLbl val="1"/>
      </c:catAx>
      <c:valAx>
        <c:axId val="818773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8846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'SS26 Puffer-Girls'!$N$30:$N$34</c:f>
              <c:numCache>
                <c:formatCode>[$-409]d\-mmm\-yy</c:formatCode>
                <c:ptCount val="5"/>
                <c:pt idx="0">
                  <c:v>45932</c:v>
                </c:pt>
                <c:pt idx="1">
                  <c:v>45932</c:v>
                </c:pt>
                <c:pt idx="2">
                  <c:v>45932</c:v>
                </c:pt>
                <c:pt idx="3">
                  <c:v>45932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830-4B39-B203-B9D53672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408270"/>
        <c:axId val="1337805861"/>
      </c:barChart>
      <c:catAx>
        <c:axId val="2086408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7805861"/>
        <c:crosses val="autoZero"/>
        <c:auto val="1"/>
        <c:lblAlgn val="ctr"/>
        <c:lblOffset val="100"/>
        <c:noMultiLvlLbl val="1"/>
      </c:catAx>
      <c:valAx>
        <c:axId val="1337805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[$-409]d\-mmm\-yy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64082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</xdr:colOff>
      <xdr:row>53</xdr:row>
      <xdr:rowOff>123825</xdr:rowOff>
    </xdr:from>
    <xdr:ext cx="771525" cy="476250"/>
    <xdr:pic>
      <xdr:nvPicPr>
        <xdr:cNvPr id="384707327" name="Chart1" title="Chart">
          <a:extLst>
            <a:ext uri="{FF2B5EF4-FFF2-40B4-BE49-F238E27FC236}">
              <a16:creationId xmlns:a16="http://schemas.microsoft.com/office/drawing/2014/main" id="{00000000-0008-0000-0100-0000FF2AEE1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542925</xdr:colOff>
      <xdr:row>52</xdr:row>
      <xdr:rowOff>85725</xdr:rowOff>
    </xdr:from>
    <xdr:ext cx="5715000" cy="3533775"/>
    <xdr:graphicFrame macro="">
      <xdr:nvGraphicFramePr>
        <xdr:cNvPr id="1869254603" name="Chart 2" title="Chart">
          <a:extLst>
            <a:ext uri="{FF2B5EF4-FFF2-40B4-BE49-F238E27FC236}">
              <a16:creationId xmlns:a16="http://schemas.microsoft.com/office/drawing/2014/main" id="{00000000-0008-0000-0100-0000CB8F6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9525</xdr:colOff>
      <xdr:row>53</xdr:row>
      <xdr:rowOff>123825</xdr:rowOff>
    </xdr:from>
    <xdr:ext cx="771525" cy="476250"/>
    <xdr:graphicFrame macro="">
      <xdr:nvGraphicFramePr>
        <xdr:cNvPr id="1278701905" name="Chart 3" title="Chart">
          <a:extLst>
            <a:ext uri="{FF2B5EF4-FFF2-40B4-BE49-F238E27FC236}">
              <a16:creationId xmlns:a16="http://schemas.microsoft.com/office/drawing/2014/main" id="{00000000-0008-0000-0100-000051713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5.42578125" customWidth="1"/>
    <col min="2" max="2" width="12.140625" customWidth="1"/>
    <col min="3" max="3" width="23.85546875" customWidth="1"/>
    <col min="4" max="4" width="37" customWidth="1"/>
    <col min="5" max="5" width="9.140625" customWidth="1"/>
    <col min="6" max="6" width="11.28515625" customWidth="1"/>
    <col min="8" max="8" width="16" customWidth="1"/>
    <col min="9" max="9" width="17.7109375" customWidth="1"/>
    <col min="10" max="10" width="15.140625" customWidth="1"/>
    <col min="11" max="11" width="7.28515625" customWidth="1"/>
    <col min="12" max="12" width="8" customWidth="1"/>
    <col min="13" max="13" width="13.42578125" customWidth="1"/>
    <col min="14" max="14" width="12.28515625" customWidth="1"/>
    <col min="15" max="15" width="12.42578125" customWidth="1"/>
  </cols>
  <sheetData>
    <row r="1" spans="1:15" x14ac:dyDescent="0.25">
      <c r="A1" s="1"/>
      <c r="B1" s="1"/>
      <c r="C1" s="1"/>
      <c r="D1" s="2"/>
      <c r="E1" s="3" t="e">
        <f>G1/F1</f>
        <v>#N/A</v>
      </c>
      <c r="F1" s="2">
        <f t="shared" ref="F1:J1" si="0">SUBTOTAL(9,F3:F1003)</f>
        <v>769436</v>
      </c>
      <c r="G1" s="3" t="e">
        <f t="shared" si="0"/>
        <v>#N/A</v>
      </c>
      <c r="H1" s="2">
        <f t="shared" si="0"/>
        <v>0</v>
      </c>
      <c r="I1" s="3" t="e">
        <f t="shared" si="0"/>
        <v>#N/A</v>
      </c>
      <c r="J1" s="2">
        <f t="shared" si="0"/>
        <v>-769436</v>
      </c>
      <c r="K1" s="3" t="e">
        <f t="shared" ref="K1:N1" si="1">SUBTOTAL(101,K3:K1003)</f>
        <v>#DIV/0!</v>
      </c>
      <c r="L1" s="4" t="e">
        <f t="shared" si="1"/>
        <v>#DIV/0!</v>
      </c>
      <c r="M1" s="5" t="e">
        <f t="shared" si="1"/>
        <v>#DIV/0!</v>
      </c>
      <c r="N1" s="6">
        <f t="shared" si="1"/>
        <v>6.5875000000000004</v>
      </c>
      <c r="O1" s="2"/>
    </row>
    <row r="2" spans="1:1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8" t="s">
        <v>11</v>
      </c>
      <c r="M2" s="7" t="s">
        <v>12</v>
      </c>
      <c r="N2" s="7" t="s">
        <v>13</v>
      </c>
      <c r="O2" s="7" t="s">
        <v>14</v>
      </c>
    </row>
    <row r="3" spans="1:15" x14ac:dyDescent="0.25">
      <c r="A3" s="9" t="s">
        <v>15</v>
      </c>
      <c r="B3" s="9" t="s">
        <v>16</v>
      </c>
      <c r="C3" s="9" t="s">
        <v>17</v>
      </c>
      <c r="D3" s="9" t="s">
        <v>18</v>
      </c>
      <c r="E3" s="10">
        <f t="array" ref="E3">INDEX('SS26 Puffer-Girls'!G:G,MATCH('Summary Sheet'!C3,'SS26 Puffer-Girls'!D:D,0))</f>
        <v>6.06</v>
      </c>
      <c r="F3" s="11">
        <f>SUMIFS('SS26 Puffer-Girls'!H:H,'SS26 Puffer-Girls'!D:D,C3,'SS26 Puffer-Girls'!E:E,D3)</f>
        <v>14571</v>
      </c>
      <c r="G3" s="12">
        <f t="shared" ref="G3:G82" si="2">F3*E3</f>
        <v>88300.26</v>
      </c>
      <c r="H3" s="11">
        <f>SUMIFS('SS26 Puffer-Girls'!J:J,'SS26 Puffer-Girls'!D:D,C3,'SS26 Puffer-Girls'!E:E,D3)</f>
        <v>0</v>
      </c>
      <c r="I3" s="12">
        <f t="shared" ref="I3:I82" si="3">H3*E3</f>
        <v>0</v>
      </c>
      <c r="J3" s="11">
        <f t="shared" ref="J3:J82" si="4">H3-F3</f>
        <v>-14571</v>
      </c>
      <c r="K3" s="12"/>
      <c r="L3" s="9" t="e">
        <f t="shared" ref="L3:L82" si="5">K3/N3</f>
        <v>#DIV/0!</v>
      </c>
      <c r="M3" s="13">
        <f t="shared" ref="M3:M82" si="6">K3/E3</f>
        <v>0</v>
      </c>
      <c r="N3" s="9">
        <f>SUMIF('SS26 Puffer-Girls'!D:D,C3,'SS26 Puffer-Girls'!K:K)</f>
        <v>0</v>
      </c>
      <c r="O3" s="9"/>
    </row>
    <row r="4" spans="1:15" x14ac:dyDescent="0.25">
      <c r="A4" s="9" t="s">
        <v>15</v>
      </c>
      <c r="B4" s="9" t="s">
        <v>16</v>
      </c>
      <c r="C4" s="9" t="s">
        <v>19</v>
      </c>
      <c r="D4" s="9" t="s">
        <v>20</v>
      </c>
      <c r="E4" s="10">
        <f t="array" ref="E4">INDEX('SS26 Puffer-Girls'!G:G,MATCH('Summary Sheet'!C4,'SS26 Puffer-Girls'!D:D,0))</f>
        <v>5.58</v>
      </c>
      <c r="F4" s="11">
        <f>SUMIFS('SS26 Puffer-Girls'!H:H,'SS26 Puffer-Girls'!D:D,C4,'SS26 Puffer-Girls'!E:E,D4)</f>
        <v>4892</v>
      </c>
      <c r="G4" s="12">
        <f t="shared" si="2"/>
        <v>27297.360000000001</v>
      </c>
      <c r="H4" s="11">
        <f>SUMIFS('SS26 Puffer-Girls'!J:J,'SS26 Puffer-Girls'!D:D,C4,'SS26 Puffer-Girls'!E:E,D4)</f>
        <v>0</v>
      </c>
      <c r="I4" s="12">
        <f t="shared" si="3"/>
        <v>0</v>
      </c>
      <c r="J4" s="11">
        <f t="shared" si="4"/>
        <v>-4892</v>
      </c>
      <c r="K4" s="12"/>
      <c r="L4" s="12" t="e">
        <f t="shared" si="5"/>
        <v>#DIV/0!</v>
      </c>
      <c r="M4" s="13">
        <f t="shared" si="6"/>
        <v>0</v>
      </c>
      <c r="N4" s="9">
        <f>SUMIF('SS26 Puffer-Girls'!D:D,C4,'SS26 Puffer-Girls'!K:K)</f>
        <v>0</v>
      </c>
      <c r="O4" s="9"/>
    </row>
    <row r="5" spans="1:15" x14ac:dyDescent="0.25">
      <c r="A5" s="9" t="s">
        <v>15</v>
      </c>
      <c r="B5" s="9" t="s">
        <v>16</v>
      </c>
      <c r="C5" s="9" t="s">
        <v>21</v>
      </c>
      <c r="D5" s="9" t="s">
        <v>22</v>
      </c>
      <c r="E5" s="10">
        <f t="array" ref="E5">INDEX('SS26 Puffer-Girls'!G:G,MATCH('Summary Sheet'!C5,'SS26 Puffer-Girls'!D:D,0))</f>
        <v>9.98</v>
      </c>
      <c r="F5" s="11">
        <f>SUMIFS('SS26 Puffer-Girls'!H:H,'SS26 Puffer-Girls'!D:D,C5,'SS26 Puffer-Girls'!E:E,D5)</f>
        <v>10218</v>
      </c>
      <c r="G5" s="12">
        <f t="shared" si="2"/>
        <v>101975.64</v>
      </c>
      <c r="H5" s="11">
        <f>SUMIFS('SS26 Puffer-Girls'!J:J,'SS26 Puffer-Girls'!D:D,C5,'SS26 Puffer-Girls'!E:E,D5)</f>
        <v>0</v>
      </c>
      <c r="I5" s="12">
        <f t="shared" si="3"/>
        <v>0</v>
      </c>
      <c r="J5" s="11">
        <f t="shared" si="4"/>
        <v>-10218</v>
      </c>
      <c r="K5" s="12"/>
      <c r="L5" s="12" t="e">
        <f t="shared" si="5"/>
        <v>#DIV/0!</v>
      </c>
      <c r="M5" s="13">
        <f t="shared" si="6"/>
        <v>0</v>
      </c>
      <c r="N5" s="9">
        <f>SUMIF('SS26 Puffer-Girls'!D:D,C5,'SS26 Puffer-Girls'!K:K)</f>
        <v>0</v>
      </c>
      <c r="O5" s="9"/>
    </row>
    <row r="6" spans="1:15" x14ac:dyDescent="0.25">
      <c r="A6" s="9" t="s">
        <v>15</v>
      </c>
      <c r="B6" s="9" t="s">
        <v>16</v>
      </c>
      <c r="C6" s="9" t="s">
        <v>23</v>
      </c>
      <c r="D6" s="9" t="s">
        <v>24</v>
      </c>
      <c r="E6" s="10">
        <f t="array" ref="E6">INDEX('SS26 Puffer-Girls'!G:G,MATCH('Summary Sheet'!C6,'SS26 Puffer-Girls'!D:D,0))</f>
        <v>8.5500000000000007</v>
      </c>
      <c r="F6" s="11">
        <f>SUMIFS('SS26 Puffer-Girls'!H:H,'SS26 Puffer-Girls'!D:D,C6,'SS26 Puffer-Girls'!E:E,D6)</f>
        <v>4076</v>
      </c>
      <c r="G6" s="12">
        <f t="shared" si="2"/>
        <v>34849.800000000003</v>
      </c>
      <c r="H6" s="11">
        <f>SUMIFS('SS26 Puffer-Girls'!J:J,'SS26 Puffer-Girls'!D:D,C6,'SS26 Puffer-Girls'!E:E,D6)</f>
        <v>0</v>
      </c>
      <c r="I6" s="12">
        <f t="shared" si="3"/>
        <v>0</v>
      </c>
      <c r="J6" s="11">
        <f t="shared" si="4"/>
        <v>-4076</v>
      </c>
      <c r="K6" s="12"/>
      <c r="L6" s="12" t="e">
        <f t="shared" si="5"/>
        <v>#DIV/0!</v>
      </c>
      <c r="M6" s="13">
        <f t="shared" si="6"/>
        <v>0</v>
      </c>
      <c r="N6" s="9">
        <f>SUMIF('SS26 Puffer-Girls'!D:D,C6,'SS26 Puffer-Girls'!K:K)</f>
        <v>0</v>
      </c>
      <c r="O6" s="9"/>
    </row>
    <row r="7" spans="1:15" x14ac:dyDescent="0.25">
      <c r="A7" s="9" t="s">
        <v>15</v>
      </c>
      <c r="B7" s="9" t="s">
        <v>16</v>
      </c>
      <c r="C7" s="9" t="s">
        <v>25</v>
      </c>
      <c r="D7" s="9" t="s">
        <v>26</v>
      </c>
      <c r="E7" s="10">
        <f t="array" ref="E7">INDEX('SS26 Puffer-Girls'!G:G,MATCH('Summary Sheet'!C7,'SS26 Puffer-Girls'!D:D,0))</f>
        <v>6.7</v>
      </c>
      <c r="F7" s="11">
        <f>SUMIFS('SS26 Puffer-Girls'!H:H,'SS26 Puffer-Girls'!D:D,C7,'SS26 Puffer-Girls'!E:E,D7)</f>
        <v>15012</v>
      </c>
      <c r="G7" s="12">
        <f t="shared" si="2"/>
        <v>100580.40000000001</v>
      </c>
      <c r="H7" s="11">
        <f>SUMIFS('SS26 Puffer-Girls'!J:J,'SS26 Puffer-Girls'!D:D,C7,'SS26 Puffer-Girls'!E:E,D7)</f>
        <v>0</v>
      </c>
      <c r="I7" s="12">
        <f t="shared" si="3"/>
        <v>0</v>
      </c>
      <c r="J7" s="11">
        <f t="shared" si="4"/>
        <v>-15012</v>
      </c>
      <c r="K7" s="12"/>
      <c r="L7" s="12" t="e">
        <f t="shared" si="5"/>
        <v>#DIV/0!</v>
      </c>
      <c r="M7" s="13">
        <f t="shared" si="6"/>
        <v>0</v>
      </c>
      <c r="N7" s="9">
        <f>SUMIF('SS26 Puffer-Girls'!D:D,C7,'SS26 Puffer-Girls'!K:K)</f>
        <v>0</v>
      </c>
      <c r="O7" s="9"/>
    </row>
    <row r="8" spans="1:15" x14ac:dyDescent="0.25">
      <c r="A8" s="9" t="s">
        <v>15</v>
      </c>
      <c r="B8" s="9" t="s">
        <v>16</v>
      </c>
      <c r="C8" s="9" t="s">
        <v>27</v>
      </c>
      <c r="D8" s="9" t="s">
        <v>28</v>
      </c>
      <c r="E8" s="10">
        <f t="array" ref="E8">INDEX('SS26 Puffer-Girls'!G:G,MATCH('Summary Sheet'!C8,'SS26 Puffer-Girls'!D:D,0))</f>
        <v>6.4</v>
      </c>
      <c r="F8" s="11">
        <f>SUMIFS('SS26 Puffer-Girls'!H:H,'SS26 Puffer-Girls'!D:D,C8,'SS26 Puffer-Girls'!E:E,D8)</f>
        <v>10249</v>
      </c>
      <c r="G8" s="12">
        <f t="shared" si="2"/>
        <v>65593.600000000006</v>
      </c>
      <c r="H8" s="11">
        <f>SUMIFS('SS26 Puffer-Girls'!J:J,'SS26 Puffer-Girls'!D:D,C8,'SS26 Puffer-Girls'!E:E,D8)</f>
        <v>0</v>
      </c>
      <c r="I8" s="12">
        <f t="shared" si="3"/>
        <v>0</v>
      </c>
      <c r="J8" s="11">
        <f t="shared" si="4"/>
        <v>-10249</v>
      </c>
      <c r="K8" s="12"/>
      <c r="L8" s="12" t="e">
        <f t="shared" si="5"/>
        <v>#DIV/0!</v>
      </c>
      <c r="M8" s="13">
        <f t="shared" si="6"/>
        <v>0</v>
      </c>
      <c r="N8" s="9">
        <f>SUMIF('SS26 Puffer-Girls'!D:D,C8,'SS26 Puffer-Girls'!K:K)</f>
        <v>0</v>
      </c>
      <c r="O8" s="9"/>
    </row>
    <row r="9" spans="1:15" x14ac:dyDescent="0.25">
      <c r="A9" s="9" t="s">
        <v>15</v>
      </c>
      <c r="B9" s="9" t="s">
        <v>16</v>
      </c>
      <c r="C9" s="9" t="s">
        <v>29</v>
      </c>
      <c r="D9" s="9" t="s">
        <v>28</v>
      </c>
      <c r="E9" s="10">
        <f t="array" ref="E9">INDEX('SS26 Puffer-Girls'!G:G,MATCH('Summary Sheet'!C9,'SS26 Puffer-Girls'!D:D,0))</f>
        <v>6.53</v>
      </c>
      <c r="F9" s="11">
        <f>SUMIFS('SS26 Puffer-Girls'!H:H,'SS26 Puffer-Girls'!D:D,C9,'SS26 Puffer-Girls'!E:E,D9)</f>
        <v>3543</v>
      </c>
      <c r="G9" s="12">
        <f t="shared" si="2"/>
        <v>23135.79</v>
      </c>
      <c r="H9" s="11">
        <f>SUMIFS('SS26 Puffer-Girls'!J:J,'SS26 Puffer-Girls'!D:D,C9,'SS26 Puffer-Girls'!E:E,D9)</f>
        <v>0</v>
      </c>
      <c r="I9" s="12">
        <f t="shared" si="3"/>
        <v>0</v>
      </c>
      <c r="J9" s="11">
        <f t="shared" si="4"/>
        <v>-3543</v>
      </c>
      <c r="K9" s="12"/>
      <c r="L9" s="12" t="e">
        <f t="shared" si="5"/>
        <v>#DIV/0!</v>
      </c>
      <c r="M9" s="13">
        <f t="shared" si="6"/>
        <v>0</v>
      </c>
      <c r="N9" s="9">
        <f>SUMIF('SS26 Puffer-Girls'!D:D,C9,'SS26 Puffer-Girls'!K:K)</f>
        <v>0</v>
      </c>
      <c r="O9" s="9"/>
    </row>
    <row r="10" spans="1:15" x14ac:dyDescent="0.25">
      <c r="A10" s="9" t="s">
        <v>15</v>
      </c>
      <c r="B10" s="9" t="s">
        <v>16</v>
      </c>
      <c r="C10" s="9" t="s">
        <v>30</v>
      </c>
      <c r="D10" s="9" t="s">
        <v>26</v>
      </c>
      <c r="E10" s="10">
        <f t="array" ref="E10">INDEX('SS26 Puffer-Girls'!G:G,MATCH('Summary Sheet'!C10,'SS26 Puffer-Girls'!D:D,0))</f>
        <v>6.98</v>
      </c>
      <c r="F10" s="11">
        <f>SUMIFS('SS26 Puffer-Girls'!H:H,'SS26 Puffer-Girls'!D:D,C10,'SS26 Puffer-Girls'!E:E,D10)</f>
        <v>15265</v>
      </c>
      <c r="G10" s="12">
        <f t="shared" si="2"/>
        <v>106549.70000000001</v>
      </c>
      <c r="H10" s="11">
        <f>SUMIFS('SS26 Puffer-Girls'!J:J,'SS26 Puffer-Girls'!D:D,C10,'SS26 Puffer-Girls'!E:E,D10)</f>
        <v>0</v>
      </c>
      <c r="I10" s="12">
        <f t="shared" si="3"/>
        <v>0</v>
      </c>
      <c r="J10" s="11">
        <f t="shared" si="4"/>
        <v>-15265</v>
      </c>
      <c r="K10" s="12"/>
      <c r="L10" s="12" t="e">
        <f t="shared" si="5"/>
        <v>#DIV/0!</v>
      </c>
      <c r="M10" s="13">
        <f t="shared" si="6"/>
        <v>0</v>
      </c>
      <c r="N10" s="9">
        <f>SUMIF('SS26 Puffer-Girls'!D:D,C10,'SS26 Puffer-Girls'!K:K)</f>
        <v>0</v>
      </c>
      <c r="O10" s="9"/>
    </row>
    <row r="11" spans="1:15" x14ac:dyDescent="0.25">
      <c r="A11" s="9" t="s">
        <v>15</v>
      </c>
      <c r="B11" s="9" t="s">
        <v>16</v>
      </c>
      <c r="C11" s="9" t="s">
        <v>30</v>
      </c>
      <c r="D11" s="9" t="s">
        <v>31</v>
      </c>
      <c r="E11" s="10">
        <f t="array" ref="E11">INDEX('SS26 Puffer-Girls'!G:G,MATCH('Summary Sheet'!C11,'SS26 Puffer-Girls'!D:D,0))</f>
        <v>6.98</v>
      </c>
      <c r="F11" s="11">
        <f>SUMIFS('SS26 Puffer-Girls'!H:H,'SS26 Puffer-Girls'!D:D,C11,'SS26 Puffer-Girls'!E:E,D11)</f>
        <v>9102</v>
      </c>
      <c r="G11" s="12">
        <f t="shared" si="2"/>
        <v>63531.960000000006</v>
      </c>
      <c r="H11" s="11">
        <f>SUMIFS('SS26 Puffer-Girls'!J:J,'SS26 Puffer-Girls'!D:D,C11,'SS26 Puffer-Girls'!E:E,D11)</f>
        <v>0</v>
      </c>
      <c r="I11" s="12">
        <f t="shared" si="3"/>
        <v>0</v>
      </c>
      <c r="J11" s="11">
        <f t="shared" si="4"/>
        <v>-9102</v>
      </c>
      <c r="K11" s="12"/>
      <c r="L11" s="12" t="e">
        <f t="shared" si="5"/>
        <v>#DIV/0!</v>
      </c>
      <c r="M11" s="13">
        <f t="shared" si="6"/>
        <v>0</v>
      </c>
      <c r="N11" s="9">
        <f>SUMIF('SS26 Puffer-Girls'!D:D,C11,'SS26 Puffer-Girls'!K:K)</f>
        <v>0</v>
      </c>
      <c r="O11" s="9"/>
    </row>
    <row r="12" spans="1:15" x14ac:dyDescent="0.25">
      <c r="A12" s="9" t="s">
        <v>15</v>
      </c>
      <c r="B12" s="9" t="s">
        <v>32</v>
      </c>
      <c r="C12" s="9" t="s">
        <v>33</v>
      </c>
      <c r="D12" s="9" t="s">
        <v>34</v>
      </c>
      <c r="E12" s="10">
        <f t="array" ref="E12">INDEX('SS26 Softshell-Girls'!G:G,MATCH('Summary Sheet'!C12,'SS26 Softshell-Girls'!D:D,0))</f>
        <v>7.94</v>
      </c>
      <c r="F12" s="11">
        <f>SUMIFS('SS26 Softshell-Girls'!H:H,'SS26 Softshell-Girls'!D:D,C12,'SS26 Softshell-Girls'!E:E,D12)</f>
        <v>18255</v>
      </c>
      <c r="G12" s="12">
        <f t="shared" si="2"/>
        <v>144944.70000000001</v>
      </c>
      <c r="H12" s="11">
        <f>SUMIFS('SS26 Softshell-Girls'!J:J,'SS26 Softshell-Girls'!D:D,C12,'SS26 Softshell-Girls'!E:E,D12)</f>
        <v>0</v>
      </c>
      <c r="I12" s="12">
        <f t="shared" si="3"/>
        <v>0</v>
      </c>
      <c r="J12" s="11">
        <f t="shared" si="4"/>
        <v>-18255</v>
      </c>
      <c r="K12" s="12"/>
      <c r="L12" s="12" t="e">
        <f t="shared" si="5"/>
        <v>#DIV/0!</v>
      </c>
      <c r="M12" s="13">
        <f t="shared" si="6"/>
        <v>0</v>
      </c>
      <c r="N12" s="9">
        <f>SUMIF('SS26 Softshell-Girls'!D:D,C12,'SS26 Softshell-Girls'!K:K)</f>
        <v>0</v>
      </c>
      <c r="O12" s="9"/>
    </row>
    <row r="13" spans="1:15" x14ac:dyDescent="0.25">
      <c r="A13" s="9" t="s">
        <v>15</v>
      </c>
      <c r="B13" s="9" t="s">
        <v>32</v>
      </c>
      <c r="C13" s="9" t="s">
        <v>33</v>
      </c>
      <c r="D13" s="9" t="s">
        <v>35</v>
      </c>
      <c r="E13" s="10">
        <f t="array" ref="E13">INDEX('SS26 Softshell-Girls'!G:G,MATCH('Summary Sheet'!C13,'SS26 Softshell-Girls'!D:D,0))</f>
        <v>7.94</v>
      </c>
      <c r="F13" s="11">
        <f>SUMIFS('SS26 Softshell-Girls'!H:H,'SS26 Softshell-Girls'!D:D,C13,'SS26 Softshell-Girls'!E:E,D13)</f>
        <v>13372</v>
      </c>
      <c r="G13" s="12">
        <f t="shared" si="2"/>
        <v>106173.68000000001</v>
      </c>
      <c r="H13" s="11">
        <f>SUMIFS('SS26 Softshell-Girls'!J:J,'SS26 Softshell-Girls'!D:D,C13,'SS26 Softshell-Girls'!E:E,D13)</f>
        <v>0</v>
      </c>
      <c r="I13" s="12">
        <f t="shared" si="3"/>
        <v>0</v>
      </c>
      <c r="J13" s="11">
        <f t="shared" si="4"/>
        <v>-13372</v>
      </c>
      <c r="K13" s="12"/>
      <c r="L13" s="12" t="e">
        <f t="shared" si="5"/>
        <v>#DIV/0!</v>
      </c>
      <c r="M13" s="13">
        <f t="shared" si="6"/>
        <v>0</v>
      </c>
      <c r="N13" s="9">
        <f>SUMIF('SS26 Softshell-Girls'!D:D,C13,'SS26 Softshell-Girls'!K:K)</f>
        <v>0</v>
      </c>
      <c r="O13" s="9"/>
    </row>
    <row r="14" spans="1:15" x14ac:dyDescent="0.25">
      <c r="A14" s="9" t="s">
        <v>15</v>
      </c>
      <c r="B14" s="9" t="s">
        <v>32</v>
      </c>
      <c r="C14" s="110" t="s">
        <v>36</v>
      </c>
      <c r="D14" s="9" t="s">
        <v>31</v>
      </c>
      <c r="E14" s="10">
        <f t="array" ref="E14">INDEX('SS26 Softshell-Girls'!G:G,MATCH('Summary Sheet'!C14,'SS26 Softshell-Girls'!D:D,0))</f>
        <v>10</v>
      </c>
      <c r="F14" s="11">
        <f>SUMIFS('SS26 Softshell-Girls'!H:H,'SS26 Softshell-Girls'!D:D,C14,'SS26 Softshell-Girls'!E:E,D14)</f>
        <v>6309</v>
      </c>
      <c r="G14" s="12">
        <f t="shared" si="2"/>
        <v>63090</v>
      </c>
      <c r="H14" s="11">
        <f>SUMIFS('SS26 Softshell-Girls'!J:J,'SS26 Softshell-Girls'!D:D,C14,'SS26 Softshell-Girls'!E:E,D14)</f>
        <v>0</v>
      </c>
      <c r="I14" s="12">
        <f t="shared" si="3"/>
        <v>0</v>
      </c>
      <c r="J14" s="11">
        <f t="shared" si="4"/>
        <v>-6309</v>
      </c>
      <c r="K14" s="12"/>
      <c r="L14" s="12" t="e">
        <f t="shared" si="5"/>
        <v>#DIV/0!</v>
      </c>
      <c r="M14" s="13">
        <f t="shared" si="6"/>
        <v>0</v>
      </c>
      <c r="N14" s="9">
        <f>SUMIF('SS26 Softshell-Girls'!D:D,C14,'SS26 Softshell-Girls'!K:K)</f>
        <v>0</v>
      </c>
      <c r="O14" s="9"/>
    </row>
    <row r="15" spans="1:15" x14ac:dyDescent="0.25">
      <c r="A15" s="9" t="s">
        <v>15</v>
      </c>
      <c r="B15" s="9" t="s">
        <v>32</v>
      </c>
      <c r="C15" s="9" t="s">
        <v>36</v>
      </c>
      <c r="D15" s="9" t="s">
        <v>37</v>
      </c>
      <c r="E15" s="10">
        <f t="array" ref="E15">INDEX('SS26 Softshell-Girls'!G:G,MATCH('Summary Sheet'!C15,'SS26 Softshell-Girls'!D:D,0))</f>
        <v>10</v>
      </c>
      <c r="F15" s="11">
        <f>SUMIFS('SS26 Softshell-Girls'!H:H,'SS26 Softshell-Girls'!D:D,C15,'SS26 Softshell-Girls'!E:E,D15)</f>
        <v>8466</v>
      </c>
      <c r="G15" s="12">
        <f t="shared" si="2"/>
        <v>84660</v>
      </c>
      <c r="H15" s="11">
        <f>SUMIFS('SS26 Softshell-Girls'!J:J,'SS26 Softshell-Girls'!D:D,C15,'SS26 Softshell-Girls'!E:E,D15)</f>
        <v>0</v>
      </c>
      <c r="I15" s="12">
        <f t="shared" si="3"/>
        <v>0</v>
      </c>
      <c r="J15" s="11">
        <f t="shared" si="4"/>
        <v>-8466</v>
      </c>
      <c r="K15" s="12"/>
      <c r="L15" s="12" t="e">
        <f t="shared" si="5"/>
        <v>#DIV/0!</v>
      </c>
      <c r="M15" s="13">
        <f t="shared" si="6"/>
        <v>0</v>
      </c>
      <c r="N15" s="9">
        <f>SUMIF('SS26 Softshell-Girls'!D:D,C15,'SS26 Softshell-Girls'!K:K)</f>
        <v>0</v>
      </c>
      <c r="O15" s="9"/>
    </row>
    <row r="16" spans="1:15" x14ac:dyDescent="0.25">
      <c r="A16" s="9" t="s">
        <v>15</v>
      </c>
      <c r="B16" s="9" t="s">
        <v>38</v>
      </c>
      <c r="C16" s="9" t="s">
        <v>39</v>
      </c>
      <c r="D16" s="9" t="s">
        <v>20</v>
      </c>
      <c r="E16" s="10">
        <f t="array" ref="E16">INDEX('SS26 Windbreaker-Raintex-Girls'!G:G,MATCH('Summary Sheet'!C16,'SS26 Windbreaker-Raintex-Girls'!D:D,0))</f>
        <v>7.59</v>
      </c>
      <c r="F16" s="11">
        <f>SUMIFS('SS26 Windbreaker-Raintex-Girls'!H:H,'SS26 Windbreaker-Raintex-Girls'!D:D,C16,'SS26 Windbreaker-Raintex-Girls'!E:E,D16)</f>
        <v>8025</v>
      </c>
      <c r="G16" s="12">
        <f t="shared" si="2"/>
        <v>60909.75</v>
      </c>
      <c r="H16" s="11">
        <f>SUMIFS('SS26 Windbreaker-Raintex-Girls'!J:J,'SS26 Windbreaker-Raintex-Girls'!D:D,C16,'SS26 Windbreaker-Raintex-Girls'!E:E,D16)</f>
        <v>0</v>
      </c>
      <c r="I16" s="12">
        <f t="shared" si="3"/>
        <v>0</v>
      </c>
      <c r="J16" s="11">
        <f t="shared" si="4"/>
        <v>-8025</v>
      </c>
      <c r="K16" s="12"/>
      <c r="L16" s="12" t="e">
        <f t="shared" si="5"/>
        <v>#DIV/0!</v>
      </c>
      <c r="M16" s="13">
        <f t="shared" si="6"/>
        <v>0</v>
      </c>
      <c r="N16" s="9">
        <f>SUMIF('SS26 Windbreaker-Raintex-Girls'!D:D,C16,'SS26 Windbreaker-Raintex-Girls'!K:K)</f>
        <v>0</v>
      </c>
      <c r="O16" s="9"/>
    </row>
    <row r="17" spans="1:15" x14ac:dyDescent="0.25">
      <c r="A17" s="9" t="s">
        <v>15</v>
      </c>
      <c r="B17" s="9" t="s">
        <v>38</v>
      </c>
      <c r="C17" s="9" t="s">
        <v>40</v>
      </c>
      <c r="D17" s="9" t="s">
        <v>31</v>
      </c>
      <c r="E17" s="10">
        <f t="array" ref="E17">INDEX('SS26 Windbreaker-Raintex-Girls'!G:G,MATCH('Summary Sheet'!C17,'SS26 Windbreaker-Raintex-Girls'!D:D,0))</f>
        <v>8.16</v>
      </c>
      <c r="F17" s="11">
        <f>SUMIFS('SS26 Windbreaker-Raintex-Girls'!H:H,'SS26 Windbreaker-Raintex-Girls'!D:D,C17,'SS26 Windbreaker-Raintex-Girls'!E:E,D17)</f>
        <v>6105</v>
      </c>
      <c r="G17" s="12">
        <f t="shared" si="2"/>
        <v>49816.800000000003</v>
      </c>
      <c r="H17" s="11">
        <f>SUMIFS('SS26 Windbreaker-Raintex-Girls'!J:J,'SS26 Windbreaker-Raintex-Girls'!D:D,C17,'SS26 Windbreaker-Raintex-Girls'!E:E,D17)</f>
        <v>0</v>
      </c>
      <c r="I17" s="12">
        <f t="shared" si="3"/>
        <v>0</v>
      </c>
      <c r="J17" s="11">
        <f t="shared" si="4"/>
        <v>-6105</v>
      </c>
      <c r="K17" s="12"/>
      <c r="L17" s="12" t="e">
        <f t="shared" si="5"/>
        <v>#DIV/0!</v>
      </c>
      <c r="M17" s="13">
        <f t="shared" si="6"/>
        <v>0</v>
      </c>
      <c r="N17" s="9">
        <f>SUMIF('SS26 Windbreaker-Raintex-Girls'!D:D,C17,'SS26 Windbreaker-Raintex-Girls'!K:K)</f>
        <v>0</v>
      </c>
      <c r="O17" s="9"/>
    </row>
    <row r="18" spans="1:15" x14ac:dyDescent="0.25">
      <c r="A18" s="9" t="s">
        <v>15</v>
      </c>
      <c r="B18" s="9" t="s">
        <v>38</v>
      </c>
      <c r="C18" s="9" t="s">
        <v>41</v>
      </c>
      <c r="D18" s="9" t="s">
        <v>42</v>
      </c>
      <c r="E18" s="10">
        <f t="array" ref="E18">INDEX('SS26 Windbreaker-Raintex-Girls'!G:G,MATCH('Summary Sheet'!C18,'SS26 Windbreaker-Raintex-Girls'!D:D,0))</f>
        <v>6.37</v>
      </c>
      <c r="F18" s="11">
        <f>SUMIFS('SS26 Windbreaker-Raintex-Girls'!H:H,'SS26 Windbreaker-Raintex-Girls'!D:D,C18,'SS26 Windbreaker-Raintex-Girls'!E:E,D18)</f>
        <v>14818</v>
      </c>
      <c r="G18" s="12">
        <f t="shared" si="2"/>
        <v>94390.66</v>
      </c>
      <c r="H18" s="11">
        <f>SUMIFS('SS26 Windbreaker-Raintex-Girls'!J:J,'SS26 Windbreaker-Raintex-Girls'!D:D,C18,'SS26 Windbreaker-Raintex-Girls'!E:E,D18)</f>
        <v>0</v>
      </c>
      <c r="I18" s="12">
        <f t="shared" si="3"/>
        <v>0</v>
      </c>
      <c r="J18" s="11">
        <f t="shared" si="4"/>
        <v>-14818</v>
      </c>
      <c r="K18" s="12"/>
      <c r="L18" s="12" t="e">
        <f t="shared" si="5"/>
        <v>#DIV/0!</v>
      </c>
      <c r="M18" s="13">
        <f t="shared" si="6"/>
        <v>0</v>
      </c>
      <c r="N18" s="9">
        <f>SUMIF('SS26 Windbreaker-Raintex-Girls'!D:D,C18,'SS26 Windbreaker-Raintex-Girls'!K:K)</f>
        <v>0</v>
      </c>
      <c r="O18" s="9"/>
    </row>
    <row r="19" spans="1:15" x14ac:dyDescent="0.25">
      <c r="A19" s="9" t="s">
        <v>15</v>
      </c>
      <c r="B19" s="9" t="s">
        <v>38</v>
      </c>
      <c r="C19" s="9" t="s">
        <v>43</v>
      </c>
      <c r="D19" s="9" t="s">
        <v>44</v>
      </c>
      <c r="E19" s="10">
        <f t="array" ref="E19">INDEX('SS26 Windbreaker-Raintex-Girls'!G:G,MATCH('Summary Sheet'!C19,'SS26 Windbreaker-Raintex-Girls'!D:D,0))</f>
        <v>6.85</v>
      </c>
      <c r="F19" s="11">
        <f>SUMIFS('SS26 Windbreaker-Raintex-Girls'!H:H,'SS26 Windbreaker-Raintex-Girls'!D:D,C19,'SS26 Windbreaker-Raintex-Girls'!E:E,D19)</f>
        <v>4650</v>
      </c>
      <c r="G19" s="12">
        <f t="shared" si="2"/>
        <v>31852.5</v>
      </c>
      <c r="H19" s="11">
        <f>SUMIFS('SS26 Windbreaker-Raintex-Girls'!J:J,'SS26 Windbreaker-Raintex-Girls'!D:D,C19,'SS26 Windbreaker-Raintex-Girls'!E:E,D19)</f>
        <v>0</v>
      </c>
      <c r="I19" s="12">
        <f t="shared" si="3"/>
        <v>0</v>
      </c>
      <c r="J19" s="11">
        <f t="shared" si="4"/>
        <v>-4650</v>
      </c>
      <c r="K19" s="12"/>
      <c r="L19" s="12" t="e">
        <f t="shared" si="5"/>
        <v>#DIV/0!</v>
      </c>
      <c r="M19" s="13">
        <f t="shared" si="6"/>
        <v>0</v>
      </c>
      <c r="N19" s="9">
        <f>SUMIF('SS26 Windbreaker-Raintex-Girls'!D:D,C19,'SS26 Windbreaker-Raintex-Girls'!K:K)</f>
        <v>0</v>
      </c>
      <c r="O19" s="9"/>
    </row>
    <row r="20" spans="1:15" x14ac:dyDescent="0.25">
      <c r="A20" s="9" t="s">
        <v>15</v>
      </c>
      <c r="B20" s="9" t="s">
        <v>38</v>
      </c>
      <c r="C20" s="9" t="s">
        <v>45</v>
      </c>
      <c r="D20" s="9" t="s">
        <v>46</v>
      </c>
      <c r="E20" s="10">
        <f t="array" ref="E20">INDEX('SS26 Windbreaker-Raintex-Girls'!G:G,MATCH('Summary Sheet'!C20,'SS26 Windbreaker-Raintex-Girls'!D:D,0))</f>
        <v>7.48</v>
      </c>
      <c r="F20" s="11">
        <f>SUMIFS('SS26 Windbreaker-Raintex-Girls'!H:H,'SS26 Windbreaker-Raintex-Girls'!D:D,C20,'SS26 Windbreaker-Raintex-Girls'!E:E,D20)</f>
        <v>7100</v>
      </c>
      <c r="G20" s="12">
        <f t="shared" si="2"/>
        <v>53108</v>
      </c>
      <c r="H20" s="11">
        <f>SUMIFS('SS26 Windbreaker-Raintex-Girls'!J:J,'SS26 Windbreaker-Raintex-Girls'!D:D,C20,'SS26 Windbreaker-Raintex-Girls'!E:E,D20)</f>
        <v>0</v>
      </c>
      <c r="I20" s="12">
        <f t="shared" si="3"/>
        <v>0</v>
      </c>
      <c r="J20" s="11">
        <f t="shared" si="4"/>
        <v>-7100</v>
      </c>
      <c r="K20" s="12"/>
      <c r="L20" s="12" t="e">
        <f t="shared" si="5"/>
        <v>#DIV/0!</v>
      </c>
      <c r="M20" s="13">
        <f t="shared" si="6"/>
        <v>0</v>
      </c>
      <c r="N20" s="9">
        <f>SUMIF('SS26 Windbreaker-Raintex-Girls'!D:D,C20,'SS26 Windbreaker-Raintex-Girls'!K:K)</f>
        <v>0</v>
      </c>
      <c r="O20" s="9"/>
    </row>
    <row r="21" spans="1:15" x14ac:dyDescent="0.25">
      <c r="A21" s="9" t="s">
        <v>15</v>
      </c>
      <c r="B21" s="9" t="s">
        <v>38</v>
      </c>
      <c r="C21" s="9" t="s">
        <v>47</v>
      </c>
      <c r="D21" s="9" t="s">
        <v>48</v>
      </c>
      <c r="E21" s="10">
        <f t="array" ref="E21">INDEX('SS26 Windbreaker-Raintex-Girls'!G:G,MATCH('Summary Sheet'!C21,'SS26 Windbreaker-Raintex-Girls'!D:D,0))</f>
        <v>9.81</v>
      </c>
      <c r="F21" s="11">
        <f>SUMIFS('SS26 Windbreaker-Raintex-Girls'!H:H,'SS26 Windbreaker-Raintex-Girls'!D:D,C21,'SS26 Windbreaker-Raintex-Girls'!E:E,D21)</f>
        <v>5474</v>
      </c>
      <c r="G21" s="12">
        <f t="shared" si="2"/>
        <v>53699.94</v>
      </c>
      <c r="H21" s="11">
        <f>SUMIFS('SS26 Windbreaker-Raintex-Girls'!J:J,'SS26 Windbreaker-Raintex-Girls'!D:D,C21,'SS26 Windbreaker-Raintex-Girls'!E:E,D21)</f>
        <v>0</v>
      </c>
      <c r="I21" s="12">
        <f t="shared" si="3"/>
        <v>0</v>
      </c>
      <c r="J21" s="11">
        <f t="shared" si="4"/>
        <v>-5474</v>
      </c>
      <c r="K21" s="12"/>
      <c r="L21" s="12" t="e">
        <f t="shared" si="5"/>
        <v>#DIV/0!</v>
      </c>
      <c r="M21" s="13">
        <f t="shared" si="6"/>
        <v>0</v>
      </c>
      <c r="N21" s="9">
        <f>SUMIF('SS26 Windbreaker-Raintex-Girls'!D:D,C21,'SS26 Windbreaker-Raintex-Girls'!K:K)</f>
        <v>0</v>
      </c>
      <c r="O21" s="9"/>
    </row>
    <row r="22" spans="1:15" x14ac:dyDescent="0.25">
      <c r="A22" s="9" t="s">
        <v>15</v>
      </c>
      <c r="B22" s="9" t="s">
        <v>38</v>
      </c>
      <c r="C22" s="9" t="s">
        <v>49</v>
      </c>
      <c r="D22" s="9" t="s">
        <v>50</v>
      </c>
      <c r="E22" s="10">
        <f t="array" ref="E22">INDEX('SS26 Windbreaker-Raintex-Girls'!G:G,MATCH('Summary Sheet'!C22,'SS26 Windbreaker-Raintex-Girls'!D:D,0))</f>
        <v>7.71</v>
      </c>
      <c r="F22" s="11">
        <f>SUMIFS('SS26 Windbreaker-Raintex-Girls'!H:H,'SS26 Windbreaker-Raintex-Girls'!D:D,C22,'SS26 Windbreaker-Raintex-Girls'!E:E,D22)</f>
        <v>12602</v>
      </c>
      <c r="G22" s="12">
        <f t="shared" si="2"/>
        <v>97161.42</v>
      </c>
      <c r="H22" s="11">
        <f>SUMIFS('SS26 Windbreaker-Raintex-Girls'!J:J,'SS26 Windbreaker-Raintex-Girls'!D:D,C22,'SS26 Windbreaker-Raintex-Girls'!E:E,D22)</f>
        <v>0</v>
      </c>
      <c r="I22" s="12">
        <f t="shared" si="3"/>
        <v>0</v>
      </c>
      <c r="J22" s="11">
        <f t="shared" si="4"/>
        <v>-12602</v>
      </c>
      <c r="K22" s="12"/>
      <c r="L22" s="12" t="e">
        <f t="shared" si="5"/>
        <v>#DIV/0!</v>
      </c>
      <c r="M22" s="13">
        <f t="shared" si="6"/>
        <v>0</v>
      </c>
      <c r="N22" s="9">
        <f>SUMIF('SS26 Windbreaker-Raintex-Girls'!D:D,C22,'SS26 Windbreaker-Raintex-Girls'!K:K)</f>
        <v>0</v>
      </c>
      <c r="O22" s="9"/>
    </row>
    <row r="23" spans="1:15" x14ac:dyDescent="0.25">
      <c r="A23" s="9" t="s">
        <v>15</v>
      </c>
      <c r="B23" s="9" t="s">
        <v>38</v>
      </c>
      <c r="C23" s="9" t="s">
        <v>51</v>
      </c>
      <c r="D23" s="9" t="s">
        <v>52</v>
      </c>
      <c r="E23" s="10">
        <f t="array" ref="E23">INDEX('SS26 Windbreaker-Raintex-Girls'!G:G,MATCH('Summary Sheet'!C23,'SS26 Windbreaker-Raintex-Girls'!D:D,0))</f>
        <v>6.69</v>
      </c>
      <c r="F23" s="11">
        <f>SUMIFS('SS26 Windbreaker-Raintex-Girls'!H:H,'SS26 Windbreaker-Raintex-Girls'!D:D,C23,'SS26 Windbreaker-Raintex-Girls'!E:E,D23)</f>
        <v>13751</v>
      </c>
      <c r="G23" s="12">
        <f t="shared" si="2"/>
        <v>91994.19</v>
      </c>
      <c r="H23" s="11">
        <f>SUMIFS('SS26 Windbreaker-Raintex-Girls'!J:J,'SS26 Windbreaker-Raintex-Girls'!D:D,C23,'SS26 Windbreaker-Raintex-Girls'!E:E,D23)</f>
        <v>0</v>
      </c>
      <c r="I23" s="12">
        <f t="shared" si="3"/>
        <v>0</v>
      </c>
      <c r="J23" s="11">
        <f t="shared" si="4"/>
        <v>-13751</v>
      </c>
      <c r="K23" s="12"/>
      <c r="L23" s="12" t="e">
        <f t="shared" si="5"/>
        <v>#DIV/0!</v>
      </c>
      <c r="M23" s="13">
        <f t="shared" si="6"/>
        <v>0</v>
      </c>
      <c r="N23" s="9">
        <f>SUMIF('SS26 Windbreaker-Raintex-Girls'!D:D,C23,'SS26 Windbreaker-Raintex-Girls'!K:K)</f>
        <v>0</v>
      </c>
      <c r="O23" s="9"/>
    </row>
    <row r="24" spans="1:15" x14ac:dyDescent="0.25">
      <c r="A24" s="9" t="s">
        <v>15</v>
      </c>
      <c r="B24" s="9" t="s">
        <v>38</v>
      </c>
      <c r="C24" s="9" t="s">
        <v>53</v>
      </c>
      <c r="D24" s="9" t="s">
        <v>54</v>
      </c>
      <c r="E24" s="10">
        <f t="array" ref="E24">INDEX('SS26 Windbreaker-Raintex-Girls'!G:G,MATCH('Summary Sheet'!C24,'SS26 Windbreaker-Raintex-Girls'!D:D,0))</f>
        <v>7.95</v>
      </c>
      <c r="F24" s="11">
        <f>SUMIFS('SS26 Windbreaker-Raintex-Girls'!H:H,'SS26 Windbreaker-Raintex-Girls'!D:D,C24,'SS26 Windbreaker-Raintex-Girls'!E:E,D24)</f>
        <v>12005</v>
      </c>
      <c r="G24" s="12">
        <f t="shared" si="2"/>
        <v>95439.75</v>
      </c>
      <c r="H24" s="11">
        <f>SUMIFS('SS26 Windbreaker-Raintex-Girls'!J:J,'SS26 Windbreaker-Raintex-Girls'!D:D,C24,'SS26 Windbreaker-Raintex-Girls'!E:E,D24)</f>
        <v>0</v>
      </c>
      <c r="I24" s="12">
        <f t="shared" si="3"/>
        <v>0</v>
      </c>
      <c r="J24" s="11">
        <f t="shared" si="4"/>
        <v>-12005</v>
      </c>
      <c r="K24" s="12"/>
      <c r="L24" s="12" t="e">
        <f t="shared" si="5"/>
        <v>#DIV/0!</v>
      </c>
      <c r="M24" s="13">
        <f t="shared" si="6"/>
        <v>0</v>
      </c>
      <c r="N24" s="9">
        <f>SUMIF('SS26 Windbreaker-Raintex-Girls'!D:D,C24,'SS26 Windbreaker-Raintex-Girls'!K:K)</f>
        <v>0</v>
      </c>
      <c r="O24" s="9"/>
    </row>
    <row r="25" spans="1:15" x14ac:dyDescent="0.25">
      <c r="A25" s="9" t="s">
        <v>15</v>
      </c>
      <c r="B25" s="9" t="s">
        <v>38</v>
      </c>
      <c r="C25" s="9" t="s">
        <v>53</v>
      </c>
      <c r="D25" s="9" t="s">
        <v>55</v>
      </c>
      <c r="E25" s="10">
        <f t="array" ref="E25">INDEX('SS26 Windbreaker-Raintex-Girls'!G:G,MATCH('Summary Sheet'!C25,'SS26 Windbreaker-Raintex-Girls'!D:D,0))</f>
        <v>7.95</v>
      </c>
      <c r="F25" s="11">
        <f>SUMIFS('SS26 Windbreaker-Raintex-Girls'!H:H,'SS26 Windbreaker-Raintex-Girls'!D:D,C25,'SS26 Windbreaker-Raintex-Girls'!E:E,D25)</f>
        <v>7630</v>
      </c>
      <c r="G25" s="12">
        <f t="shared" si="2"/>
        <v>60658.5</v>
      </c>
      <c r="H25" s="11">
        <f>SUMIFS('SS26 Windbreaker-Raintex-Girls'!J:J,'SS26 Windbreaker-Raintex-Girls'!D:D,C25,'SS26 Windbreaker-Raintex-Girls'!E:E,D25)</f>
        <v>0</v>
      </c>
      <c r="I25" s="12">
        <f t="shared" si="3"/>
        <v>0</v>
      </c>
      <c r="J25" s="11">
        <f t="shared" si="4"/>
        <v>-7630</v>
      </c>
      <c r="K25" s="12"/>
      <c r="L25" s="12" t="e">
        <f t="shared" si="5"/>
        <v>#DIV/0!</v>
      </c>
      <c r="M25" s="13">
        <f t="shared" si="6"/>
        <v>0</v>
      </c>
      <c r="N25" s="9">
        <f>SUMIF('SS26 Windbreaker-Raintex-Girls'!D:D,C25,'SS26 Windbreaker-Raintex-Girls'!K:K)</f>
        <v>0</v>
      </c>
      <c r="O25" s="9"/>
    </row>
    <row r="26" spans="1:15" x14ac:dyDescent="0.25">
      <c r="A26" s="9" t="s">
        <v>15</v>
      </c>
      <c r="B26" s="9" t="s">
        <v>38</v>
      </c>
      <c r="C26" s="9" t="s">
        <v>56</v>
      </c>
      <c r="D26" s="9" t="s">
        <v>31</v>
      </c>
      <c r="E26" s="10">
        <f t="array" ref="E26">INDEX('SS26 Windbreaker-Raintex-Girls'!G:G,MATCH('Summary Sheet'!C26,'SS26 Windbreaker-Raintex-Girls'!D:D,0))</f>
        <v>9.1300000000000008</v>
      </c>
      <c r="F26" s="11">
        <f>SUMIFS('SS26 Windbreaker-Raintex-Girls'!H:H,'SS26 Windbreaker-Raintex-Girls'!D:D,C26,'SS26 Windbreaker-Raintex-Girls'!E:E,D26)</f>
        <v>14298</v>
      </c>
      <c r="G26" s="12">
        <f t="shared" si="2"/>
        <v>130540.74</v>
      </c>
      <c r="H26" s="11">
        <f>SUMIFS('SS26 Windbreaker-Raintex-Girls'!J:J,'SS26 Windbreaker-Raintex-Girls'!D:D,C26,'SS26 Windbreaker-Raintex-Girls'!E:E,D26)</f>
        <v>0</v>
      </c>
      <c r="I26" s="12">
        <f t="shared" si="3"/>
        <v>0</v>
      </c>
      <c r="J26" s="11">
        <f t="shared" si="4"/>
        <v>-14298</v>
      </c>
      <c r="K26" s="12"/>
      <c r="L26" s="12" t="e">
        <f t="shared" si="5"/>
        <v>#DIV/0!</v>
      </c>
      <c r="M26" s="13">
        <f t="shared" si="6"/>
        <v>0</v>
      </c>
      <c r="N26" s="9">
        <f>SUMIF('SS26 Windbreaker-Raintex-Girls'!D:D,C26,'SS26 Windbreaker-Raintex-Girls'!K:K)</f>
        <v>0</v>
      </c>
      <c r="O26" s="9"/>
    </row>
    <row r="27" spans="1:15" x14ac:dyDescent="0.25">
      <c r="A27" s="9" t="s">
        <v>15</v>
      </c>
      <c r="B27" s="9" t="s">
        <v>38</v>
      </c>
      <c r="C27" s="9" t="s">
        <v>56</v>
      </c>
      <c r="D27" s="9" t="s">
        <v>57</v>
      </c>
      <c r="E27" s="10">
        <f t="array" ref="E27">INDEX('SS26 Windbreaker-Raintex-Girls'!G:G,MATCH('Summary Sheet'!C27,'SS26 Windbreaker-Raintex-Girls'!D:D,0))</f>
        <v>9.1300000000000008</v>
      </c>
      <c r="F27" s="11">
        <f>SUMIFS('SS26 Windbreaker-Raintex-Girls'!H:H,'SS26 Windbreaker-Raintex-Girls'!D:D,C27,'SS26 Windbreaker-Raintex-Girls'!E:E,D27)</f>
        <v>14298</v>
      </c>
      <c r="G27" s="12">
        <f t="shared" si="2"/>
        <v>130540.74</v>
      </c>
      <c r="H27" s="11">
        <f>SUMIFS('SS26 Windbreaker-Raintex-Girls'!J:J,'SS26 Windbreaker-Raintex-Girls'!D:D,C27,'SS26 Windbreaker-Raintex-Girls'!E:E,D27)</f>
        <v>0</v>
      </c>
      <c r="I27" s="12">
        <f t="shared" si="3"/>
        <v>0</v>
      </c>
      <c r="J27" s="11">
        <f t="shared" si="4"/>
        <v>-14298</v>
      </c>
      <c r="K27" s="12"/>
      <c r="L27" s="12" t="e">
        <f t="shared" si="5"/>
        <v>#DIV/0!</v>
      </c>
      <c r="M27" s="13">
        <f t="shared" si="6"/>
        <v>0</v>
      </c>
      <c r="N27" s="9">
        <f>SUMIF('SS26 Windbreaker-Raintex-Girls'!D:D,C27,'SS26 Windbreaker-Raintex-Girls'!K:K)</f>
        <v>0</v>
      </c>
      <c r="O27" s="9"/>
    </row>
    <row r="28" spans="1:15" x14ac:dyDescent="0.25">
      <c r="A28" s="9" t="s">
        <v>15</v>
      </c>
      <c r="B28" s="9" t="s">
        <v>38</v>
      </c>
      <c r="C28" s="9" t="s">
        <v>58</v>
      </c>
      <c r="D28" s="9" t="s">
        <v>59</v>
      </c>
      <c r="E28" s="10">
        <f t="array" ref="E28">INDEX('SS26 Windbreaker-Raintex-Girls'!G:G,MATCH('Summary Sheet'!C28,'SS26 Windbreaker-Raintex-Girls'!D:D,0))</f>
        <v>9.32</v>
      </c>
      <c r="F28" s="11">
        <f>SUMIFS('SS26 Windbreaker-Raintex-Girls'!H:H,'SS26 Windbreaker-Raintex-Girls'!D:D,C28,'SS26 Windbreaker-Raintex-Girls'!E:E,D28)</f>
        <v>0</v>
      </c>
      <c r="G28" s="12">
        <f t="shared" si="2"/>
        <v>0</v>
      </c>
      <c r="H28" s="11">
        <f>SUMIFS('SS26 Windbreaker-Raintex-Girls'!J:J,'SS26 Windbreaker-Raintex-Girls'!D:D,C28,'SS26 Windbreaker-Raintex-Girls'!E:E,D28)</f>
        <v>0</v>
      </c>
      <c r="I28" s="12">
        <f t="shared" si="3"/>
        <v>0</v>
      </c>
      <c r="J28" s="11">
        <f t="shared" si="4"/>
        <v>0</v>
      </c>
      <c r="K28" s="12"/>
      <c r="L28" s="12" t="e">
        <f t="shared" si="5"/>
        <v>#DIV/0!</v>
      </c>
      <c r="M28" s="13">
        <f t="shared" si="6"/>
        <v>0</v>
      </c>
      <c r="N28" s="9">
        <f>SUMIF('SS26 Windbreaker-Raintex-Girls'!D:D,C28,'SS26 Windbreaker-Raintex-Girls'!K:K)</f>
        <v>0</v>
      </c>
      <c r="O28" s="9"/>
    </row>
    <row r="29" spans="1:15" x14ac:dyDescent="0.25">
      <c r="A29" s="9" t="s">
        <v>15</v>
      </c>
      <c r="B29" s="9" t="s">
        <v>38</v>
      </c>
      <c r="C29" s="9" t="s">
        <v>58</v>
      </c>
      <c r="D29" s="9" t="s">
        <v>37</v>
      </c>
      <c r="E29" s="10">
        <f t="array" ref="E29">INDEX('SS26 Windbreaker-Raintex-Girls'!G:G,MATCH('Summary Sheet'!C29,'SS26 Windbreaker-Raintex-Girls'!D:D,0))</f>
        <v>9.32</v>
      </c>
      <c r="F29" s="11">
        <f>SUMIFS('SS26 Windbreaker-Raintex-Girls'!H:H,'SS26 Windbreaker-Raintex-Girls'!D:D,C29,'SS26 Windbreaker-Raintex-Girls'!E:E,D29)</f>
        <v>11203</v>
      </c>
      <c r="G29" s="12">
        <f t="shared" si="2"/>
        <v>104411.96</v>
      </c>
      <c r="H29" s="11">
        <f>SUMIFS('SS26 Windbreaker-Raintex-Girls'!J:J,'SS26 Windbreaker-Raintex-Girls'!D:D,C29,'SS26 Windbreaker-Raintex-Girls'!E:E,D29)</f>
        <v>0</v>
      </c>
      <c r="I29" s="12">
        <f t="shared" si="3"/>
        <v>0</v>
      </c>
      <c r="J29" s="11">
        <f t="shared" si="4"/>
        <v>-11203</v>
      </c>
      <c r="K29" s="12"/>
      <c r="L29" s="12" t="e">
        <f t="shared" si="5"/>
        <v>#DIV/0!</v>
      </c>
      <c r="M29" s="13">
        <f t="shared" si="6"/>
        <v>0</v>
      </c>
      <c r="N29" s="9">
        <f>SUMIF('SS26 Windbreaker-Raintex-Girls'!D:D,C29,'SS26 Windbreaker-Raintex-Girls'!K:K)</f>
        <v>0</v>
      </c>
      <c r="O29" s="9"/>
    </row>
    <row r="30" spans="1:15" x14ac:dyDescent="0.25">
      <c r="A30" s="9" t="s">
        <v>15</v>
      </c>
      <c r="B30" s="9" t="s">
        <v>38</v>
      </c>
      <c r="C30" s="9" t="s">
        <v>60</v>
      </c>
      <c r="D30" s="9" t="s">
        <v>61</v>
      </c>
      <c r="E30" s="10">
        <f t="array" ref="E30">INDEX('SS26 Windbreaker-Raintex-Girls'!G:G,MATCH('Summary Sheet'!C30,'SS26 Windbreaker-Raintex-Girls'!D:D,0))</f>
        <v>11.8</v>
      </c>
      <c r="F30" s="11">
        <f>SUMIFS('SS26 Windbreaker-Raintex-Girls'!H:H,'SS26 Windbreaker-Raintex-Girls'!D:D,C30,'SS26 Windbreaker-Raintex-Girls'!E:E,D30)</f>
        <v>4370</v>
      </c>
      <c r="G30" s="12">
        <f t="shared" si="2"/>
        <v>51566</v>
      </c>
      <c r="H30" s="11">
        <f>SUMIFS('SS26 Windbreaker-Raintex-Girls'!J:J,'SS26 Windbreaker-Raintex-Girls'!D:D,C30,'SS26 Windbreaker-Raintex-Girls'!E:E,D30)</f>
        <v>0</v>
      </c>
      <c r="I30" s="12">
        <f t="shared" si="3"/>
        <v>0</v>
      </c>
      <c r="J30" s="11">
        <f t="shared" si="4"/>
        <v>-4370</v>
      </c>
      <c r="K30" s="12"/>
      <c r="L30" s="12" t="e">
        <f t="shared" si="5"/>
        <v>#DIV/0!</v>
      </c>
      <c r="M30" s="13">
        <f t="shared" si="6"/>
        <v>0</v>
      </c>
      <c r="N30" s="9">
        <f>SUMIF('SS26 Windbreaker-Raintex-Girls'!D:D,C30,'SS26 Windbreaker-Raintex-Girls'!K:K)</f>
        <v>0</v>
      </c>
      <c r="O30" s="9"/>
    </row>
    <row r="31" spans="1:15" x14ac:dyDescent="0.25">
      <c r="A31" s="9" t="s">
        <v>15</v>
      </c>
      <c r="B31" s="9" t="s">
        <v>62</v>
      </c>
      <c r="C31" s="9" t="s">
        <v>63</v>
      </c>
      <c r="D31" s="9" t="s">
        <v>64</v>
      </c>
      <c r="E31" s="10">
        <f t="array" ref="E31">INDEX('SS26 Windbreaker-Raintex-Girls'!G:G,MATCH('Summary Sheet'!C31,'SS26 Windbreaker-Raintex-Girls'!D:D,0))</f>
        <v>11</v>
      </c>
      <c r="F31" s="11">
        <f>SUMIFS('SS26 Windbreaker-Raintex-Girls'!H:H,'SS26 Windbreaker-Raintex-Girls'!D:D,C31,'SS26 Windbreaker-Raintex-Girls'!E:E,D31)</f>
        <v>6149</v>
      </c>
      <c r="G31" s="12">
        <f t="shared" si="2"/>
        <v>67639</v>
      </c>
      <c r="H31" s="11">
        <f>SUMIFS('SS26 Windbreaker-Raintex-Girls'!J:J,'SS26 Windbreaker-Raintex-Girls'!D:D,C31,'SS26 Windbreaker-Raintex-Girls'!E:E,D31)</f>
        <v>0</v>
      </c>
      <c r="I31" s="12">
        <f t="shared" si="3"/>
        <v>0</v>
      </c>
      <c r="J31" s="11">
        <f t="shared" si="4"/>
        <v>-6149</v>
      </c>
      <c r="K31" s="12"/>
      <c r="L31" s="12" t="e">
        <f t="shared" si="5"/>
        <v>#DIV/0!</v>
      </c>
      <c r="M31" s="13">
        <f t="shared" si="6"/>
        <v>0</v>
      </c>
      <c r="N31" s="9">
        <f>SUMIF('SS26 Windbreaker-Raintex-Girls'!D:D,C31,'SS26 Windbreaker-Raintex-Girls'!K:K)</f>
        <v>0</v>
      </c>
      <c r="O31" s="9"/>
    </row>
    <row r="32" spans="1:15" x14ac:dyDescent="0.25">
      <c r="A32" s="9" t="s">
        <v>15</v>
      </c>
      <c r="B32" s="9" t="s">
        <v>65</v>
      </c>
      <c r="C32" s="9" t="s">
        <v>66</v>
      </c>
      <c r="D32" s="9" t="s">
        <v>59</v>
      </c>
      <c r="E32" s="10">
        <f t="array" ref="E32">INDEX('SS26 Trench-Girls'!G:G,MATCH('Summary Sheet'!C32,'SS26 Trench-Girls'!D:D,0))</f>
        <v>9.7799999999999994</v>
      </c>
      <c r="F32" s="11">
        <f>SUMIFS('SS26 Trench-Girls'!H:H,'SS26 Trench-Girls'!D:D,C32,'SS26 Trench-Girls'!E:E,D32)</f>
        <v>6070</v>
      </c>
      <c r="G32" s="12">
        <f t="shared" si="2"/>
        <v>59364.6</v>
      </c>
      <c r="H32" s="11">
        <f>SUMIFS('SS26 Trench-Girls'!J:J,'SS26 Trench-Girls'!D:D,C32,'SS26 Trench-Girls'!E:E,D32)</f>
        <v>0</v>
      </c>
      <c r="I32" s="12">
        <f t="shared" si="3"/>
        <v>0</v>
      </c>
      <c r="J32" s="11">
        <f t="shared" si="4"/>
        <v>-6070</v>
      </c>
      <c r="K32" s="12"/>
      <c r="L32" s="12" t="e">
        <f t="shared" si="5"/>
        <v>#DIV/0!</v>
      </c>
      <c r="M32" s="13">
        <f t="shared" si="6"/>
        <v>0</v>
      </c>
      <c r="N32" s="9">
        <f>SUMIF('SS26 Trench-Girls'!D:D,C32,'SS26 Trench-Girls'!K:K)</f>
        <v>0</v>
      </c>
      <c r="O32" s="9"/>
    </row>
    <row r="33" spans="1:15" x14ac:dyDescent="0.25">
      <c r="A33" s="9" t="s">
        <v>15</v>
      </c>
      <c r="B33" s="9" t="s">
        <v>65</v>
      </c>
      <c r="C33" s="9" t="s">
        <v>67</v>
      </c>
      <c r="D33" s="9" t="s">
        <v>61</v>
      </c>
      <c r="E33" s="10">
        <f t="array" ref="E33">INDEX('SS26 Trench-Girls'!G:G,MATCH('Summary Sheet'!C33,'SS26 Trench-Girls'!D:D,0))</f>
        <v>11.06</v>
      </c>
      <c r="F33" s="11">
        <f>SUMIFS('SS26 Trench-Girls'!H:H,'SS26 Trench-Girls'!D:D,C33,'SS26 Trench-Girls'!E:E,D33)</f>
        <v>5060</v>
      </c>
      <c r="G33" s="12">
        <f t="shared" si="2"/>
        <v>55963.600000000006</v>
      </c>
      <c r="H33" s="11">
        <f>SUMIFS('SS26 Trench-Girls'!J:J,'SS26 Trench-Girls'!D:D,C33,'SS26 Trench-Girls'!E:E,D33)</f>
        <v>0</v>
      </c>
      <c r="I33" s="12">
        <f t="shared" si="3"/>
        <v>0</v>
      </c>
      <c r="J33" s="11">
        <f t="shared" si="4"/>
        <v>-5060</v>
      </c>
      <c r="K33" s="12"/>
      <c r="L33" s="12" t="e">
        <f t="shared" si="5"/>
        <v>#DIV/0!</v>
      </c>
      <c r="M33" s="13">
        <f t="shared" si="6"/>
        <v>0</v>
      </c>
      <c r="N33" s="9">
        <f>SUMIF('SS26 Trench-Girls'!D:D,C33,'SS26 Trench-Girls'!K:K)</f>
        <v>0</v>
      </c>
      <c r="O33" s="9"/>
    </row>
    <row r="34" spans="1:15" x14ac:dyDescent="0.25">
      <c r="A34" s="9" t="s">
        <v>15</v>
      </c>
      <c r="B34" s="9" t="s">
        <v>68</v>
      </c>
      <c r="C34" s="9" t="s">
        <v>69</v>
      </c>
      <c r="D34" s="9" t="s">
        <v>70</v>
      </c>
      <c r="E34" s="10">
        <f t="array" ref="E34">INDEX('SS26 Welding-Girls'!G:G,MATCH('Summary Sheet'!C34,'SS26 Welding-Girls'!D:D,0))</f>
        <v>0</v>
      </c>
      <c r="F34" s="11">
        <f>SUMIFS('SS26 Welding-Girls'!H:H,'SS26 Welding-Girls'!D:D,C34,'SS26 Welding-Girls'!E:E,D34)</f>
        <v>6250</v>
      </c>
      <c r="G34" s="12">
        <f t="shared" si="2"/>
        <v>0</v>
      </c>
      <c r="H34" s="11">
        <f>SUMIFS('SS26 Welding-Girls'!J:J,'SS26 Welding-Girls'!D:D,C34,'SS26 Welding-Girls'!E:E,D34)</f>
        <v>0</v>
      </c>
      <c r="I34" s="12">
        <f t="shared" si="3"/>
        <v>0</v>
      </c>
      <c r="J34" s="11">
        <f t="shared" si="4"/>
        <v>-6250</v>
      </c>
      <c r="K34" s="12"/>
      <c r="L34" s="12" t="e">
        <f t="shared" si="5"/>
        <v>#DIV/0!</v>
      </c>
      <c r="M34" s="13" t="e">
        <f t="shared" si="6"/>
        <v>#DIV/0!</v>
      </c>
      <c r="N34" s="9">
        <f>SUMIF('SS26 Welding-Girls'!D:D,C34,'SS26 Welding-Girls'!K:K)</f>
        <v>0</v>
      </c>
      <c r="O34" s="9"/>
    </row>
    <row r="35" spans="1:15" x14ac:dyDescent="0.25">
      <c r="A35" s="9" t="s">
        <v>15</v>
      </c>
      <c r="B35" s="9" t="s">
        <v>68</v>
      </c>
      <c r="C35" s="9" t="s">
        <v>71</v>
      </c>
      <c r="D35" s="9" t="s">
        <v>72</v>
      </c>
      <c r="E35" s="10">
        <f t="array" ref="E35">INDEX('SS26 Welding-Girls'!G:G,MATCH('Summary Sheet'!C35,'SS26 Welding-Girls'!D:D,0))</f>
        <v>0</v>
      </c>
      <c r="F35" s="11">
        <f>SUMIFS('SS26 Welding-Girls'!H:H,'SS26 Welding-Girls'!D:D,C35,'SS26 Welding-Girls'!E:E,D35)</f>
        <v>8360</v>
      </c>
      <c r="G35" s="12">
        <f t="shared" si="2"/>
        <v>0</v>
      </c>
      <c r="H35" s="11">
        <f>SUMIFS('SS26 Welding-Girls'!J:J,'SS26 Welding-Girls'!D:D,C35,'SS26 Welding-Girls'!E:E,D35)</f>
        <v>0</v>
      </c>
      <c r="I35" s="12">
        <f t="shared" si="3"/>
        <v>0</v>
      </c>
      <c r="J35" s="11">
        <f t="shared" si="4"/>
        <v>-8360</v>
      </c>
      <c r="K35" s="12"/>
      <c r="L35" s="12" t="e">
        <f t="shared" si="5"/>
        <v>#DIV/0!</v>
      </c>
      <c r="M35" s="13" t="e">
        <f t="shared" si="6"/>
        <v>#DIV/0!</v>
      </c>
      <c r="N35" s="9">
        <f>SUMIF('SS26 Welding-Girls'!D:D,C35,'SS26 Welding-Girls'!K:K)</f>
        <v>0</v>
      </c>
      <c r="O35" s="9"/>
    </row>
    <row r="36" spans="1:15" x14ac:dyDescent="0.25">
      <c r="A36" s="9" t="s">
        <v>15</v>
      </c>
      <c r="B36" s="9" t="s">
        <v>68</v>
      </c>
      <c r="C36" s="9" t="s">
        <v>73</v>
      </c>
      <c r="D36" s="9" t="s">
        <v>74</v>
      </c>
      <c r="E36" s="10">
        <f t="array" ref="E36">INDEX('SS26 Welding-Girls'!G:G,MATCH('Summary Sheet'!C36,'SS26 Welding-Girls'!D:D,0))</f>
        <v>8.8800000000000008</v>
      </c>
      <c r="F36" s="11">
        <f>SUMIFS('SS26 Welding-Girls'!H:H,'SS26 Welding-Girls'!D:D,C36,'SS26 Welding-Girls'!E:E,D36)</f>
        <v>6008</v>
      </c>
      <c r="G36" s="12">
        <f t="shared" si="2"/>
        <v>53351.040000000008</v>
      </c>
      <c r="H36" s="11">
        <f>SUMIFS('SS26 Welding-Girls'!J:J,'SS26 Welding-Girls'!D:D,C36,'SS26 Welding-Girls'!E:E,D36)</f>
        <v>0</v>
      </c>
      <c r="I36" s="12">
        <f t="shared" si="3"/>
        <v>0</v>
      </c>
      <c r="J36" s="11">
        <f t="shared" si="4"/>
        <v>-6008</v>
      </c>
      <c r="K36" s="12"/>
      <c r="L36" s="12" t="e">
        <f t="shared" si="5"/>
        <v>#DIV/0!</v>
      </c>
      <c r="M36" s="13">
        <f t="shared" si="6"/>
        <v>0</v>
      </c>
      <c r="N36" s="9">
        <f>SUMIF('SS26 Welding-Girls'!D:D,C36,'SS26 Welding-Girls'!K:K)</f>
        <v>0</v>
      </c>
      <c r="O36" s="9"/>
    </row>
    <row r="37" spans="1:15" x14ac:dyDescent="0.25">
      <c r="A37" s="9" t="s">
        <v>15</v>
      </c>
      <c r="B37" s="9" t="s">
        <v>68</v>
      </c>
      <c r="C37" s="9" t="s">
        <v>75</v>
      </c>
      <c r="D37" s="9" t="s">
        <v>22</v>
      </c>
      <c r="E37" s="10">
        <f t="array" ref="E37">INDEX('SS26 Welding-Girls'!G:G,MATCH('Summary Sheet'!C37,'SS26 Welding-Girls'!D:D,0))</f>
        <v>5.72</v>
      </c>
      <c r="F37" s="11">
        <f>SUMIFS('SS26 Welding-Girls'!H:H,'SS26 Welding-Girls'!D:D,C37,'SS26 Welding-Girls'!E:E,D37)</f>
        <v>6926</v>
      </c>
      <c r="G37" s="12">
        <f t="shared" si="2"/>
        <v>39616.720000000001</v>
      </c>
      <c r="H37" s="11">
        <f>SUMIFS('SS26 Welding-Girls'!J:J,'SS26 Welding-Girls'!D:D,C37,'SS26 Welding-Girls'!E:E,D37)</f>
        <v>0</v>
      </c>
      <c r="I37" s="12">
        <f t="shared" si="3"/>
        <v>0</v>
      </c>
      <c r="J37" s="11">
        <f t="shared" si="4"/>
        <v>-6926</v>
      </c>
      <c r="K37" s="12"/>
      <c r="L37" s="12" t="e">
        <f t="shared" si="5"/>
        <v>#DIV/0!</v>
      </c>
      <c r="M37" s="13">
        <f t="shared" si="6"/>
        <v>0</v>
      </c>
      <c r="N37" s="9">
        <f>SUMIF('SS26 Welding-Girls'!D:D,C37,'SS26 Welding-Girls'!K:K)</f>
        <v>0</v>
      </c>
      <c r="O37" s="9"/>
    </row>
    <row r="38" spans="1:15" x14ac:dyDescent="0.25">
      <c r="A38" s="9" t="s">
        <v>76</v>
      </c>
      <c r="B38" s="9" t="s">
        <v>16</v>
      </c>
      <c r="C38" s="9" t="s">
        <v>77</v>
      </c>
      <c r="D38" s="9" t="s">
        <v>78</v>
      </c>
      <c r="E38" s="10" t="e">
        <f t="array" ref="E38">INDEX('SS26 Puffer Boys'!G:G,MATCH('Summary Sheet'!C38,'SS26 Puffer Boys'!D:D,0))</f>
        <v>#N/A</v>
      </c>
      <c r="F38" s="11">
        <f>SUMIFS('SS26 Puffer Boys'!H:H,'SS26 Puffer Boys'!D:D,C38,'SS26 Puffer Boys'!E:E,D38)</f>
        <v>0</v>
      </c>
      <c r="G38" s="12" t="e">
        <f t="shared" si="2"/>
        <v>#N/A</v>
      </c>
      <c r="H38" s="11">
        <f>SUMIFS('SS26 Puffer Boys'!J:J,'SS26 Puffer Boys'!D:D,C38,'SS26 Puffer Boys'!E:E,D38)</f>
        <v>0</v>
      </c>
      <c r="I38" s="12" t="e">
        <f t="shared" si="3"/>
        <v>#N/A</v>
      </c>
      <c r="J38" s="11">
        <f t="shared" si="4"/>
        <v>0</v>
      </c>
      <c r="K38" s="12"/>
      <c r="L38" s="12" t="e">
        <f t="shared" si="5"/>
        <v>#DIV/0!</v>
      </c>
      <c r="M38" s="13" t="e">
        <f t="shared" si="6"/>
        <v>#N/A</v>
      </c>
      <c r="N38" s="9">
        <f>SUMIF('SS26 Puffer Boys'!D:D,C38,'SS26 Puffer Boys'!K:K)</f>
        <v>0</v>
      </c>
      <c r="O38" s="9"/>
    </row>
    <row r="39" spans="1:15" x14ac:dyDescent="0.25">
      <c r="A39" s="9" t="s">
        <v>76</v>
      </c>
      <c r="B39" s="9" t="s">
        <v>16</v>
      </c>
      <c r="C39" s="9" t="s">
        <v>79</v>
      </c>
      <c r="D39" s="9" t="s">
        <v>80</v>
      </c>
      <c r="E39" s="10">
        <f t="array" ref="E39">INDEX('SS26 Puffer Boys'!G:G,MATCH('Summary Sheet'!C39,'SS26 Puffer Boys'!D:D,0))</f>
        <v>5.18</v>
      </c>
      <c r="F39" s="11">
        <f>SUMIFS('SS26 Puffer Boys'!H:H,'SS26 Puffer Boys'!D:D,C39,'SS26 Puffer Boys'!E:E,D39)</f>
        <v>14008</v>
      </c>
      <c r="G39" s="12">
        <f t="shared" si="2"/>
        <v>72561.440000000002</v>
      </c>
      <c r="H39" s="11">
        <f>SUMIFS('SS26 Puffer Boys'!J:J,'SS26 Puffer Boys'!D:D,C39,'SS26 Puffer Boys'!E:E,D39)</f>
        <v>0</v>
      </c>
      <c r="I39" s="12">
        <f t="shared" si="3"/>
        <v>0</v>
      </c>
      <c r="J39" s="11">
        <f t="shared" si="4"/>
        <v>-14008</v>
      </c>
      <c r="K39" s="12"/>
      <c r="L39" s="12">
        <f t="shared" si="5"/>
        <v>0</v>
      </c>
      <c r="M39" s="13">
        <f t="shared" si="6"/>
        <v>0</v>
      </c>
      <c r="N39" s="9">
        <f>SUMIF('SS26 Puffer Boys'!D:D,C39,'SS26 Puffer Boys'!K:K)</f>
        <v>36</v>
      </c>
      <c r="O39" s="9"/>
    </row>
    <row r="40" spans="1:15" x14ac:dyDescent="0.25">
      <c r="A40" s="9" t="s">
        <v>76</v>
      </c>
      <c r="B40" s="9" t="s">
        <v>16</v>
      </c>
      <c r="C40" s="9" t="s">
        <v>79</v>
      </c>
      <c r="D40" s="9" t="s">
        <v>81</v>
      </c>
      <c r="E40" s="10">
        <f t="array" ref="E40">INDEX('SS26 Puffer Boys'!G:G,MATCH('Summary Sheet'!C40,'SS26 Puffer Boys'!D:D,0))</f>
        <v>5.18</v>
      </c>
      <c r="F40" s="11">
        <f>SUMIFS('SS26 Puffer Boys'!H:H,'SS26 Puffer Boys'!D:D,C40,'SS26 Puffer Boys'!E:E,D40)</f>
        <v>5283</v>
      </c>
      <c r="G40" s="12">
        <f t="shared" si="2"/>
        <v>27365.94</v>
      </c>
      <c r="H40" s="11">
        <f>SUMIFS('SS26 Puffer Boys'!J:J,'SS26 Puffer Boys'!D:D,C40,'SS26 Puffer Boys'!E:E,D40)</f>
        <v>0</v>
      </c>
      <c r="I40" s="12">
        <f t="shared" si="3"/>
        <v>0</v>
      </c>
      <c r="J40" s="11">
        <f t="shared" si="4"/>
        <v>-5283</v>
      </c>
      <c r="K40" s="12"/>
      <c r="L40" s="12">
        <f t="shared" si="5"/>
        <v>0</v>
      </c>
      <c r="M40" s="13">
        <f t="shared" si="6"/>
        <v>0</v>
      </c>
      <c r="N40" s="9">
        <f>SUMIF('SS26 Puffer Boys'!D:D,C40,'SS26 Puffer Boys'!K:K)</f>
        <v>36</v>
      </c>
      <c r="O40" s="9"/>
    </row>
    <row r="41" spans="1:15" x14ac:dyDescent="0.25">
      <c r="A41" s="9" t="s">
        <v>76</v>
      </c>
      <c r="B41" s="9" t="s">
        <v>16</v>
      </c>
      <c r="C41" s="9" t="s">
        <v>82</v>
      </c>
      <c r="D41" s="9" t="s">
        <v>83</v>
      </c>
      <c r="E41" s="10">
        <f t="array" ref="E41">INDEX('SS26 Puffer Boys'!G:G,MATCH('Summary Sheet'!C41,'SS26 Puffer Boys'!D:D,0))</f>
        <v>6.68</v>
      </c>
      <c r="F41" s="11">
        <f>SUMIFS('SS26 Puffer Boys'!H:H,'SS26 Puffer Boys'!D:D,C41,'SS26 Puffer Boys'!E:E,D41)</f>
        <v>12123</v>
      </c>
      <c r="G41" s="12">
        <f t="shared" si="2"/>
        <v>80981.64</v>
      </c>
      <c r="H41" s="11">
        <f>SUMIFS('SS26 Puffer Boys'!J:J,'SS26 Puffer Boys'!D:D,C41,'SS26 Puffer Boys'!E:E,D41)</f>
        <v>0</v>
      </c>
      <c r="I41" s="12">
        <f t="shared" si="3"/>
        <v>0</v>
      </c>
      <c r="J41" s="11">
        <f t="shared" si="4"/>
        <v>-12123</v>
      </c>
      <c r="K41" s="12"/>
      <c r="L41" s="12">
        <f t="shared" si="5"/>
        <v>0</v>
      </c>
      <c r="M41" s="13">
        <f t="shared" si="6"/>
        <v>0</v>
      </c>
      <c r="N41" s="9">
        <f>SUMIF('SS26 Puffer Boys'!D:D,C41,'SS26 Puffer Boys'!K:K)</f>
        <v>50</v>
      </c>
      <c r="O41" s="9"/>
    </row>
    <row r="42" spans="1:15" x14ac:dyDescent="0.25">
      <c r="A42" s="9" t="s">
        <v>76</v>
      </c>
      <c r="B42" s="9" t="s">
        <v>16</v>
      </c>
      <c r="C42" s="9" t="s">
        <v>84</v>
      </c>
      <c r="D42" s="9" t="s">
        <v>85</v>
      </c>
      <c r="E42" s="10">
        <f t="array" ref="E42">INDEX('SS26 Puffer Boys'!G:G,MATCH('Summary Sheet'!C42,'SS26 Puffer Boys'!D:D,0))</f>
        <v>6.73</v>
      </c>
      <c r="F42" s="11">
        <f>SUMIFS('SS26 Puffer Boys'!H:H,'SS26 Puffer Boys'!D:D,C42,'SS26 Puffer Boys'!E:E,D42)</f>
        <v>4739</v>
      </c>
      <c r="G42" s="12">
        <f t="shared" si="2"/>
        <v>31893.47</v>
      </c>
      <c r="H42" s="11">
        <f>SUMIFS('SS26 Puffer Boys'!J:J,'SS26 Puffer Boys'!D:D,C42,'SS26 Puffer Boys'!E:E,D42)</f>
        <v>0</v>
      </c>
      <c r="I42" s="12">
        <f t="shared" si="3"/>
        <v>0</v>
      </c>
      <c r="J42" s="11">
        <f t="shared" si="4"/>
        <v>-4739</v>
      </c>
      <c r="K42" s="12"/>
      <c r="L42" s="12">
        <f t="shared" si="5"/>
        <v>0</v>
      </c>
      <c r="M42" s="13">
        <f t="shared" si="6"/>
        <v>0</v>
      </c>
      <c r="N42" s="9">
        <f>SUMIF('SS26 Puffer Boys'!D:D,C42,'SS26 Puffer Boys'!K:K)</f>
        <v>50</v>
      </c>
      <c r="O42" s="9"/>
    </row>
    <row r="43" spans="1:15" x14ac:dyDescent="0.25">
      <c r="A43" s="9" t="s">
        <v>76</v>
      </c>
      <c r="B43" s="9" t="s">
        <v>16</v>
      </c>
      <c r="C43" s="9" t="s">
        <v>84</v>
      </c>
      <c r="D43" s="9" t="s">
        <v>86</v>
      </c>
      <c r="E43" s="10">
        <f t="array" ref="E43">INDEX('SS26 Puffer Boys'!G:G,MATCH('Summary Sheet'!C43,'SS26 Puffer Boys'!D:D,0))</f>
        <v>6.73</v>
      </c>
      <c r="F43" s="11">
        <f>SUMIFS('SS26 Puffer Boys'!H:H,'SS26 Puffer Boys'!D:D,C43,'SS26 Puffer Boys'!E:E,D43)</f>
        <v>16902</v>
      </c>
      <c r="G43" s="12">
        <f t="shared" si="2"/>
        <v>113750.46</v>
      </c>
      <c r="H43" s="11">
        <f>SUMIFS('SS26 Puffer Boys'!J:J,'SS26 Puffer Boys'!D:D,C43,'SS26 Puffer Boys'!E:E,D43)</f>
        <v>0</v>
      </c>
      <c r="I43" s="12">
        <f t="shared" si="3"/>
        <v>0</v>
      </c>
      <c r="J43" s="11">
        <f t="shared" si="4"/>
        <v>-16902</v>
      </c>
      <c r="K43" s="12"/>
      <c r="L43" s="12">
        <f t="shared" si="5"/>
        <v>0</v>
      </c>
      <c r="M43" s="13">
        <f t="shared" si="6"/>
        <v>0</v>
      </c>
      <c r="N43" s="9">
        <f>SUMIF('SS26 Puffer Boys'!D:D,C43,'SS26 Puffer Boys'!K:K)</f>
        <v>50</v>
      </c>
      <c r="O43" s="9"/>
    </row>
    <row r="44" spans="1:15" x14ac:dyDescent="0.25">
      <c r="A44" s="9" t="s">
        <v>76</v>
      </c>
      <c r="B44" s="9" t="s">
        <v>16</v>
      </c>
      <c r="C44" s="9" t="s">
        <v>87</v>
      </c>
      <c r="D44" s="9" t="s">
        <v>88</v>
      </c>
      <c r="E44" s="10">
        <f t="array" ref="E44">INDEX('SS26 Puffer Boys'!G:G,MATCH('Summary Sheet'!C44,'SS26 Puffer Boys'!D:D,0))</f>
        <v>7.9</v>
      </c>
      <c r="F44" s="11">
        <f>SUMIFS('SS26 Puffer Boys'!H:H,'SS26 Puffer Boys'!D:D,C44,'SS26 Puffer Boys'!E:E,D44)</f>
        <v>4259</v>
      </c>
      <c r="G44" s="12">
        <f t="shared" si="2"/>
        <v>33646.1</v>
      </c>
      <c r="H44" s="11">
        <f>SUMIFS('SS26 Puffer Boys'!J:J,'SS26 Puffer Boys'!D:D,C44,'SS26 Puffer Boys'!E:E,D44)</f>
        <v>0</v>
      </c>
      <c r="I44" s="12">
        <f t="shared" si="3"/>
        <v>0</v>
      </c>
      <c r="J44" s="11">
        <f t="shared" si="4"/>
        <v>-4259</v>
      </c>
      <c r="K44" s="12"/>
      <c r="L44" s="12">
        <f t="shared" si="5"/>
        <v>0</v>
      </c>
      <c r="M44" s="13">
        <f t="shared" si="6"/>
        <v>0</v>
      </c>
      <c r="N44" s="9">
        <f>SUMIF('SS26 Puffer Boys'!D:D,C44,'SS26 Puffer Boys'!K:K)</f>
        <v>52</v>
      </c>
      <c r="O44" s="9"/>
    </row>
    <row r="45" spans="1:15" x14ac:dyDescent="0.25">
      <c r="A45" s="9" t="s">
        <v>76</v>
      </c>
      <c r="B45" s="9" t="s">
        <v>16</v>
      </c>
      <c r="C45" s="9" t="s">
        <v>89</v>
      </c>
      <c r="D45" s="9" t="s">
        <v>90</v>
      </c>
      <c r="E45" s="10">
        <f t="array" ref="E45">INDEX('SS26 Puffer Boys'!G:G,MATCH('Summary Sheet'!C45,'SS26 Puffer Boys'!D:D,0))</f>
        <v>8.3000000000000007</v>
      </c>
      <c r="F45" s="11">
        <f>SUMIFS('SS26 Puffer Boys'!H:H,'SS26 Puffer Boys'!D:D,C45,'SS26 Puffer Boys'!E:E,D45)</f>
        <v>9400</v>
      </c>
      <c r="G45" s="12">
        <f t="shared" si="2"/>
        <v>78020</v>
      </c>
      <c r="H45" s="11">
        <f>SUMIFS('SS26 Puffer Boys'!J:J,'SS26 Puffer Boys'!D:D,C45,'SS26 Puffer Boys'!E:E,D45)</f>
        <v>0</v>
      </c>
      <c r="I45" s="12">
        <f t="shared" si="3"/>
        <v>0</v>
      </c>
      <c r="J45" s="11">
        <f t="shared" si="4"/>
        <v>-9400</v>
      </c>
      <c r="K45" s="12"/>
      <c r="L45" s="12">
        <f t="shared" si="5"/>
        <v>0</v>
      </c>
      <c r="M45" s="13">
        <f t="shared" si="6"/>
        <v>0</v>
      </c>
      <c r="N45" s="9">
        <f>SUMIF('SS26 Puffer Boys'!D:D,C45,'SS26 Puffer Boys'!K:K)</f>
        <v>56.5</v>
      </c>
      <c r="O45" s="9"/>
    </row>
    <row r="46" spans="1:15" x14ac:dyDescent="0.25">
      <c r="A46" s="9" t="s">
        <v>76</v>
      </c>
      <c r="B46" s="9" t="s">
        <v>16</v>
      </c>
      <c r="C46" s="9" t="s">
        <v>89</v>
      </c>
      <c r="D46" s="9" t="s">
        <v>88</v>
      </c>
      <c r="E46" s="10">
        <f t="array" ref="E46">INDEX('SS26 Puffer Boys'!G:G,MATCH('Summary Sheet'!C46,'SS26 Puffer Boys'!D:D,0))</f>
        <v>8.3000000000000007</v>
      </c>
      <c r="F46" s="11">
        <f>SUMIFS('SS26 Puffer Boys'!H:H,'SS26 Puffer Boys'!D:D,C46,'SS26 Puffer Boys'!E:E,D46)</f>
        <v>20349</v>
      </c>
      <c r="G46" s="12">
        <f t="shared" si="2"/>
        <v>168896.7</v>
      </c>
      <c r="H46" s="11">
        <f>SUMIFS('SS26 Puffer Boys'!J:J,'SS26 Puffer Boys'!D:D,C46,'SS26 Puffer Boys'!E:E,D46)</f>
        <v>0</v>
      </c>
      <c r="I46" s="12">
        <f t="shared" si="3"/>
        <v>0</v>
      </c>
      <c r="J46" s="11">
        <f t="shared" si="4"/>
        <v>-20349</v>
      </c>
      <c r="K46" s="12"/>
      <c r="L46" s="12">
        <f t="shared" si="5"/>
        <v>0</v>
      </c>
      <c r="M46" s="13">
        <f t="shared" si="6"/>
        <v>0</v>
      </c>
      <c r="N46" s="9">
        <f>SUMIF('SS26 Puffer Boys'!D:D,C46,'SS26 Puffer Boys'!K:K)</f>
        <v>56.5</v>
      </c>
      <c r="O46" s="9"/>
    </row>
    <row r="47" spans="1:15" x14ac:dyDescent="0.25">
      <c r="A47" s="9" t="s">
        <v>76</v>
      </c>
      <c r="B47" s="9" t="s">
        <v>16</v>
      </c>
      <c r="C47" s="9" t="s">
        <v>89</v>
      </c>
      <c r="D47" s="9" t="s">
        <v>91</v>
      </c>
      <c r="E47" s="10">
        <f t="array" ref="E47">INDEX('SS26 Puffer Boys'!G:G,MATCH('Summary Sheet'!C47,'SS26 Puffer Boys'!D:D,0))</f>
        <v>8.3000000000000007</v>
      </c>
      <c r="F47" s="11">
        <f>SUMIFS('SS26 Puffer Boys'!H:H,'SS26 Puffer Boys'!D:D,C47,'SS26 Puffer Boys'!E:E,D47)</f>
        <v>14488</v>
      </c>
      <c r="G47" s="12">
        <f t="shared" si="2"/>
        <v>120250.40000000001</v>
      </c>
      <c r="H47" s="11">
        <f>SUMIFS('SS26 Puffer Boys'!J:J,'SS26 Puffer Boys'!D:D,C47,'SS26 Puffer Boys'!E:E,D47)</f>
        <v>0</v>
      </c>
      <c r="I47" s="12">
        <f t="shared" si="3"/>
        <v>0</v>
      </c>
      <c r="J47" s="11">
        <f t="shared" si="4"/>
        <v>-14488</v>
      </c>
      <c r="K47" s="12"/>
      <c r="L47" s="12">
        <f t="shared" si="5"/>
        <v>0</v>
      </c>
      <c r="M47" s="13">
        <f t="shared" si="6"/>
        <v>0</v>
      </c>
      <c r="N47" s="9">
        <f>SUMIF('SS26 Puffer Boys'!D:D,C47,'SS26 Puffer Boys'!K:K)</f>
        <v>56.5</v>
      </c>
      <c r="O47" s="9"/>
    </row>
    <row r="48" spans="1:15" x14ac:dyDescent="0.25">
      <c r="A48" s="9" t="s">
        <v>76</v>
      </c>
      <c r="B48" s="9" t="s">
        <v>32</v>
      </c>
      <c r="C48" s="9" t="s">
        <v>92</v>
      </c>
      <c r="D48" s="9" t="s">
        <v>93</v>
      </c>
      <c r="E48" s="10">
        <f t="array" ref="E48">INDEX('SS26 Softshell Boys'!G:G,MATCH('Summary Sheet'!C48,'SS26 Softshell Boys'!D:D,0))</f>
        <v>7.38</v>
      </c>
      <c r="F48" s="11">
        <f>SUMIFS('SS26 Softshell Boys'!H:H,'SS26 Softshell Boys'!D:D,C48,'SS26 Softshell Boys'!E:E,D48)</f>
        <v>15873</v>
      </c>
      <c r="G48" s="12">
        <f t="shared" si="2"/>
        <v>117142.74</v>
      </c>
      <c r="H48" s="11">
        <f>SUMIFS('SS26 Softshell Boys'!J:J,'SS26 Softshell Boys'!D:D,C48,'SS26 Softshell Boys'!E:E,D48)</f>
        <v>0</v>
      </c>
      <c r="I48" s="12">
        <f t="shared" si="3"/>
        <v>0</v>
      </c>
      <c r="J48" s="11">
        <f t="shared" si="4"/>
        <v>-15873</v>
      </c>
      <c r="K48" s="12"/>
      <c r="L48" s="12">
        <f t="shared" si="5"/>
        <v>0</v>
      </c>
      <c r="M48" s="13">
        <f t="shared" si="6"/>
        <v>0</v>
      </c>
      <c r="N48" s="9">
        <f>SUMIF('SS26 Softshell Boys'!D:D,C48,'SS26 Softshell Boys'!K:K)</f>
        <v>38</v>
      </c>
      <c r="O48" s="9"/>
    </row>
    <row r="49" spans="1:15" x14ac:dyDescent="0.25">
      <c r="A49" s="9" t="s">
        <v>76</v>
      </c>
      <c r="B49" s="9" t="s">
        <v>32</v>
      </c>
      <c r="C49" s="9" t="s">
        <v>94</v>
      </c>
      <c r="D49" s="9" t="s">
        <v>90</v>
      </c>
      <c r="E49" s="10">
        <f t="array" ref="E49">INDEX('SS26 Softshell Boys'!G:G,MATCH('Summary Sheet'!C49,'SS26 Softshell Boys'!D:D,0))</f>
        <v>9.65</v>
      </c>
      <c r="F49" s="11">
        <f>SUMIFS('SS26 Softshell Boys'!H:H,'SS26 Softshell Boys'!D:D,C49,'SS26 Softshell Boys'!E:E,D49)</f>
        <v>11024</v>
      </c>
      <c r="G49" s="12">
        <f t="shared" si="2"/>
        <v>106381.6</v>
      </c>
      <c r="H49" s="11">
        <f>SUMIFS('SS26 Softshell Boys'!J:J,'SS26 Softshell Boys'!D:D,C49,'SS26 Softshell Boys'!E:E,D49)</f>
        <v>0</v>
      </c>
      <c r="I49" s="12">
        <f t="shared" si="3"/>
        <v>0</v>
      </c>
      <c r="J49" s="11">
        <f t="shared" si="4"/>
        <v>-11024</v>
      </c>
      <c r="K49" s="12"/>
      <c r="L49" s="12" t="e">
        <f t="shared" si="5"/>
        <v>#DIV/0!</v>
      </c>
      <c r="M49" s="13">
        <f t="shared" si="6"/>
        <v>0</v>
      </c>
      <c r="N49" s="9">
        <f>SUMIF('SS26 Softshell Boys'!D:D,C49,'SS26 Softshell Boys'!K:K)</f>
        <v>0</v>
      </c>
      <c r="O49" s="9"/>
    </row>
    <row r="50" spans="1:15" x14ac:dyDescent="0.25">
      <c r="A50" s="9" t="s">
        <v>76</v>
      </c>
      <c r="B50" s="9" t="s">
        <v>32</v>
      </c>
      <c r="C50" s="9" t="s">
        <v>94</v>
      </c>
      <c r="D50" s="9" t="s">
        <v>95</v>
      </c>
      <c r="E50" s="10">
        <f t="array" ref="E50">INDEX('SS26 Softshell Boys'!G:G,MATCH('Summary Sheet'!C50,'SS26 Softshell Boys'!D:D,0))</f>
        <v>9.65</v>
      </c>
      <c r="F50" s="11">
        <f>SUMIFS('SS26 Softshell Boys'!H:H,'SS26 Softshell Boys'!D:D,C50,'SS26 Softshell Boys'!E:E,D50)</f>
        <v>12359</v>
      </c>
      <c r="G50" s="12">
        <f t="shared" si="2"/>
        <v>119264.35</v>
      </c>
      <c r="H50" s="11">
        <f>SUMIFS('SS26 Softshell Boys'!J:J,'SS26 Softshell Boys'!D:D,C50,'SS26 Softshell Boys'!E:E,D50)</f>
        <v>0</v>
      </c>
      <c r="I50" s="12">
        <f t="shared" si="3"/>
        <v>0</v>
      </c>
      <c r="J50" s="11">
        <f t="shared" si="4"/>
        <v>-12359</v>
      </c>
      <c r="K50" s="12"/>
      <c r="L50" s="12" t="e">
        <f t="shared" si="5"/>
        <v>#DIV/0!</v>
      </c>
      <c r="M50" s="13">
        <f t="shared" si="6"/>
        <v>0</v>
      </c>
      <c r="N50" s="9">
        <f>SUMIF('SS26 Softshell Boys'!D:D,C50,'SS26 Softshell Boys'!K:K)</f>
        <v>0</v>
      </c>
      <c r="O50" s="9"/>
    </row>
    <row r="51" spans="1:15" x14ac:dyDescent="0.25">
      <c r="A51" s="9" t="s">
        <v>76</v>
      </c>
      <c r="B51" s="9" t="s">
        <v>32</v>
      </c>
      <c r="C51" s="9" t="s">
        <v>94</v>
      </c>
      <c r="D51" s="9" t="s">
        <v>88</v>
      </c>
      <c r="E51" s="10">
        <f t="array" ref="E51">INDEX('SS26 Softshell Boys'!G:G,MATCH('Summary Sheet'!C51,'SS26 Softshell Boys'!D:D,0))</f>
        <v>9.65</v>
      </c>
      <c r="F51" s="11">
        <f>SUMIFS('SS26 Softshell Boys'!H:H,'SS26 Softshell Boys'!D:D,C51,'SS26 Softshell Boys'!E:E,D51)</f>
        <v>15546</v>
      </c>
      <c r="G51" s="12">
        <f t="shared" si="2"/>
        <v>150018.9</v>
      </c>
      <c r="H51" s="11">
        <f>SUMIFS('SS26 Softshell Boys'!J:J,'SS26 Softshell Boys'!D:D,C51,'SS26 Softshell Boys'!E:E,D51)</f>
        <v>0</v>
      </c>
      <c r="I51" s="12">
        <f t="shared" si="3"/>
        <v>0</v>
      </c>
      <c r="J51" s="11">
        <f t="shared" si="4"/>
        <v>-15546</v>
      </c>
      <c r="K51" s="12"/>
      <c r="L51" s="12" t="e">
        <f t="shared" si="5"/>
        <v>#DIV/0!</v>
      </c>
      <c r="M51" s="13">
        <f t="shared" si="6"/>
        <v>0</v>
      </c>
      <c r="N51" s="9">
        <f>SUMIF('SS26 Softshell Boys'!D:D,C51,'SS26 Softshell Boys'!K:K)</f>
        <v>0</v>
      </c>
      <c r="O51" s="9"/>
    </row>
    <row r="52" spans="1:15" x14ac:dyDescent="0.25">
      <c r="A52" s="9" t="s">
        <v>76</v>
      </c>
      <c r="B52" s="9" t="s">
        <v>32</v>
      </c>
      <c r="C52" s="9" t="s">
        <v>96</v>
      </c>
      <c r="D52" s="9" t="s">
        <v>97</v>
      </c>
      <c r="E52" s="10">
        <f t="array" ref="E52">INDEX('SS26 Softshell Boys'!G:G,MATCH('Summary Sheet'!C52,'SS26 Softshell Boys'!D:D,0))</f>
        <v>7.8</v>
      </c>
      <c r="F52" s="11">
        <f>SUMIFS('SS26 Softshell Boys'!H:H,'SS26 Softshell Boys'!D:D,C52,'SS26 Softshell Boys'!E:E,D52)</f>
        <v>9371</v>
      </c>
      <c r="G52" s="12">
        <f t="shared" si="2"/>
        <v>73093.8</v>
      </c>
      <c r="H52" s="11">
        <f>SUMIFS('SS26 Softshell Boys'!J:J,'SS26 Softshell Boys'!D:D,C52,'SS26 Softshell Boys'!E:E,D52)</f>
        <v>0</v>
      </c>
      <c r="I52" s="12">
        <f t="shared" si="3"/>
        <v>0</v>
      </c>
      <c r="J52" s="11">
        <f t="shared" si="4"/>
        <v>-9371</v>
      </c>
      <c r="K52" s="12"/>
      <c r="L52" s="12" t="e">
        <f t="shared" si="5"/>
        <v>#DIV/0!</v>
      </c>
      <c r="M52" s="13">
        <f t="shared" si="6"/>
        <v>0</v>
      </c>
      <c r="N52" s="9">
        <f>SUMIF('SS26 Softshell Boys'!D:D,C52,'SS26 Softshell Boys'!K:K)</f>
        <v>0</v>
      </c>
      <c r="O52" s="9"/>
    </row>
    <row r="53" spans="1:15" x14ac:dyDescent="0.25">
      <c r="A53" s="9" t="s">
        <v>76</v>
      </c>
      <c r="B53" s="9" t="s">
        <v>38</v>
      </c>
      <c r="C53" s="9" t="s">
        <v>98</v>
      </c>
      <c r="D53" s="9" t="s">
        <v>99</v>
      </c>
      <c r="E53" s="10">
        <f t="array" ref="E53">INDEX('SS26 Windbreaker-Raintex-Boys'!G:G,MATCH('Summary Sheet'!C53,'SS26 Windbreaker-Raintex-Boys'!D:D,0))</f>
        <v>6.01</v>
      </c>
      <c r="F53" s="11">
        <f>SUMIFS('SS26 Windbreaker-Raintex-Boys'!H:H,'SS26 Windbreaker-Raintex-Boys'!D:D,C53,'SS26 Windbreaker-Raintex-Boys'!E:E,D53)</f>
        <v>6651</v>
      </c>
      <c r="G53" s="12">
        <f t="shared" si="2"/>
        <v>39972.51</v>
      </c>
      <c r="H53" s="11">
        <f>SUMIFS('SS26 Windbreaker-Raintex-Boys'!J:J,'SS26 Windbreaker-Raintex-Boys'!D:D,C53,'SS26 Windbreaker-Raintex-Boys'!E:E,D53)</f>
        <v>0</v>
      </c>
      <c r="I53" s="12">
        <f t="shared" si="3"/>
        <v>0</v>
      </c>
      <c r="J53" s="11">
        <f t="shared" si="4"/>
        <v>-6651</v>
      </c>
      <c r="K53" s="12"/>
      <c r="L53" s="12" t="e">
        <f t="shared" si="5"/>
        <v>#DIV/0!</v>
      </c>
      <c r="M53" s="13">
        <f t="shared" si="6"/>
        <v>0</v>
      </c>
      <c r="N53" s="9">
        <f>SUMIF('SS26 Windbreaker-Raintex-Boys'!D:D,C53,'SS26 Windbreaker-Raintex-Boys'!K:K)</f>
        <v>0</v>
      </c>
      <c r="O53" s="9"/>
    </row>
    <row r="54" spans="1:15" x14ac:dyDescent="0.25">
      <c r="A54" s="9" t="s">
        <v>76</v>
      </c>
      <c r="B54" s="9" t="s">
        <v>38</v>
      </c>
      <c r="C54" s="9" t="s">
        <v>100</v>
      </c>
      <c r="D54" s="9" t="s">
        <v>101</v>
      </c>
      <c r="E54" s="10">
        <f t="array" ref="E54">INDEX('SS26 Windbreaker-Raintex-Boys'!G:G,MATCH('Summary Sheet'!C54,'SS26 Windbreaker-Raintex-Boys'!D:D,0))</f>
        <v>6.22</v>
      </c>
      <c r="F54" s="11">
        <f>SUMIFS('SS26 Windbreaker-Raintex-Boys'!H:H,'SS26 Windbreaker-Raintex-Boys'!D:D,C54,'SS26 Windbreaker-Raintex-Boys'!E:E,D54)</f>
        <v>16435</v>
      </c>
      <c r="G54" s="12">
        <f t="shared" si="2"/>
        <v>102225.7</v>
      </c>
      <c r="H54" s="11">
        <f>SUMIFS('SS26 Windbreaker-Raintex-Boys'!J:J,'SS26 Windbreaker-Raintex-Boys'!D:D,C54,'SS26 Windbreaker-Raintex-Boys'!E:E,D54)</f>
        <v>0</v>
      </c>
      <c r="I54" s="12">
        <f t="shared" si="3"/>
        <v>0</v>
      </c>
      <c r="J54" s="11">
        <f t="shared" si="4"/>
        <v>-16435</v>
      </c>
      <c r="K54" s="12"/>
      <c r="L54" s="12" t="e">
        <f t="shared" si="5"/>
        <v>#DIV/0!</v>
      </c>
      <c r="M54" s="13">
        <f t="shared" si="6"/>
        <v>0</v>
      </c>
      <c r="N54" s="9">
        <f>SUMIF('SS26 Windbreaker-Raintex-Boys'!D:D,C54,'SS26 Windbreaker-Raintex-Boys'!K:K)</f>
        <v>0</v>
      </c>
      <c r="O54" s="9"/>
    </row>
    <row r="55" spans="1:15" x14ac:dyDescent="0.25">
      <c r="A55" s="9" t="s">
        <v>76</v>
      </c>
      <c r="B55" s="9" t="s">
        <v>38</v>
      </c>
      <c r="C55" s="9" t="s">
        <v>100</v>
      </c>
      <c r="D55" s="9" t="s">
        <v>102</v>
      </c>
      <c r="E55" s="10">
        <f t="array" ref="E55">INDEX('SS26 Windbreaker-Raintex-Boys'!G:G,MATCH('Summary Sheet'!C55,'SS26 Windbreaker-Raintex-Boys'!D:D,0))</f>
        <v>6.22</v>
      </c>
      <c r="F55" s="11">
        <f>SUMIFS('SS26 Windbreaker-Raintex-Boys'!H:H,'SS26 Windbreaker-Raintex-Boys'!D:D,C55,'SS26 Windbreaker-Raintex-Boys'!E:E,D55)</f>
        <v>1000</v>
      </c>
      <c r="G55" s="12">
        <f t="shared" si="2"/>
        <v>6220</v>
      </c>
      <c r="H55" s="11">
        <f>SUMIFS('SS26 Windbreaker-Raintex-Boys'!J:J,'SS26 Windbreaker-Raintex-Boys'!D:D,C55,'SS26 Windbreaker-Raintex-Boys'!E:E,D55)</f>
        <v>0</v>
      </c>
      <c r="I55" s="12">
        <f t="shared" si="3"/>
        <v>0</v>
      </c>
      <c r="J55" s="11">
        <f t="shared" si="4"/>
        <v>-1000</v>
      </c>
      <c r="K55" s="12"/>
      <c r="L55" s="12" t="e">
        <f t="shared" si="5"/>
        <v>#DIV/0!</v>
      </c>
      <c r="M55" s="13">
        <f t="shared" si="6"/>
        <v>0</v>
      </c>
      <c r="N55" s="9">
        <f>SUMIF('SS26 Windbreaker-Raintex-Boys'!D:D,C55,'SS26 Windbreaker-Raintex-Boys'!K:K)</f>
        <v>0</v>
      </c>
      <c r="O55" s="9"/>
    </row>
    <row r="56" spans="1:15" x14ac:dyDescent="0.25">
      <c r="A56" s="9" t="s">
        <v>76</v>
      </c>
      <c r="B56" s="9" t="s">
        <v>38</v>
      </c>
      <c r="C56" s="9" t="s">
        <v>103</v>
      </c>
      <c r="D56" s="9" t="s">
        <v>101</v>
      </c>
      <c r="E56" s="10">
        <f t="array" ref="E56">INDEX('SS26 Windbreaker-Raintex-Boys'!G:G,MATCH('Summary Sheet'!C56,'SS26 Windbreaker-Raintex-Boys'!D:D,0))</f>
        <v>6.44</v>
      </c>
      <c r="F56" s="11">
        <f>SUMIFS('SS26 Windbreaker-Raintex-Boys'!H:H,'SS26 Windbreaker-Raintex-Boys'!D:D,C56,'SS26 Windbreaker-Raintex-Boys'!E:E,D56)</f>
        <v>8050</v>
      </c>
      <c r="G56" s="12">
        <f t="shared" si="2"/>
        <v>51842</v>
      </c>
      <c r="H56" s="11">
        <f>SUMIFS('SS26 Windbreaker-Raintex-Boys'!J:J,'SS26 Windbreaker-Raintex-Boys'!D:D,C56,'SS26 Windbreaker-Raintex-Boys'!E:E,D56)</f>
        <v>0</v>
      </c>
      <c r="I56" s="12">
        <f t="shared" si="3"/>
        <v>0</v>
      </c>
      <c r="J56" s="11">
        <f t="shared" si="4"/>
        <v>-8050</v>
      </c>
      <c r="K56" s="12"/>
      <c r="L56" s="12" t="e">
        <f t="shared" si="5"/>
        <v>#DIV/0!</v>
      </c>
      <c r="M56" s="13">
        <f t="shared" si="6"/>
        <v>0</v>
      </c>
      <c r="N56" s="9">
        <f>SUMIF('SS26 Windbreaker-Raintex-Boys'!D:D,C56,'SS26 Windbreaker-Raintex-Boys'!K:K)</f>
        <v>0</v>
      </c>
      <c r="O56" s="9"/>
    </row>
    <row r="57" spans="1:15" x14ac:dyDescent="0.25">
      <c r="A57" s="9" t="s">
        <v>76</v>
      </c>
      <c r="B57" s="9" t="s">
        <v>38</v>
      </c>
      <c r="C57" s="9" t="s">
        <v>104</v>
      </c>
      <c r="D57" s="9" t="s">
        <v>105</v>
      </c>
      <c r="E57" s="10">
        <f t="array" ref="E57">INDEX('SS26 Windbreaker-Raintex-Boys'!G:G,MATCH('Summary Sheet'!C57,'SS26 Windbreaker-Raintex-Boys'!D:D,0))</f>
        <v>8.83</v>
      </c>
      <c r="F57" s="11">
        <f>SUMIFS('SS26 Windbreaker-Raintex-Boys'!H:H,'SS26 Windbreaker-Raintex-Boys'!D:D,C57,'SS26 Windbreaker-Raintex-Boys'!E:E,D57)</f>
        <v>16490</v>
      </c>
      <c r="G57" s="12">
        <f t="shared" si="2"/>
        <v>145606.70000000001</v>
      </c>
      <c r="H57" s="11">
        <f>SUMIFS('SS26 Windbreaker-Raintex-Boys'!J:J,'SS26 Windbreaker-Raintex-Boys'!D:D,C57,'SS26 Windbreaker-Raintex-Boys'!E:E,D57)</f>
        <v>0</v>
      </c>
      <c r="I57" s="12">
        <f t="shared" si="3"/>
        <v>0</v>
      </c>
      <c r="J57" s="11">
        <f t="shared" si="4"/>
        <v>-16490</v>
      </c>
      <c r="K57" s="12"/>
      <c r="L57" s="12" t="e">
        <f t="shared" si="5"/>
        <v>#DIV/0!</v>
      </c>
      <c r="M57" s="13">
        <f t="shared" si="6"/>
        <v>0</v>
      </c>
      <c r="N57" s="9">
        <f>SUMIF('SS26 Windbreaker-Raintex-Boys'!D:D,C57,'SS26 Windbreaker-Raintex-Boys'!K:K)</f>
        <v>0</v>
      </c>
      <c r="O57" s="9"/>
    </row>
    <row r="58" spans="1:15" x14ac:dyDescent="0.25">
      <c r="A58" s="9" t="s">
        <v>76</v>
      </c>
      <c r="B58" s="9" t="s">
        <v>38</v>
      </c>
      <c r="C58" s="9" t="s">
        <v>104</v>
      </c>
      <c r="D58" s="9" t="s">
        <v>106</v>
      </c>
      <c r="E58" s="10">
        <f t="array" ref="E58">INDEX('SS26 Windbreaker-Raintex-Boys'!G:G,MATCH('Summary Sheet'!C58,'SS26 Windbreaker-Raintex-Boys'!D:D,0))</f>
        <v>8.83</v>
      </c>
      <c r="F58" s="11">
        <f>SUMIFS('SS26 Windbreaker-Raintex-Boys'!H:H,'SS26 Windbreaker-Raintex-Boys'!D:D,C58,'SS26 Windbreaker-Raintex-Boys'!E:E,D58)</f>
        <v>9070</v>
      </c>
      <c r="G58" s="12">
        <f t="shared" si="2"/>
        <v>80088.100000000006</v>
      </c>
      <c r="H58" s="11">
        <f>SUMIFS('SS26 Windbreaker-Raintex-Boys'!J:J,'SS26 Windbreaker-Raintex-Boys'!D:D,C58,'SS26 Windbreaker-Raintex-Boys'!E:E,D58)</f>
        <v>0</v>
      </c>
      <c r="I58" s="12">
        <f t="shared" si="3"/>
        <v>0</v>
      </c>
      <c r="J58" s="11">
        <f t="shared" si="4"/>
        <v>-9070</v>
      </c>
      <c r="K58" s="12"/>
      <c r="L58" s="12" t="e">
        <f t="shared" si="5"/>
        <v>#DIV/0!</v>
      </c>
      <c r="M58" s="13">
        <f t="shared" si="6"/>
        <v>0</v>
      </c>
      <c r="N58" s="9">
        <f>SUMIF('SS26 Windbreaker-Raintex-Boys'!D:D,C58,'SS26 Windbreaker-Raintex-Boys'!K:K)</f>
        <v>0</v>
      </c>
      <c r="O58" s="9"/>
    </row>
    <row r="59" spans="1:15" x14ac:dyDescent="0.25">
      <c r="A59" s="9" t="s">
        <v>76</v>
      </c>
      <c r="B59" s="9" t="s">
        <v>38</v>
      </c>
      <c r="C59" s="9" t="s">
        <v>107</v>
      </c>
      <c r="D59" s="9" t="s">
        <v>97</v>
      </c>
      <c r="E59" s="10">
        <f t="array" ref="E59">INDEX('SS26 Windbreaker-Raintex-Boys'!G:G,MATCH('Summary Sheet'!C59,'SS26 Windbreaker-Raintex-Boys'!D:D,0))</f>
        <v>7.91</v>
      </c>
      <c r="F59" s="11">
        <f>SUMIFS('SS26 Windbreaker-Raintex-Boys'!H:H,'SS26 Windbreaker-Raintex-Boys'!D:D,C59,'SS26 Windbreaker-Raintex-Boys'!E:E,D59)</f>
        <v>19122</v>
      </c>
      <c r="G59" s="12">
        <f t="shared" si="2"/>
        <v>151255.01999999999</v>
      </c>
      <c r="H59" s="11">
        <f>SUMIFS('SS26 Windbreaker-Raintex-Boys'!J:J,'SS26 Windbreaker-Raintex-Boys'!D:D,C59,'SS26 Windbreaker-Raintex-Boys'!E:E,D59)</f>
        <v>0</v>
      </c>
      <c r="I59" s="12">
        <f t="shared" si="3"/>
        <v>0</v>
      </c>
      <c r="J59" s="11">
        <f t="shared" si="4"/>
        <v>-19122</v>
      </c>
      <c r="K59" s="12"/>
      <c r="L59" s="12" t="e">
        <f t="shared" si="5"/>
        <v>#DIV/0!</v>
      </c>
      <c r="M59" s="13">
        <f t="shared" si="6"/>
        <v>0</v>
      </c>
      <c r="N59" s="9">
        <f>SUMIF('SS26 Windbreaker-Raintex-Boys'!D:D,C59,'SS26 Windbreaker-Raintex-Boys'!K:K)</f>
        <v>0</v>
      </c>
      <c r="O59" s="9"/>
    </row>
    <row r="60" spans="1:15" x14ac:dyDescent="0.25">
      <c r="A60" s="9" t="s">
        <v>76</v>
      </c>
      <c r="B60" s="9" t="s">
        <v>38</v>
      </c>
      <c r="C60" s="9" t="s">
        <v>107</v>
      </c>
      <c r="D60" s="9" t="s">
        <v>85</v>
      </c>
      <c r="E60" s="10">
        <f t="array" ref="E60">INDEX('SS26 Windbreaker-Raintex-Boys'!G:G,MATCH('Summary Sheet'!C60,'SS26 Windbreaker-Raintex-Boys'!D:D,0))</f>
        <v>7.91</v>
      </c>
      <c r="F60" s="11">
        <f>SUMIFS('SS26 Windbreaker-Raintex-Boys'!H:H,'SS26 Windbreaker-Raintex-Boys'!D:D,C60,'SS26 Windbreaker-Raintex-Boys'!E:E,D60)</f>
        <v>4036</v>
      </c>
      <c r="G60" s="12">
        <f t="shared" si="2"/>
        <v>31924.760000000002</v>
      </c>
      <c r="H60" s="11">
        <f>SUMIFS('SS26 Windbreaker-Raintex-Boys'!J:J,'SS26 Windbreaker-Raintex-Boys'!D:D,C60,'SS26 Windbreaker-Raintex-Boys'!E:E,D60)</f>
        <v>0</v>
      </c>
      <c r="I60" s="12">
        <f t="shared" si="3"/>
        <v>0</v>
      </c>
      <c r="J60" s="11">
        <f t="shared" si="4"/>
        <v>-4036</v>
      </c>
      <c r="K60" s="12"/>
      <c r="L60" s="12" t="e">
        <f t="shared" si="5"/>
        <v>#DIV/0!</v>
      </c>
      <c r="M60" s="13">
        <f t="shared" si="6"/>
        <v>0</v>
      </c>
      <c r="N60" s="9">
        <f>SUMIF('SS26 Windbreaker-Raintex-Boys'!D:D,C60,'SS26 Windbreaker-Raintex-Boys'!K:K)</f>
        <v>0</v>
      </c>
      <c r="O60" s="9"/>
    </row>
    <row r="61" spans="1:15" x14ac:dyDescent="0.25">
      <c r="A61" s="9" t="s">
        <v>76</v>
      </c>
      <c r="B61" s="9" t="s">
        <v>38</v>
      </c>
      <c r="C61" s="9" t="s">
        <v>107</v>
      </c>
      <c r="D61" s="9" t="s">
        <v>78</v>
      </c>
      <c r="E61" s="10">
        <f t="array" ref="E61">INDEX('SS26 Windbreaker-Raintex-Boys'!G:G,MATCH('Summary Sheet'!C61,'SS26 Windbreaker-Raintex-Boys'!D:D,0))</f>
        <v>7.91</v>
      </c>
      <c r="F61" s="11">
        <f>SUMIFS('SS26 Windbreaker-Raintex-Boys'!H:H,'SS26 Windbreaker-Raintex-Boys'!D:D,C61,'SS26 Windbreaker-Raintex-Boys'!E:E,D61)</f>
        <v>3061</v>
      </c>
      <c r="G61" s="12">
        <f t="shared" si="2"/>
        <v>24212.510000000002</v>
      </c>
      <c r="H61" s="11">
        <f>SUMIFS('SS26 Windbreaker-Raintex-Boys'!J:J,'SS26 Windbreaker-Raintex-Boys'!D:D,C61,'SS26 Windbreaker-Raintex-Boys'!E:E,D61)</f>
        <v>0</v>
      </c>
      <c r="I61" s="12">
        <f t="shared" si="3"/>
        <v>0</v>
      </c>
      <c r="J61" s="11">
        <f t="shared" si="4"/>
        <v>-3061</v>
      </c>
      <c r="K61" s="12"/>
      <c r="L61" s="12" t="e">
        <f t="shared" si="5"/>
        <v>#DIV/0!</v>
      </c>
      <c r="M61" s="13">
        <f t="shared" si="6"/>
        <v>0</v>
      </c>
      <c r="N61" s="9">
        <f>SUMIF('SS26 Windbreaker-Raintex-Boys'!D:D,C61,'SS26 Windbreaker-Raintex-Boys'!K:K)</f>
        <v>0</v>
      </c>
      <c r="O61" s="9"/>
    </row>
    <row r="62" spans="1:15" x14ac:dyDescent="0.25">
      <c r="A62" s="9" t="s">
        <v>76</v>
      </c>
      <c r="B62" s="9" t="s">
        <v>38</v>
      </c>
      <c r="C62" s="9" t="s">
        <v>108</v>
      </c>
      <c r="D62" s="9" t="s">
        <v>97</v>
      </c>
      <c r="E62" s="10">
        <f t="array" ref="E62">INDEX('SS26 Windbreaker-Raintex-Boys'!G:G,MATCH('Summary Sheet'!C62,'SS26 Windbreaker-Raintex-Boys'!D:D,0))</f>
        <v>9.14</v>
      </c>
      <c r="F62" s="11">
        <f>SUMIFS('SS26 Windbreaker-Raintex-Boys'!H:H,'SS26 Windbreaker-Raintex-Boys'!D:D,C62,'SS26 Windbreaker-Raintex-Boys'!E:E,D62)</f>
        <v>19753</v>
      </c>
      <c r="G62" s="12">
        <f t="shared" si="2"/>
        <v>180542.42</v>
      </c>
      <c r="H62" s="11">
        <f>SUMIFS('SS26 Windbreaker-Raintex-Boys'!J:J,'SS26 Windbreaker-Raintex-Boys'!D:D,C62,'SS26 Windbreaker-Raintex-Boys'!E:E,D62)</f>
        <v>0</v>
      </c>
      <c r="I62" s="12">
        <f t="shared" si="3"/>
        <v>0</v>
      </c>
      <c r="J62" s="11">
        <f t="shared" si="4"/>
        <v>-19753</v>
      </c>
      <c r="K62" s="12"/>
      <c r="L62" s="12" t="e">
        <f t="shared" si="5"/>
        <v>#DIV/0!</v>
      </c>
      <c r="M62" s="13">
        <f t="shared" si="6"/>
        <v>0</v>
      </c>
      <c r="N62" s="9">
        <f>SUMIF('SS26 Windbreaker-Raintex-Boys'!D:D,C62,'SS26 Windbreaker-Raintex-Boys'!K:K)</f>
        <v>0</v>
      </c>
      <c r="O62" s="9"/>
    </row>
    <row r="63" spans="1:15" x14ac:dyDescent="0.25">
      <c r="A63" s="9" t="s">
        <v>76</v>
      </c>
      <c r="B63" s="9" t="s">
        <v>38</v>
      </c>
      <c r="C63" s="9" t="s">
        <v>108</v>
      </c>
      <c r="D63" s="9" t="s">
        <v>106</v>
      </c>
      <c r="E63" s="10">
        <f t="array" ref="E63">INDEX('SS26 Windbreaker-Raintex-Boys'!G:G,MATCH('Summary Sheet'!C63,'SS26 Windbreaker-Raintex-Boys'!D:D,0))</f>
        <v>9.14</v>
      </c>
      <c r="F63" s="11">
        <f>SUMIFS('SS26 Windbreaker-Raintex-Boys'!H:H,'SS26 Windbreaker-Raintex-Boys'!D:D,C63,'SS26 Windbreaker-Raintex-Boys'!E:E,D63)</f>
        <v>10664</v>
      </c>
      <c r="G63" s="12">
        <f t="shared" si="2"/>
        <v>97468.96</v>
      </c>
      <c r="H63" s="11">
        <f>SUMIFS('SS26 Windbreaker-Raintex-Boys'!J:J,'SS26 Windbreaker-Raintex-Boys'!D:D,C63,'SS26 Windbreaker-Raintex-Boys'!E:E,D63)</f>
        <v>0</v>
      </c>
      <c r="I63" s="12">
        <f t="shared" si="3"/>
        <v>0</v>
      </c>
      <c r="J63" s="11">
        <f t="shared" si="4"/>
        <v>-10664</v>
      </c>
      <c r="K63" s="12"/>
      <c r="L63" s="12" t="e">
        <f t="shared" si="5"/>
        <v>#DIV/0!</v>
      </c>
      <c r="M63" s="13">
        <f t="shared" si="6"/>
        <v>0</v>
      </c>
      <c r="N63" s="9">
        <f>SUMIF('SS26 Windbreaker-Raintex-Boys'!D:D,C63,'SS26 Windbreaker-Raintex-Boys'!K:K)</f>
        <v>0</v>
      </c>
      <c r="O63" s="9"/>
    </row>
    <row r="64" spans="1:15" x14ac:dyDescent="0.25">
      <c r="A64" s="9" t="s">
        <v>76</v>
      </c>
      <c r="B64" s="9" t="s">
        <v>38</v>
      </c>
      <c r="C64" s="9" t="s">
        <v>109</v>
      </c>
      <c r="D64" s="9" t="s">
        <v>110</v>
      </c>
      <c r="E64" s="10">
        <f t="array" ref="E64">INDEX('SS26 Windbreaker-Raintex-Boys'!G:G,MATCH('Summary Sheet'!C64,'SS26 Windbreaker-Raintex-Boys'!D:D,0))</f>
        <v>8.3000000000000007</v>
      </c>
      <c r="F64" s="11">
        <f>SUMIFS('SS26 Windbreaker-Raintex-Boys'!H:H,'SS26 Windbreaker-Raintex-Boys'!D:D,C64,'SS26 Windbreaker-Raintex-Boys'!E:E,D64)</f>
        <v>15970</v>
      </c>
      <c r="G64" s="12">
        <f t="shared" si="2"/>
        <v>132551</v>
      </c>
      <c r="H64" s="11">
        <f>SUMIFS('SS26 Windbreaker-Raintex-Boys'!J:J,'SS26 Windbreaker-Raintex-Boys'!D:D,C64,'SS26 Windbreaker-Raintex-Boys'!E:E,D64)</f>
        <v>0</v>
      </c>
      <c r="I64" s="12">
        <f t="shared" si="3"/>
        <v>0</v>
      </c>
      <c r="J64" s="11">
        <f t="shared" si="4"/>
        <v>-15970</v>
      </c>
      <c r="K64" s="12"/>
      <c r="L64" s="12">
        <f t="shared" si="5"/>
        <v>0</v>
      </c>
      <c r="M64" s="13">
        <f t="shared" si="6"/>
        <v>0</v>
      </c>
      <c r="N64" s="9">
        <f>SUMIF('SS26 Windbreaker-Raintex-Boys'!D:D,C64,'SS26 Windbreaker-Raintex-Boys'!K:K)</f>
        <v>45.5</v>
      </c>
      <c r="O64" s="9"/>
    </row>
    <row r="65" spans="1:15" x14ac:dyDescent="0.25">
      <c r="A65" s="9" t="s">
        <v>76</v>
      </c>
      <c r="B65" s="9" t="s">
        <v>62</v>
      </c>
      <c r="C65" s="9" t="s">
        <v>111</v>
      </c>
      <c r="D65" s="9" t="s">
        <v>88</v>
      </c>
      <c r="E65" s="10">
        <f t="array" ref="E65">INDEX('SS26 Windbreaker-Raintex-Boys'!G:G,MATCH('Summary Sheet'!C65,'SS26 Windbreaker-Raintex-Boys'!D:D,0))</f>
        <v>13.68</v>
      </c>
      <c r="F65" s="11">
        <f>SUMIFS('SS26 Windbreaker-Raintex-Boys'!H:H,'SS26 Windbreaker-Raintex-Boys'!D:D,C65,'SS26 Windbreaker-Raintex-Boys'!E:E,D65)</f>
        <v>7557</v>
      </c>
      <c r="G65" s="12">
        <f t="shared" si="2"/>
        <v>103379.76</v>
      </c>
      <c r="H65" s="11">
        <f>SUMIFS('SS26 Windbreaker-Raintex-Boys'!J:J,'SS26 Windbreaker-Raintex-Boys'!D:D,C65,'SS26 Windbreaker-Raintex-Boys'!E:E,D65)</f>
        <v>0</v>
      </c>
      <c r="I65" s="12">
        <f t="shared" si="3"/>
        <v>0</v>
      </c>
      <c r="J65" s="11">
        <f t="shared" si="4"/>
        <v>-7557</v>
      </c>
      <c r="K65" s="12"/>
      <c r="L65" s="12" t="e">
        <f t="shared" si="5"/>
        <v>#DIV/0!</v>
      </c>
      <c r="M65" s="13">
        <f t="shared" si="6"/>
        <v>0</v>
      </c>
      <c r="N65" s="9">
        <f>SUMIF('SS26 Windbreaker-Raintex-Boys'!D:D,C65,'SS26 Windbreaker-Raintex-Boys'!K:K)</f>
        <v>0</v>
      </c>
      <c r="O65" s="9"/>
    </row>
    <row r="66" spans="1:15" x14ac:dyDescent="0.25">
      <c r="A66" s="9" t="s">
        <v>76</v>
      </c>
      <c r="B66" s="9" t="s">
        <v>62</v>
      </c>
      <c r="C66" s="9" t="s">
        <v>112</v>
      </c>
      <c r="D66" s="9" t="s">
        <v>105</v>
      </c>
      <c r="E66" s="10">
        <f t="array" ref="E66">INDEX('SS26 Windbreaker-Raintex-Boys'!G:G,MATCH('Summary Sheet'!C66,'SS26 Windbreaker-Raintex-Boys'!D:D,0))</f>
        <v>11.89</v>
      </c>
      <c r="F66" s="11">
        <f>SUMIFS('SS26 Windbreaker-Raintex-Boys'!H:H,'SS26 Windbreaker-Raintex-Boys'!D:D,C66,'SS26 Windbreaker-Raintex-Boys'!E:E,D66)</f>
        <v>7557</v>
      </c>
      <c r="G66" s="12">
        <f t="shared" si="2"/>
        <v>89852.73000000001</v>
      </c>
      <c r="H66" s="11">
        <f>SUMIFS('SS26 Windbreaker-Raintex-Boys'!J:J,'SS26 Windbreaker-Raintex-Boys'!D:D,C66,'SS26 Windbreaker-Raintex-Boys'!E:E,D66)</f>
        <v>0</v>
      </c>
      <c r="I66" s="12">
        <f t="shared" si="3"/>
        <v>0</v>
      </c>
      <c r="J66" s="11">
        <f t="shared" si="4"/>
        <v>-7557</v>
      </c>
      <c r="K66" s="12"/>
      <c r="L66" s="12" t="e">
        <f t="shared" si="5"/>
        <v>#DIV/0!</v>
      </c>
      <c r="M66" s="13">
        <f t="shared" si="6"/>
        <v>0</v>
      </c>
      <c r="N66" s="9">
        <f>SUMIF('SS26 Windbreaker-Raintex-Boys'!D:D,C66,'SS26 Windbreaker-Raintex-Boys'!K:K)</f>
        <v>0</v>
      </c>
      <c r="O66" s="9"/>
    </row>
    <row r="67" spans="1:15" x14ac:dyDescent="0.25">
      <c r="A67" s="9" t="s">
        <v>76</v>
      </c>
      <c r="B67" s="9" t="s">
        <v>38</v>
      </c>
      <c r="C67" s="9" t="s">
        <v>113</v>
      </c>
      <c r="D67" s="9" t="s">
        <v>114</v>
      </c>
      <c r="E67" s="10">
        <f t="array" ref="E67">INDEX('SS26 Windbreaker-Raintex-Boys'!G:G,MATCH('Summary Sheet'!C67,'SS26 Windbreaker-Raintex-Boys'!D:D,0))</f>
        <v>10.81</v>
      </c>
      <c r="F67" s="11">
        <f>SUMIFS('SS26 Windbreaker-Raintex-Boys'!H:H,'SS26 Windbreaker-Raintex-Boys'!D:D,C67,'SS26 Windbreaker-Raintex-Boys'!E:E,D67)</f>
        <v>17931</v>
      </c>
      <c r="G67" s="12">
        <f t="shared" si="2"/>
        <v>193834.11000000002</v>
      </c>
      <c r="H67" s="11">
        <f>SUMIFS('SS26 Windbreaker-Raintex-Boys'!J:J,'SS26 Windbreaker-Raintex-Boys'!D:D,C67,'SS26 Windbreaker-Raintex-Boys'!E:E,D67)</f>
        <v>0</v>
      </c>
      <c r="I67" s="12">
        <f t="shared" si="3"/>
        <v>0</v>
      </c>
      <c r="J67" s="11">
        <f t="shared" si="4"/>
        <v>-17931</v>
      </c>
      <c r="K67" s="12"/>
      <c r="L67" s="12" t="e">
        <f t="shared" si="5"/>
        <v>#DIV/0!</v>
      </c>
      <c r="M67" s="13">
        <f t="shared" si="6"/>
        <v>0</v>
      </c>
      <c r="N67" s="9">
        <f>SUMIF('SS26 Windbreaker-Raintex-Boys'!D:D,C67,'SS26 Windbreaker-Raintex-Boys'!K:K)</f>
        <v>0</v>
      </c>
      <c r="O67" s="9"/>
    </row>
    <row r="68" spans="1:15" x14ac:dyDescent="0.25">
      <c r="A68" s="9" t="s">
        <v>76</v>
      </c>
      <c r="B68" s="9" t="s">
        <v>38</v>
      </c>
      <c r="C68" s="9" t="s">
        <v>113</v>
      </c>
      <c r="D68" s="9" t="s">
        <v>115</v>
      </c>
      <c r="E68" s="10">
        <f t="array" ref="E68">INDEX('SS26 Windbreaker-Raintex-Boys'!G:G,MATCH('Summary Sheet'!C68,'SS26 Windbreaker-Raintex-Boys'!D:D,0))</f>
        <v>10.81</v>
      </c>
      <c r="F68" s="11">
        <f>SUMIFS('SS26 Windbreaker-Raintex-Boys'!H:H,'SS26 Windbreaker-Raintex-Boys'!D:D,C68,'SS26 Windbreaker-Raintex-Boys'!E:E,D68)</f>
        <v>13094</v>
      </c>
      <c r="G68" s="12">
        <f t="shared" si="2"/>
        <v>141546.14000000001</v>
      </c>
      <c r="H68" s="11">
        <f>SUMIFS('SS26 Windbreaker-Raintex-Boys'!J:J,'SS26 Windbreaker-Raintex-Boys'!D:D,C68,'SS26 Windbreaker-Raintex-Boys'!E:E,D68)</f>
        <v>0</v>
      </c>
      <c r="I68" s="12">
        <f t="shared" si="3"/>
        <v>0</v>
      </c>
      <c r="J68" s="11">
        <f t="shared" si="4"/>
        <v>-13094</v>
      </c>
      <c r="K68" s="12"/>
      <c r="L68" s="12" t="e">
        <f t="shared" si="5"/>
        <v>#DIV/0!</v>
      </c>
      <c r="M68" s="13">
        <f t="shared" si="6"/>
        <v>0</v>
      </c>
      <c r="N68" s="9">
        <f>SUMIF('SS26 Windbreaker-Raintex-Boys'!D:D,C68,'SS26 Windbreaker-Raintex-Boys'!K:K)</f>
        <v>0</v>
      </c>
      <c r="O68" s="9"/>
    </row>
    <row r="69" spans="1:15" x14ac:dyDescent="0.25">
      <c r="A69" s="9" t="s">
        <v>76</v>
      </c>
      <c r="B69" s="9" t="s">
        <v>38</v>
      </c>
      <c r="C69" s="9" t="s">
        <v>116</v>
      </c>
      <c r="D69" s="9" t="s">
        <v>117</v>
      </c>
      <c r="E69" s="10">
        <f t="array" ref="E69">INDEX('SS26 Windbreaker-Raintex-Boys'!G:G,MATCH('Summary Sheet'!C69,'SS26 Windbreaker-Raintex-Boys'!D:D,0))</f>
        <v>12.02</v>
      </c>
      <c r="F69" s="11">
        <f>SUMIFS('SS26 Windbreaker-Raintex-Boys'!H:H,'SS26 Windbreaker-Raintex-Boys'!D:D,C69,'SS26 Windbreaker-Raintex-Boys'!E:E,D69)</f>
        <v>9980</v>
      </c>
      <c r="G69" s="12">
        <f t="shared" si="2"/>
        <v>119959.59999999999</v>
      </c>
      <c r="H69" s="11">
        <f>SUMIFS('SS26 Windbreaker-Raintex-Boys'!J:J,'SS26 Windbreaker-Raintex-Boys'!D:D,C69,'SS26 Windbreaker-Raintex-Boys'!E:E,D69)</f>
        <v>0</v>
      </c>
      <c r="I69" s="12">
        <f t="shared" si="3"/>
        <v>0</v>
      </c>
      <c r="J69" s="11">
        <f t="shared" si="4"/>
        <v>-9980</v>
      </c>
      <c r="K69" s="12"/>
      <c r="L69" s="12" t="e">
        <f t="shared" si="5"/>
        <v>#DIV/0!</v>
      </c>
      <c r="M69" s="13">
        <f t="shared" si="6"/>
        <v>0</v>
      </c>
      <c r="N69" s="9">
        <f>SUMIF('SS26 Windbreaker-Raintex-Boys'!D:D,C69,'SS26 Windbreaker-Raintex-Boys'!K:K)</f>
        <v>0</v>
      </c>
      <c r="O69" s="9"/>
    </row>
    <row r="70" spans="1:15" x14ac:dyDescent="0.25">
      <c r="A70" s="9" t="s">
        <v>76</v>
      </c>
      <c r="B70" s="9" t="s">
        <v>38</v>
      </c>
      <c r="C70" s="9" t="s">
        <v>118</v>
      </c>
      <c r="D70" s="9" t="s">
        <v>97</v>
      </c>
      <c r="E70" s="10">
        <f t="array" ref="E70">INDEX('SS26 Windbreaker-Raintex-Boys'!G:G,MATCH('Summary Sheet'!C70,'SS26 Windbreaker-Raintex-Boys'!D:D,0))</f>
        <v>9.43</v>
      </c>
      <c r="F70" s="11">
        <f>SUMIFS('SS26 Windbreaker-Raintex-Boys'!H:H,'SS26 Windbreaker-Raintex-Boys'!D:D,C70,'SS26 Windbreaker-Raintex-Boys'!E:E,D70)</f>
        <v>19808</v>
      </c>
      <c r="G70" s="12">
        <f t="shared" si="2"/>
        <v>186789.44</v>
      </c>
      <c r="H70" s="11">
        <f>SUMIFS('SS26 Windbreaker-Raintex-Boys'!J:J,'SS26 Windbreaker-Raintex-Boys'!D:D,C70,'SS26 Windbreaker-Raintex-Boys'!E:E,D70)</f>
        <v>0</v>
      </c>
      <c r="I70" s="12">
        <f t="shared" si="3"/>
        <v>0</v>
      </c>
      <c r="J70" s="11">
        <f t="shared" si="4"/>
        <v>-19808</v>
      </c>
      <c r="K70" s="12"/>
      <c r="L70" s="12" t="e">
        <f t="shared" si="5"/>
        <v>#DIV/0!</v>
      </c>
      <c r="M70" s="13">
        <f t="shared" si="6"/>
        <v>0</v>
      </c>
      <c r="N70" s="9">
        <f>SUMIF('SS26 Windbreaker-Raintex-Boys'!D:D,C70,'SS26 Windbreaker-Raintex-Boys'!K:K)</f>
        <v>0</v>
      </c>
      <c r="O70" s="9"/>
    </row>
    <row r="71" spans="1:15" x14ac:dyDescent="0.25">
      <c r="A71" s="9" t="s">
        <v>76</v>
      </c>
      <c r="B71" s="9" t="s">
        <v>38</v>
      </c>
      <c r="C71" s="9" t="s">
        <v>118</v>
      </c>
      <c r="D71" s="9" t="s">
        <v>119</v>
      </c>
      <c r="E71" s="10">
        <f t="array" ref="E71">INDEX('SS26 Windbreaker-Raintex-Boys'!G:G,MATCH('Summary Sheet'!C71,'SS26 Windbreaker-Raintex-Boys'!D:D,0))</f>
        <v>9.43</v>
      </c>
      <c r="F71" s="11">
        <f>SUMIFS('SS26 Windbreaker-Raintex-Boys'!H:H,'SS26 Windbreaker-Raintex-Boys'!D:D,C71,'SS26 Windbreaker-Raintex-Boys'!E:E,D71)</f>
        <v>11603</v>
      </c>
      <c r="G71" s="12">
        <f t="shared" si="2"/>
        <v>109416.29</v>
      </c>
      <c r="H71" s="11">
        <f>SUMIFS('SS26 Windbreaker-Raintex-Boys'!J:J,'SS26 Windbreaker-Raintex-Boys'!D:D,C71,'SS26 Windbreaker-Raintex-Boys'!E:E,D71)</f>
        <v>0</v>
      </c>
      <c r="I71" s="12">
        <f t="shared" si="3"/>
        <v>0</v>
      </c>
      <c r="J71" s="11">
        <f t="shared" si="4"/>
        <v>-11603</v>
      </c>
      <c r="K71" s="12"/>
      <c r="L71" s="12" t="e">
        <f t="shared" si="5"/>
        <v>#DIV/0!</v>
      </c>
      <c r="M71" s="13">
        <f t="shared" si="6"/>
        <v>0</v>
      </c>
      <c r="N71" s="9">
        <f>SUMIF('SS26 Windbreaker-Raintex-Boys'!D:D,C71,'SS26 Windbreaker-Raintex-Boys'!K:K)</f>
        <v>0</v>
      </c>
      <c r="O71" s="9"/>
    </row>
    <row r="72" spans="1:15" x14ac:dyDescent="0.25">
      <c r="A72" s="9" t="s">
        <v>76</v>
      </c>
      <c r="B72" s="9" t="s">
        <v>38</v>
      </c>
      <c r="C72" s="9" t="s">
        <v>120</v>
      </c>
      <c r="D72" s="9" t="s">
        <v>114</v>
      </c>
      <c r="E72" s="10">
        <f t="array" ref="E72">INDEX('SS26 Windbreaker-Raintex-Boys'!G:G,MATCH('Summary Sheet'!C72,'SS26 Windbreaker-Raintex-Boys'!D:D,0))</f>
        <v>9.4</v>
      </c>
      <c r="F72" s="11">
        <f>SUMIFS('SS26 Windbreaker-Raintex-Boys'!H:H,'SS26 Windbreaker-Raintex-Boys'!D:D,C72,'SS26 Windbreaker-Raintex-Boys'!E:E,D72)</f>
        <v>5143</v>
      </c>
      <c r="G72" s="12">
        <f t="shared" si="2"/>
        <v>48344.200000000004</v>
      </c>
      <c r="H72" s="11">
        <f>SUMIFS('SS26 Windbreaker-Raintex-Boys'!J:J,'SS26 Windbreaker-Raintex-Boys'!D:D,C72,'SS26 Windbreaker-Raintex-Boys'!E:E,D72)</f>
        <v>0</v>
      </c>
      <c r="I72" s="12">
        <f t="shared" si="3"/>
        <v>0</v>
      </c>
      <c r="J72" s="11">
        <f t="shared" si="4"/>
        <v>-5143</v>
      </c>
      <c r="K72" s="12"/>
      <c r="L72" s="12" t="e">
        <f t="shared" si="5"/>
        <v>#DIV/0!</v>
      </c>
      <c r="M72" s="13">
        <f t="shared" si="6"/>
        <v>0</v>
      </c>
      <c r="N72" s="9">
        <f>SUMIF('SS26 Windbreaker-Raintex-Boys'!D:D,C72,'SS26 Windbreaker-Raintex-Boys'!K:K)</f>
        <v>0</v>
      </c>
      <c r="O72" s="9"/>
    </row>
    <row r="73" spans="1:15" x14ac:dyDescent="0.25">
      <c r="A73" s="9" t="s">
        <v>76</v>
      </c>
      <c r="B73" s="9" t="s">
        <v>68</v>
      </c>
      <c r="C73" s="9" t="s">
        <v>121</v>
      </c>
      <c r="D73" s="9" t="s">
        <v>122</v>
      </c>
      <c r="E73" s="10">
        <f t="array" ref="E73">INDEX('SS26 Welding-Boys'!G:G,MATCH('Summary Sheet'!C73,'SS26 Welding-Boys'!D:D,0))</f>
        <v>0</v>
      </c>
      <c r="F73" s="11">
        <f>SUMIFS('SS26 Welding-Boys'!H:H,'SS26 Welding-Boys'!D:D,C73,'SS26 Welding-Boys'!E:E,D73)</f>
        <v>7476</v>
      </c>
      <c r="G73" s="12">
        <f t="shared" si="2"/>
        <v>0</v>
      </c>
      <c r="H73" s="11">
        <f>SUMIFS('SS26 Welding-Boys'!J:J,'SS26 Welding-Boys'!D:D,C73,'SS26 Welding-Boys'!E:E,D73)</f>
        <v>0</v>
      </c>
      <c r="I73" s="12">
        <f t="shared" si="3"/>
        <v>0</v>
      </c>
      <c r="J73" s="11">
        <f t="shared" si="4"/>
        <v>-7476</v>
      </c>
      <c r="K73" s="12"/>
      <c r="L73" s="12" t="e">
        <f t="shared" si="5"/>
        <v>#DIV/0!</v>
      </c>
      <c r="M73" s="13" t="e">
        <f t="shared" si="6"/>
        <v>#DIV/0!</v>
      </c>
      <c r="N73" s="9">
        <f>SUMIF('SS26 Welding-Boys'!D:D,C73,'SS26 Welding-Boys'!K:K)</f>
        <v>0</v>
      </c>
      <c r="O73" s="9"/>
    </row>
    <row r="74" spans="1:15" x14ac:dyDescent="0.25">
      <c r="A74" s="9" t="s">
        <v>76</v>
      </c>
      <c r="B74" s="9" t="s">
        <v>68</v>
      </c>
      <c r="C74" s="9" t="s">
        <v>123</v>
      </c>
      <c r="D74" s="9" t="s">
        <v>83</v>
      </c>
      <c r="E74" s="10">
        <f t="array" ref="E74">INDEX('SS26 Welding-Boys'!G:G,MATCH('Summary Sheet'!C74,'SS26 Welding-Boys'!D:D,0))</f>
        <v>0</v>
      </c>
      <c r="F74" s="11">
        <f>SUMIFS('SS26 Welding-Boys'!H:H,'SS26 Welding-Boys'!D:D,C74,'SS26 Welding-Boys'!E:E,D74)</f>
        <v>8559</v>
      </c>
      <c r="G74" s="12">
        <f t="shared" si="2"/>
        <v>0</v>
      </c>
      <c r="H74" s="11">
        <f>SUMIFS('SS26 Welding-Boys'!J:J,'SS26 Welding-Boys'!D:D,C74,'SS26 Welding-Boys'!E:E,D74)</f>
        <v>0</v>
      </c>
      <c r="I74" s="12">
        <f t="shared" si="3"/>
        <v>0</v>
      </c>
      <c r="J74" s="11">
        <f t="shared" si="4"/>
        <v>-8559</v>
      </c>
      <c r="K74" s="12"/>
      <c r="L74" s="12" t="e">
        <f t="shared" si="5"/>
        <v>#DIV/0!</v>
      </c>
      <c r="M74" s="13" t="e">
        <f t="shared" si="6"/>
        <v>#DIV/0!</v>
      </c>
      <c r="N74" s="9">
        <f>SUMIF('SS26 Welding-Boys'!D:D,C74,'SS26 Welding-Boys'!K:K)</f>
        <v>0</v>
      </c>
      <c r="O74" s="9"/>
    </row>
    <row r="75" spans="1:15" x14ac:dyDescent="0.25">
      <c r="A75" s="9" t="s">
        <v>76</v>
      </c>
      <c r="B75" s="9" t="s">
        <v>124</v>
      </c>
      <c r="C75" s="9" t="s">
        <v>125</v>
      </c>
      <c r="D75" s="9" t="s">
        <v>126</v>
      </c>
      <c r="E75" s="10">
        <f t="array" ref="E75">INDEX('SS26 Swimwear Boys'!G:G,MATCH('Summary Sheet'!C75,'SS26 Swimwear Boys'!D:D,0))</f>
        <v>3.35</v>
      </c>
      <c r="F75" s="11">
        <f>SUMIFS('SS26 Swimwear Boys'!H:H,'SS26 Swimwear Boys'!D:D,C75,'SS26 Swimwear Boys'!E:E,D75)</f>
        <v>15432</v>
      </c>
      <c r="G75" s="12">
        <f t="shared" si="2"/>
        <v>51697.200000000004</v>
      </c>
      <c r="H75" s="11">
        <f>SUMIFS('SS26 Swimwear Boys'!J:J,'SS26 Swimwear Boys'!D:D,C75,'SS26 Swimwear Boys'!E:E,D75)</f>
        <v>0</v>
      </c>
      <c r="I75" s="12">
        <f t="shared" si="3"/>
        <v>0</v>
      </c>
      <c r="J75" s="11">
        <f t="shared" si="4"/>
        <v>-15432</v>
      </c>
      <c r="K75" s="12"/>
      <c r="L75" s="12" t="e">
        <f t="shared" si="5"/>
        <v>#DIV/0!</v>
      </c>
      <c r="M75" s="13">
        <f t="shared" si="6"/>
        <v>0</v>
      </c>
      <c r="N75" s="9">
        <f>SUMIF('SS26 Swimwear Boys'!D:D,C75,'SS26 Swimwear Boys'!K:K)</f>
        <v>0</v>
      </c>
      <c r="O75" s="9"/>
    </row>
    <row r="76" spans="1:15" x14ac:dyDescent="0.25">
      <c r="A76" s="9" t="s">
        <v>76</v>
      </c>
      <c r="B76" s="9" t="s">
        <v>124</v>
      </c>
      <c r="C76" s="9" t="s">
        <v>127</v>
      </c>
      <c r="D76" s="9" t="s">
        <v>128</v>
      </c>
      <c r="E76" s="10">
        <f t="array" ref="E76">INDEX('SS26 Swimwear Boys'!G:G,MATCH('Summary Sheet'!C76,'SS26 Swimwear Boys'!D:D,0))</f>
        <v>3.26</v>
      </c>
      <c r="F76" s="11">
        <f>SUMIFS('SS26 Swimwear Boys'!H:H,'SS26 Swimwear Boys'!D:D,C76,'SS26 Swimwear Boys'!E:E,D76)</f>
        <v>15632</v>
      </c>
      <c r="G76" s="12">
        <f t="shared" si="2"/>
        <v>50960.32</v>
      </c>
      <c r="H76" s="11">
        <f>SUMIFS('SS26 Swimwear Boys'!J:J,'SS26 Swimwear Boys'!D:D,C76,'SS26 Swimwear Boys'!E:E,D76)</f>
        <v>0</v>
      </c>
      <c r="I76" s="12">
        <f t="shared" si="3"/>
        <v>0</v>
      </c>
      <c r="J76" s="11">
        <f t="shared" si="4"/>
        <v>-15632</v>
      </c>
      <c r="K76" s="12"/>
      <c r="L76" s="12" t="e">
        <f t="shared" si="5"/>
        <v>#DIV/0!</v>
      </c>
      <c r="M76" s="13">
        <f t="shared" si="6"/>
        <v>0</v>
      </c>
      <c r="N76" s="9">
        <f>SUMIF('SS26 Swimwear Boys'!D:D,C76,'SS26 Swimwear Boys'!K:K)</f>
        <v>0</v>
      </c>
      <c r="O76" s="9"/>
    </row>
    <row r="77" spans="1:15" x14ac:dyDescent="0.25">
      <c r="A77" s="9" t="s">
        <v>76</v>
      </c>
      <c r="B77" s="9" t="s">
        <v>124</v>
      </c>
      <c r="C77" s="9" t="s">
        <v>127</v>
      </c>
      <c r="D77" s="9" t="s">
        <v>129</v>
      </c>
      <c r="E77" s="10">
        <f t="array" ref="E77">INDEX('SS26 Swimwear Boys'!G:G,MATCH('Summary Sheet'!C77,'SS26 Swimwear Boys'!D:D,0))</f>
        <v>3.26</v>
      </c>
      <c r="F77" s="11">
        <f>SUMIFS('SS26 Swimwear Boys'!H:H,'SS26 Swimwear Boys'!D:D,C77,'SS26 Swimwear Boys'!E:E,D77)</f>
        <v>4832</v>
      </c>
      <c r="G77" s="12">
        <f t="shared" si="2"/>
        <v>15752.32</v>
      </c>
      <c r="H77" s="11">
        <f>SUMIFS('SS26 Swimwear Boys'!J:J,'SS26 Swimwear Boys'!D:D,C77,'SS26 Swimwear Boys'!E:E,D77)</f>
        <v>0</v>
      </c>
      <c r="I77" s="12">
        <f t="shared" si="3"/>
        <v>0</v>
      </c>
      <c r="J77" s="11">
        <f t="shared" si="4"/>
        <v>-4832</v>
      </c>
      <c r="K77" s="12"/>
      <c r="L77" s="12" t="e">
        <f t="shared" si="5"/>
        <v>#DIV/0!</v>
      </c>
      <c r="M77" s="13">
        <f t="shared" si="6"/>
        <v>0</v>
      </c>
      <c r="N77" s="9">
        <f>SUMIF('SS26 Swimwear Boys'!D:D,C77,'SS26 Swimwear Boys'!K:K)</f>
        <v>0</v>
      </c>
      <c r="O77" s="9"/>
    </row>
    <row r="78" spans="1:15" x14ac:dyDescent="0.25">
      <c r="A78" s="9" t="s">
        <v>76</v>
      </c>
      <c r="B78" s="9" t="s">
        <v>124</v>
      </c>
      <c r="C78" s="9" t="s">
        <v>130</v>
      </c>
      <c r="D78" s="9" t="s">
        <v>131</v>
      </c>
      <c r="E78" s="10">
        <f t="array" ref="E78">INDEX('SS26 Swimwear Boys'!G:G,MATCH('Summary Sheet'!C78,'SS26 Swimwear Boys'!D:D,0))</f>
        <v>3.88</v>
      </c>
      <c r="F78" s="11">
        <f>SUMIFS('SS26 Swimwear Boys'!H:H,'SS26 Swimwear Boys'!D:D,C78,'SS26 Swimwear Boys'!E:E,D78)</f>
        <v>1552</v>
      </c>
      <c r="G78" s="12">
        <f t="shared" si="2"/>
        <v>6021.76</v>
      </c>
      <c r="H78" s="11">
        <f>SUMIFS('SS26 Swimwear Boys'!J:J,'SS26 Swimwear Boys'!D:D,C78,'SS26 Swimwear Boys'!E:E,D78)</f>
        <v>0</v>
      </c>
      <c r="I78" s="12">
        <f t="shared" si="3"/>
        <v>0</v>
      </c>
      <c r="J78" s="11">
        <f t="shared" si="4"/>
        <v>-1552</v>
      </c>
      <c r="K78" s="12"/>
      <c r="L78" s="12" t="e">
        <f t="shared" si="5"/>
        <v>#DIV/0!</v>
      </c>
      <c r="M78" s="13">
        <f t="shared" si="6"/>
        <v>0</v>
      </c>
      <c r="N78" s="9">
        <f>SUMIF('SS26 Swimwear Boys'!D:D,C78,'SS26 Swimwear Boys'!K:K)</f>
        <v>0</v>
      </c>
      <c r="O78" s="9"/>
    </row>
    <row r="79" spans="1:15" x14ac:dyDescent="0.25">
      <c r="A79" s="9" t="s">
        <v>76</v>
      </c>
      <c r="B79" s="9" t="s">
        <v>124</v>
      </c>
      <c r="C79" s="9" t="s">
        <v>132</v>
      </c>
      <c r="D79" s="9" t="s">
        <v>133</v>
      </c>
      <c r="E79" s="10">
        <f t="array" ref="E79">INDEX('SS26 Swimwear Boys'!G:G,MATCH('Summary Sheet'!C79,'SS26 Swimwear Boys'!D:D,0))</f>
        <v>9.89</v>
      </c>
      <c r="F79" s="11">
        <f>SUMIFS('SS26 Swimwear Boys'!H:H,'SS26 Swimwear Boys'!D:D,C79,'SS26 Swimwear Boys'!E:E,D79)</f>
        <v>4442</v>
      </c>
      <c r="G79" s="12">
        <f t="shared" si="2"/>
        <v>43931.380000000005</v>
      </c>
      <c r="H79" s="11">
        <f>SUMIFS('SS26 Swimwear Boys'!J:J,'SS26 Swimwear Boys'!D:D,C79,'SS26 Swimwear Boys'!E:E,D79)</f>
        <v>0</v>
      </c>
      <c r="I79" s="12">
        <f t="shared" si="3"/>
        <v>0</v>
      </c>
      <c r="J79" s="11">
        <f t="shared" si="4"/>
        <v>-4442</v>
      </c>
      <c r="K79" s="12"/>
      <c r="L79" s="12" t="e">
        <f t="shared" si="5"/>
        <v>#DIV/0!</v>
      </c>
      <c r="M79" s="13">
        <f t="shared" si="6"/>
        <v>0</v>
      </c>
      <c r="N79" s="9">
        <f>SUMIF('SS26 Swimwear Boys'!D:D,C79,'SS26 Swimwear Boys'!K:K)</f>
        <v>0</v>
      </c>
      <c r="O79" s="9"/>
    </row>
    <row r="80" spans="1:15" x14ac:dyDescent="0.25">
      <c r="A80" s="9" t="s">
        <v>76</v>
      </c>
      <c r="B80" s="9" t="s">
        <v>124</v>
      </c>
      <c r="C80" s="9" t="s">
        <v>134</v>
      </c>
      <c r="D80" s="9" t="s">
        <v>135</v>
      </c>
      <c r="E80" s="10">
        <f t="array" ref="E80">INDEX('SS26 Swimwear Boys'!G:G,MATCH('Summary Sheet'!C80,'SS26 Swimwear Boys'!D:D,0))</f>
        <v>3.9</v>
      </c>
      <c r="F80" s="11">
        <f>SUMIFS('SS26 Swimwear Boys'!H:H,'SS26 Swimwear Boys'!D:D,C80,'SS26 Swimwear Boys'!E:E,D80)</f>
        <v>2886</v>
      </c>
      <c r="G80" s="12">
        <f t="shared" si="2"/>
        <v>11255.4</v>
      </c>
      <c r="H80" s="11">
        <f>SUMIFS('SS26 Swimwear Boys'!J:J,'SS26 Swimwear Boys'!D:D,C80,'SS26 Swimwear Boys'!E:E,D80)</f>
        <v>0</v>
      </c>
      <c r="I80" s="12">
        <f t="shared" si="3"/>
        <v>0</v>
      </c>
      <c r="J80" s="11">
        <f t="shared" si="4"/>
        <v>-2886</v>
      </c>
      <c r="K80" s="12"/>
      <c r="L80" s="12" t="e">
        <f t="shared" si="5"/>
        <v>#DIV/0!</v>
      </c>
      <c r="M80" s="13">
        <f t="shared" si="6"/>
        <v>0</v>
      </c>
      <c r="N80" s="9">
        <f>SUMIF('SS26 Swimwear Boys'!D:D,C80,'SS26 Swimwear Boys'!K:K)</f>
        <v>0</v>
      </c>
      <c r="O80" s="9"/>
    </row>
    <row r="81" spans="1:15" x14ac:dyDescent="0.25">
      <c r="A81" s="9" t="s">
        <v>76</v>
      </c>
      <c r="B81" s="9" t="s">
        <v>124</v>
      </c>
      <c r="C81" s="9" t="s">
        <v>136</v>
      </c>
      <c r="D81" s="9" t="s">
        <v>126</v>
      </c>
      <c r="E81" s="10">
        <f t="array" ref="E81">INDEX('SS26 Swimwear Boys'!G:G,MATCH('Summary Sheet'!C81,'SS26 Swimwear Boys'!D:D,0))</f>
        <v>3.81</v>
      </c>
      <c r="F81" s="11">
        <f>SUMIFS('SS26 Swimwear Boys'!H:H,'SS26 Swimwear Boys'!D:D,C81,'SS26 Swimwear Boys'!E:E,D81)</f>
        <v>2572</v>
      </c>
      <c r="G81" s="12">
        <f t="shared" si="2"/>
        <v>9799.32</v>
      </c>
      <c r="H81" s="11">
        <f>SUMIFS('SS26 Swimwear Boys'!J:J,'SS26 Swimwear Boys'!D:D,C81,'SS26 Swimwear Boys'!E:E,D81)</f>
        <v>0</v>
      </c>
      <c r="I81" s="12">
        <f t="shared" si="3"/>
        <v>0</v>
      </c>
      <c r="J81" s="11">
        <f t="shared" si="4"/>
        <v>-2572</v>
      </c>
      <c r="K81" s="12"/>
      <c r="L81" s="12" t="e">
        <f t="shared" si="5"/>
        <v>#DIV/0!</v>
      </c>
      <c r="M81" s="13">
        <f t="shared" si="6"/>
        <v>0</v>
      </c>
      <c r="N81" s="9">
        <f>SUMIF('SS26 Swimwear Boys'!D:D,C81,'SS26 Swimwear Boys'!K:K)</f>
        <v>0</v>
      </c>
      <c r="O81" s="9"/>
    </row>
    <row r="82" spans="1:15" x14ac:dyDescent="0.25">
      <c r="A82" s="9" t="s">
        <v>76</v>
      </c>
      <c r="B82" s="9" t="s">
        <v>124</v>
      </c>
      <c r="C82" s="9" t="s">
        <v>137</v>
      </c>
      <c r="D82" s="9" t="s">
        <v>138</v>
      </c>
      <c r="E82" s="10">
        <f t="array" ref="E82">INDEX('SS26 Swimwear Boys'!G:G,MATCH('Summary Sheet'!C82,'SS26 Swimwear Boys'!D:D,0))</f>
        <v>5.95</v>
      </c>
      <c r="F82" s="11">
        <f>SUMIFS('SS26 Swimwear Boys'!H:H,'SS26 Swimwear Boys'!D:D,C82,'SS26 Swimwear Boys'!E:E,D82)</f>
        <v>2872</v>
      </c>
      <c r="G82" s="12">
        <f t="shared" si="2"/>
        <v>17088.400000000001</v>
      </c>
      <c r="H82" s="11">
        <f>SUMIFS('SS26 Swimwear Boys'!J:J,'SS26 Swimwear Boys'!D:D,C82,'SS26 Swimwear Boys'!E:E,D82)</f>
        <v>0</v>
      </c>
      <c r="I82" s="12">
        <f t="shared" si="3"/>
        <v>0</v>
      </c>
      <c r="J82" s="11">
        <f t="shared" si="4"/>
        <v>-2872</v>
      </c>
      <c r="K82" s="12"/>
      <c r="L82" s="12" t="e">
        <f t="shared" si="5"/>
        <v>#DIV/0!</v>
      </c>
      <c r="M82" s="13">
        <f t="shared" si="6"/>
        <v>0</v>
      </c>
      <c r="N82" s="9">
        <f>SUMIF('SS26 Swimwear Boys'!D:D,C82,'SS26 Swimwear Boys'!K:K)</f>
        <v>0</v>
      </c>
      <c r="O82" s="9"/>
    </row>
    <row r="83" spans="1:15" x14ac:dyDescent="0.25">
      <c r="G83" s="14"/>
      <c r="I83" s="14"/>
      <c r="K83" s="14"/>
      <c r="L83" s="14"/>
    </row>
    <row r="84" spans="1:15" x14ac:dyDescent="0.25">
      <c r="G84" s="14"/>
      <c r="I84" s="14"/>
      <c r="K84" s="14"/>
      <c r="L84" s="14"/>
    </row>
    <row r="85" spans="1:15" x14ac:dyDescent="0.25">
      <c r="G85" s="14"/>
      <c r="I85" s="14"/>
      <c r="K85" s="14"/>
      <c r="L85" s="14"/>
    </row>
    <row r="86" spans="1:15" x14ac:dyDescent="0.25">
      <c r="G86" s="14"/>
      <c r="I86" s="14"/>
      <c r="K86" s="14"/>
      <c r="L86" s="14"/>
    </row>
    <row r="87" spans="1:15" x14ac:dyDescent="0.25">
      <c r="G87" s="14"/>
      <c r="I87" s="14"/>
      <c r="K87" s="14"/>
      <c r="L87" s="14"/>
    </row>
    <row r="88" spans="1:15" x14ac:dyDescent="0.25">
      <c r="G88" s="14"/>
      <c r="I88" s="14"/>
      <c r="K88" s="14"/>
      <c r="L88" s="14"/>
    </row>
    <row r="89" spans="1:15" x14ac:dyDescent="0.25">
      <c r="G89" s="14"/>
      <c r="I89" s="14"/>
      <c r="K89" s="14"/>
      <c r="L89" s="14"/>
    </row>
    <row r="90" spans="1:15" x14ac:dyDescent="0.25">
      <c r="G90" s="14"/>
      <c r="I90" s="14"/>
      <c r="K90" s="14"/>
      <c r="L90" s="14"/>
    </row>
    <row r="91" spans="1:15" x14ac:dyDescent="0.25">
      <c r="G91" s="14"/>
      <c r="I91" s="14"/>
      <c r="K91" s="14"/>
      <c r="L91" s="14"/>
    </row>
    <row r="92" spans="1:15" x14ac:dyDescent="0.25">
      <c r="G92" s="14"/>
      <c r="I92" s="14"/>
      <c r="K92" s="14"/>
      <c r="L92" s="14"/>
    </row>
    <row r="93" spans="1:15" x14ac:dyDescent="0.25">
      <c r="G93" s="14"/>
      <c r="I93" s="14"/>
      <c r="K93" s="14"/>
      <c r="L93" s="14"/>
    </row>
    <row r="94" spans="1:15" x14ac:dyDescent="0.25">
      <c r="G94" s="14"/>
      <c r="I94" s="14"/>
      <c r="K94" s="14"/>
      <c r="L94" s="14"/>
    </row>
    <row r="95" spans="1:15" x14ac:dyDescent="0.25">
      <c r="G95" s="14"/>
      <c r="I95" s="14"/>
      <c r="K95" s="14"/>
      <c r="L95" s="14"/>
    </row>
    <row r="96" spans="1:15" x14ac:dyDescent="0.25">
      <c r="G96" s="14"/>
      <c r="I96" s="14"/>
      <c r="K96" s="14"/>
      <c r="L96" s="14"/>
    </row>
    <row r="97" spans="7:12" x14ac:dyDescent="0.25">
      <c r="G97" s="14"/>
      <c r="I97" s="14"/>
      <c r="K97" s="14"/>
      <c r="L97" s="14"/>
    </row>
    <row r="98" spans="7:12" x14ac:dyDescent="0.25">
      <c r="G98" s="14"/>
      <c r="I98" s="14"/>
      <c r="K98" s="14"/>
      <c r="L98" s="14"/>
    </row>
    <row r="99" spans="7:12" x14ac:dyDescent="0.25">
      <c r="G99" s="14"/>
      <c r="I99" s="14"/>
      <c r="K99" s="14"/>
      <c r="L99" s="14"/>
    </row>
    <row r="100" spans="7:12" x14ac:dyDescent="0.25">
      <c r="G100" s="14"/>
      <c r="I100" s="14"/>
      <c r="K100" s="14"/>
      <c r="L100" s="14"/>
    </row>
    <row r="101" spans="7:12" x14ac:dyDescent="0.25">
      <c r="G101" s="14"/>
      <c r="I101" s="14"/>
      <c r="K101" s="14"/>
      <c r="L101" s="14"/>
    </row>
    <row r="102" spans="7:12" x14ac:dyDescent="0.25">
      <c r="G102" s="14"/>
      <c r="I102" s="14"/>
      <c r="K102" s="14"/>
      <c r="L102" s="14"/>
    </row>
    <row r="103" spans="7:12" x14ac:dyDescent="0.25">
      <c r="G103" s="14"/>
      <c r="I103" s="14"/>
      <c r="K103" s="14"/>
      <c r="L103" s="14"/>
    </row>
    <row r="104" spans="7:12" x14ac:dyDescent="0.25">
      <c r="G104" s="14"/>
      <c r="I104" s="14"/>
      <c r="K104" s="14"/>
      <c r="L104" s="14"/>
    </row>
    <row r="105" spans="7:12" x14ac:dyDescent="0.25">
      <c r="G105" s="14"/>
      <c r="I105" s="14"/>
      <c r="K105" s="14"/>
      <c r="L105" s="14"/>
    </row>
    <row r="106" spans="7:12" x14ac:dyDescent="0.25">
      <c r="G106" s="14"/>
      <c r="I106" s="14"/>
      <c r="K106" s="14"/>
      <c r="L106" s="14"/>
    </row>
    <row r="107" spans="7:12" x14ac:dyDescent="0.25">
      <c r="G107" s="14"/>
      <c r="I107" s="14"/>
      <c r="K107" s="14"/>
      <c r="L107" s="14"/>
    </row>
    <row r="108" spans="7:12" x14ac:dyDescent="0.25">
      <c r="G108" s="14"/>
      <c r="I108" s="14"/>
      <c r="K108" s="14"/>
      <c r="L108" s="14"/>
    </row>
    <row r="109" spans="7:12" x14ac:dyDescent="0.25">
      <c r="G109" s="14"/>
      <c r="I109" s="14"/>
      <c r="K109" s="14"/>
      <c r="L109" s="14"/>
    </row>
    <row r="110" spans="7:12" x14ac:dyDescent="0.25">
      <c r="G110" s="14"/>
      <c r="I110" s="14"/>
      <c r="K110" s="14"/>
      <c r="L110" s="14"/>
    </row>
    <row r="111" spans="7:12" x14ac:dyDescent="0.25">
      <c r="G111" s="14"/>
      <c r="I111" s="14"/>
      <c r="K111" s="14"/>
      <c r="L111" s="14"/>
    </row>
    <row r="112" spans="7:12" x14ac:dyDescent="0.25">
      <c r="G112" s="14"/>
      <c r="I112" s="14"/>
      <c r="K112" s="14"/>
      <c r="L112" s="14"/>
    </row>
    <row r="113" spans="7:12" x14ac:dyDescent="0.25">
      <c r="G113" s="14"/>
      <c r="I113" s="14"/>
      <c r="K113" s="14"/>
      <c r="L113" s="14"/>
    </row>
    <row r="114" spans="7:12" x14ac:dyDescent="0.25">
      <c r="G114" s="14"/>
      <c r="I114" s="14"/>
      <c r="K114" s="14"/>
      <c r="L114" s="14"/>
    </row>
    <row r="115" spans="7:12" x14ac:dyDescent="0.25">
      <c r="G115" s="14"/>
      <c r="I115" s="14"/>
      <c r="K115" s="14"/>
      <c r="L115" s="14"/>
    </row>
    <row r="116" spans="7:12" x14ac:dyDescent="0.25">
      <c r="G116" s="14"/>
      <c r="I116" s="14"/>
      <c r="K116" s="14"/>
      <c r="L116" s="14"/>
    </row>
    <row r="117" spans="7:12" x14ac:dyDescent="0.25">
      <c r="G117" s="14"/>
      <c r="I117" s="14"/>
      <c r="K117" s="14"/>
      <c r="L117" s="14"/>
    </row>
    <row r="118" spans="7:12" x14ac:dyDescent="0.25">
      <c r="G118" s="14"/>
      <c r="I118" s="14"/>
      <c r="K118" s="14"/>
      <c r="L118" s="14"/>
    </row>
    <row r="119" spans="7:12" x14ac:dyDescent="0.25">
      <c r="G119" s="14"/>
      <c r="I119" s="14"/>
      <c r="K119" s="14"/>
      <c r="L119" s="14"/>
    </row>
    <row r="120" spans="7:12" x14ac:dyDescent="0.25">
      <c r="G120" s="14"/>
      <c r="I120" s="14"/>
      <c r="K120" s="14"/>
      <c r="L120" s="14"/>
    </row>
    <row r="121" spans="7:12" x14ac:dyDescent="0.25">
      <c r="G121" s="14"/>
      <c r="I121" s="14"/>
      <c r="K121" s="14"/>
      <c r="L121" s="14"/>
    </row>
    <row r="122" spans="7:12" x14ac:dyDescent="0.25">
      <c r="G122" s="14"/>
      <c r="I122" s="14"/>
      <c r="K122" s="14"/>
      <c r="L122" s="14"/>
    </row>
    <row r="123" spans="7:12" x14ac:dyDescent="0.25">
      <c r="G123" s="14"/>
      <c r="I123" s="14"/>
      <c r="K123" s="14"/>
      <c r="L123" s="14"/>
    </row>
    <row r="124" spans="7:12" x14ac:dyDescent="0.25">
      <c r="G124" s="14"/>
      <c r="I124" s="14"/>
      <c r="K124" s="14"/>
      <c r="L124" s="14"/>
    </row>
    <row r="125" spans="7:12" x14ac:dyDescent="0.25">
      <c r="G125" s="14"/>
      <c r="I125" s="14"/>
      <c r="K125" s="14"/>
      <c r="L125" s="14"/>
    </row>
    <row r="126" spans="7:12" x14ac:dyDescent="0.25">
      <c r="G126" s="14"/>
      <c r="I126" s="14"/>
      <c r="K126" s="14"/>
      <c r="L126" s="14"/>
    </row>
    <row r="127" spans="7:12" x14ac:dyDescent="0.25">
      <c r="G127" s="14"/>
      <c r="I127" s="14"/>
      <c r="K127" s="14"/>
      <c r="L127" s="14"/>
    </row>
    <row r="128" spans="7:12" x14ac:dyDescent="0.25">
      <c r="G128" s="14"/>
      <c r="I128" s="14"/>
      <c r="K128" s="14"/>
      <c r="L128" s="14"/>
    </row>
    <row r="129" spans="7:12" x14ac:dyDescent="0.25">
      <c r="G129" s="14"/>
      <c r="I129" s="14"/>
      <c r="K129" s="14"/>
      <c r="L129" s="14"/>
    </row>
    <row r="130" spans="7:12" x14ac:dyDescent="0.25">
      <c r="G130" s="14"/>
      <c r="I130" s="14"/>
      <c r="K130" s="14"/>
      <c r="L130" s="14"/>
    </row>
    <row r="131" spans="7:12" x14ac:dyDescent="0.25">
      <c r="G131" s="14"/>
      <c r="I131" s="14"/>
      <c r="K131" s="14"/>
      <c r="L131" s="14"/>
    </row>
    <row r="132" spans="7:12" x14ac:dyDescent="0.25">
      <c r="G132" s="14"/>
      <c r="I132" s="14"/>
      <c r="K132" s="14"/>
      <c r="L132" s="14"/>
    </row>
    <row r="133" spans="7:12" x14ac:dyDescent="0.25">
      <c r="G133" s="14"/>
      <c r="I133" s="14"/>
      <c r="K133" s="14"/>
      <c r="L133" s="14"/>
    </row>
    <row r="134" spans="7:12" x14ac:dyDescent="0.25">
      <c r="G134" s="14"/>
      <c r="I134" s="14"/>
      <c r="K134" s="14"/>
      <c r="L134" s="14"/>
    </row>
    <row r="135" spans="7:12" x14ac:dyDescent="0.25">
      <c r="G135" s="14"/>
      <c r="I135" s="14"/>
      <c r="K135" s="14"/>
      <c r="L135" s="14"/>
    </row>
    <row r="136" spans="7:12" x14ac:dyDescent="0.25">
      <c r="G136" s="14"/>
      <c r="I136" s="14"/>
      <c r="K136" s="14"/>
      <c r="L136" s="14"/>
    </row>
    <row r="137" spans="7:12" x14ac:dyDescent="0.25">
      <c r="G137" s="14"/>
      <c r="I137" s="14"/>
      <c r="K137" s="14"/>
      <c r="L137" s="14"/>
    </row>
    <row r="138" spans="7:12" x14ac:dyDescent="0.25">
      <c r="G138" s="14"/>
      <c r="I138" s="14"/>
      <c r="K138" s="14"/>
      <c r="L138" s="14"/>
    </row>
    <row r="139" spans="7:12" x14ac:dyDescent="0.25">
      <c r="G139" s="14"/>
      <c r="I139" s="14"/>
      <c r="K139" s="14"/>
      <c r="L139" s="14"/>
    </row>
    <row r="140" spans="7:12" x14ac:dyDescent="0.25">
      <c r="G140" s="14"/>
      <c r="I140" s="14"/>
      <c r="K140" s="14"/>
      <c r="L140" s="14"/>
    </row>
    <row r="141" spans="7:12" x14ac:dyDescent="0.25">
      <c r="G141" s="14"/>
      <c r="I141" s="14"/>
      <c r="K141" s="14"/>
      <c r="L141" s="14"/>
    </row>
    <row r="142" spans="7:12" x14ac:dyDescent="0.25">
      <c r="G142" s="14"/>
      <c r="I142" s="14"/>
      <c r="K142" s="14"/>
      <c r="L142" s="14"/>
    </row>
    <row r="143" spans="7:12" x14ac:dyDescent="0.25">
      <c r="G143" s="14"/>
      <c r="I143" s="14"/>
      <c r="K143" s="14"/>
      <c r="L143" s="14"/>
    </row>
    <row r="144" spans="7:12" x14ac:dyDescent="0.25">
      <c r="G144" s="14"/>
      <c r="I144" s="14"/>
      <c r="K144" s="14"/>
      <c r="L144" s="14"/>
    </row>
    <row r="145" spans="7:12" x14ac:dyDescent="0.25">
      <c r="G145" s="14"/>
      <c r="I145" s="14"/>
      <c r="K145" s="14"/>
      <c r="L145" s="14"/>
    </row>
    <row r="146" spans="7:12" x14ac:dyDescent="0.25">
      <c r="G146" s="14"/>
      <c r="I146" s="14"/>
      <c r="K146" s="14"/>
      <c r="L146" s="14"/>
    </row>
    <row r="147" spans="7:12" x14ac:dyDescent="0.25">
      <c r="G147" s="14"/>
      <c r="I147" s="14"/>
      <c r="K147" s="14"/>
      <c r="L147" s="14"/>
    </row>
    <row r="148" spans="7:12" x14ac:dyDescent="0.25">
      <c r="G148" s="14"/>
      <c r="I148" s="14"/>
      <c r="K148" s="14"/>
      <c r="L148" s="14"/>
    </row>
    <row r="149" spans="7:12" x14ac:dyDescent="0.25">
      <c r="G149" s="14"/>
      <c r="I149" s="14"/>
      <c r="K149" s="14"/>
      <c r="L149" s="14"/>
    </row>
    <row r="150" spans="7:12" x14ac:dyDescent="0.25">
      <c r="G150" s="14"/>
      <c r="I150" s="14"/>
      <c r="K150" s="14"/>
      <c r="L150" s="14"/>
    </row>
    <row r="151" spans="7:12" x14ac:dyDescent="0.25">
      <c r="G151" s="14"/>
      <c r="I151" s="14"/>
      <c r="K151" s="14"/>
      <c r="L151" s="14"/>
    </row>
    <row r="152" spans="7:12" x14ac:dyDescent="0.25">
      <c r="G152" s="14"/>
      <c r="I152" s="14"/>
      <c r="K152" s="14"/>
      <c r="L152" s="14"/>
    </row>
    <row r="153" spans="7:12" x14ac:dyDescent="0.25">
      <c r="G153" s="14"/>
      <c r="I153" s="14"/>
      <c r="K153" s="14"/>
      <c r="L153" s="14"/>
    </row>
    <row r="154" spans="7:12" x14ac:dyDescent="0.25">
      <c r="G154" s="14"/>
      <c r="I154" s="14"/>
      <c r="K154" s="14"/>
      <c r="L154" s="14"/>
    </row>
    <row r="155" spans="7:12" x14ac:dyDescent="0.25">
      <c r="G155" s="14"/>
      <c r="I155" s="14"/>
      <c r="K155" s="14"/>
      <c r="L155" s="14"/>
    </row>
    <row r="156" spans="7:12" x14ac:dyDescent="0.25">
      <c r="G156" s="14"/>
      <c r="I156" s="14"/>
      <c r="K156" s="14"/>
      <c r="L156" s="14"/>
    </row>
    <row r="157" spans="7:12" x14ac:dyDescent="0.25">
      <c r="G157" s="14"/>
      <c r="I157" s="14"/>
      <c r="K157" s="14"/>
      <c r="L157" s="14"/>
    </row>
    <row r="158" spans="7:12" x14ac:dyDescent="0.25">
      <c r="G158" s="14"/>
      <c r="I158" s="14"/>
      <c r="K158" s="14"/>
      <c r="L158" s="14"/>
    </row>
    <row r="159" spans="7:12" x14ac:dyDescent="0.25">
      <c r="G159" s="14"/>
      <c r="I159" s="14"/>
      <c r="K159" s="14"/>
      <c r="L159" s="14"/>
    </row>
    <row r="160" spans="7:12" x14ac:dyDescent="0.25">
      <c r="G160" s="14"/>
      <c r="I160" s="14"/>
      <c r="K160" s="14"/>
      <c r="L160" s="14"/>
    </row>
    <row r="161" spans="7:12" x14ac:dyDescent="0.25">
      <c r="G161" s="14"/>
      <c r="I161" s="14"/>
      <c r="K161" s="14"/>
      <c r="L161" s="14"/>
    </row>
    <row r="162" spans="7:12" x14ac:dyDescent="0.25">
      <c r="G162" s="14"/>
      <c r="I162" s="14"/>
      <c r="K162" s="14"/>
      <c r="L162" s="14"/>
    </row>
    <row r="163" spans="7:12" x14ac:dyDescent="0.25">
      <c r="G163" s="14"/>
      <c r="I163" s="14"/>
      <c r="K163" s="14"/>
      <c r="L163" s="14"/>
    </row>
    <row r="164" spans="7:12" x14ac:dyDescent="0.25">
      <c r="G164" s="14"/>
      <c r="I164" s="14"/>
      <c r="K164" s="14"/>
      <c r="L164" s="14"/>
    </row>
    <row r="165" spans="7:12" x14ac:dyDescent="0.25">
      <c r="G165" s="14"/>
      <c r="I165" s="14"/>
      <c r="K165" s="14"/>
      <c r="L165" s="14"/>
    </row>
    <row r="166" spans="7:12" x14ac:dyDescent="0.25">
      <c r="G166" s="14"/>
      <c r="I166" s="14"/>
      <c r="K166" s="14"/>
      <c r="L166" s="14"/>
    </row>
    <row r="167" spans="7:12" x14ac:dyDescent="0.25">
      <c r="G167" s="14"/>
      <c r="I167" s="14"/>
      <c r="K167" s="14"/>
      <c r="L167" s="14"/>
    </row>
    <row r="168" spans="7:12" x14ac:dyDescent="0.25">
      <c r="G168" s="14"/>
      <c r="I168" s="14"/>
      <c r="K168" s="14"/>
      <c r="L168" s="14"/>
    </row>
    <row r="169" spans="7:12" x14ac:dyDescent="0.25">
      <c r="G169" s="14"/>
      <c r="I169" s="14"/>
      <c r="K169" s="14"/>
      <c r="L169" s="14"/>
    </row>
    <row r="170" spans="7:12" x14ac:dyDescent="0.25">
      <c r="G170" s="14"/>
      <c r="I170" s="14"/>
      <c r="K170" s="14"/>
      <c r="L170" s="14"/>
    </row>
    <row r="171" spans="7:12" x14ac:dyDescent="0.25">
      <c r="G171" s="14"/>
      <c r="I171" s="14"/>
      <c r="K171" s="14"/>
      <c r="L171" s="14"/>
    </row>
    <row r="172" spans="7:12" x14ac:dyDescent="0.25">
      <c r="G172" s="14"/>
      <c r="I172" s="14"/>
      <c r="K172" s="14"/>
      <c r="L172" s="14"/>
    </row>
    <row r="173" spans="7:12" x14ac:dyDescent="0.25">
      <c r="G173" s="14"/>
      <c r="I173" s="14"/>
      <c r="K173" s="14"/>
      <c r="L173" s="14"/>
    </row>
    <row r="174" spans="7:12" x14ac:dyDescent="0.25">
      <c r="G174" s="14"/>
      <c r="I174" s="14"/>
      <c r="K174" s="14"/>
      <c r="L174" s="14"/>
    </row>
    <row r="175" spans="7:12" x14ac:dyDescent="0.25">
      <c r="G175" s="14"/>
      <c r="I175" s="14"/>
      <c r="K175" s="14"/>
      <c r="L175" s="14"/>
    </row>
    <row r="176" spans="7:12" x14ac:dyDescent="0.25">
      <c r="G176" s="14"/>
      <c r="I176" s="14"/>
      <c r="K176" s="14"/>
      <c r="L176" s="14"/>
    </row>
    <row r="177" spans="7:12" x14ac:dyDescent="0.25">
      <c r="G177" s="14"/>
      <c r="I177" s="14"/>
      <c r="K177" s="14"/>
      <c r="L177" s="14"/>
    </row>
    <row r="178" spans="7:12" x14ac:dyDescent="0.25">
      <c r="G178" s="14"/>
      <c r="I178" s="14"/>
      <c r="K178" s="14"/>
      <c r="L178" s="14"/>
    </row>
    <row r="179" spans="7:12" x14ac:dyDescent="0.25">
      <c r="G179" s="14"/>
      <c r="I179" s="14"/>
      <c r="K179" s="14"/>
      <c r="L179" s="14"/>
    </row>
    <row r="180" spans="7:12" x14ac:dyDescent="0.25">
      <c r="G180" s="14"/>
      <c r="I180" s="14"/>
      <c r="K180" s="14"/>
      <c r="L180" s="14"/>
    </row>
    <row r="181" spans="7:12" x14ac:dyDescent="0.25">
      <c r="G181" s="14"/>
      <c r="I181" s="14"/>
      <c r="K181" s="14"/>
      <c r="L181" s="14"/>
    </row>
    <row r="182" spans="7:12" x14ac:dyDescent="0.25">
      <c r="G182" s="14"/>
      <c r="I182" s="14"/>
      <c r="K182" s="14"/>
      <c r="L182" s="14"/>
    </row>
    <row r="183" spans="7:12" x14ac:dyDescent="0.25">
      <c r="G183" s="14"/>
      <c r="I183" s="14"/>
      <c r="K183" s="14"/>
      <c r="L183" s="14"/>
    </row>
    <row r="184" spans="7:12" x14ac:dyDescent="0.25">
      <c r="G184" s="14"/>
      <c r="I184" s="14"/>
      <c r="K184" s="14"/>
      <c r="L184" s="14"/>
    </row>
    <row r="185" spans="7:12" x14ac:dyDescent="0.25">
      <c r="G185" s="14"/>
      <c r="I185" s="14"/>
      <c r="K185" s="14"/>
      <c r="L185" s="14"/>
    </row>
    <row r="186" spans="7:12" x14ac:dyDescent="0.25">
      <c r="G186" s="14"/>
      <c r="I186" s="14"/>
      <c r="K186" s="14"/>
      <c r="L186" s="14"/>
    </row>
    <row r="187" spans="7:12" x14ac:dyDescent="0.25">
      <c r="G187" s="14"/>
      <c r="I187" s="14"/>
      <c r="K187" s="14"/>
      <c r="L187" s="14"/>
    </row>
    <row r="188" spans="7:12" x14ac:dyDescent="0.25">
      <c r="G188" s="14"/>
      <c r="I188" s="14"/>
      <c r="K188" s="14"/>
      <c r="L188" s="14"/>
    </row>
    <row r="189" spans="7:12" x14ac:dyDescent="0.25">
      <c r="G189" s="14"/>
      <c r="I189" s="14"/>
      <c r="K189" s="14"/>
      <c r="L189" s="14"/>
    </row>
    <row r="190" spans="7:12" x14ac:dyDescent="0.25">
      <c r="G190" s="14"/>
      <c r="I190" s="14"/>
      <c r="K190" s="14"/>
      <c r="L190" s="14"/>
    </row>
    <row r="191" spans="7:12" x14ac:dyDescent="0.25">
      <c r="G191" s="14"/>
      <c r="I191" s="14"/>
      <c r="K191" s="14"/>
      <c r="L191" s="14"/>
    </row>
    <row r="192" spans="7:12" x14ac:dyDescent="0.25">
      <c r="G192" s="14"/>
      <c r="I192" s="14"/>
      <c r="K192" s="14"/>
      <c r="L192" s="14"/>
    </row>
    <row r="193" spans="7:12" x14ac:dyDescent="0.25">
      <c r="G193" s="14"/>
      <c r="I193" s="14"/>
      <c r="K193" s="14"/>
      <c r="L193" s="14"/>
    </row>
    <row r="194" spans="7:12" x14ac:dyDescent="0.25">
      <c r="G194" s="14"/>
      <c r="I194" s="14"/>
      <c r="K194" s="14"/>
      <c r="L194" s="14"/>
    </row>
    <row r="195" spans="7:12" x14ac:dyDescent="0.25">
      <c r="G195" s="14"/>
      <c r="I195" s="14"/>
      <c r="K195" s="14"/>
      <c r="L195" s="14"/>
    </row>
    <row r="196" spans="7:12" x14ac:dyDescent="0.25">
      <c r="G196" s="14"/>
      <c r="I196" s="14"/>
      <c r="K196" s="14"/>
      <c r="L196" s="14"/>
    </row>
    <row r="197" spans="7:12" x14ac:dyDescent="0.25">
      <c r="G197" s="14"/>
      <c r="I197" s="14"/>
      <c r="K197" s="14"/>
      <c r="L197" s="14"/>
    </row>
    <row r="198" spans="7:12" x14ac:dyDescent="0.25">
      <c r="G198" s="14"/>
      <c r="I198" s="14"/>
      <c r="K198" s="14"/>
      <c r="L198" s="14"/>
    </row>
    <row r="199" spans="7:12" x14ac:dyDescent="0.25">
      <c r="G199" s="14"/>
      <c r="I199" s="14"/>
      <c r="K199" s="14"/>
      <c r="L199" s="14"/>
    </row>
    <row r="200" spans="7:12" x14ac:dyDescent="0.25">
      <c r="G200" s="14"/>
      <c r="I200" s="14"/>
      <c r="K200" s="14"/>
      <c r="L200" s="14"/>
    </row>
    <row r="201" spans="7:12" x14ac:dyDescent="0.25">
      <c r="G201" s="14"/>
      <c r="I201" s="14"/>
      <c r="K201" s="14"/>
      <c r="L201" s="14"/>
    </row>
    <row r="202" spans="7:12" x14ac:dyDescent="0.25">
      <c r="G202" s="14"/>
      <c r="I202" s="14"/>
      <c r="K202" s="14"/>
      <c r="L202" s="14"/>
    </row>
    <row r="203" spans="7:12" x14ac:dyDescent="0.25">
      <c r="G203" s="14"/>
      <c r="I203" s="14"/>
      <c r="K203" s="14"/>
      <c r="L203" s="14"/>
    </row>
    <row r="204" spans="7:12" x14ac:dyDescent="0.25">
      <c r="G204" s="14"/>
      <c r="I204" s="14"/>
      <c r="K204" s="14"/>
      <c r="L204" s="14"/>
    </row>
    <row r="205" spans="7:12" x14ac:dyDescent="0.25">
      <c r="G205" s="14"/>
      <c r="I205" s="14"/>
      <c r="K205" s="14"/>
      <c r="L205" s="14"/>
    </row>
    <row r="206" spans="7:12" x14ac:dyDescent="0.25">
      <c r="G206" s="14"/>
      <c r="I206" s="14"/>
      <c r="K206" s="14"/>
      <c r="L206" s="14"/>
    </row>
    <row r="207" spans="7:12" x14ac:dyDescent="0.25">
      <c r="G207" s="14"/>
      <c r="I207" s="14"/>
      <c r="K207" s="14"/>
      <c r="L207" s="14"/>
    </row>
    <row r="208" spans="7:12" x14ac:dyDescent="0.25">
      <c r="G208" s="14"/>
      <c r="I208" s="14"/>
      <c r="K208" s="14"/>
      <c r="L208" s="14"/>
    </row>
    <row r="209" spans="7:12" x14ac:dyDescent="0.25">
      <c r="G209" s="14"/>
      <c r="I209" s="14"/>
      <c r="K209" s="14"/>
      <c r="L209" s="14"/>
    </row>
    <row r="210" spans="7:12" x14ac:dyDescent="0.25">
      <c r="G210" s="14"/>
      <c r="I210" s="14"/>
      <c r="K210" s="14"/>
      <c r="L210" s="14"/>
    </row>
    <row r="211" spans="7:12" x14ac:dyDescent="0.25">
      <c r="G211" s="14"/>
      <c r="I211" s="14"/>
      <c r="K211" s="14"/>
      <c r="L211" s="14"/>
    </row>
    <row r="212" spans="7:12" x14ac:dyDescent="0.25">
      <c r="G212" s="14"/>
      <c r="I212" s="14"/>
      <c r="K212" s="14"/>
      <c r="L212" s="14"/>
    </row>
    <row r="213" spans="7:12" x14ac:dyDescent="0.25">
      <c r="G213" s="14"/>
      <c r="I213" s="14"/>
      <c r="K213" s="14"/>
      <c r="L213" s="14"/>
    </row>
    <row r="214" spans="7:12" x14ac:dyDescent="0.25">
      <c r="G214" s="14"/>
      <c r="I214" s="14"/>
      <c r="K214" s="14"/>
      <c r="L214" s="14"/>
    </row>
    <row r="215" spans="7:12" x14ac:dyDescent="0.25">
      <c r="G215" s="14"/>
      <c r="I215" s="14"/>
      <c r="K215" s="14"/>
      <c r="L215" s="14"/>
    </row>
    <row r="216" spans="7:12" x14ac:dyDescent="0.25">
      <c r="G216" s="14"/>
      <c r="I216" s="14"/>
      <c r="K216" s="14"/>
      <c r="L216" s="14"/>
    </row>
    <row r="217" spans="7:12" x14ac:dyDescent="0.25">
      <c r="G217" s="14"/>
      <c r="I217" s="14"/>
      <c r="K217" s="14"/>
      <c r="L217" s="14"/>
    </row>
    <row r="218" spans="7:12" x14ac:dyDescent="0.25">
      <c r="G218" s="14"/>
      <c r="I218" s="14"/>
      <c r="K218" s="14"/>
      <c r="L218" s="14"/>
    </row>
    <row r="219" spans="7:12" x14ac:dyDescent="0.25">
      <c r="G219" s="14"/>
      <c r="I219" s="14"/>
      <c r="K219" s="14"/>
      <c r="L219" s="14"/>
    </row>
    <row r="220" spans="7:12" x14ac:dyDescent="0.25">
      <c r="G220" s="14"/>
      <c r="I220" s="14"/>
      <c r="K220" s="14"/>
      <c r="L220" s="14"/>
    </row>
    <row r="221" spans="7:12" x14ac:dyDescent="0.25">
      <c r="G221" s="14"/>
      <c r="I221" s="14"/>
      <c r="K221" s="14"/>
      <c r="L221" s="14"/>
    </row>
    <row r="222" spans="7:12" x14ac:dyDescent="0.25">
      <c r="G222" s="14"/>
      <c r="I222" s="14"/>
      <c r="K222" s="14"/>
      <c r="L222" s="14"/>
    </row>
    <row r="223" spans="7:12" x14ac:dyDescent="0.25">
      <c r="G223" s="14"/>
      <c r="I223" s="14"/>
      <c r="K223" s="14"/>
      <c r="L223" s="14"/>
    </row>
    <row r="224" spans="7:12" x14ac:dyDescent="0.25">
      <c r="G224" s="14"/>
      <c r="I224" s="14"/>
      <c r="K224" s="14"/>
      <c r="L224" s="14"/>
    </row>
    <row r="225" spans="7:12" x14ac:dyDescent="0.25">
      <c r="G225" s="14"/>
      <c r="I225" s="14"/>
      <c r="K225" s="14"/>
      <c r="L225" s="14"/>
    </row>
    <row r="226" spans="7:12" x14ac:dyDescent="0.25">
      <c r="G226" s="14"/>
      <c r="I226" s="14"/>
      <c r="K226" s="14"/>
      <c r="L226" s="14"/>
    </row>
    <row r="227" spans="7:12" x14ac:dyDescent="0.25">
      <c r="G227" s="14"/>
      <c r="I227" s="14"/>
      <c r="K227" s="14"/>
      <c r="L227" s="14"/>
    </row>
    <row r="228" spans="7:12" x14ac:dyDescent="0.25">
      <c r="G228" s="14"/>
      <c r="I228" s="14"/>
      <c r="K228" s="14"/>
      <c r="L228" s="14"/>
    </row>
    <row r="229" spans="7:12" x14ac:dyDescent="0.25">
      <c r="G229" s="14"/>
      <c r="I229" s="14"/>
      <c r="K229" s="14"/>
      <c r="L229" s="14"/>
    </row>
    <row r="230" spans="7:12" x14ac:dyDescent="0.25">
      <c r="G230" s="14"/>
      <c r="I230" s="14"/>
      <c r="K230" s="14"/>
      <c r="L230" s="14"/>
    </row>
    <row r="231" spans="7:12" x14ac:dyDescent="0.25">
      <c r="G231" s="14"/>
      <c r="I231" s="14"/>
      <c r="K231" s="14"/>
      <c r="L231" s="14"/>
    </row>
    <row r="232" spans="7:12" x14ac:dyDescent="0.25">
      <c r="G232" s="14"/>
      <c r="I232" s="14"/>
      <c r="K232" s="14"/>
      <c r="L232" s="14"/>
    </row>
    <row r="233" spans="7:12" x14ac:dyDescent="0.25">
      <c r="G233" s="14"/>
      <c r="I233" s="14"/>
      <c r="K233" s="14"/>
      <c r="L233" s="14"/>
    </row>
    <row r="234" spans="7:12" x14ac:dyDescent="0.25">
      <c r="G234" s="14"/>
      <c r="I234" s="14"/>
      <c r="K234" s="14"/>
      <c r="L234" s="14"/>
    </row>
    <row r="235" spans="7:12" x14ac:dyDescent="0.25">
      <c r="G235" s="14"/>
      <c r="I235" s="14"/>
      <c r="K235" s="14"/>
      <c r="L235" s="14"/>
    </row>
    <row r="236" spans="7:12" x14ac:dyDescent="0.25">
      <c r="G236" s="14"/>
      <c r="I236" s="14"/>
      <c r="K236" s="14"/>
      <c r="L236" s="14"/>
    </row>
    <row r="237" spans="7:12" x14ac:dyDescent="0.25">
      <c r="G237" s="14"/>
      <c r="I237" s="14"/>
      <c r="K237" s="14"/>
      <c r="L237" s="14"/>
    </row>
    <row r="238" spans="7:12" x14ac:dyDescent="0.25">
      <c r="G238" s="14"/>
      <c r="I238" s="14"/>
      <c r="K238" s="14"/>
      <c r="L238" s="14"/>
    </row>
    <row r="239" spans="7:12" x14ac:dyDescent="0.25">
      <c r="G239" s="14"/>
      <c r="I239" s="14"/>
      <c r="K239" s="14"/>
      <c r="L239" s="14"/>
    </row>
    <row r="240" spans="7:12" x14ac:dyDescent="0.25">
      <c r="G240" s="14"/>
      <c r="I240" s="14"/>
      <c r="K240" s="14"/>
      <c r="L240" s="14"/>
    </row>
    <row r="241" spans="7:12" x14ac:dyDescent="0.25">
      <c r="G241" s="14"/>
      <c r="I241" s="14"/>
      <c r="K241" s="14"/>
      <c r="L241" s="14"/>
    </row>
    <row r="242" spans="7:12" x14ac:dyDescent="0.25">
      <c r="G242" s="14"/>
      <c r="I242" s="14"/>
      <c r="K242" s="14"/>
      <c r="L242" s="14"/>
    </row>
    <row r="243" spans="7:12" x14ac:dyDescent="0.25">
      <c r="G243" s="14"/>
      <c r="I243" s="14"/>
      <c r="K243" s="14"/>
      <c r="L243" s="14"/>
    </row>
    <row r="244" spans="7:12" x14ac:dyDescent="0.25">
      <c r="G244" s="14"/>
      <c r="I244" s="14"/>
      <c r="K244" s="14"/>
      <c r="L244" s="14"/>
    </row>
    <row r="245" spans="7:12" x14ac:dyDescent="0.25">
      <c r="G245" s="14"/>
      <c r="I245" s="14"/>
      <c r="K245" s="14"/>
      <c r="L245" s="14"/>
    </row>
    <row r="246" spans="7:12" x14ac:dyDescent="0.25">
      <c r="G246" s="14"/>
      <c r="I246" s="14"/>
      <c r="K246" s="14"/>
      <c r="L246" s="14"/>
    </row>
    <row r="247" spans="7:12" x14ac:dyDescent="0.25">
      <c r="G247" s="14"/>
      <c r="I247" s="14"/>
      <c r="K247" s="14"/>
      <c r="L247" s="14"/>
    </row>
    <row r="248" spans="7:12" x14ac:dyDescent="0.25">
      <c r="G248" s="14"/>
      <c r="I248" s="14"/>
      <c r="K248" s="14"/>
      <c r="L248" s="14"/>
    </row>
    <row r="249" spans="7:12" x14ac:dyDescent="0.25">
      <c r="G249" s="14"/>
      <c r="I249" s="14"/>
      <c r="K249" s="14"/>
      <c r="L249" s="14"/>
    </row>
    <row r="250" spans="7:12" x14ac:dyDescent="0.25">
      <c r="G250" s="14"/>
      <c r="I250" s="14"/>
      <c r="K250" s="14"/>
      <c r="L250" s="14"/>
    </row>
    <row r="251" spans="7:12" x14ac:dyDescent="0.25">
      <c r="G251" s="14"/>
      <c r="I251" s="14"/>
      <c r="K251" s="14"/>
      <c r="L251" s="14"/>
    </row>
    <row r="252" spans="7:12" x14ac:dyDescent="0.25">
      <c r="G252" s="14"/>
      <c r="I252" s="14"/>
      <c r="K252" s="14"/>
      <c r="L252" s="14"/>
    </row>
    <row r="253" spans="7:12" x14ac:dyDescent="0.25">
      <c r="G253" s="14"/>
      <c r="I253" s="14"/>
      <c r="K253" s="14"/>
      <c r="L253" s="14"/>
    </row>
    <row r="254" spans="7:12" x14ac:dyDescent="0.25">
      <c r="G254" s="14"/>
      <c r="I254" s="14"/>
      <c r="K254" s="14"/>
      <c r="L254" s="14"/>
    </row>
    <row r="255" spans="7:12" x14ac:dyDescent="0.25">
      <c r="G255" s="14"/>
      <c r="I255" s="14"/>
      <c r="K255" s="14"/>
      <c r="L255" s="14"/>
    </row>
    <row r="256" spans="7:12" x14ac:dyDescent="0.25">
      <c r="G256" s="14"/>
      <c r="I256" s="14"/>
      <c r="K256" s="14"/>
      <c r="L256" s="14"/>
    </row>
    <row r="257" spans="7:12" x14ac:dyDescent="0.25">
      <c r="G257" s="14"/>
      <c r="I257" s="14"/>
      <c r="K257" s="14"/>
      <c r="L257" s="14"/>
    </row>
    <row r="258" spans="7:12" x14ac:dyDescent="0.25">
      <c r="G258" s="14"/>
      <c r="I258" s="14"/>
      <c r="K258" s="14"/>
      <c r="L258" s="14"/>
    </row>
    <row r="259" spans="7:12" x14ac:dyDescent="0.25">
      <c r="G259" s="14"/>
      <c r="I259" s="14"/>
      <c r="K259" s="14"/>
      <c r="L259" s="14"/>
    </row>
    <row r="260" spans="7:12" x14ac:dyDescent="0.25">
      <c r="G260" s="14"/>
      <c r="I260" s="14"/>
      <c r="K260" s="14"/>
      <c r="L260" s="14"/>
    </row>
    <row r="261" spans="7:12" x14ac:dyDescent="0.25">
      <c r="G261" s="14"/>
      <c r="I261" s="14"/>
      <c r="K261" s="14"/>
      <c r="L261" s="14"/>
    </row>
    <row r="262" spans="7:12" x14ac:dyDescent="0.25">
      <c r="G262" s="14"/>
      <c r="I262" s="14"/>
      <c r="K262" s="14"/>
      <c r="L262" s="14"/>
    </row>
    <row r="263" spans="7:12" x14ac:dyDescent="0.25">
      <c r="G263" s="14"/>
      <c r="I263" s="14"/>
      <c r="K263" s="14"/>
      <c r="L263" s="14"/>
    </row>
    <row r="264" spans="7:12" x14ac:dyDescent="0.25">
      <c r="G264" s="14"/>
      <c r="I264" s="14"/>
      <c r="K264" s="14"/>
      <c r="L264" s="14"/>
    </row>
    <row r="265" spans="7:12" x14ac:dyDescent="0.25">
      <c r="G265" s="14"/>
      <c r="I265" s="14"/>
      <c r="K265" s="14"/>
      <c r="L265" s="14"/>
    </row>
    <row r="266" spans="7:12" x14ac:dyDescent="0.25">
      <c r="G266" s="14"/>
      <c r="I266" s="14"/>
      <c r="K266" s="14"/>
      <c r="L266" s="14"/>
    </row>
    <row r="267" spans="7:12" x14ac:dyDescent="0.25">
      <c r="G267" s="14"/>
      <c r="I267" s="14"/>
      <c r="K267" s="14"/>
      <c r="L267" s="14"/>
    </row>
    <row r="268" spans="7:12" x14ac:dyDescent="0.25">
      <c r="G268" s="14"/>
      <c r="I268" s="14"/>
      <c r="K268" s="14"/>
      <c r="L268" s="14"/>
    </row>
    <row r="269" spans="7:12" x14ac:dyDescent="0.25">
      <c r="G269" s="14"/>
      <c r="I269" s="14"/>
      <c r="K269" s="14"/>
      <c r="L269" s="14"/>
    </row>
    <row r="270" spans="7:12" x14ac:dyDescent="0.25">
      <c r="G270" s="14"/>
      <c r="I270" s="14"/>
      <c r="K270" s="14"/>
      <c r="L270" s="14"/>
    </row>
    <row r="271" spans="7:12" x14ac:dyDescent="0.25">
      <c r="G271" s="14"/>
      <c r="I271" s="14"/>
      <c r="K271" s="14"/>
      <c r="L271" s="14"/>
    </row>
    <row r="272" spans="7:12" x14ac:dyDescent="0.25">
      <c r="G272" s="14"/>
      <c r="I272" s="14"/>
      <c r="K272" s="14"/>
      <c r="L272" s="14"/>
    </row>
    <row r="273" spans="7:12" x14ac:dyDescent="0.25">
      <c r="G273" s="14"/>
      <c r="I273" s="14"/>
      <c r="K273" s="14"/>
      <c r="L273" s="14"/>
    </row>
    <row r="274" spans="7:12" x14ac:dyDescent="0.25">
      <c r="G274" s="14"/>
      <c r="I274" s="14"/>
      <c r="K274" s="14"/>
      <c r="L274" s="14"/>
    </row>
    <row r="275" spans="7:12" x14ac:dyDescent="0.25">
      <c r="G275" s="14"/>
      <c r="I275" s="14"/>
      <c r="K275" s="14"/>
      <c r="L275" s="14"/>
    </row>
    <row r="276" spans="7:12" x14ac:dyDescent="0.25">
      <c r="G276" s="14"/>
      <c r="I276" s="14"/>
      <c r="K276" s="14"/>
      <c r="L276" s="14"/>
    </row>
    <row r="277" spans="7:12" x14ac:dyDescent="0.25">
      <c r="G277" s="14"/>
      <c r="I277" s="14"/>
      <c r="K277" s="14"/>
      <c r="L277" s="14"/>
    </row>
    <row r="278" spans="7:12" x14ac:dyDescent="0.25">
      <c r="G278" s="14"/>
      <c r="I278" s="14"/>
      <c r="K278" s="14"/>
      <c r="L278" s="14"/>
    </row>
    <row r="279" spans="7:12" x14ac:dyDescent="0.25">
      <c r="G279" s="14"/>
      <c r="I279" s="14"/>
      <c r="K279" s="14"/>
      <c r="L279" s="14"/>
    </row>
    <row r="280" spans="7:12" x14ac:dyDescent="0.25">
      <c r="G280" s="14"/>
      <c r="I280" s="14"/>
      <c r="K280" s="14"/>
      <c r="L280" s="14"/>
    </row>
    <row r="281" spans="7:12" x14ac:dyDescent="0.25">
      <c r="G281" s="14"/>
      <c r="I281" s="14"/>
      <c r="K281" s="14"/>
      <c r="L281" s="14"/>
    </row>
    <row r="282" spans="7:12" x14ac:dyDescent="0.25">
      <c r="G282" s="14"/>
      <c r="I282" s="14"/>
      <c r="K282" s="14"/>
      <c r="L282" s="14"/>
    </row>
    <row r="283" spans="7:12" x14ac:dyDescent="0.25">
      <c r="G283" s="14"/>
      <c r="I283" s="14"/>
      <c r="K283" s="14"/>
      <c r="L283" s="14"/>
    </row>
    <row r="284" spans="7:12" x14ac:dyDescent="0.25">
      <c r="G284" s="14"/>
      <c r="I284" s="14"/>
      <c r="K284" s="14"/>
      <c r="L284" s="14"/>
    </row>
    <row r="285" spans="7:12" x14ac:dyDescent="0.25">
      <c r="G285" s="14"/>
      <c r="I285" s="14"/>
      <c r="K285" s="14"/>
      <c r="L285" s="14"/>
    </row>
    <row r="286" spans="7:12" x14ac:dyDescent="0.25">
      <c r="G286" s="14"/>
      <c r="I286" s="14"/>
      <c r="K286" s="14"/>
      <c r="L286" s="14"/>
    </row>
    <row r="287" spans="7:12" x14ac:dyDescent="0.25">
      <c r="G287" s="14"/>
      <c r="I287" s="14"/>
      <c r="K287" s="14"/>
      <c r="L287" s="14"/>
    </row>
    <row r="288" spans="7:12" x14ac:dyDescent="0.25">
      <c r="G288" s="14"/>
      <c r="I288" s="14"/>
      <c r="K288" s="14"/>
      <c r="L288" s="14"/>
    </row>
    <row r="289" spans="7:12" x14ac:dyDescent="0.25">
      <c r="G289" s="14"/>
      <c r="I289" s="14"/>
      <c r="K289" s="14"/>
      <c r="L289" s="14"/>
    </row>
    <row r="290" spans="7:12" x14ac:dyDescent="0.25">
      <c r="G290" s="14"/>
      <c r="I290" s="14"/>
      <c r="K290" s="14"/>
      <c r="L290" s="14"/>
    </row>
    <row r="291" spans="7:12" x14ac:dyDescent="0.25">
      <c r="G291" s="14"/>
      <c r="I291" s="14"/>
      <c r="K291" s="14"/>
      <c r="L291" s="14"/>
    </row>
    <row r="292" spans="7:12" x14ac:dyDescent="0.25">
      <c r="G292" s="14"/>
      <c r="I292" s="14"/>
      <c r="K292" s="14"/>
      <c r="L292" s="14"/>
    </row>
    <row r="293" spans="7:12" x14ac:dyDescent="0.25">
      <c r="G293" s="14"/>
      <c r="I293" s="14"/>
      <c r="K293" s="14"/>
      <c r="L293" s="14"/>
    </row>
    <row r="294" spans="7:12" x14ac:dyDescent="0.25">
      <c r="G294" s="14"/>
      <c r="I294" s="14"/>
      <c r="K294" s="14"/>
      <c r="L294" s="14"/>
    </row>
    <row r="295" spans="7:12" x14ac:dyDescent="0.25">
      <c r="G295" s="14"/>
      <c r="I295" s="14"/>
      <c r="K295" s="14"/>
      <c r="L295" s="14"/>
    </row>
    <row r="296" spans="7:12" x14ac:dyDescent="0.25">
      <c r="G296" s="14"/>
      <c r="I296" s="14"/>
      <c r="K296" s="14"/>
      <c r="L296" s="14"/>
    </row>
    <row r="297" spans="7:12" x14ac:dyDescent="0.25">
      <c r="G297" s="14"/>
      <c r="I297" s="14"/>
      <c r="K297" s="14"/>
      <c r="L297" s="14"/>
    </row>
    <row r="298" spans="7:12" x14ac:dyDescent="0.25">
      <c r="G298" s="14"/>
      <c r="I298" s="14"/>
      <c r="K298" s="14"/>
      <c r="L298" s="14"/>
    </row>
    <row r="299" spans="7:12" x14ac:dyDescent="0.25">
      <c r="G299" s="14"/>
      <c r="I299" s="14"/>
      <c r="K299" s="14"/>
      <c r="L299" s="14"/>
    </row>
    <row r="300" spans="7:12" x14ac:dyDescent="0.25">
      <c r="G300" s="14"/>
      <c r="I300" s="14"/>
      <c r="K300" s="14"/>
      <c r="L300" s="14"/>
    </row>
    <row r="301" spans="7:12" x14ac:dyDescent="0.25">
      <c r="G301" s="14"/>
      <c r="I301" s="14"/>
      <c r="K301" s="14"/>
      <c r="L301" s="14"/>
    </row>
    <row r="302" spans="7:12" x14ac:dyDescent="0.25">
      <c r="G302" s="14"/>
      <c r="I302" s="14"/>
      <c r="K302" s="14"/>
      <c r="L302" s="14"/>
    </row>
    <row r="303" spans="7:12" x14ac:dyDescent="0.25">
      <c r="G303" s="14"/>
      <c r="I303" s="14"/>
      <c r="K303" s="14"/>
      <c r="L303" s="14"/>
    </row>
    <row r="304" spans="7:12" x14ac:dyDescent="0.25">
      <c r="G304" s="14"/>
      <c r="I304" s="14"/>
      <c r="K304" s="14"/>
      <c r="L304" s="14"/>
    </row>
    <row r="305" spans="7:12" x14ac:dyDescent="0.25">
      <c r="G305" s="14"/>
      <c r="I305" s="14"/>
      <c r="K305" s="14"/>
      <c r="L305" s="14"/>
    </row>
    <row r="306" spans="7:12" x14ac:dyDescent="0.25">
      <c r="G306" s="14"/>
      <c r="I306" s="14"/>
      <c r="K306" s="14"/>
      <c r="L306" s="14"/>
    </row>
    <row r="307" spans="7:12" x14ac:dyDescent="0.25">
      <c r="G307" s="14"/>
      <c r="I307" s="14"/>
      <c r="K307" s="14"/>
      <c r="L307" s="14"/>
    </row>
    <row r="308" spans="7:12" x14ac:dyDescent="0.25">
      <c r="G308" s="14"/>
      <c r="I308" s="14"/>
      <c r="K308" s="14"/>
      <c r="L308" s="14"/>
    </row>
    <row r="309" spans="7:12" x14ac:dyDescent="0.25">
      <c r="G309" s="14"/>
      <c r="I309" s="14"/>
      <c r="K309" s="14"/>
      <c r="L309" s="14"/>
    </row>
    <row r="310" spans="7:12" x14ac:dyDescent="0.25">
      <c r="G310" s="14"/>
      <c r="I310" s="14"/>
      <c r="K310" s="14"/>
      <c r="L310" s="14"/>
    </row>
    <row r="311" spans="7:12" x14ac:dyDescent="0.25">
      <c r="G311" s="14"/>
      <c r="I311" s="14"/>
      <c r="K311" s="14"/>
      <c r="L311" s="14"/>
    </row>
    <row r="312" spans="7:12" x14ac:dyDescent="0.25">
      <c r="G312" s="14"/>
      <c r="I312" s="14"/>
      <c r="K312" s="14"/>
      <c r="L312" s="14"/>
    </row>
    <row r="313" spans="7:12" x14ac:dyDescent="0.25">
      <c r="G313" s="14"/>
      <c r="I313" s="14"/>
      <c r="K313" s="14"/>
      <c r="L313" s="14"/>
    </row>
    <row r="314" spans="7:12" x14ac:dyDescent="0.25">
      <c r="G314" s="14"/>
      <c r="I314" s="14"/>
      <c r="K314" s="14"/>
      <c r="L314" s="14"/>
    </row>
    <row r="315" spans="7:12" x14ac:dyDescent="0.25">
      <c r="G315" s="14"/>
      <c r="I315" s="14"/>
      <c r="K315" s="14"/>
      <c r="L315" s="14"/>
    </row>
    <row r="316" spans="7:12" x14ac:dyDescent="0.25">
      <c r="G316" s="14"/>
      <c r="I316" s="14"/>
      <c r="K316" s="14"/>
      <c r="L316" s="14"/>
    </row>
    <row r="317" spans="7:12" x14ac:dyDescent="0.25">
      <c r="G317" s="14"/>
      <c r="I317" s="14"/>
      <c r="K317" s="14"/>
      <c r="L317" s="14"/>
    </row>
    <row r="318" spans="7:12" x14ac:dyDescent="0.25">
      <c r="G318" s="14"/>
      <c r="I318" s="14"/>
      <c r="K318" s="14"/>
      <c r="L318" s="14"/>
    </row>
    <row r="319" spans="7:12" x14ac:dyDescent="0.25">
      <c r="G319" s="14"/>
      <c r="I319" s="14"/>
      <c r="K319" s="14"/>
      <c r="L319" s="14"/>
    </row>
    <row r="320" spans="7:12" x14ac:dyDescent="0.25">
      <c r="G320" s="14"/>
      <c r="I320" s="14"/>
      <c r="K320" s="14"/>
      <c r="L320" s="14"/>
    </row>
    <row r="321" spans="7:12" x14ac:dyDescent="0.25">
      <c r="G321" s="14"/>
      <c r="I321" s="14"/>
      <c r="K321" s="14"/>
      <c r="L321" s="14"/>
    </row>
    <row r="322" spans="7:12" x14ac:dyDescent="0.25">
      <c r="G322" s="14"/>
      <c r="I322" s="14"/>
      <c r="K322" s="14"/>
      <c r="L322" s="14"/>
    </row>
    <row r="323" spans="7:12" x14ac:dyDescent="0.25">
      <c r="G323" s="14"/>
      <c r="I323" s="14"/>
      <c r="K323" s="14"/>
      <c r="L323" s="14"/>
    </row>
    <row r="324" spans="7:12" x14ac:dyDescent="0.25">
      <c r="G324" s="14"/>
      <c r="I324" s="14"/>
      <c r="K324" s="14"/>
      <c r="L324" s="14"/>
    </row>
    <row r="325" spans="7:12" x14ac:dyDescent="0.25">
      <c r="G325" s="14"/>
      <c r="I325" s="14"/>
      <c r="K325" s="14"/>
      <c r="L325" s="14"/>
    </row>
    <row r="326" spans="7:12" x14ac:dyDescent="0.25">
      <c r="G326" s="14"/>
      <c r="I326" s="14"/>
      <c r="K326" s="14"/>
      <c r="L326" s="14"/>
    </row>
    <row r="327" spans="7:12" x14ac:dyDescent="0.25">
      <c r="G327" s="14"/>
      <c r="I327" s="14"/>
      <c r="K327" s="14"/>
      <c r="L327" s="14"/>
    </row>
    <row r="328" spans="7:12" x14ac:dyDescent="0.25">
      <c r="G328" s="14"/>
      <c r="I328" s="14"/>
      <c r="K328" s="14"/>
      <c r="L328" s="14"/>
    </row>
    <row r="329" spans="7:12" x14ac:dyDescent="0.25">
      <c r="G329" s="14"/>
      <c r="I329" s="14"/>
      <c r="K329" s="14"/>
      <c r="L329" s="14"/>
    </row>
    <row r="330" spans="7:12" x14ac:dyDescent="0.25">
      <c r="G330" s="14"/>
      <c r="I330" s="14"/>
      <c r="K330" s="14"/>
      <c r="L330" s="14"/>
    </row>
    <row r="331" spans="7:12" x14ac:dyDescent="0.25">
      <c r="G331" s="14"/>
      <c r="I331" s="14"/>
      <c r="K331" s="14"/>
      <c r="L331" s="14"/>
    </row>
    <row r="332" spans="7:12" x14ac:dyDescent="0.25">
      <c r="G332" s="14"/>
      <c r="I332" s="14"/>
      <c r="K332" s="14"/>
      <c r="L332" s="14"/>
    </row>
    <row r="333" spans="7:12" x14ac:dyDescent="0.25">
      <c r="G333" s="14"/>
      <c r="I333" s="14"/>
      <c r="K333" s="14"/>
      <c r="L333" s="14"/>
    </row>
    <row r="334" spans="7:12" x14ac:dyDescent="0.25">
      <c r="G334" s="14"/>
      <c r="I334" s="14"/>
      <c r="K334" s="14"/>
      <c r="L334" s="14"/>
    </row>
    <row r="335" spans="7:12" x14ac:dyDescent="0.25">
      <c r="G335" s="14"/>
      <c r="I335" s="14"/>
      <c r="K335" s="14"/>
      <c r="L335" s="14"/>
    </row>
    <row r="336" spans="7:12" x14ac:dyDescent="0.25">
      <c r="G336" s="14"/>
      <c r="I336" s="14"/>
      <c r="K336" s="14"/>
      <c r="L336" s="14"/>
    </row>
    <row r="337" spans="7:12" x14ac:dyDescent="0.25">
      <c r="G337" s="14"/>
      <c r="I337" s="14"/>
      <c r="K337" s="14"/>
      <c r="L337" s="14"/>
    </row>
    <row r="338" spans="7:12" x14ac:dyDescent="0.25">
      <c r="G338" s="14"/>
      <c r="I338" s="14"/>
      <c r="K338" s="14"/>
      <c r="L338" s="14"/>
    </row>
    <row r="339" spans="7:12" x14ac:dyDescent="0.25">
      <c r="G339" s="14"/>
      <c r="I339" s="14"/>
      <c r="K339" s="14"/>
      <c r="L339" s="14"/>
    </row>
    <row r="340" spans="7:12" x14ac:dyDescent="0.25">
      <c r="G340" s="14"/>
      <c r="I340" s="14"/>
      <c r="K340" s="14"/>
      <c r="L340" s="14"/>
    </row>
    <row r="341" spans="7:12" x14ac:dyDescent="0.25">
      <c r="G341" s="14"/>
      <c r="I341" s="14"/>
      <c r="K341" s="14"/>
      <c r="L341" s="14"/>
    </row>
    <row r="342" spans="7:12" x14ac:dyDescent="0.25">
      <c r="G342" s="14"/>
      <c r="I342" s="14"/>
      <c r="K342" s="14"/>
      <c r="L342" s="14"/>
    </row>
    <row r="343" spans="7:12" x14ac:dyDescent="0.25">
      <c r="G343" s="14"/>
      <c r="I343" s="14"/>
      <c r="K343" s="14"/>
      <c r="L343" s="14"/>
    </row>
    <row r="344" spans="7:12" x14ac:dyDescent="0.25">
      <c r="G344" s="14"/>
      <c r="I344" s="14"/>
      <c r="K344" s="14"/>
      <c r="L344" s="14"/>
    </row>
    <row r="345" spans="7:12" x14ac:dyDescent="0.25">
      <c r="G345" s="14"/>
      <c r="I345" s="14"/>
      <c r="K345" s="14"/>
      <c r="L345" s="14"/>
    </row>
    <row r="346" spans="7:12" x14ac:dyDescent="0.25">
      <c r="G346" s="14"/>
      <c r="I346" s="14"/>
      <c r="K346" s="14"/>
      <c r="L346" s="14"/>
    </row>
    <row r="347" spans="7:12" x14ac:dyDescent="0.25">
      <c r="G347" s="14"/>
      <c r="I347" s="14"/>
      <c r="K347" s="14"/>
      <c r="L347" s="14"/>
    </row>
    <row r="348" spans="7:12" x14ac:dyDescent="0.25">
      <c r="G348" s="14"/>
      <c r="I348" s="14"/>
      <c r="K348" s="14"/>
      <c r="L348" s="14"/>
    </row>
    <row r="349" spans="7:12" x14ac:dyDescent="0.25">
      <c r="G349" s="14"/>
      <c r="I349" s="14"/>
      <c r="K349" s="14"/>
      <c r="L349" s="14"/>
    </row>
    <row r="350" spans="7:12" x14ac:dyDescent="0.25">
      <c r="G350" s="14"/>
      <c r="I350" s="14"/>
      <c r="K350" s="14"/>
      <c r="L350" s="14"/>
    </row>
    <row r="351" spans="7:12" x14ac:dyDescent="0.25">
      <c r="G351" s="14"/>
      <c r="I351" s="14"/>
      <c r="K351" s="14"/>
      <c r="L351" s="14"/>
    </row>
    <row r="352" spans="7:12" x14ac:dyDescent="0.25">
      <c r="G352" s="14"/>
      <c r="I352" s="14"/>
      <c r="K352" s="14"/>
      <c r="L352" s="14"/>
    </row>
    <row r="353" spans="7:12" x14ac:dyDescent="0.25">
      <c r="G353" s="14"/>
      <c r="I353" s="14"/>
      <c r="K353" s="14"/>
      <c r="L353" s="14"/>
    </row>
    <row r="354" spans="7:12" x14ac:dyDescent="0.25">
      <c r="G354" s="14"/>
      <c r="I354" s="14"/>
      <c r="K354" s="14"/>
      <c r="L354" s="14"/>
    </row>
    <row r="355" spans="7:12" x14ac:dyDescent="0.25">
      <c r="G355" s="14"/>
      <c r="I355" s="14"/>
      <c r="K355" s="14"/>
      <c r="L355" s="14"/>
    </row>
    <row r="356" spans="7:12" x14ac:dyDescent="0.25">
      <c r="G356" s="14"/>
      <c r="I356" s="14"/>
      <c r="K356" s="14"/>
      <c r="L356" s="14"/>
    </row>
    <row r="357" spans="7:12" x14ac:dyDescent="0.25">
      <c r="G357" s="14"/>
      <c r="I357" s="14"/>
      <c r="K357" s="14"/>
      <c r="L357" s="14"/>
    </row>
    <row r="358" spans="7:12" x14ac:dyDescent="0.25">
      <c r="G358" s="14"/>
      <c r="I358" s="14"/>
      <c r="K358" s="14"/>
      <c r="L358" s="14"/>
    </row>
    <row r="359" spans="7:12" x14ac:dyDescent="0.25">
      <c r="G359" s="14"/>
      <c r="I359" s="14"/>
      <c r="K359" s="14"/>
      <c r="L359" s="14"/>
    </row>
    <row r="360" spans="7:12" x14ac:dyDescent="0.25">
      <c r="G360" s="14"/>
      <c r="I360" s="14"/>
      <c r="K360" s="14"/>
      <c r="L360" s="14"/>
    </row>
    <row r="361" spans="7:12" x14ac:dyDescent="0.25">
      <c r="G361" s="14"/>
      <c r="I361" s="14"/>
      <c r="K361" s="14"/>
      <c r="L361" s="14"/>
    </row>
    <row r="362" spans="7:12" x14ac:dyDescent="0.25">
      <c r="G362" s="14"/>
      <c r="I362" s="14"/>
      <c r="K362" s="14"/>
      <c r="L362" s="14"/>
    </row>
    <row r="363" spans="7:12" x14ac:dyDescent="0.25">
      <c r="G363" s="14"/>
      <c r="I363" s="14"/>
      <c r="K363" s="14"/>
      <c r="L363" s="14"/>
    </row>
    <row r="364" spans="7:12" x14ac:dyDescent="0.25">
      <c r="G364" s="14"/>
      <c r="I364" s="14"/>
      <c r="K364" s="14"/>
      <c r="L364" s="14"/>
    </row>
    <row r="365" spans="7:12" x14ac:dyDescent="0.25">
      <c r="G365" s="14"/>
      <c r="I365" s="14"/>
      <c r="K365" s="14"/>
      <c r="L365" s="14"/>
    </row>
    <row r="366" spans="7:12" x14ac:dyDescent="0.25">
      <c r="G366" s="14"/>
      <c r="I366" s="14"/>
      <c r="K366" s="14"/>
      <c r="L366" s="14"/>
    </row>
    <row r="367" spans="7:12" x14ac:dyDescent="0.25">
      <c r="G367" s="14"/>
      <c r="I367" s="14"/>
      <c r="K367" s="14"/>
      <c r="L367" s="14"/>
    </row>
    <row r="368" spans="7:12" x14ac:dyDescent="0.25">
      <c r="G368" s="14"/>
      <c r="I368" s="14"/>
      <c r="K368" s="14"/>
      <c r="L368" s="14"/>
    </row>
    <row r="369" spans="7:12" x14ac:dyDescent="0.25">
      <c r="G369" s="14"/>
      <c r="I369" s="14"/>
      <c r="K369" s="14"/>
      <c r="L369" s="14"/>
    </row>
    <row r="370" spans="7:12" x14ac:dyDescent="0.25">
      <c r="G370" s="14"/>
      <c r="I370" s="14"/>
      <c r="K370" s="14"/>
      <c r="L370" s="14"/>
    </row>
    <row r="371" spans="7:12" x14ac:dyDescent="0.25">
      <c r="G371" s="14"/>
      <c r="I371" s="14"/>
      <c r="K371" s="14"/>
      <c r="L371" s="14"/>
    </row>
    <row r="372" spans="7:12" x14ac:dyDescent="0.25">
      <c r="G372" s="14"/>
      <c r="I372" s="14"/>
      <c r="K372" s="14"/>
      <c r="L372" s="14"/>
    </row>
    <row r="373" spans="7:12" x14ac:dyDescent="0.25">
      <c r="G373" s="14"/>
      <c r="I373" s="14"/>
      <c r="K373" s="14"/>
      <c r="L373" s="14"/>
    </row>
    <row r="374" spans="7:12" x14ac:dyDescent="0.25">
      <c r="G374" s="14"/>
      <c r="I374" s="14"/>
      <c r="K374" s="14"/>
      <c r="L374" s="14"/>
    </row>
    <row r="375" spans="7:12" x14ac:dyDescent="0.25">
      <c r="G375" s="14"/>
      <c r="I375" s="14"/>
      <c r="K375" s="14"/>
      <c r="L375" s="14"/>
    </row>
    <row r="376" spans="7:12" x14ac:dyDescent="0.25">
      <c r="G376" s="14"/>
      <c r="I376" s="14"/>
      <c r="K376" s="14"/>
      <c r="L376" s="14"/>
    </row>
    <row r="377" spans="7:12" x14ac:dyDescent="0.25">
      <c r="G377" s="14"/>
      <c r="I377" s="14"/>
      <c r="K377" s="14"/>
      <c r="L377" s="14"/>
    </row>
    <row r="378" spans="7:12" x14ac:dyDescent="0.25">
      <c r="G378" s="14"/>
      <c r="I378" s="14"/>
      <c r="K378" s="14"/>
      <c r="L378" s="14"/>
    </row>
    <row r="379" spans="7:12" x14ac:dyDescent="0.25">
      <c r="G379" s="14"/>
      <c r="I379" s="14"/>
      <c r="K379" s="14"/>
      <c r="L379" s="14"/>
    </row>
    <row r="380" spans="7:12" x14ac:dyDescent="0.25">
      <c r="G380" s="14"/>
      <c r="I380" s="14"/>
      <c r="K380" s="14"/>
      <c r="L380" s="14"/>
    </row>
    <row r="381" spans="7:12" x14ac:dyDescent="0.25">
      <c r="G381" s="14"/>
      <c r="I381" s="14"/>
      <c r="K381" s="14"/>
      <c r="L381" s="14"/>
    </row>
    <row r="382" spans="7:12" x14ac:dyDescent="0.25">
      <c r="G382" s="14"/>
      <c r="I382" s="14"/>
      <c r="K382" s="14"/>
      <c r="L382" s="14"/>
    </row>
    <row r="383" spans="7:12" x14ac:dyDescent="0.25">
      <c r="G383" s="14"/>
      <c r="I383" s="14"/>
      <c r="K383" s="14"/>
      <c r="L383" s="14"/>
    </row>
    <row r="384" spans="7:12" x14ac:dyDescent="0.25">
      <c r="G384" s="14"/>
      <c r="I384" s="14"/>
      <c r="K384" s="14"/>
      <c r="L384" s="14"/>
    </row>
    <row r="385" spans="7:12" x14ac:dyDescent="0.25">
      <c r="G385" s="14"/>
      <c r="I385" s="14"/>
      <c r="K385" s="14"/>
      <c r="L385" s="14"/>
    </row>
    <row r="386" spans="7:12" x14ac:dyDescent="0.25">
      <c r="G386" s="14"/>
      <c r="I386" s="14"/>
      <c r="K386" s="14"/>
      <c r="L386" s="14"/>
    </row>
    <row r="387" spans="7:12" x14ac:dyDescent="0.25">
      <c r="G387" s="14"/>
      <c r="I387" s="14"/>
      <c r="K387" s="14"/>
      <c r="L387" s="14"/>
    </row>
    <row r="388" spans="7:12" x14ac:dyDescent="0.25">
      <c r="G388" s="14"/>
      <c r="I388" s="14"/>
      <c r="K388" s="14"/>
      <c r="L388" s="14"/>
    </row>
    <row r="389" spans="7:12" x14ac:dyDescent="0.25">
      <c r="G389" s="14"/>
      <c r="I389" s="14"/>
      <c r="K389" s="14"/>
      <c r="L389" s="14"/>
    </row>
    <row r="390" spans="7:12" x14ac:dyDescent="0.25">
      <c r="G390" s="14"/>
      <c r="I390" s="14"/>
      <c r="K390" s="14"/>
      <c r="L390" s="14"/>
    </row>
    <row r="391" spans="7:12" x14ac:dyDescent="0.25">
      <c r="G391" s="14"/>
      <c r="I391" s="14"/>
      <c r="K391" s="14"/>
      <c r="L391" s="14"/>
    </row>
    <row r="392" spans="7:12" x14ac:dyDescent="0.25">
      <c r="G392" s="14"/>
      <c r="I392" s="14"/>
      <c r="K392" s="14"/>
      <c r="L392" s="14"/>
    </row>
    <row r="393" spans="7:12" x14ac:dyDescent="0.25">
      <c r="G393" s="14"/>
      <c r="I393" s="14"/>
      <c r="K393" s="14"/>
      <c r="L393" s="14"/>
    </row>
    <row r="394" spans="7:12" x14ac:dyDescent="0.25">
      <c r="G394" s="14"/>
      <c r="I394" s="14"/>
      <c r="K394" s="14"/>
      <c r="L394" s="14"/>
    </row>
    <row r="395" spans="7:12" x14ac:dyDescent="0.25">
      <c r="G395" s="14"/>
      <c r="I395" s="14"/>
      <c r="K395" s="14"/>
      <c r="L395" s="14"/>
    </row>
    <row r="396" spans="7:12" x14ac:dyDescent="0.25">
      <c r="G396" s="14"/>
      <c r="I396" s="14"/>
      <c r="K396" s="14"/>
      <c r="L396" s="14"/>
    </row>
    <row r="397" spans="7:12" x14ac:dyDescent="0.25">
      <c r="G397" s="14"/>
      <c r="I397" s="14"/>
      <c r="K397" s="14"/>
      <c r="L397" s="14"/>
    </row>
    <row r="398" spans="7:12" x14ac:dyDescent="0.25">
      <c r="G398" s="14"/>
      <c r="I398" s="14"/>
      <c r="K398" s="14"/>
      <c r="L398" s="14"/>
    </row>
    <row r="399" spans="7:12" x14ac:dyDescent="0.25">
      <c r="G399" s="14"/>
      <c r="I399" s="14"/>
      <c r="K399" s="14"/>
      <c r="L399" s="14"/>
    </row>
    <row r="400" spans="7:12" x14ac:dyDescent="0.25">
      <c r="G400" s="14"/>
      <c r="I400" s="14"/>
      <c r="K400" s="14"/>
      <c r="L400" s="14"/>
    </row>
    <row r="401" spans="7:12" x14ac:dyDescent="0.25">
      <c r="G401" s="14"/>
      <c r="I401" s="14"/>
      <c r="K401" s="14"/>
      <c r="L401" s="14"/>
    </row>
    <row r="402" spans="7:12" x14ac:dyDescent="0.25">
      <c r="G402" s="14"/>
      <c r="I402" s="14"/>
      <c r="K402" s="14"/>
      <c r="L402" s="14"/>
    </row>
    <row r="403" spans="7:12" x14ac:dyDescent="0.25">
      <c r="G403" s="14"/>
      <c r="I403" s="14"/>
      <c r="K403" s="14"/>
      <c r="L403" s="14"/>
    </row>
    <row r="404" spans="7:12" x14ac:dyDescent="0.25">
      <c r="G404" s="14"/>
      <c r="I404" s="14"/>
      <c r="K404" s="14"/>
      <c r="L404" s="14"/>
    </row>
    <row r="405" spans="7:12" x14ac:dyDescent="0.25">
      <c r="G405" s="14"/>
      <c r="I405" s="14"/>
      <c r="K405" s="14"/>
      <c r="L405" s="14"/>
    </row>
    <row r="406" spans="7:12" x14ac:dyDescent="0.25">
      <c r="G406" s="14"/>
      <c r="I406" s="14"/>
      <c r="K406" s="14"/>
      <c r="L406" s="14"/>
    </row>
    <row r="407" spans="7:12" x14ac:dyDescent="0.25">
      <c r="G407" s="14"/>
      <c r="I407" s="14"/>
      <c r="K407" s="14"/>
      <c r="L407" s="14"/>
    </row>
    <row r="408" spans="7:12" x14ac:dyDescent="0.25">
      <c r="G408" s="14"/>
      <c r="I408" s="14"/>
      <c r="K408" s="14"/>
      <c r="L408" s="14"/>
    </row>
    <row r="409" spans="7:12" x14ac:dyDescent="0.25">
      <c r="G409" s="14"/>
      <c r="I409" s="14"/>
      <c r="K409" s="14"/>
      <c r="L409" s="14"/>
    </row>
    <row r="410" spans="7:12" x14ac:dyDescent="0.25">
      <c r="G410" s="14"/>
      <c r="I410" s="14"/>
      <c r="K410" s="14"/>
      <c r="L410" s="14"/>
    </row>
    <row r="411" spans="7:12" x14ac:dyDescent="0.25">
      <c r="G411" s="14"/>
      <c r="I411" s="14"/>
      <c r="K411" s="14"/>
      <c r="L411" s="14"/>
    </row>
    <row r="412" spans="7:12" x14ac:dyDescent="0.25">
      <c r="G412" s="14"/>
      <c r="I412" s="14"/>
      <c r="K412" s="14"/>
      <c r="L412" s="14"/>
    </row>
    <row r="413" spans="7:12" x14ac:dyDescent="0.25">
      <c r="G413" s="14"/>
      <c r="I413" s="14"/>
      <c r="K413" s="14"/>
      <c r="L413" s="14"/>
    </row>
    <row r="414" spans="7:12" x14ac:dyDescent="0.25">
      <c r="G414" s="14"/>
      <c r="I414" s="14"/>
      <c r="K414" s="14"/>
      <c r="L414" s="14"/>
    </row>
    <row r="415" spans="7:12" x14ac:dyDescent="0.25">
      <c r="G415" s="14"/>
      <c r="I415" s="14"/>
      <c r="K415" s="14"/>
      <c r="L415" s="14"/>
    </row>
    <row r="416" spans="7:12" x14ac:dyDescent="0.25">
      <c r="G416" s="14"/>
      <c r="I416" s="14"/>
      <c r="K416" s="14"/>
      <c r="L416" s="14"/>
    </row>
    <row r="417" spans="7:12" x14ac:dyDescent="0.25">
      <c r="G417" s="14"/>
      <c r="I417" s="14"/>
      <c r="K417" s="14"/>
      <c r="L417" s="14"/>
    </row>
    <row r="418" spans="7:12" x14ac:dyDescent="0.25">
      <c r="G418" s="14"/>
      <c r="I418" s="14"/>
      <c r="K418" s="14"/>
      <c r="L418" s="14"/>
    </row>
    <row r="419" spans="7:12" x14ac:dyDescent="0.25">
      <c r="G419" s="14"/>
      <c r="I419" s="14"/>
      <c r="K419" s="14"/>
      <c r="L419" s="14"/>
    </row>
    <row r="420" spans="7:12" x14ac:dyDescent="0.25">
      <c r="G420" s="14"/>
      <c r="I420" s="14"/>
      <c r="K420" s="14"/>
      <c r="L420" s="14"/>
    </row>
    <row r="421" spans="7:12" x14ac:dyDescent="0.25">
      <c r="G421" s="14"/>
      <c r="I421" s="14"/>
      <c r="K421" s="14"/>
      <c r="L421" s="14"/>
    </row>
    <row r="422" spans="7:12" x14ac:dyDescent="0.25">
      <c r="G422" s="14"/>
      <c r="I422" s="14"/>
      <c r="K422" s="14"/>
      <c r="L422" s="14"/>
    </row>
    <row r="423" spans="7:12" x14ac:dyDescent="0.25">
      <c r="G423" s="14"/>
      <c r="I423" s="14"/>
      <c r="K423" s="14"/>
      <c r="L423" s="14"/>
    </row>
    <row r="424" spans="7:12" x14ac:dyDescent="0.25">
      <c r="G424" s="14"/>
      <c r="I424" s="14"/>
      <c r="K424" s="14"/>
      <c r="L424" s="14"/>
    </row>
    <row r="425" spans="7:12" x14ac:dyDescent="0.25">
      <c r="G425" s="14"/>
      <c r="I425" s="14"/>
      <c r="K425" s="14"/>
      <c r="L425" s="14"/>
    </row>
    <row r="426" spans="7:12" x14ac:dyDescent="0.25">
      <c r="G426" s="14"/>
      <c r="I426" s="14"/>
      <c r="K426" s="14"/>
      <c r="L426" s="14"/>
    </row>
    <row r="427" spans="7:12" x14ac:dyDescent="0.25">
      <c r="G427" s="14"/>
      <c r="I427" s="14"/>
      <c r="K427" s="14"/>
      <c r="L427" s="14"/>
    </row>
    <row r="428" spans="7:12" x14ac:dyDescent="0.25">
      <c r="G428" s="14"/>
      <c r="I428" s="14"/>
      <c r="K428" s="14"/>
      <c r="L428" s="14"/>
    </row>
    <row r="429" spans="7:12" x14ac:dyDescent="0.25">
      <c r="G429" s="14"/>
      <c r="I429" s="14"/>
      <c r="K429" s="14"/>
      <c r="L429" s="14"/>
    </row>
    <row r="430" spans="7:12" x14ac:dyDescent="0.25">
      <c r="G430" s="14"/>
      <c r="I430" s="14"/>
      <c r="K430" s="14"/>
      <c r="L430" s="14"/>
    </row>
    <row r="431" spans="7:12" x14ac:dyDescent="0.25">
      <c r="G431" s="14"/>
      <c r="I431" s="14"/>
      <c r="K431" s="14"/>
      <c r="L431" s="14"/>
    </row>
    <row r="432" spans="7:12" x14ac:dyDescent="0.25">
      <c r="G432" s="14"/>
      <c r="I432" s="14"/>
      <c r="K432" s="14"/>
      <c r="L432" s="14"/>
    </row>
    <row r="433" spans="7:12" x14ac:dyDescent="0.25">
      <c r="G433" s="14"/>
      <c r="I433" s="14"/>
      <c r="K433" s="14"/>
      <c r="L433" s="14"/>
    </row>
    <row r="434" spans="7:12" x14ac:dyDescent="0.25">
      <c r="G434" s="14"/>
      <c r="I434" s="14"/>
      <c r="K434" s="14"/>
      <c r="L434" s="14"/>
    </row>
    <row r="435" spans="7:12" x14ac:dyDescent="0.25">
      <c r="G435" s="14"/>
      <c r="I435" s="14"/>
      <c r="K435" s="14"/>
      <c r="L435" s="14"/>
    </row>
    <row r="436" spans="7:12" x14ac:dyDescent="0.25">
      <c r="G436" s="14"/>
      <c r="I436" s="14"/>
      <c r="K436" s="14"/>
      <c r="L436" s="14"/>
    </row>
    <row r="437" spans="7:12" x14ac:dyDescent="0.25">
      <c r="G437" s="14"/>
      <c r="I437" s="14"/>
      <c r="K437" s="14"/>
      <c r="L437" s="14"/>
    </row>
    <row r="438" spans="7:12" x14ac:dyDescent="0.25">
      <c r="G438" s="14"/>
      <c r="I438" s="14"/>
      <c r="K438" s="14"/>
      <c r="L438" s="14"/>
    </row>
    <row r="439" spans="7:12" x14ac:dyDescent="0.25">
      <c r="G439" s="14"/>
      <c r="I439" s="14"/>
      <c r="K439" s="14"/>
      <c r="L439" s="14"/>
    </row>
    <row r="440" spans="7:12" x14ac:dyDescent="0.25">
      <c r="G440" s="14"/>
      <c r="I440" s="14"/>
      <c r="K440" s="14"/>
      <c r="L440" s="14"/>
    </row>
    <row r="441" spans="7:12" x14ac:dyDescent="0.25">
      <c r="G441" s="14"/>
      <c r="I441" s="14"/>
      <c r="K441" s="14"/>
      <c r="L441" s="14"/>
    </row>
    <row r="442" spans="7:12" x14ac:dyDescent="0.25">
      <c r="G442" s="14"/>
      <c r="I442" s="14"/>
      <c r="K442" s="14"/>
      <c r="L442" s="14"/>
    </row>
    <row r="443" spans="7:12" x14ac:dyDescent="0.25">
      <c r="G443" s="14"/>
      <c r="I443" s="14"/>
      <c r="K443" s="14"/>
      <c r="L443" s="14"/>
    </row>
    <row r="444" spans="7:12" x14ac:dyDescent="0.25">
      <c r="G444" s="14"/>
      <c r="I444" s="14"/>
      <c r="K444" s="14"/>
      <c r="L444" s="14"/>
    </row>
    <row r="445" spans="7:12" x14ac:dyDescent="0.25">
      <c r="G445" s="14"/>
      <c r="I445" s="14"/>
      <c r="K445" s="14"/>
      <c r="L445" s="14"/>
    </row>
    <row r="446" spans="7:12" x14ac:dyDescent="0.25">
      <c r="G446" s="14"/>
      <c r="I446" s="14"/>
      <c r="K446" s="14"/>
      <c r="L446" s="14"/>
    </row>
    <row r="447" spans="7:12" x14ac:dyDescent="0.25">
      <c r="G447" s="14"/>
      <c r="I447" s="14"/>
      <c r="K447" s="14"/>
      <c r="L447" s="14"/>
    </row>
    <row r="448" spans="7:12" x14ac:dyDescent="0.25">
      <c r="G448" s="14"/>
      <c r="I448" s="14"/>
      <c r="K448" s="14"/>
      <c r="L448" s="14"/>
    </row>
    <row r="449" spans="7:12" x14ac:dyDescent="0.25">
      <c r="G449" s="14"/>
      <c r="I449" s="14"/>
      <c r="K449" s="14"/>
      <c r="L449" s="14"/>
    </row>
    <row r="450" spans="7:12" x14ac:dyDescent="0.25">
      <c r="G450" s="14"/>
      <c r="I450" s="14"/>
      <c r="K450" s="14"/>
      <c r="L450" s="14"/>
    </row>
    <row r="451" spans="7:12" x14ac:dyDescent="0.25">
      <c r="G451" s="14"/>
      <c r="I451" s="14"/>
      <c r="K451" s="14"/>
      <c r="L451" s="14"/>
    </row>
    <row r="452" spans="7:12" x14ac:dyDescent="0.25">
      <c r="G452" s="14"/>
      <c r="I452" s="14"/>
      <c r="K452" s="14"/>
      <c r="L452" s="14"/>
    </row>
    <row r="453" spans="7:12" x14ac:dyDescent="0.25">
      <c r="G453" s="14"/>
      <c r="I453" s="14"/>
      <c r="K453" s="14"/>
      <c r="L453" s="14"/>
    </row>
    <row r="454" spans="7:12" x14ac:dyDescent="0.25">
      <c r="G454" s="14"/>
      <c r="I454" s="14"/>
      <c r="K454" s="14"/>
      <c r="L454" s="14"/>
    </row>
    <row r="455" spans="7:12" x14ac:dyDescent="0.25">
      <c r="G455" s="14"/>
      <c r="I455" s="14"/>
      <c r="K455" s="14"/>
      <c r="L455" s="14"/>
    </row>
    <row r="456" spans="7:12" x14ac:dyDescent="0.25">
      <c r="G456" s="14"/>
      <c r="I456" s="14"/>
      <c r="K456" s="14"/>
      <c r="L456" s="14"/>
    </row>
    <row r="457" spans="7:12" x14ac:dyDescent="0.25">
      <c r="G457" s="14"/>
      <c r="I457" s="14"/>
      <c r="K457" s="14"/>
      <c r="L457" s="14"/>
    </row>
    <row r="458" spans="7:12" x14ac:dyDescent="0.25">
      <c r="G458" s="14"/>
      <c r="I458" s="14"/>
      <c r="K458" s="14"/>
      <c r="L458" s="14"/>
    </row>
    <row r="459" spans="7:12" x14ac:dyDescent="0.25">
      <c r="G459" s="14"/>
      <c r="I459" s="14"/>
      <c r="K459" s="14"/>
      <c r="L459" s="14"/>
    </row>
    <row r="460" spans="7:12" x14ac:dyDescent="0.25">
      <c r="G460" s="14"/>
      <c r="I460" s="14"/>
      <c r="K460" s="14"/>
      <c r="L460" s="14"/>
    </row>
    <row r="461" spans="7:12" x14ac:dyDescent="0.25">
      <c r="G461" s="14"/>
      <c r="I461" s="14"/>
      <c r="K461" s="14"/>
      <c r="L461" s="14"/>
    </row>
    <row r="462" spans="7:12" x14ac:dyDescent="0.25">
      <c r="G462" s="14"/>
      <c r="I462" s="14"/>
      <c r="K462" s="14"/>
      <c r="L462" s="14"/>
    </row>
    <row r="463" spans="7:12" x14ac:dyDescent="0.25">
      <c r="G463" s="14"/>
      <c r="I463" s="14"/>
      <c r="K463" s="14"/>
      <c r="L463" s="14"/>
    </row>
    <row r="464" spans="7:12" x14ac:dyDescent="0.25">
      <c r="G464" s="14"/>
      <c r="I464" s="14"/>
      <c r="K464" s="14"/>
      <c r="L464" s="14"/>
    </row>
    <row r="465" spans="7:12" x14ac:dyDescent="0.25">
      <c r="G465" s="14"/>
      <c r="I465" s="14"/>
      <c r="K465" s="14"/>
      <c r="L465" s="14"/>
    </row>
    <row r="466" spans="7:12" x14ac:dyDescent="0.25">
      <c r="G466" s="14"/>
      <c r="I466" s="14"/>
      <c r="K466" s="14"/>
      <c r="L466" s="14"/>
    </row>
    <row r="467" spans="7:12" x14ac:dyDescent="0.25">
      <c r="G467" s="14"/>
      <c r="I467" s="14"/>
      <c r="K467" s="14"/>
      <c r="L467" s="14"/>
    </row>
    <row r="468" spans="7:12" x14ac:dyDescent="0.25">
      <c r="G468" s="14"/>
      <c r="I468" s="14"/>
      <c r="K468" s="14"/>
      <c r="L468" s="14"/>
    </row>
    <row r="469" spans="7:12" x14ac:dyDescent="0.25">
      <c r="G469" s="14"/>
      <c r="I469" s="14"/>
      <c r="K469" s="14"/>
      <c r="L469" s="14"/>
    </row>
    <row r="470" spans="7:12" x14ac:dyDescent="0.25">
      <c r="G470" s="14"/>
      <c r="I470" s="14"/>
      <c r="K470" s="14"/>
      <c r="L470" s="14"/>
    </row>
    <row r="471" spans="7:12" x14ac:dyDescent="0.25">
      <c r="G471" s="14"/>
      <c r="I471" s="14"/>
      <c r="K471" s="14"/>
      <c r="L471" s="14"/>
    </row>
    <row r="472" spans="7:12" x14ac:dyDescent="0.25">
      <c r="G472" s="14"/>
      <c r="I472" s="14"/>
      <c r="K472" s="14"/>
      <c r="L472" s="14"/>
    </row>
    <row r="473" spans="7:12" x14ac:dyDescent="0.25">
      <c r="G473" s="14"/>
      <c r="I473" s="14"/>
      <c r="K473" s="14"/>
      <c r="L473" s="14"/>
    </row>
    <row r="474" spans="7:12" x14ac:dyDescent="0.25">
      <c r="G474" s="14"/>
      <c r="I474" s="14"/>
      <c r="K474" s="14"/>
      <c r="L474" s="14"/>
    </row>
    <row r="475" spans="7:12" x14ac:dyDescent="0.25">
      <c r="G475" s="14"/>
      <c r="I475" s="14"/>
      <c r="K475" s="14"/>
      <c r="L475" s="14"/>
    </row>
    <row r="476" spans="7:12" x14ac:dyDescent="0.25">
      <c r="G476" s="14"/>
      <c r="I476" s="14"/>
      <c r="K476" s="14"/>
      <c r="L476" s="14"/>
    </row>
    <row r="477" spans="7:12" x14ac:dyDescent="0.25">
      <c r="G477" s="14"/>
      <c r="I477" s="14"/>
      <c r="K477" s="14"/>
      <c r="L477" s="14"/>
    </row>
    <row r="478" spans="7:12" x14ac:dyDescent="0.25">
      <c r="G478" s="14"/>
      <c r="I478" s="14"/>
      <c r="K478" s="14"/>
      <c r="L478" s="14"/>
    </row>
    <row r="479" spans="7:12" x14ac:dyDescent="0.25">
      <c r="G479" s="14"/>
      <c r="I479" s="14"/>
      <c r="K479" s="14"/>
      <c r="L479" s="14"/>
    </row>
    <row r="480" spans="7:12" x14ac:dyDescent="0.25">
      <c r="G480" s="14"/>
      <c r="I480" s="14"/>
      <c r="K480" s="14"/>
      <c r="L480" s="14"/>
    </row>
    <row r="481" spans="7:12" x14ac:dyDescent="0.25">
      <c r="G481" s="14"/>
      <c r="I481" s="14"/>
      <c r="K481" s="14"/>
      <c r="L481" s="14"/>
    </row>
    <row r="482" spans="7:12" x14ac:dyDescent="0.25">
      <c r="G482" s="14"/>
      <c r="I482" s="14"/>
      <c r="K482" s="14"/>
      <c r="L482" s="14"/>
    </row>
    <row r="483" spans="7:12" x14ac:dyDescent="0.25">
      <c r="G483" s="14"/>
      <c r="I483" s="14"/>
      <c r="K483" s="14"/>
      <c r="L483" s="14"/>
    </row>
    <row r="484" spans="7:12" x14ac:dyDescent="0.25">
      <c r="G484" s="14"/>
      <c r="I484" s="14"/>
      <c r="K484" s="14"/>
      <c r="L484" s="14"/>
    </row>
    <row r="485" spans="7:12" x14ac:dyDescent="0.25">
      <c r="G485" s="14"/>
      <c r="I485" s="14"/>
      <c r="K485" s="14"/>
      <c r="L485" s="14"/>
    </row>
    <row r="486" spans="7:12" x14ac:dyDescent="0.25">
      <c r="G486" s="14"/>
      <c r="I486" s="14"/>
      <c r="K486" s="14"/>
      <c r="L486" s="14"/>
    </row>
    <row r="487" spans="7:12" x14ac:dyDescent="0.25">
      <c r="G487" s="14"/>
      <c r="I487" s="14"/>
      <c r="K487" s="14"/>
      <c r="L487" s="14"/>
    </row>
    <row r="488" spans="7:12" x14ac:dyDescent="0.25">
      <c r="G488" s="14"/>
      <c r="I488" s="14"/>
      <c r="K488" s="14"/>
      <c r="L488" s="14"/>
    </row>
    <row r="489" spans="7:12" x14ac:dyDescent="0.25">
      <c r="G489" s="14"/>
      <c r="I489" s="14"/>
      <c r="K489" s="14"/>
      <c r="L489" s="14"/>
    </row>
    <row r="490" spans="7:12" x14ac:dyDescent="0.25">
      <c r="G490" s="14"/>
      <c r="I490" s="14"/>
      <c r="K490" s="14"/>
      <c r="L490" s="14"/>
    </row>
    <row r="491" spans="7:12" x14ac:dyDescent="0.25">
      <c r="G491" s="14"/>
      <c r="I491" s="14"/>
      <c r="K491" s="14"/>
      <c r="L491" s="14"/>
    </row>
    <row r="492" spans="7:12" x14ac:dyDescent="0.25">
      <c r="G492" s="14"/>
      <c r="I492" s="14"/>
      <c r="K492" s="14"/>
      <c r="L492" s="14"/>
    </row>
    <row r="493" spans="7:12" x14ac:dyDescent="0.25">
      <c r="G493" s="14"/>
      <c r="I493" s="14"/>
      <c r="K493" s="14"/>
      <c r="L493" s="14"/>
    </row>
    <row r="494" spans="7:12" x14ac:dyDescent="0.25">
      <c r="G494" s="14"/>
      <c r="I494" s="14"/>
      <c r="K494" s="14"/>
      <c r="L494" s="14"/>
    </row>
    <row r="495" spans="7:12" x14ac:dyDescent="0.25">
      <c r="G495" s="14"/>
      <c r="I495" s="14"/>
      <c r="K495" s="14"/>
      <c r="L495" s="14"/>
    </row>
    <row r="496" spans="7:12" x14ac:dyDescent="0.25">
      <c r="G496" s="14"/>
      <c r="I496" s="14"/>
      <c r="K496" s="14"/>
      <c r="L496" s="14"/>
    </row>
    <row r="497" spans="7:12" x14ac:dyDescent="0.25">
      <c r="G497" s="14"/>
      <c r="I497" s="14"/>
      <c r="K497" s="14"/>
      <c r="L497" s="14"/>
    </row>
    <row r="498" spans="7:12" x14ac:dyDescent="0.25">
      <c r="G498" s="14"/>
      <c r="I498" s="14"/>
      <c r="K498" s="14"/>
      <c r="L498" s="14"/>
    </row>
    <row r="499" spans="7:12" x14ac:dyDescent="0.25">
      <c r="G499" s="14"/>
      <c r="I499" s="14"/>
      <c r="K499" s="14"/>
      <c r="L499" s="14"/>
    </row>
    <row r="500" spans="7:12" x14ac:dyDescent="0.25">
      <c r="G500" s="14"/>
      <c r="I500" s="14"/>
      <c r="K500" s="14"/>
      <c r="L500" s="14"/>
    </row>
    <row r="501" spans="7:12" x14ac:dyDescent="0.25">
      <c r="G501" s="14"/>
      <c r="I501" s="14"/>
      <c r="K501" s="14"/>
      <c r="L501" s="14"/>
    </row>
    <row r="502" spans="7:12" x14ac:dyDescent="0.25">
      <c r="G502" s="14"/>
      <c r="I502" s="14"/>
      <c r="K502" s="14"/>
      <c r="L502" s="14"/>
    </row>
    <row r="503" spans="7:12" x14ac:dyDescent="0.25">
      <c r="G503" s="14"/>
      <c r="I503" s="14"/>
      <c r="K503" s="14"/>
      <c r="L503" s="14"/>
    </row>
    <row r="504" spans="7:12" x14ac:dyDescent="0.25">
      <c r="G504" s="14"/>
      <c r="I504" s="14"/>
      <c r="K504" s="14"/>
      <c r="L504" s="14"/>
    </row>
    <row r="505" spans="7:12" x14ac:dyDescent="0.25">
      <c r="G505" s="14"/>
      <c r="I505" s="14"/>
      <c r="K505" s="14"/>
      <c r="L505" s="14"/>
    </row>
    <row r="506" spans="7:12" x14ac:dyDescent="0.25">
      <c r="G506" s="14"/>
      <c r="I506" s="14"/>
      <c r="K506" s="14"/>
      <c r="L506" s="14"/>
    </row>
    <row r="507" spans="7:12" x14ac:dyDescent="0.25">
      <c r="G507" s="14"/>
      <c r="I507" s="14"/>
      <c r="K507" s="14"/>
      <c r="L507" s="14"/>
    </row>
    <row r="508" spans="7:12" x14ac:dyDescent="0.25">
      <c r="G508" s="14"/>
      <c r="I508" s="14"/>
      <c r="K508" s="14"/>
      <c r="L508" s="14"/>
    </row>
    <row r="509" spans="7:12" x14ac:dyDescent="0.25">
      <c r="G509" s="14"/>
      <c r="I509" s="14"/>
      <c r="K509" s="14"/>
      <c r="L509" s="14"/>
    </row>
    <row r="510" spans="7:12" x14ac:dyDescent="0.25">
      <c r="G510" s="14"/>
      <c r="I510" s="14"/>
      <c r="K510" s="14"/>
      <c r="L510" s="14"/>
    </row>
    <row r="511" spans="7:12" x14ac:dyDescent="0.25">
      <c r="G511" s="14"/>
      <c r="I511" s="14"/>
      <c r="K511" s="14"/>
      <c r="L511" s="14"/>
    </row>
    <row r="512" spans="7:12" x14ac:dyDescent="0.25">
      <c r="G512" s="14"/>
      <c r="I512" s="14"/>
      <c r="K512" s="14"/>
      <c r="L512" s="14"/>
    </row>
    <row r="513" spans="7:12" x14ac:dyDescent="0.25">
      <c r="G513" s="14"/>
      <c r="I513" s="14"/>
      <c r="K513" s="14"/>
      <c r="L513" s="14"/>
    </row>
    <row r="514" spans="7:12" x14ac:dyDescent="0.25">
      <c r="G514" s="14"/>
      <c r="I514" s="14"/>
      <c r="K514" s="14"/>
      <c r="L514" s="14"/>
    </row>
    <row r="515" spans="7:12" x14ac:dyDescent="0.25">
      <c r="G515" s="14"/>
      <c r="I515" s="14"/>
      <c r="K515" s="14"/>
      <c r="L515" s="14"/>
    </row>
    <row r="516" spans="7:12" x14ac:dyDescent="0.25">
      <c r="G516" s="14"/>
      <c r="I516" s="14"/>
      <c r="K516" s="14"/>
      <c r="L516" s="14"/>
    </row>
    <row r="517" spans="7:12" x14ac:dyDescent="0.25">
      <c r="G517" s="14"/>
      <c r="I517" s="14"/>
      <c r="K517" s="14"/>
      <c r="L517" s="14"/>
    </row>
    <row r="518" spans="7:12" x14ac:dyDescent="0.25">
      <c r="G518" s="14"/>
      <c r="I518" s="14"/>
      <c r="K518" s="14"/>
      <c r="L518" s="14"/>
    </row>
    <row r="519" spans="7:12" x14ac:dyDescent="0.25">
      <c r="G519" s="14"/>
      <c r="I519" s="14"/>
      <c r="K519" s="14"/>
      <c r="L519" s="14"/>
    </row>
    <row r="520" spans="7:12" x14ac:dyDescent="0.25">
      <c r="G520" s="14"/>
      <c r="I520" s="14"/>
      <c r="K520" s="14"/>
      <c r="L520" s="14"/>
    </row>
    <row r="521" spans="7:12" x14ac:dyDescent="0.25">
      <c r="G521" s="14"/>
      <c r="I521" s="14"/>
      <c r="K521" s="14"/>
      <c r="L521" s="14"/>
    </row>
    <row r="522" spans="7:12" x14ac:dyDescent="0.25">
      <c r="G522" s="14"/>
      <c r="I522" s="14"/>
      <c r="K522" s="14"/>
      <c r="L522" s="14"/>
    </row>
    <row r="523" spans="7:12" x14ac:dyDescent="0.25">
      <c r="G523" s="14"/>
      <c r="I523" s="14"/>
      <c r="K523" s="14"/>
      <c r="L523" s="14"/>
    </row>
    <row r="524" spans="7:12" x14ac:dyDescent="0.25">
      <c r="G524" s="14"/>
      <c r="I524" s="14"/>
      <c r="K524" s="14"/>
      <c r="L524" s="14"/>
    </row>
    <row r="525" spans="7:12" x14ac:dyDescent="0.25">
      <c r="G525" s="14"/>
      <c r="I525" s="14"/>
      <c r="K525" s="14"/>
      <c r="L525" s="14"/>
    </row>
    <row r="526" spans="7:12" x14ac:dyDescent="0.25">
      <c r="G526" s="14"/>
      <c r="I526" s="14"/>
      <c r="K526" s="14"/>
      <c r="L526" s="14"/>
    </row>
    <row r="527" spans="7:12" x14ac:dyDescent="0.25">
      <c r="G527" s="14"/>
      <c r="I527" s="14"/>
      <c r="K527" s="14"/>
      <c r="L527" s="14"/>
    </row>
    <row r="528" spans="7:12" x14ac:dyDescent="0.25">
      <c r="G528" s="14"/>
      <c r="I528" s="14"/>
      <c r="K528" s="14"/>
      <c r="L528" s="14"/>
    </row>
    <row r="529" spans="7:12" x14ac:dyDescent="0.25">
      <c r="G529" s="14"/>
      <c r="I529" s="14"/>
      <c r="K529" s="14"/>
      <c r="L529" s="14"/>
    </row>
    <row r="530" spans="7:12" x14ac:dyDescent="0.25">
      <c r="G530" s="14"/>
      <c r="I530" s="14"/>
      <c r="K530" s="14"/>
      <c r="L530" s="14"/>
    </row>
    <row r="531" spans="7:12" x14ac:dyDescent="0.25">
      <c r="G531" s="14"/>
      <c r="I531" s="14"/>
      <c r="K531" s="14"/>
      <c r="L531" s="14"/>
    </row>
    <row r="532" spans="7:12" x14ac:dyDescent="0.25">
      <c r="G532" s="14"/>
      <c r="I532" s="14"/>
      <c r="K532" s="14"/>
      <c r="L532" s="14"/>
    </row>
    <row r="533" spans="7:12" x14ac:dyDescent="0.25">
      <c r="G533" s="14"/>
      <c r="I533" s="14"/>
      <c r="K533" s="14"/>
      <c r="L533" s="14"/>
    </row>
    <row r="534" spans="7:12" x14ac:dyDescent="0.25">
      <c r="G534" s="14"/>
      <c r="I534" s="14"/>
      <c r="K534" s="14"/>
      <c r="L534" s="14"/>
    </row>
    <row r="535" spans="7:12" x14ac:dyDescent="0.25">
      <c r="G535" s="14"/>
      <c r="I535" s="14"/>
      <c r="K535" s="14"/>
      <c r="L535" s="14"/>
    </row>
    <row r="536" spans="7:12" x14ac:dyDescent="0.25">
      <c r="G536" s="14"/>
      <c r="I536" s="14"/>
      <c r="K536" s="14"/>
      <c r="L536" s="14"/>
    </row>
    <row r="537" spans="7:12" x14ac:dyDescent="0.25">
      <c r="G537" s="14"/>
      <c r="I537" s="14"/>
      <c r="K537" s="14"/>
      <c r="L537" s="14"/>
    </row>
    <row r="538" spans="7:12" x14ac:dyDescent="0.25">
      <c r="G538" s="14"/>
      <c r="I538" s="14"/>
      <c r="K538" s="14"/>
      <c r="L538" s="14"/>
    </row>
    <row r="539" spans="7:12" x14ac:dyDescent="0.25">
      <c r="G539" s="14"/>
      <c r="I539" s="14"/>
      <c r="K539" s="14"/>
      <c r="L539" s="14"/>
    </row>
    <row r="540" spans="7:12" x14ac:dyDescent="0.25">
      <c r="G540" s="14"/>
      <c r="I540" s="14"/>
      <c r="K540" s="14"/>
      <c r="L540" s="14"/>
    </row>
    <row r="541" spans="7:12" x14ac:dyDescent="0.25">
      <c r="G541" s="14"/>
      <c r="I541" s="14"/>
      <c r="K541" s="14"/>
      <c r="L541" s="14"/>
    </row>
    <row r="542" spans="7:12" x14ac:dyDescent="0.25">
      <c r="G542" s="14"/>
      <c r="I542" s="14"/>
      <c r="K542" s="14"/>
      <c r="L542" s="14"/>
    </row>
    <row r="543" spans="7:12" x14ac:dyDescent="0.25">
      <c r="G543" s="14"/>
      <c r="I543" s="14"/>
      <c r="K543" s="14"/>
      <c r="L543" s="14"/>
    </row>
    <row r="544" spans="7:12" x14ac:dyDescent="0.25">
      <c r="G544" s="14"/>
      <c r="I544" s="14"/>
      <c r="K544" s="14"/>
      <c r="L544" s="14"/>
    </row>
    <row r="545" spans="7:12" x14ac:dyDescent="0.25">
      <c r="G545" s="14"/>
      <c r="I545" s="14"/>
      <c r="K545" s="14"/>
      <c r="L545" s="14"/>
    </row>
    <row r="546" spans="7:12" x14ac:dyDescent="0.25">
      <c r="G546" s="14"/>
      <c r="I546" s="14"/>
      <c r="K546" s="14"/>
      <c r="L546" s="14"/>
    </row>
    <row r="547" spans="7:12" x14ac:dyDescent="0.25">
      <c r="G547" s="14"/>
      <c r="I547" s="14"/>
      <c r="K547" s="14"/>
      <c r="L547" s="14"/>
    </row>
    <row r="548" spans="7:12" x14ac:dyDescent="0.25">
      <c r="G548" s="14"/>
      <c r="I548" s="14"/>
      <c r="K548" s="14"/>
      <c r="L548" s="14"/>
    </row>
    <row r="549" spans="7:12" x14ac:dyDescent="0.25">
      <c r="G549" s="14"/>
      <c r="I549" s="14"/>
      <c r="K549" s="14"/>
      <c r="L549" s="14"/>
    </row>
    <row r="550" spans="7:12" x14ac:dyDescent="0.25">
      <c r="G550" s="14"/>
      <c r="I550" s="14"/>
      <c r="K550" s="14"/>
      <c r="L550" s="14"/>
    </row>
    <row r="551" spans="7:12" x14ac:dyDescent="0.25">
      <c r="G551" s="14"/>
      <c r="I551" s="14"/>
      <c r="K551" s="14"/>
      <c r="L551" s="14"/>
    </row>
    <row r="552" spans="7:12" x14ac:dyDescent="0.25">
      <c r="G552" s="14"/>
      <c r="I552" s="14"/>
      <c r="K552" s="14"/>
      <c r="L552" s="14"/>
    </row>
    <row r="553" spans="7:12" x14ac:dyDescent="0.25">
      <c r="G553" s="14"/>
      <c r="I553" s="14"/>
      <c r="K553" s="14"/>
      <c r="L553" s="14"/>
    </row>
    <row r="554" spans="7:12" x14ac:dyDescent="0.25">
      <c r="G554" s="14"/>
      <c r="I554" s="14"/>
      <c r="K554" s="14"/>
      <c r="L554" s="14"/>
    </row>
    <row r="555" spans="7:12" x14ac:dyDescent="0.25">
      <c r="G555" s="14"/>
      <c r="I555" s="14"/>
      <c r="K555" s="14"/>
      <c r="L555" s="14"/>
    </row>
    <row r="556" spans="7:12" x14ac:dyDescent="0.25">
      <c r="G556" s="14"/>
      <c r="I556" s="14"/>
      <c r="K556" s="14"/>
      <c r="L556" s="14"/>
    </row>
    <row r="557" spans="7:12" x14ac:dyDescent="0.25">
      <c r="G557" s="14"/>
      <c r="I557" s="14"/>
      <c r="K557" s="14"/>
      <c r="L557" s="14"/>
    </row>
    <row r="558" spans="7:12" x14ac:dyDescent="0.25">
      <c r="G558" s="14"/>
      <c r="I558" s="14"/>
      <c r="K558" s="14"/>
      <c r="L558" s="14"/>
    </row>
    <row r="559" spans="7:12" x14ac:dyDescent="0.25">
      <c r="G559" s="14"/>
      <c r="I559" s="14"/>
      <c r="K559" s="14"/>
      <c r="L559" s="14"/>
    </row>
    <row r="560" spans="7:12" x14ac:dyDescent="0.25">
      <c r="G560" s="14"/>
      <c r="I560" s="14"/>
      <c r="K560" s="14"/>
      <c r="L560" s="14"/>
    </row>
    <row r="561" spans="7:12" x14ac:dyDescent="0.25">
      <c r="G561" s="14"/>
      <c r="I561" s="14"/>
      <c r="K561" s="14"/>
      <c r="L561" s="14"/>
    </row>
    <row r="562" spans="7:12" x14ac:dyDescent="0.25">
      <c r="G562" s="14"/>
      <c r="I562" s="14"/>
      <c r="K562" s="14"/>
      <c r="L562" s="14"/>
    </row>
    <row r="563" spans="7:12" x14ac:dyDescent="0.25">
      <c r="G563" s="14"/>
      <c r="I563" s="14"/>
      <c r="K563" s="14"/>
      <c r="L563" s="14"/>
    </row>
    <row r="564" spans="7:12" x14ac:dyDescent="0.25">
      <c r="G564" s="14"/>
      <c r="I564" s="14"/>
      <c r="K564" s="14"/>
      <c r="L564" s="14"/>
    </row>
    <row r="565" spans="7:12" x14ac:dyDescent="0.25">
      <c r="G565" s="14"/>
      <c r="I565" s="14"/>
      <c r="K565" s="14"/>
      <c r="L565" s="14"/>
    </row>
    <row r="566" spans="7:12" x14ac:dyDescent="0.25">
      <c r="G566" s="14"/>
      <c r="I566" s="14"/>
      <c r="K566" s="14"/>
      <c r="L566" s="14"/>
    </row>
    <row r="567" spans="7:12" x14ac:dyDescent="0.25">
      <c r="G567" s="14"/>
      <c r="I567" s="14"/>
      <c r="K567" s="14"/>
      <c r="L567" s="14"/>
    </row>
    <row r="568" spans="7:12" x14ac:dyDescent="0.25">
      <c r="G568" s="14"/>
      <c r="I568" s="14"/>
      <c r="K568" s="14"/>
      <c r="L568" s="14"/>
    </row>
    <row r="569" spans="7:12" x14ac:dyDescent="0.25">
      <c r="G569" s="14"/>
      <c r="I569" s="14"/>
      <c r="K569" s="14"/>
      <c r="L569" s="14"/>
    </row>
    <row r="570" spans="7:12" x14ac:dyDescent="0.25">
      <c r="G570" s="14"/>
      <c r="I570" s="14"/>
      <c r="K570" s="14"/>
      <c r="L570" s="14"/>
    </row>
    <row r="571" spans="7:12" x14ac:dyDescent="0.25">
      <c r="G571" s="14"/>
      <c r="I571" s="14"/>
      <c r="K571" s="14"/>
      <c r="L571" s="14"/>
    </row>
    <row r="572" spans="7:12" x14ac:dyDescent="0.25">
      <c r="G572" s="14"/>
      <c r="I572" s="14"/>
      <c r="K572" s="14"/>
      <c r="L572" s="14"/>
    </row>
    <row r="573" spans="7:12" x14ac:dyDescent="0.25">
      <c r="G573" s="14"/>
      <c r="I573" s="14"/>
      <c r="K573" s="14"/>
      <c r="L573" s="14"/>
    </row>
    <row r="574" spans="7:12" x14ac:dyDescent="0.25">
      <c r="G574" s="14"/>
      <c r="I574" s="14"/>
      <c r="K574" s="14"/>
      <c r="L574" s="14"/>
    </row>
    <row r="575" spans="7:12" x14ac:dyDescent="0.25">
      <c r="G575" s="14"/>
      <c r="I575" s="14"/>
      <c r="K575" s="14"/>
      <c r="L575" s="14"/>
    </row>
    <row r="576" spans="7:12" x14ac:dyDescent="0.25">
      <c r="G576" s="14"/>
      <c r="I576" s="14"/>
      <c r="K576" s="14"/>
      <c r="L576" s="14"/>
    </row>
    <row r="577" spans="7:12" x14ac:dyDescent="0.25">
      <c r="G577" s="14"/>
      <c r="I577" s="14"/>
      <c r="K577" s="14"/>
      <c r="L577" s="14"/>
    </row>
    <row r="578" spans="7:12" x14ac:dyDescent="0.25">
      <c r="G578" s="14"/>
      <c r="I578" s="14"/>
      <c r="K578" s="14"/>
      <c r="L578" s="14"/>
    </row>
    <row r="579" spans="7:12" x14ac:dyDescent="0.25">
      <c r="G579" s="14"/>
      <c r="I579" s="14"/>
      <c r="K579" s="14"/>
      <c r="L579" s="14"/>
    </row>
    <row r="580" spans="7:12" x14ac:dyDescent="0.25">
      <c r="G580" s="14"/>
      <c r="I580" s="14"/>
      <c r="K580" s="14"/>
      <c r="L580" s="14"/>
    </row>
    <row r="581" spans="7:12" x14ac:dyDescent="0.25">
      <c r="G581" s="14"/>
      <c r="I581" s="14"/>
      <c r="K581" s="14"/>
      <c r="L581" s="14"/>
    </row>
    <row r="582" spans="7:12" x14ac:dyDescent="0.25">
      <c r="G582" s="14"/>
      <c r="I582" s="14"/>
      <c r="K582" s="14"/>
      <c r="L582" s="14"/>
    </row>
    <row r="583" spans="7:12" x14ac:dyDescent="0.25">
      <c r="G583" s="14"/>
      <c r="I583" s="14"/>
      <c r="K583" s="14"/>
      <c r="L583" s="14"/>
    </row>
    <row r="584" spans="7:12" x14ac:dyDescent="0.25">
      <c r="G584" s="14"/>
      <c r="I584" s="14"/>
      <c r="K584" s="14"/>
      <c r="L584" s="14"/>
    </row>
    <row r="585" spans="7:12" x14ac:dyDescent="0.25">
      <c r="G585" s="14"/>
      <c r="I585" s="14"/>
      <c r="K585" s="14"/>
      <c r="L585" s="14"/>
    </row>
    <row r="586" spans="7:12" x14ac:dyDescent="0.25">
      <c r="G586" s="14"/>
      <c r="I586" s="14"/>
      <c r="K586" s="14"/>
      <c r="L586" s="14"/>
    </row>
    <row r="587" spans="7:12" x14ac:dyDescent="0.25">
      <c r="G587" s="14"/>
      <c r="I587" s="14"/>
      <c r="K587" s="14"/>
      <c r="L587" s="14"/>
    </row>
    <row r="588" spans="7:12" x14ac:dyDescent="0.25">
      <c r="G588" s="14"/>
      <c r="I588" s="14"/>
      <c r="K588" s="14"/>
      <c r="L588" s="14"/>
    </row>
    <row r="589" spans="7:12" x14ac:dyDescent="0.25">
      <c r="G589" s="14"/>
      <c r="I589" s="14"/>
      <c r="K589" s="14"/>
      <c r="L589" s="14"/>
    </row>
    <row r="590" spans="7:12" x14ac:dyDescent="0.25">
      <c r="G590" s="14"/>
      <c r="I590" s="14"/>
      <c r="K590" s="14"/>
      <c r="L590" s="14"/>
    </row>
    <row r="591" spans="7:12" x14ac:dyDescent="0.25">
      <c r="G591" s="14"/>
      <c r="I591" s="14"/>
      <c r="K591" s="14"/>
      <c r="L591" s="14"/>
    </row>
    <row r="592" spans="7:12" x14ac:dyDescent="0.25">
      <c r="G592" s="14"/>
      <c r="I592" s="14"/>
      <c r="K592" s="14"/>
      <c r="L592" s="14"/>
    </row>
    <row r="593" spans="7:12" x14ac:dyDescent="0.25">
      <c r="G593" s="14"/>
      <c r="I593" s="14"/>
      <c r="K593" s="14"/>
      <c r="L593" s="14"/>
    </row>
    <row r="594" spans="7:12" x14ac:dyDescent="0.25">
      <c r="G594" s="14"/>
      <c r="I594" s="14"/>
      <c r="K594" s="14"/>
      <c r="L594" s="14"/>
    </row>
    <row r="595" spans="7:12" x14ac:dyDescent="0.25">
      <c r="G595" s="14"/>
      <c r="I595" s="14"/>
      <c r="K595" s="14"/>
      <c r="L595" s="14"/>
    </row>
    <row r="596" spans="7:12" x14ac:dyDescent="0.25">
      <c r="G596" s="14"/>
      <c r="I596" s="14"/>
      <c r="K596" s="14"/>
      <c r="L596" s="14"/>
    </row>
    <row r="597" spans="7:12" x14ac:dyDescent="0.25">
      <c r="G597" s="14"/>
      <c r="I597" s="14"/>
      <c r="K597" s="14"/>
      <c r="L597" s="14"/>
    </row>
    <row r="598" spans="7:12" x14ac:dyDescent="0.25">
      <c r="G598" s="14"/>
      <c r="I598" s="14"/>
      <c r="K598" s="14"/>
      <c r="L598" s="14"/>
    </row>
    <row r="599" spans="7:12" x14ac:dyDescent="0.25">
      <c r="G599" s="14"/>
      <c r="I599" s="14"/>
      <c r="K599" s="14"/>
      <c r="L599" s="14"/>
    </row>
    <row r="600" spans="7:12" x14ac:dyDescent="0.25">
      <c r="G600" s="14"/>
      <c r="I600" s="14"/>
      <c r="K600" s="14"/>
      <c r="L600" s="14"/>
    </row>
    <row r="601" spans="7:12" x14ac:dyDescent="0.25">
      <c r="G601" s="14"/>
      <c r="I601" s="14"/>
      <c r="K601" s="14"/>
      <c r="L601" s="14"/>
    </row>
    <row r="602" spans="7:12" x14ac:dyDescent="0.25">
      <c r="G602" s="14"/>
      <c r="I602" s="14"/>
      <c r="K602" s="14"/>
      <c r="L602" s="14"/>
    </row>
    <row r="603" spans="7:12" x14ac:dyDescent="0.25">
      <c r="G603" s="14"/>
      <c r="I603" s="14"/>
      <c r="K603" s="14"/>
      <c r="L603" s="14"/>
    </row>
    <row r="604" spans="7:12" x14ac:dyDescent="0.25">
      <c r="G604" s="14"/>
      <c r="I604" s="14"/>
      <c r="K604" s="14"/>
      <c r="L604" s="14"/>
    </row>
    <row r="605" spans="7:12" x14ac:dyDescent="0.25">
      <c r="G605" s="14"/>
      <c r="I605" s="14"/>
      <c r="K605" s="14"/>
      <c r="L605" s="14"/>
    </row>
    <row r="606" spans="7:12" x14ac:dyDescent="0.25">
      <c r="G606" s="14"/>
      <c r="I606" s="14"/>
      <c r="K606" s="14"/>
      <c r="L606" s="14"/>
    </row>
    <row r="607" spans="7:12" x14ac:dyDescent="0.25">
      <c r="G607" s="14"/>
      <c r="I607" s="14"/>
      <c r="K607" s="14"/>
      <c r="L607" s="14"/>
    </row>
    <row r="608" spans="7:12" x14ac:dyDescent="0.25">
      <c r="G608" s="14"/>
      <c r="I608" s="14"/>
      <c r="K608" s="14"/>
      <c r="L608" s="14"/>
    </row>
    <row r="609" spans="7:12" x14ac:dyDescent="0.25">
      <c r="G609" s="14"/>
      <c r="I609" s="14"/>
      <c r="K609" s="14"/>
      <c r="L609" s="14"/>
    </row>
    <row r="610" spans="7:12" x14ac:dyDescent="0.25">
      <c r="G610" s="14"/>
      <c r="I610" s="14"/>
      <c r="K610" s="14"/>
      <c r="L610" s="14"/>
    </row>
    <row r="611" spans="7:12" x14ac:dyDescent="0.25">
      <c r="G611" s="14"/>
      <c r="I611" s="14"/>
      <c r="K611" s="14"/>
      <c r="L611" s="14"/>
    </row>
    <row r="612" spans="7:12" x14ac:dyDescent="0.25">
      <c r="G612" s="14"/>
      <c r="I612" s="14"/>
      <c r="K612" s="14"/>
      <c r="L612" s="14"/>
    </row>
    <row r="613" spans="7:12" x14ac:dyDescent="0.25">
      <c r="G613" s="14"/>
      <c r="I613" s="14"/>
      <c r="K613" s="14"/>
      <c r="L613" s="14"/>
    </row>
    <row r="614" spans="7:12" x14ac:dyDescent="0.25">
      <c r="G614" s="14"/>
      <c r="I614" s="14"/>
      <c r="K614" s="14"/>
      <c r="L614" s="14"/>
    </row>
    <row r="615" spans="7:12" x14ac:dyDescent="0.25">
      <c r="G615" s="14"/>
      <c r="I615" s="14"/>
      <c r="K615" s="14"/>
      <c r="L615" s="14"/>
    </row>
    <row r="616" spans="7:12" x14ac:dyDescent="0.25">
      <c r="G616" s="14"/>
      <c r="I616" s="14"/>
      <c r="K616" s="14"/>
      <c r="L616" s="14"/>
    </row>
    <row r="617" spans="7:12" x14ac:dyDescent="0.25">
      <c r="G617" s="14"/>
      <c r="I617" s="14"/>
      <c r="K617" s="14"/>
      <c r="L617" s="14"/>
    </row>
    <row r="618" spans="7:12" x14ac:dyDescent="0.25">
      <c r="G618" s="14"/>
      <c r="I618" s="14"/>
      <c r="K618" s="14"/>
      <c r="L618" s="14"/>
    </row>
    <row r="619" spans="7:12" x14ac:dyDescent="0.25">
      <c r="G619" s="14"/>
      <c r="I619" s="14"/>
      <c r="K619" s="14"/>
      <c r="L619" s="14"/>
    </row>
    <row r="620" spans="7:12" x14ac:dyDescent="0.25">
      <c r="G620" s="14"/>
      <c r="I620" s="14"/>
      <c r="K620" s="14"/>
      <c r="L620" s="14"/>
    </row>
    <row r="621" spans="7:12" x14ac:dyDescent="0.25">
      <c r="G621" s="14"/>
      <c r="I621" s="14"/>
      <c r="K621" s="14"/>
      <c r="L621" s="14"/>
    </row>
    <row r="622" spans="7:12" x14ac:dyDescent="0.25">
      <c r="G622" s="14"/>
      <c r="I622" s="14"/>
      <c r="K622" s="14"/>
      <c r="L622" s="14"/>
    </row>
    <row r="623" spans="7:12" x14ac:dyDescent="0.25">
      <c r="G623" s="14"/>
      <c r="I623" s="14"/>
      <c r="K623" s="14"/>
      <c r="L623" s="14"/>
    </row>
    <row r="624" spans="7:12" x14ac:dyDescent="0.25">
      <c r="G624" s="14"/>
      <c r="I624" s="14"/>
      <c r="K624" s="14"/>
      <c r="L624" s="14"/>
    </row>
    <row r="625" spans="7:12" x14ac:dyDescent="0.25">
      <c r="G625" s="14"/>
      <c r="I625" s="14"/>
      <c r="K625" s="14"/>
      <c r="L625" s="14"/>
    </row>
    <row r="626" spans="7:12" x14ac:dyDescent="0.25">
      <c r="G626" s="14"/>
      <c r="I626" s="14"/>
      <c r="K626" s="14"/>
      <c r="L626" s="14"/>
    </row>
    <row r="627" spans="7:12" x14ac:dyDescent="0.25">
      <c r="G627" s="14"/>
      <c r="I627" s="14"/>
      <c r="K627" s="14"/>
      <c r="L627" s="14"/>
    </row>
    <row r="628" spans="7:12" x14ac:dyDescent="0.25">
      <c r="G628" s="14"/>
      <c r="I628" s="14"/>
      <c r="K628" s="14"/>
      <c r="L628" s="14"/>
    </row>
    <row r="629" spans="7:12" x14ac:dyDescent="0.25">
      <c r="G629" s="14"/>
      <c r="I629" s="14"/>
      <c r="K629" s="14"/>
      <c r="L629" s="14"/>
    </row>
    <row r="630" spans="7:12" x14ac:dyDescent="0.25">
      <c r="G630" s="14"/>
      <c r="I630" s="14"/>
      <c r="K630" s="14"/>
      <c r="L630" s="14"/>
    </row>
    <row r="631" spans="7:12" x14ac:dyDescent="0.25">
      <c r="G631" s="14"/>
      <c r="I631" s="14"/>
      <c r="K631" s="14"/>
      <c r="L631" s="14"/>
    </row>
    <row r="632" spans="7:12" x14ac:dyDescent="0.25">
      <c r="G632" s="14"/>
      <c r="I632" s="14"/>
      <c r="K632" s="14"/>
      <c r="L632" s="14"/>
    </row>
    <row r="633" spans="7:12" x14ac:dyDescent="0.25">
      <c r="G633" s="14"/>
      <c r="I633" s="14"/>
      <c r="K633" s="14"/>
      <c r="L633" s="14"/>
    </row>
    <row r="634" spans="7:12" x14ac:dyDescent="0.25">
      <c r="G634" s="14"/>
      <c r="I634" s="14"/>
      <c r="K634" s="14"/>
      <c r="L634" s="14"/>
    </row>
    <row r="635" spans="7:12" x14ac:dyDescent="0.25">
      <c r="G635" s="14"/>
      <c r="I635" s="14"/>
      <c r="K635" s="14"/>
      <c r="L635" s="14"/>
    </row>
    <row r="636" spans="7:12" x14ac:dyDescent="0.25">
      <c r="G636" s="14"/>
      <c r="I636" s="14"/>
      <c r="K636" s="14"/>
      <c r="L636" s="14"/>
    </row>
    <row r="637" spans="7:12" x14ac:dyDescent="0.25">
      <c r="G637" s="14"/>
      <c r="I637" s="14"/>
      <c r="K637" s="14"/>
      <c r="L637" s="14"/>
    </row>
    <row r="638" spans="7:12" x14ac:dyDescent="0.25">
      <c r="G638" s="14"/>
      <c r="I638" s="14"/>
      <c r="K638" s="14"/>
      <c r="L638" s="14"/>
    </row>
    <row r="639" spans="7:12" x14ac:dyDescent="0.25">
      <c r="G639" s="14"/>
      <c r="I639" s="14"/>
      <c r="K639" s="14"/>
      <c r="L639" s="14"/>
    </row>
    <row r="640" spans="7:12" x14ac:dyDescent="0.25">
      <c r="G640" s="14"/>
      <c r="I640" s="14"/>
      <c r="K640" s="14"/>
      <c r="L640" s="14"/>
    </row>
    <row r="641" spans="7:12" x14ac:dyDescent="0.25">
      <c r="G641" s="14"/>
      <c r="I641" s="14"/>
      <c r="K641" s="14"/>
      <c r="L641" s="14"/>
    </row>
    <row r="642" spans="7:12" x14ac:dyDescent="0.25">
      <c r="G642" s="14"/>
      <c r="I642" s="14"/>
      <c r="K642" s="14"/>
      <c r="L642" s="14"/>
    </row>
    <row r="643" spans="7:12" x14ac:dyDescent="0.25">
      <c r="G643" s="14"/>
      <c r="I643" s="14"/>
      <c r="K643" s="14"/>
      <c r="L643" s="14"/>
    </row>
    <row r="644" spans="7:12" x14ac:dyDescent="0.25">
      <c r="G644" s="14"/>
      <c r="I644" s="14"/>
      <c r="K644" s="14"/>
      <c r="L644" s="14"/>
    </row>
    <row r="645" spans="7:12" x14ac:dyDescent="0.25">
      <c r="G645" s="14"/>
      <c r="I645" s="14"/>
      <c r="K645" s="14"/>
      <c r="L645" s="14"/>
    </row>
    <row r="646" spans="7:12" x14ac:dyDescent="0.25">
      <c r="G646" s="14"/>
      <c r="I646" s="14"/>
      <c r="K646" s="14"/>
      <c r="L646" s="14"/>
    </row>
    <row r="647" spans="7:12" x14ac:dyDescent="0.25">
      <c r="G647" s="14"/>
      <c r="I647" s="14"/>
      <c r="K647" s="14"/>
      <c r="L647" s="14"/>
    </row>
    <row r="648" spans="7:12" x14ac:dyDescent="0.25">
      <c r="G648" s="14"/>
      <c r="I648" s="14"/>
      <c r="K648" s="14"/>
      <c r="L648" s="14"/>
    </row>
    <row r="649" spans="7:12" x14ac:dyDescent="0.25">
      <c r="G649" s="14"/>
      <c r="I649" s="14"/>
      <c r="K649" s="14"/>
      <c r="L649" s="14"/>
    </row>
    <row r="650" spans="7:12" x14ac:dyDescent="0.25">
      <c r="G650" s="14"/>
      <c r="I650" s="14"/>
      <c r="K650" s="14"/>
      <c r="L650" s="14"/>
    </row>
    <row r="651" spans="7:12" x14ac:dyDescent="0.25">
      <c r="G651" s="14"/>
      <c r="I651" s="14"/>
      <c r="K651" s="14"/>
      <c r="L651" s="14"/>
    </row>
    <row r="652" spans="7:12" x14ac:dyDescent="0.25">
      <c r="G652" s="14"/>
      <c r="I652" s="14"/>
      <c r="K652" s="14"/>
      <c r="L652" s="14"/>
    </row>
    <row r="653" spans="7:12" x14ac:dyDescent="0.25">
      <c r="G653" s="14"/>
      <c r="I653" s="14"/>
      <c r="K653" s="14"/>
      <c r="L653" s="14"/>
    </row>
    <row r="654" spans="7:12" x14ac:dyDescent="0.25">
      <c r="G654" s="14"/>
      <c r="I654" s="14"/>
      <c r="K654" s="14"/>
      <c r="L654" s="14"/>
    </row>
    <row r="655" spans="7:12" x14ac:dyDescent="0.25">
      <c r="G655" s="14"/>
      <c r="I655" s="14"/>
      <c r="K655" s="14"/>
      <c r="L655" s="14"/>
    </row>
    <row r="656" spans="7:12" x14ac:dyDescent="0.25">
      <c r="G656" s="14"/>
      <c r="I656" s="14"/>
      <c r="K656" s="14"/>
      <c r="L656" s="14"/>
    </row>
    <row r="657" spans="7:12" x14ac:dyDescent="0.25">
      <c r="G657" s="14"/>
      <c r="I657" s="14"/>
      <c r="K657" s="14"/>
      <c r="L657" s="14"/>
    </row>
    <row r="658" spans="7:12" x14ac:dyDescent="0.25">
      <c r="G658" s="14"/>
      <c r="I658" s="14"/>
      <c r="K658" s="14"/>
      <c r="L658" s="14"/>
    </row>
    <row r="659" spans="7:12" x14ac:dyDescent="0.25">
      <c r="G659" s="14"/>
      <c r="I659" s="14"/>
      <c r="K659" s="14"/>
      <c r="L659" s="14"/>
    </row>
    <row r="660" spans="7:12" x14ac:dyDescent="0.25">
      <c r="G660" s="14"/>
      <c r="I660" s="14"/>
      <c r="K660" s="14"/>
      <c r="L660" s="14"/>
    </row>
    <row r="661" spans="7:12" x14ac:dyDescent="0.25">
      <c r="G661" s="14"/>
      <c r="I661" s="14"/>
      <c r="K661" s="14"/>
      <c r="L661" s="14"/>
    </row>
    <row r="662" spans="7:12" x14ac:dyDescent="0.25">
      <c r="G662" s="14"/>
      <c r="I662" s="14"/>
      <c r="K662" s="14"/>
      <c r="L662" s="14"/>
    </row>
    <row r="663" spans="7:12" x14ac:dyDescent="0.25">
      <c r="G663" s="14"/>
      <c r="I663" s="14"/>
      <c r="K663" s="14"/>
      <c r="L663" s="14"/>
    </row>
    <row r="664" spans="7:12" x14ac:dyDescent="0.25">
      <c r="G664" s="14"/>
      <c r="I664" s="14"/>
      <c r="K664" s="14"/>
      <c r="L664" s="14"/>
    </row>
    <row r="665" spans="7:12" x14ac:dyDescent="0.25">
      <c r="G665" s="14"/>
      <c r="I665" s="14"/>
      <c r="K665" s="14"/>
      <c r="L665" s="14"/>
    </row>
    <row r="666" spans="7:12" x14ac:dyDescent="0.25">
      <c r="G666" s="14"/>
      <c r="I666" s="14"/>
      <c r="K666" s="14"/>
      <c r="L666" s="14"/>
    </row>
    <row r="667" spans="7:12" x14ac:dyDescent="0.25">
      <c r="G667" s="14"/>
      <c r="I667" s="14"/>
      <c r="K667" s="14"/>
      <c r="L667" s="14"/>
    </row>
    <row r="668" spans="7:12" x14ac:dyDescent="0.25">
      <c r="G668" s="14"/>
      <c r="I668" s="14"/>
      <c r="K668" s="14"/>
      <c r="L668" s="14"/>
    </row>
    <row r="669" spans="7:12" x14ac:dyDescent="0.25">
      <c r="G669" s="14"/>
      <c r="I669" s="14"/>
      <c r="K669" s="14"/>
      <c r="L669" s="14"/>
    </row>
    <row r="670" spans="7:12" x14ac:dyDescent="0.25">
      <c r="G670" s="14"/>
      <c r="I670" s="14"/>
      <c r="K670" s="14"/>
      <c r="L670" s="14"/>
    </row>
    <row r="671" spans="7:12" x14ac:dyDescent="0.25">
      <c r="G671" s="14"/>
      <c r="I671" s="14"/>
      <c r="K671" s="14"/>
      <c r="L671" s="14"/>
    </row>
    <row r="672" spans="7:12" x14ac:dyDescent="0.25">
      <c r="G672" s="14"/>
      <c r="I672" s="14"/>
      <c r="K672" s="14"/>
      <c r="L672" s="14"/>
    </row>
    <row r="673" spans="7:12" x14ac:dyDescent="0.25">
      <c r="G673" s="14"/>
      <c r="I673" s="14"/>
      <c r="K673" s="14"/>
      <c r="L673" s="14"/>
    </row>
    <row r="674" spans="7:12" x14ac:dyDescent="0.25">
      <c r="G674" s="14"/>
      <c r="I674" s="14"/>
      <c r="K674" s="14"/>
      <c r="L674" s="14"/>
    </row>
    <row r="675" spans="7:12" x14ac:dyDescent="0.25">
      <c r="G675" s="14"/>
      <c r="I675" s="14"/>
      <c r="K675" s="14"/>
      <c r="L675" s="14"/>
    </row>
    <row r="676" spans="7:12" x14ac:dyDescent="0.25">
      <c r="G676" s="14"/>
      <c r="I676" s="14"/>
      <c r="K676" s="14"/>
      <c r="L676" s="14"/>
    </row>
    <row r="677" spans="7:12" x14ac:dyDescent="0.25">
      <c r="G677" s="14"/>
      <c r="I677" s="14"/>
      <c r="K677" s="14"/>
      <c r="L677" s="14"/>
    </row>
    <row r="678" spans="7:12" x14ac:dyDescent="0.25">
      <c r="G678" s="14"/>
      <c r="I678" s="14"/>
      <c r="K678" s="14"/>
      <c r="L678" s="14"/>
    </row>
    <row r="679" spans="7:12" x14ac:dyDescent="0.25">
      <c r="G679" s="14"/>
      <c r="I679" s="14"/>
      <c r="K679" s="14"/>
      <c r="L679" s="14"/>
    </row>
    <row r="680" spans="7:12" x14ac:dyDescent="0.25">
      <c r="G680" s="14"/>
      <c r="I680" s="14"/>
      <c r="K680" s="14"/>
      <c r="L680" s="14"/>
    </row>
    <row r="681" spans="7:12" x14ac:dyDescent="0.25">
      <c r="G681" s="14"/>
      <c r="I681" s="14"/>
      <c r="K681" s="14"/>
      <c r="L681" s="14"/>
    </row>
    <row r="682" spans="7:12" x14ac:dyDescent="0.25">
      <c r="G682" s="14"/>
      <c r="I682" s="14"/>
      <c r="K682" s="14"/>
      <c r="L682" s="14"/>
    </row>
    <row r="683" spans="7:12" x14ac:dyDescent="0.25">
      <c r="G683" s="14"/>
      <c r="I683" s="14"/>
      <c r="K683" s="14"/>
      <c r="L683" s="14"/>
    </row>
    <row r="684" spans="7:12" x14ac:dyDescent="0.25">
      <c r="G684" s="14"/>
      <c r="I684" s="14"/>
      <c r="K684" s="14"/>
      <c r="L684" s="14"/>
    </row>
    <row r="685" spans="7:12" x14ac:dyDescent="0.25">
      <c r="G685" s="14"/>
      <c r="I685" s="14"/>
      <c r="K685" s="14"/>
      <c r="L685" s="14"/>
    </row>
    <row r="686" spans="7:12" x14ac:dyDescent="0.25">
      <c r="G686" s="14"/>
      <c r="I686" s="14"/>
      <c r="K686" s="14"/>
      <c r="L686" s="14"/>
    </row>
    <row r="687" spans="7:12" x14ac:dyDescent="0.25">
      <c r="G687" s="14"/>
      <c r="I687" s="14"/>
      <c r="K687" s="14"/>
      <c r="L687" s="14"/>
    </row>
    <row r="688" spans="7:12" x14ac:dyDescent="0.25">
      <c r="G688" s="14"/>
      <c r="I688" s="14"/>
      <c r="K688" s="14"/>
      <c r="L688" s="14"/>
    </row>
    <row r="689" spans="7:12" x14ac:dyDescent="0.25">
      <c r="G689" s="14"/>
      <c r="I689" s="14"/>
      <c r="K689" s="14"/>
      <c r="L689" s="14"/>
    </row>
    <row r="690" spans="7:12" x14ac:dyDescent="0.25">
      <c r="G690" s="14"/>
      <c r="I690" s="14"/>
      <c r="K690" s="14"/>
      <c r="L690" s="14"/>
    </row>
    <row r="691" spans="7:12" x14ac:dyDescent="0.25">
      <c r="G691" s="14"/>
      <c r="I691" s="14"/>
      <c r="K691" s="14"/>
      <c r="L691" s="14"/>
    </row>
    <row r="692" spans="7:12" x14ac:dyDescent="0.25">
      <c r="G692" s="14"/>
      <c r="I692" s="14"/>
      <c r="K692" s="14"/>
      <c r="L692" s="14"/>
    </row>
    <row r="693" spans="7:12" x14ac:dyDescent="0.25">
      <c r="G693" s="14"/>
      <c r="I693" s="14"/>
      <c r="K693" s="14"/>
      <c r="L693" s="14"/>
    </row>
    <row r="694" spans="7:12" x14ac:dyDescent="0.25">
      <c r="G694" s="14"/>
      <c r="I694" s="14"/>
      <c r="K694" s="14"/>
      <c r="L694" s="14"/>
    </row>
    <row r="695" spans="7:12" x14ac:dyDescent="0.25">
      <c r="G695" s="14"/>
      <c r="I695" s="14"/>
      <c r="K695" s="14"/>
      <c r="L695" s="14"/>
    </row>
    <row r="696" spans="7:12" x14ac:dyDescent="0.25">
      <c r="G696" s="14"/>
      <c r="I696" s="14"/>
      <c r="K696" s="14"/>
      <c r="L696" s="14"/>
    </row>
    <row r="697" spans="7:12" x14ac:dyDescent="0.25">
      <c r="G697" s="14"/>
      <c r="I697" s="14"/>
      <c r="K697" s="14"/>
      <c r="L697" s="14"/>
    </row>
    <row r="698" spans="7:12" x14ac:dyDescent="0.25">
      <c r="G698" s="14"/>
      <c r="I698" s="14"/>
      <c r="K698" s="14"/>
      <c r="L698" s="14"/>
    </row>
    <row r="699" spans="7:12" x14ac:dyDescent="0.25">
      <c r="G699" s="14"/>
      <c r="I699" s="14"/>
      <c r="K699" s="14"/>
      <c r="L699" s="14"/>
    </row>
    <row r="700" spans="7:12" x14ac:dyDescent="0.25">
      <c r="G700" s="14"/>
      <c r="I700" s="14"/>
      <c r="K700" s="14"/>
      <c r="L700" s="14"/>
    </row>
    <row r="701" spans="7:12" x14ac:dyDescent="0.25">
      <c r="G701" s="14"/>
      <c r="I701" s="14"/>
      <c r="K701" s="14"/>
      <c r="L701" s="14"/>
    </row>
    <row r="702" spans="7:12" x14ac:dyDescent="0.25">
      <c r="G702" s="14"/>
      <c r="I702" s="14"/>
      <c r="K702" s="14"/>
      <c r="L702" s="14"/>
    </row>
    <row r="703" spans="7:12" x14ac:dyDescent="0.25">
      <c r="G703" s="14"/>
      <c r="I703" s="14"/>
      <c r="K703" s="14"/>
      <c r="L703" s="14"/>
    </row>
    <row r="704" spans="7:12" x14ac:dyDescent="0.25">
      <c r="G704" s="14"/>
      <c r="I704" s="14"/>
      <c r="K704" s="14"/>
      <c r="L704" s="14"/>
    </row>
    <row r="705" spans="7:12" x14ac:dyDescent="0.25">
      <c r="G705" s="14"/>
      <c r="I705" s="14"/>
      <c r="K705" s="14"/>
      <c r="L705" s="14"/>
    </row>
    <row r="706" spans="7:12" x14ac:dyDescent="0.25">
      <c r="G706" s="14"/>
      <c r="I706" s="14"/>
      <c r="K706" s="14"/>
      <c r="L706" s="14"/>
    </row>
    <row r="707" spans="7:12" x14ac:dyDescent="0.25">
      <c r="G707" s="14"/>
      <c r="I707" s="14"/>
      <c r="K707" s="14"/>
      <c r="L707" s="14"/>
    </row>
    <row r="708" spans="7:12" x14ac:dyDescent="0.25">
      <c r="G708" s="14"/>
      <c r="I708" s="14"/>
      <c r="K708" s="14"/>
      <c r="L708" s="14"/>
    </row>
    <row r="709" spans="7:12" x14ac:dyDescent="0.25">
      <c r="G709" s="14"/>
      <c r="I709" s="14"/>
      <c r="K709" s="14"/>
      <c r="L709" s="14"/>
    </row>
    <row r="710" spans="7:12" x14ac:dyDescent="0.25">
      <c r="G710" s="14"/>
      <c r="I710" s="14"/>
      <c r="K710" s="14"/>
      <c r="L710" s="14"/>
    </row>
    <row r="711" spans="7:12" x14ac:dyDescent="0.25">
      <c r="G711" s="14"/>
      <c r="I711" s="14"/>
      <c r="K711" s="14"/>
      <c r="L711" s="14"/>
    </row>
    <row r="712" spans="7:12" x14ac:dyDescent="0.25">
      <c r="G712" s="14"/>
      <c r="I712" s="14"/>
      <c r="K712" s="14"/>
      <c r="L712" s="14"/>
    </row>
    <row r="713" spans="7:12" x14ac:dyDescent="0.25">
      <c r="G713" s="14"/>
      <c r="I713" s="14"/>
      <c r="K713" s="14"/>
      <c r="L713" s="14"/>
    </row>
    <row r="714" spans="7:12" x14ac:dyDescent="0.25">
      <c r="G714" s="14"/>
      <c r="I714" s="14"/>
      <c r="K714" s="14"/>
      <c r="L714" s="14"/>
    </row>
    <row r="715" spans="7:12" x14ac:dyDescent="0.25">
      <c r="G715" s="14"/>
      <c r="I715" s="14"/>
      <c r="K715" s="14"/>
      <c r="L715" s="14"/>
    </row>
    <row r="716" spans="7:12" x14ac:dyDescent="0.25">
      <c r="G716" s="14"/>
      <c r="I716" s="14"/>
      <c r="K716" s="14"/>
      <c r="L716" s="14"/>
    </row>
    <row r="717" spans="7:12" x14ac:dyDescent="0.25">
      <c r="G717" s="14"/>
      <c r="I717" s="14"/>
      <c r="K717" s="14"/>
      <c r="L717" s="14"/>
    </row>
    <row r="718" spans="7:12" x14ac:dyDescent="0.25">
      <c r="G718" s="14"/>
      <c r="I718" s="14"/>
      <c r="K718" s="14"/>
      <c r="L718" s="14"/>
    </row>
    <row r="719" spans="7:12" x14ac:dyDescent="0.25">
      <c r="G719" s="14"/>
      <c r="I719" s="14"/>
      <c r="K719" s="14"/>
      <c r="L719" s="14"/>
    </row>
    <row r="720" spans="7:12" x14ac:dyDescent="0.25">
      <c r="G720" s="14"/>
      <c r="I720" s="14"/>
      <c r="K720" s="14"/>
      <c r="L720" s="14"/>
    </row>
    <row r="721" spans="7:12" x14ac:dyDescent="0.25">
      <c r="G721" s="14"/>
      <c r="I721" s="14"/>
      <c r="K721" s="14"/>
      <c r="L721" s="14"/>
    </row>
    <row r="722" spans="7:12" x14ac:dyDescent="0.25">
      <c r="G722" s="14"/>
      <c r="I722" s="14"/>
      <c r="K722" s="14"/>
      <c r="L722" s="14"/>
    </row>
    <row r="723" spans="7:12" x14ac:dyDescent="0.25">
      <c r="G723" s="14"/>
      <c r="I723" s="14"/>
      <c r="K723" s="14"/>
      <c r="L723" s="14"/>
    </row>
    <row r="724" spans="7:12" x14ac:dyDescent="0.25">
      <c r="G724" s="14"/>
      <c r="I724" s="14"/>
      <c r="K724" s="14"/>
      <c r="L724" s="14"/>
    </row>
    <row r="725" spans="7:12" x14ac:dyDescent="0.25">
      <c r="G725" s="14"/>
      <c r="I725" s="14"/>
      <c r="K725" s="14"/>
      <c r="L725" s="14"/>
    </row>
    <row r="726" spans="7:12" x14ac:dyDescent="0.25">
      <c r="G726" s="14"/>
      <c r="I726" s="14"/>
      <c r="K726" s="14"/>
      <c r="L726" s="14"/>
    </row>
    <row r="727" spans="7:12" x14ac:dyDescent="0.25">
      <c r="G727" s="14"/>
      <c r="I727" s="14"/>
      <c r="K727" s="14"/>
      <c r="L727" s="14"/>
    </row>
    <row r="728" spans="7:12" x14ac:dyDescent="0.25">
      <c r="G728" s="14"/>
      <c r="I728" s="14"/>
      <c r="K728" s="14"/>
      <c r="L728" s="14"/>
    </row>
    <row r="729" spans="7:12" x14ac:dyDescent="0.25">
      <c r="G729" s="14"/>
      <c r="I729" s="14"/>
      <c r="K729" s="14"/>
      <c r="L729" s="14"/>
    </row>
    <row r="730" spans="7:12" x14ac:dyDescent="0.25">
      <c r="G730" s="14"/>
      <c r="I730" s="14"/>
      <c r="K730" s="14"/>
      <c r="L730" s="14"/>
    </row>
    <row r="731" spans="7:12" x14ac:dyDescent="0.25">
      <c r="G731" s="14"/>
      <c r="I731" s="14"/>
      <c r="K731" s="14"/>
      <c r="L731" s="14"/>
    </row>
    <row r="732" spans="7:12" x14ac:dyDescent="0.25">
      <c r="G732" s="14"/>
      <c r="I732" s="14"/>
      <c r="K732" s="14"/>
      <c r="L732" s="14"/>
    </row>
    <row r="733" spans="7:12" x14ac:dyDescent="0.25">
      <c r="G733" s="14"/>
      <c r="I733" s="14"/>
      <c r="K733" s="14"/>
      <c r="L733" s="14"/>
    </row>
    <row r="734" spans="7:12" x14ac:dyDescent="0.25">
      <c r="G734" s="14"/>
      <c r="I734" s="14"/>
      <c r="K734" s="14"/>
      <c r="L734" s="14"/>
    </row>
    <row r="735" spans="7:12" x14ac:dyDescent="0.25">
      <c r="G735" s="14"/>
      <c r="I735" s="14"/>
      <c r="K735" s="14"/>
      <c r="L735" s="14"/>
    </row>
    <row r="736" spans="7:12" x14ac:dyDescent="0.25">
      <c r="G736" s="14"/>
      <c r="I736" s="14"/>
      <c r="K736" s="14"/>
      <c r="L736" s="14"/>
    </row>
    <row r="737" spans="7:12" x14ac:dyDescent="0.25">
      <c r="G737" s="14"/>
      <c r="I737" s="14"/>
      <c r="K737" s="14"/>
      <c r="L737" s="14"/>
    </row>
    <row r="738" spans="7:12" x14ac:dyDescent="0.25">
      <c r="G738" s="14"/>
      <c r="I738" s="14"/>
      <c r="K738" s="14"/>
      <c r="L738" s="14"/>
    </row>
    <row r="739" spans="7:12" x14ac:dyDescent="0.25">
      <c r="G739" s="14"/>
      <c r="I739" s="14"/>
      <c r="K739" s="14"/>
      <c r="L739" s="14"/>
    </row>
    <row r="740" spans="7:12" x14ac:dyDescent="0.25">
      <c r="G740" s="14"/>
      <c r="I740" s="14"/>
      <c r="K740" s="14"/>
      <c r="L740" s="14"/>
    </row>
    <row r="741" spans="7:12" x14ac:dyDescent="0.25">
      <c r="G741" s="14"/>
      <c r="I741" s="14"/>
      <c r="K741" s="14"/>
      <c r="L741" s="14"/>
    </row>
    <row r="742" spans="7:12" x14ac:dyDescent="0.25">
      <c r="G742" s="14"/>
      <c r="I742" s="14"/>
      <c r="K742" s="14"/>
      <c r="L742" s="14"/>
    </row>
    <row r="743" spans="7:12" x14ac:dyDescent="0.25">
      <c r="G743" s="14"/>
      <c r="I743" s="14"/>
      <c r="K743" s="14"/>
      <c r="L743" s="14"/>
    </row>
    <row r="744" spans="7:12" x14ac:dyDescent="0.25">
      <c r="G744" s="14"/>
      <c r="I744" s="14"/>
      <c r="K744" s="14"/>
      <c r="L744" s="14"/>
    </row>
    <row r="745" spans="7:12" x14ac:dyDescent="0.25">
      <c r="G745" s="14"/>
      <c r="I745" s="14"/>
      <c r="K745" s="14"/>
      <c r="L745" s="14"/>
    </row>
    <row r="746" spans="7:12" x14ac:dyDescent="0.25">
      <c r="G746" s="14"/>
      <c r="I746" s="14"/>
      <c r="K746" s="14"/>
      <c r="L746" s="14"/>
    </row>
    <row r="747" spans="7:12" x14ac:dyDescent="0.25">
      <c r="G747" s="14"/>
      <c r="I747" s="14"/>
      <c r="K747" s="14"/>
      <c r="L747" s="14"/>
    </row>
    <row r="748" spans="7:12" x14ac:dyDescent="0.25">
      <c r="G748" s="14"/>
      <c r="I748" s="14"/>
      <c r="K748" s="14"/>
      <c r="L748" s="14"/>
    </row>
    <row r="749" spans="7:12" x14ac:dyDescent="0.25">
      <c r="G749" s="14"/>
      <c r="I749" s="14"/>
      <c r="K749" s="14"/>
      <c r="L749" s="14"/>
    </row>
    <row r="750" spans="7:12" x14ac:dyDescent="0.25">
      <c r="G750" s="14"/>
      <c r="I750" s="14"/>
      <c r="K750" s="14"/>
      <c r="L750" s="14"/>
    </row>
    <row r="751" spans="7:12" x14ac:dyDescent="0.25">
      <c r="G751" s="14"/>
      <c r="I751" s="14"/>
      <c r="K751" s="14"/>
      <c r="L751" s="14"/>
    </row>
    <row r="752" spans="7:12" x14ac:dyDescent="0.25">
      <c r="G752" s="14"/>
      <c r="I752" s="14"/>
      <c r="K752" s="14"/>
      <c r="L752" s="14"/>
    </row>
    <row r="753" spans="7:12" x14ac:dyDescent="0.25">
      <c r="G753" s="14"/>
      <c r="I753" s="14"/>
      <c r="K753" s="14"/>
      <c r="L753" s="14"/>
    </row>
    <row r="754" spans="7:12" x14ac:dyDescent="0.25">
      <c r="G754" s="14"/>
      <c r="I754" s="14"/>
      <c r="K754" s="14"/>
      <c r="L754" s="14"/>
    </row>
    <row r="755" spans="7:12" x14ac:dyDescent="0.25">
      <c r="G755" s="14"/>
      <c r="I755" s="14"/>
      <c r="K755" s="14"/>
      <c r="L755" s="14"/>
    </row>
    <row r="756" spans="7:12" x14ac:dyDescent="0.25">
      <c r="G756" s="14"/>
      <c r="I756" s="14"/>
      <c r="K756" s="14"/>
      <c r="L756" s="14"/>
    </row>
    <row r="757" spans="7:12" x14ac:dyDescent="0.25">
      <c r="G757" s="14"/>
      <c r="I757" s="14"/>
      <c r="K757" s="14"/>
      <c r="L757" s="14"/>
    </row>
    <row r="758" spans="7:12" x14ac:dyDescent="0.25">
      <c r="G758" s="14"/>
      <c r="I758" s="14"/>
      <c r="K758" s="14"/>
      <c r="L758" s="14"/>
    </row>
    <row r="759" spans="7:12" x14ac:dyDescent="0.25">
      <c r="G759" s="14"/>
      <c r="I759" s="14"/>
      <c r="K759" s="14"/>
      <c r="L759" s="14"/>
    </row>
    <row r="760" spans="7:12" x14ac:dyDescent="0.25">
      <c r="G760" s="14"/>
      <c r="I760" s="14"/>
      <c r="K760" s="14"/>
      <c r="L760" s="14"/>
    </row>
    <row r="761" spans="7:12" x14ac:dyDescent="0.25">
      <c r="G761" s="14"/>
      <c r="I761" s="14"/>
      <c r="K761" s="14"/>
      <c r="L761" s="14"/>
    </row>
    <row r="762" spans="7:12" x14ac:dyDescent="0.25">
      <c r="G762" s="14"/>
      <c r="I762" s="14"/>
      <c r="K762" s="14"/>
      <c r="L762" s="14"/>
    </row>
    <row r="763" spans="7:12" x14ac:dyDescent="0.25">
      <c r="G763" s="14"/>
      <c r="I763" s="14"/>
      <c r="K763" s="14"/>
      <c r="L763" s="14"/>
    </row>
    <row r="764" spans="7:12" x14ac:dyDescent="0.25">
      <c r="G764" s="14"/>
      <c r="I764" s="14"/>
      <c r="K764" s="14"/>
      <c r="L764" s="14"/>
    </row>
    <row r="765" spans="7:12" x14ac:dyDescent="0.25">
      <c r="G765" s="14"/>
      <c r="I765" s="14"/>
      <c r="K765" s="14"/>
      <c r="L765" s="14"/>
    </row>
    <row r="766" spans="7:12" x14ac:dyDescent="0.25">
      <c r="G766" s="14"/>
      <c r="I766" s="14"/>
      <c r="K766" s="14"/>
      <c r="L766" s="14"/>
    </row>
    <row r="767" spans="7:12" x14ac:dyDescent="0.25">
      <c r="G767" s="14"/>
      <c r="I767" s="14"/>
      <c r="K767" s="14"/>
      <c r="L767" s="14"/>
    </row>
    <row r="768" spans="7:12" x14ac:dyDescent="0.25">
      <c r="G768" s="14"/>
      <c r="I768" s="14"/>
      <c r="K768" s="14"/>
      <c r="L768" s="14"/>
    </row>
    <row r="769" spans="7:12" x14ac:dyDescent="0.25">
      <c r="G769" s="14"/>
      <c r="I769" s="14"/>
      <c r="K769" s="14"/>
      <c r="L769" s="14"/>
    </row>
    <row r="770" spans="7:12" x14ac:dyDescent="0.25">
      <c r="G770" s="14"/>
      <c r="I770" s="14"/>
      <c r="K770" s="14"/>
      <c r="L770" s="14"/>
    </row>
    <row r="771" spans="7:12" x14ac:dyDescent="0.25">
      <c r="G771" s="14"/>
      <c r="I771" s="14"/>
      <c r="K771" s="14"/>
      <c r="L771" s="14"/>
    </row>
    <row r="772" spans="7:12" x14ac:dyDescent="0.25">
      <c r="G772" s="14"/>
      <c r="I772" s="14"/>
      <c r="K772" s="14"/>
      <c r="L772" s="14"/>
    </row>
    <row r="773" spans="7:12" x14ac:dyDescent="0.25">
      <c r="G773" s="14"/>
      <c r="I773" s="14"/>
      <c r="K773" s="14"/>
      <c r="L773" s="14"/>
    </row>
    <row r="774" spans="7:12" x14ac:dyDescent="0.25">
      <c r="G774" s="14"/>
      <c r="I774" s="14"/>
      <c r="K774" s="14"/>
      <c r="L774" s="14"/>
    </row>
    <row r="775" spans="7:12" x14ac:dyDescent="0.25">
      <c r="G775" s="14"/>
      <c r="I775" s="14"/>
      <c r="K775" s="14"/>
      <c r="L775" s="14"/>
    </row>
    <row r="776" spans="7:12" x14ac:dyDescent="0.25">
      <c r="G776" s="14"/>
      <c r="I776" s="14"/>
      <c r="K776" s="14"/>
      <c r="L776" s="14"/>
    </row>
    <row r="777" spans="7:12" x14ac:dyDescent="0.25">
      <c r="G777" s="14"/>
      <c r="I777" s="14"/>
      <c r="K777" s="14"/>
      <c r="L777" s="14"/>
    </row>
    <row r="778" spans="7:12" x14ac:dyDescent="0.25">
      <c r="G778" s="14"/>
      <c r="I778" s="14"/>
      <c r="K778" s="14"/>
      <c r="L778" s="14"/>
    </row>
    <row r="779" spans="7:12" x14ac:dyDescent="0.25">
      <c r="G779" s="14"/>
      <c r="I779" s="14"/>
      <c r="K779" s="14"/>
      <c r="L779" s="14"/>
    </row>
    <row r="780" spans="7:12" x14ac:dyDescent="0.25">
      <c r="G780" s="14"/>
      <c r="I780" s="14"/>
      <c r="K780" s="14"/>
      <c r="L780" s="14"/>
    </row>
    <row r="781" spans="7:12" x14ac:dyDescent="0.25">
      <c r="G781" s="14"/>
      <c r="I781" s="14"/>
      <c r="K781" s="14"/>
      <c r="L781" s="14"/>
    </row>
    <row r="782" spans="7:12" x14ac:dyDescent="0.25">
      <c r="G782" s="14"/>
      <c r="I782" s="14"/>
      <c r="K782" s="14"/>
      <c r="L782" s="14"/>
    </row>
    <row r="783" spans="7:12" x14ac:dyDescent="0.25">
      <c r="G783" s="14"/>
      <c r="I783" s="14"/>
      <c r="K783" s="14"/>
      <c r="L783" s="14"/>
    </row>
    <row r="784" spans="7:12" x14ac:dyDescent="0.25">
      <c r="G784" s="14"/>
      <c r="I784" s="14"/>
      <c r="K784" s="14"/>
      <c r="L784" s="14"/>
    </row>
    <row r="785" spans="7:12" x14ac:dyDescent="0.25">
      <c r="G785" s="14"/>
      <c r="I785" s="14"/>
      <c r="K785" s="14"/>
      <c r="L785" s="14"/>
    </row>
    <row r="786" spans="7:12" x14ac:dyDescent="0.25">
      <c r="G786" s="14"/>
      <c r="I786" s="14"/>
      <c r="K786" s="14"/>
      <c r="L786" s="14"/>
    </row>
    <row r="787" spans="7:12" x14ac:dyDescent="0.25">
      <c r="G787" s="14"/>
      <c r="I787" s="14"/>
      <c r="K787" s="14"/>
      <c r="L787" s="14"/>
    </row>
    <row r="788" spans="7:12" x14ac:dyDescent="0.25">
      <c r="G788" s="14"/>
      <c r="I788" s="14"/>
      <c r="K788" s="14"/>
      <c r="L788" s="14"/>
    </row>
    <row r="789" spans="7:12" x14ac:dyDescent="0.25">
      <c r="G789" s="14"/>
      <c r="I789" s="14"/>
      <c r="K789" s="14"/>
      <c r="L789" s="14"/>
    </row>
    <row r="790" spans="7:12" x14ac:dyDescent="0.25">
      <c r="G790" s="14"/>
      <c r="I790" s="14"/>
      <c r="K790" s="14"/>
      <c r="L790" s="14"/>
    </row>
    <row r="791" spans="7:12" x14ac:dyDescent="0.25">
      <c r="G791" s="14"/>
      <c r="I791" s="14"/>
      <c r="K791" s="14"/>
      <c r="L791" s="14"/>
    </row>
    <row r="792" spans="7:12" x14ac:dyDescent="0.25">
      <c r="G792" s="14"/>
      <c r="I792" s="14"/>
      <c r="K792" s="14"/>
      <c r="L792" s="14"/>
    </row>
    <row r="793" spans="7:12" x14ac:dyDescent="0.25">
      <c r="G793" s="14"/>
      <c r="I793" s="14"/>
      <c r="K793" s="14"/>
      <c r="L793" s="14"/>
    </row>
    <row r="794" spans="7:12" x14ac:dyDescent="0.25">
      <c r="G794" s="14"/>
      <c r="I794" s="14"/>
      <c r="K794" s="14"/>
      <c r="L794" s="14"/>
    </row>
    <row r="795" spans="7:12" x14ac:dyDescent="0.25">
      <c r="G795" s="14"/>
      <c r="I795" s="14"/>
      <c r="K795" s="14"/>
      <c r="L795" s="14"/>
    </row>
    <row r="796" spans="7:12" x14ac:dyDescent="0.25">
      <c r="G796" s="14"/>
      <c r="I796" s="14"/>
      <c r="K796" s="14"/>
      <c r="L796" s="14"/>
    </row>
    <row r="797" spans="7:12" x14ac:dyDescent="0.25">
      <c r="G797" s="14"/>
      <c r="I797" s="14"/>
      <c r="K797" s="14"/>
      <c r="L797" s="14"/>
    </row>
    <row r="798" spans="7:12" x14ac:dyDescent="0.25">
      <c r="G798" s="14"/>
      <c r="I798" s="14"/>
      <c r="K798" s="14"/>
      <c r="L798" s="14"/>
    </row>
    <row r="799" spans="7:12" x14ac:dyDescent="0.25">
      <c r="G799" s="14"/>
      <c r="I799" s="14"/>
      <c r="K799" s="14"/>
      <c r="L799" s="14"/>
    </row>
    <row r="800" spans="7:12" x14ac:dyDescent="0.25">
      <c r="G800" s="14"/>
      <c r="I800" s="14"/>
      <c r="K800" s="14"/>
      <c r="L800" s="14"/>
    </row>
    <row r="801" spans="7:12" x14ac:dyDescent="0.25">
      <c r="G801" s="14"/>
      <c r="I801" s="14"/>
      <c r="K801" s="14"/>
      <c r="L801" s="14"/>
    </row>
    <row r="802" spans="7:12" x14ac:dyDescent="0.25">
      <c r="G802" s="14"/>
      <c r="I802" s="14"/>
      <c r="K802" s="14"/>
      <c r="L802" s="14"/>
    </row>
    <row r="803" spans="7:12" x14ac:dyDescent="0.25">
      <c r="G803" s="14"/>
      <c r="I803" s="14"/>
      <c r="K803" s="14"/>
      <c r="L803" s="14"/>
    </row>
    <row r="804" spans="7:12" x14ac:dyDescent="0.25">
      <c r="G804" s="14"/>
      <c r="I804" s="14"/>
      <c r="K804" s="14"/>
      <c r="L804" s="14"/>
    </row>
    <row r="805" spans="7:12" x14ac:dyDescent="0.25">
      <c r="G805" s="14"/>
      <c r="I805" s="14"/>
      <c r="K805" s="14"/>
      <c r="L805" s="14"/>
    </row>
    <row r="806" spans="7:12" x14ac:dyDescent="0.25">
      <c r="G806" s="14"/>
      <c r="I806" s="14"/>
      <c r="K806" s="14"/>
      <c r="L806" s="14"/>
    </row>
    <row r="807" spans="7:12" x14ac:dyDescent="0.25">
      <c r="G807" s="14"/>
      <c r="I807" s="14"/>
      <c r="K807" s="14"/>
      <c r="L807" s="14"/>
    </row>
    <row r="808" spans="7:12" x14ac:dyDescent="0.25">
      <c r="G808" s="14"/>
      <c r="I808" s="14"/>
      <c r="K808" s="14"/>
      <c r="L808" s="14"/>
    </row>
    <row r="809" spans="7:12" x14ac:dyDescent="0.25">
      <c r="G809" s="14"/>
      <c r="I809" s="14"/>
      <c r="K809" s="14"/>
      <c r="L809" s="14"/>
    </row>
    <row r="810" spans="7:12" x14ac:dyDescent="0.25">
      <c r="G810" s="14"/>
      <c r="I810" s="14"/>
      <c r="K810" s="14"/>
      <c r="L810" s="14"/>
    </row>
    <row r="811" spans="7:12" x14ac:dyDescent="0.25">
      <c r="G811" s="14"/>
      <c r="I811" s="14"/>
      <c r="K811" s="14"/>
      <c r="L811" s="14"/>
    </row>
    <row r="812" spans="7:12" x14ac:dyDescent="0.25">
      <c r="G812" s="14"/>
      <c r="I812" s="14"/>
      <c r="K812" s="14"/>
      <c r="L812" s="14"/>
    </row>
    <row r="813" spans="7:12" x14ac:dyDescent="0.25">
      <c r="G813" s="14"/>
      <c r="I813" s="14"/>
      <c r="K813" s="14"/>
      <c r="L813" s="14"/>
    </row>
    <row r="814" spans="7:12" x14ac:dyDescent="0.25">
      <c r="G814" s="14"/>
      <c r="I814" s="14"/>
      <c r="K814" s="14"/>
      <c r="L814" s="14"/>
    </row>
    <row r="815" spans="7:12" x14ac:dyDescent="0.25">
      <c r="G815" s="14"/>
      <c r="I815" s="14"/>
      <c r="K815" s="14"/>
      <c r="L815" s="14"/>
    </row>
    <row r="816" spans="7:12" x14ac:dyDescent="0.25">
      <c r="G816" s="14"/>
      <c r="I816" s="14"/>
      <c r="K816" s="14"/>
      <c r="L816" s="14"/>
    </row>
    <row r="817" spans="7:12" x14ac:dyDescent="0.25">
      <c r="G817" s="14"/>
      <c r="I817" s="14"/>
      <c r="K817" s="14"/>
      <c r="L817" s="14"/>
    </row>
    <row r="818" spans="7:12" x14ac:dyDescent="0.25">
      <c r="G818" s="14"/>
      <c r="I818" s="14"/>
      <c r="K818" s="14"/>
      <c r="L818" s="14"/>
    </row>
    <row r="819" spans="7:12" x14ac:dyDescent="0.25">
      <c r="G819" s="14"/>
      <c r="I819" s="14"/>
      <c r="K819" s="14"/>
      <c r="L819" s="14"/>
    </row>
    <row r="820" spans="7:12" x14ac:dyDescent="0.25">
      <c r="G820" s="14"/>
      <c r="I820" s="14"/>
      <c r="K820" s="14"/>
      <c r="L820" s="14"/>
    </row>
    <row r="821" spans="7:12" x14ac:dyDescent="0.25">
      <c r="G821" s="14"/>
      <c r="I821" s="14"/>
      <c r="K821" s="14"/>
      <c r="L821" s="14"/>
    </row>
    <row r="822" spans="7:12" x14ac:dyDescent="0.25">
      <c r="G822" s="14"/>
      <c r="I822" s="14"/>
      <c r="K822" s="14"/>
      <c r="L822" s="14"/>
    </row>
    <row r="823" spans="7:12" x14ac:dyDescent="0.25">
      <c r="G823" s="14"/>
      <c r="I823" s="14"/>
      <c r="K823" s="14"/>
      <c r="L823" s="14"/>
    </row>
    <row r="824" spans="7:12" x14ac:dyDescent="0.25">
      <c r="G824" s="14"/>
      <c r="I824" s="14"/>
      <c r="K824" s="14"/>
      <c r="L824" s="14"/>
    </row>
    <row r="825" spans="7:12" x14ac:dyDescent="0.25">
      <c r="G825" s="14"/>
      <c r="I825" s="14"/>
      <c r="K825" s="14"/>
      <c r="L825" s="14"/>
    </row>
    <row r="826" spans="7:12" x14ac:dyDescent="0.25">
      <c r="G826" s="14"/>
      <c r="I826" s="14"/>
      <c r="K826" s="14"/>
      <c r="L826" s="14"/>
    </row>
    <row r="827" spans="7:12" x14ac:dyDescent="0.25">
      <c r="G827" s="14"/>
      <c r="I827" s="14"/>
      <c r="K827" s="14"/>
      <c r="L827" s="14"/>
    </row>
    <row r="828" spans="7:12" x14ac:dyDescent="0.25">
      <c r="G828" s="14"/>
      <c r="I828" s="14"/>
      <c r="K828" s="14"/>
      <c r="L828" s="14"/>
    </row>
    <row r="829" spans="7:12" x14ac:dyDescent="0.25">
      <c r="G829" s="14"/>
      <c r="I829" s="14"/>
      <c r="K829" s="14"/>
      <c r="L829" s="14"/>
    </row>
    <row r="830" spans="7:12" x14ac:dyDescent="0.25">
      <c r="G830" s="14"/>
      <c r="I830" s="14"/>
      <c r="K830" s="14"/>
      <c r="L830" s="14"/>
    </row>
    <row r="831" spans="7:12" x14ac:dyDescent="0.25">
      <c r="G831" s="14"/>
      <c r="I831" s="14"/>
      <c r="K831" s="14"/>
      <c r="L831" s="14"/>
    </row>
    <row r="832" spans="7:12" x14ac:dyDescent="0.25">
      <c r="G832" s="14"/>
      <c r="I832" s="14"/>
      <c r="K832" s="14"/>
      <c r="L832" s="14"/>
    </row>
    <row r="833" spans="7:12" x14ac:dyDescent="0.25">
      <c r="G833" s="14"/>
      <c r="I833" s="14"/>
      <c r="K833" s="14"/>
      <c r="L833" s="14"/>
    </row>
    <row r="834" spans="7:12" x14ac:dyDescent="0.25">
      <c r="G834" s="14"/>
      <c r="I834" s="14"/>
      <c r="K834" s="14"/>
      <c r="L834" s="14"/>
    </row>
    <row r="835" spans="7:12" x14ac:dyDescent="0.25">
      <c r="G835" s="14"/>
      <c r="I835" s="14"/>
      <c r="K835" s="14"/>
      <c r="L835" s="14"/>
    </row>
    <row r="836" spans="7:12" x14ac:dyDescent="0.25">
      <c r="G836" s="14"/>
      <c r="I836" s="14"/>
      <c r="K836" s="14"/>
      <c r="L836" s="14"/>
    </row>
    <row r="837" spans="7:12" x14ac:dyDescent="0.25">
      <c r="G837" s="14"/>
      <c r="I837" s="14"/>
      <c r="K837" s="14"/>
      <c r="L837" s="14"/>
    </row>
    <row r="838" spans="7:12" x14ac:dyDescent="0.25">
      <c r="G838" s="14"/>
      <c r="I838" s="14"/>
      <c r="K838" s="14"/>
      <c r="L838" s="14"/>
    </row>
    <row r="839" spans="7:12" x14ac:dyDescent="0.25">
      <c r="G839" s="14"/>
      <c r="I839" s="14"/>
      <c r="K839" s="14"/>
      <c r="L839" s="14"/>
    </row>
    <row r="840" spans="7:12" x14ac:dyDescent="0.25">
      <c r="G840" s="14"/>
      <c r="I840" s="14"/>
      <c r="K840" s="14"/>
      <c r="L840" s="14"/>
    </row>
    <row r="841" spans="7:12" x14ac:dyDescent="0.25">
      <c r="G841" s="14"/>
      <c r="I841" s="14"/>
      <c r="K841" s="14"/>
      <c r="L841" s="14"/>
    </row>
    <row r="842" spans="7:12" x14ac:dyDescent="0.25">
      <c r="G842" s="14"/>
      <c r="I842" s="14"/>
      <c r="K842" s="14"/>
      <c r="L842" s="14"/>
    </row>
    <row r="843" spans="7:12" x14ac:dyDescent="0.25">
      <c r="G843" s="14"/>
      <c r="I843" s="14"/>
      <c r="K843" s="14"/>
      <c r="L843" s="14"/>
    </row>
    <row r="844" spans="7:12" x14ac:dyDescent="0.25">
      <c r="G844" s="14"/>
      <c r="I844" s="14"/>
      <c r="K844" s="14"/>
      <c r="L844" s="14"/>
    </row>
    <row r="845" spans="7:12" x14ac:dyDescent="0.25">
      <c r="G845" s="14"/>
      <c r="I845" s="14"/>
      <c r="K845" s="14"/>
      <c r="L845" s="14"/>
    </row>
    <row r="846" spans="7:12" x14ac:dyDescent="0.25">
      <c r="G846" s="14"/>
      <c r="I846" s="14"/>
      <c r="K846" s="14"/>
      <c r="L846" s="14"/>
    </row>
    <row r="847" spans="7:12" x14ac:dyDescent="0.25">
      <c r="G847" s="14"/>
      <c r="I847" s="14"/>
      <c r="K847" s="14"/>
      <c r="L847" s="14"/>
    </row>
    <row r="848" spans="7:12" x14ac:dyDescent="0.25">
      <c r="G848" s="14"/>
      <c r="I848" s="14"/>
      <c r="K848" s="14"/>
      <c r="L848" s="14"/>
    </row>
    <row r="849" spans="7:12" x14ac:dyDescent="0.25">
      <c r="G849" s="14"/>
      <c r="I849" s="14"/>
      <c r="K849" s="14"/>
      <c r="L849" s="14"/>
    </row>
    <row r="850" spans="7:12" x14ac:dyDescent="0.25">
      <c r="G850" s="14"/>
      <c r="I850" s="14"/>
      <c r="K850" s="14"/>
      <c r="L850" s="14"/>
    </row>
    <row r="851" spans="7:12" x14ac:dyDescent="0.25">
      <c r="G851" s="14"/>
      <c r="I851" s="14"/>
      <c r="K851" s="14"/>
      <c r="L851" s="14"/>
    </row>
    <row r="852" spans="7:12" x14ac:dyDescent="0.25">
      <c r="G852" s="14"/>
      <c r="I852" s="14"/>
      <c r="K852" s="14"/>
      <c r="L852" s="14"/>
    </row>
    <row r="853" spans="7:12" x14ac:dyDescent="0.25">
      <c r="G853" s="14"/>
      <c r="I853" s="14"/>
      <c r="K853" s="14"/>
      <c r="L853" s="14"/>
    </row>
    <row r="854" spans="7:12" x14ac:dyDescent="0.25">
      <c r="G854" s="14"/>
      <c r="I854" s="14"/>
      <c r="K854" s="14"/>
      <c r="L854" s="14"/>
    </row>
    <row r="855" spans="7:12" x14ac:dyDescent="0.25">
      <c r="G855" s="14"/>
      <c r="I855" s="14"/>
      <c r="K855" s="14"/>
      <c r="L855" s="14"/>
    </row>
    <row r="856" spans="7:12" x14ac:dyDescent="0.25">
      <c r="G856" s="14"/>
      <c r="I856" s="14"/>
      <c r="K856" s="14"/>
      <c r="L856" s="14"/>
    </row>
    <row r="857" spans="7:12" x14ac:dyDescent="0.25">
      <c r="G857" s="14"/>
      <c r="I857" s="14"/>
      <c r="K857" s="14"/>
      <c r="L857" s="14"/>
    </row>
    <row r="858" spans="7:12" x14ac:dyDescent="0.25">
      <c r="G858" s="14"/>
      <c r="I858" s="14"/>
      <c r="K858" s="14"/>
      <c r="L858" s="14"/>
    </row>
    <row r="859" spans="7:12" x14ac:dyDescent="0.25">
      <c r="G859" s="14"/>
      <c r="I859" s="14"/>
      <c r="K859" s="14"/>
      <c r="L859" s="14"/>
    </row>
    <row r="860" spans="7:12" x14ac:dyDescent="0.25">
      <c r="G860" s="14"/>
      <c r="I860" s="14"/>
      <c r="K860" s="14"/>
      <c r="L860" s="14"/>
    </row>
    <row r="861" spans="7:12" x14ac:dyDescent="0.25">
      <c r="G861" s="14"/>
      <c r="I861" s="14"/>
      <c r="K861" s="14"/>
      <c r="L861" s="14"/>
    </row>
    <row r="862" spans="7:12" x14ac:dyDescent="0.25">
      <c r="G862" s="14"/>
      <c r="I862" s="14"/>
      <c r="K862" s="14"/>
      <c r="L862" s="14"/>
    </row>
    <row r="863" spans="7:12" x14ac:dyDescent="0.25">
      <c r="G863" s="14"/>
      <c r="I863" s="14"/>
      <c r="K863" s="14"/>
      <c r="L863" s="14"/>
    </row>
    <row r="864" spans="7:12" x14ac:dyDescent="0.25">
      <c r="G864" s="14"/>
      <c r="I864" s="14"/>
      <c r="K864" s="14"/>
      <c r="L864" s="14"/>
    </row>
    <row r="865" spans="7:12" x14ac:dyDescent="0.25">
      <c r="G865" s="14"/>
      <c r="I865" s="14"/>
      <c r="K865" s="14"/>
      <c r="L865" s="14"/>
    </row>
    <row r="866" spans="7:12" x14ac:dyDescent="0.25">
      <c r="G866" s="14"/>
      <c r="I866" s="14"/>
      <c r="K866" s="14"/>
      <c r="L866" s="14"/>
    </row>
    <row r="867" spans="7:12" x14ac:dyDescent="0.25">
      <c r="G867" s="14"/>
      <c r="I867" s="14"/>
      <c r="K867" s="14"/>
      <c r="L867" s="14"/>
    </row>
    <row r="868" spans="7:12" x14ac:dyDescent="0.25">
      <c r="G868" s="14"/>
      <c r="I868" s="14"/>
      <c r="K868" s="14"/>
      <c r="L868" s="14"/>
    </row>
    <row r="869" spans="7:12" x14ac:dyDescent="0.25">
      <c r="G869" s="14"/>
      <c r="I869" s="14"/>
      <c r="K869" s="14"/>
      <c r="L869" s="14"/>
    </row>
    <row r="870" spans="7:12" x14ac:dyDescent="0.25">
      <c r="G870" s="14"/>
      <c r="I870" s="14"/>
      <c r="K870" s="14"/>
      <c r="L870" s="14"/>
    </row>
    <row r="871" spans="7:12" x14ac:dyDescent="0.25">
      <c r="G871" s="14"/>
      <c r="I871" s="14"/>
      <c r="K871" s="14"/>
      <c r="L871" s="14"/>
    </row>
    <row r="872" spans="7:12" x14ac:dyDescent="0.25">
      <c r="G872" s="14"/>
      <c r="I872" s="14"/>
      <c r="K872" s="14"/>
      <c r="L872" s="14"/>
    </row>
    <row r="873" spans="7:12" x14ac:dyDescent="0.25">
      <c r="G873" s="14"/>
      <c r="I873" s="14"/>
      <c r="K873" s="14"/>
      <c r="L873" s="14"/>
    </row>
    <row r="874" spans="7:12" x14ac:dyDescent="0.25">
      <c r="G874" s="14"/>
      <c r="I874" s="14"/>
      <c r="K874" s="14"/>
      <c r="L874" s="14"/>
    </row>
    <row r="875" spans="7:12" x14ac:dyDescent="0.25">
      <c r="G875" s="14"/>
      <c r="I875" s="14"/>
      <c r="K875" s="14"/>
      <c r="L875" s="14"/>
    </row>
    <row r="876" spans="7:12" x14ac:dyDescent="0.25">
      <c r="G876" s="14"/>
      <c r="I876" s="14"/>
      <c r="K876" s="14"/>
      <c r="L876" s="14"/>
    </row>
    <row r="877" spans="7:12" x14ac:dyDescent="0.25">
      <c r="G877" s="14"/>
      <c r="I877" s="14"/>
      <c r="K877" s="14"/>
      <c r="L877" s="14"/>
    </row>
    <row r="878" spans="7:12" x14ac:dyDescent="0.25">
      <c r="G878" s="14"/>
      <c r="I878" s="14"/>
      <c r="K878" s="14"/>
      <c r="L878" s="14"/>
    </row>
    <row r="879" spans="7:12" x14ac:dyDescent="0.25">
      <c r="G879" s="14"/>
      <c r="I879" s="14"/>
      <c r="K879" s="14"/>
      <c r="L879" s="14"/>
    </row>
    <row r="880" spans="7:12" x14ac:dyDescent="0.25">
      <c r="G880" s="14"/>
      <c r="I880" s="14"/>
      <c r="K880" s="14"/>
      <c r="L880" s="14"/>
    </row>
    <row r="881" spans="7:12" x14ac:dyDescent="0.25">
      <c r="G881" s="14"/>
      <c r="I881" s="14"/>
      <c r="K881" s="14"/>
      <c r="L881" s="14"/>
    </row>
    <row r="882" spans="7:12" x14ac:dyDescent="0.25">
      <c r="G882" s="14"/>
      <c r="I882" s="14"/>
      <c r="K882" s="14"/>
      <c r="L882" s="14"/>
    </row>
    <row r="883" spans="7:12" x14ac:dyDescent="0.25">
      <c r="G883" s="14"/>
      <c r="I883" s="14"/>
      <c r="K883" s="14"/>
      <c r="L883" s="14"/>
    </row>
    <row r="884" spans="7:12" x14ac:dyDescent="0.25">
      <c r="G884" s="14"/>
      <c r="I884" s="14"/>
      <c r="K884" s="14"/>
      <c r="L884" s="14"/>
    </row>
    <row r="885" spans="7:12" x14ac:dyDescent="0.25">
      <c r="G885" s="14"/>
      <c r="I885" s="14"/>
      <c r="K885" s="14"/>
      <c r="L885" s="14"/>
    </row>
    <row r="886" spans="7:12" x14ac:dyDescent="0.25">
      <c r="G886" s="14"/>
      <c r="I886" s="14"/>
      <c r="K886" s="14"/>
      <c r="L886" s="14"/>
    </row>
    <row r="887" spans="7:12" x14ac:dyDescent="0.25">
      <c r="G887" s="14"/>
      <c r="I887" s="14"/>
      <c r="K887" s="14"/>
      <c r="L887" s="14"/>
    </row>
    <row r="888" spans="7:12" x14ac:dyDescent="0.25">
      <c r="G888" s="14"/>
      <c r="I888" s="14"/>
      <c r="K888" s="14"/>
      <c r="L888" s="14"/>
    </row>
    <row r="889" spans="7:12" x14ac:dyDescent="0.25">
      <c r="G889" s="14"/>
      <c r="I889" s="14"/>
      <c r="K889" s="14"/>
      <c r="L889" s="14"/>
    </row>
    <row r="890" spans="7:12" x14ac:dyDescent="0.25">
      <c r="G890" s="14"/>
      <c r="I890" s="14"/>
      <c r="K890" s="14"/>
      <c r="L890" s="14"/>
    </row>
    <row r="891" spans="7:12" x14ac:dyDescent="0.25">
      <c r="G891" s="14"/>
      <c r="I891" s="14"/>
      <c r="K891" s="14"/>
      <c r="L891" s="14"/>
    </row>
    <row r="892" spans="7:12" x14ac:dyDescent="0.25">
      <c r="G892" s="14"/>
      <c r="I892" s="14"/>
      <c r="K892" s="14"/>
      <c r="L892" s="14"/>
    </row>
    <row r="893" spans="7:12" x14ac:dyDescent="0.25">
      <c r="G893" s="14"/>
      <c r="I893" s="14"/>
      <c r="K893" s="14"/>
      <c r="L893" s="14"/>
    </row>
    <row r="894" spans="7:12" x14ac:dyDescent="0.25">
      <c r="G894" s="14"/>
      <c r="I894" s="14"/>
      <c r="K894" s="14"/>
      <c r="L894" s="14"/>
    </row>
    <row r="895" spans="7:12" x14ac:dyDescent="0.25">
      <c r="G895" s="14"/>
      <c r="I895" s="14"/>
      <c r="K895" s="14"/>
      <c r="L895" s="14"/>
    </row>
    <row r="896" spans="7:12" x14ac:dyDescent="0.25">
      <c r="G896" s="14"/>
      <c r="I896" s="14"/>
      <c r="K896" s="14"/>
      <c r="L896" s="14"/>
    </row>
    <row r="897" spans="7:12" x14ac:dyDescent="0.25">
      <c r="G897" s="14"/>
      <c r="I897" s="14"/>
      <c r="K897" s="14"/>
      <c r="L897" s="14"/>
    </row>
    <row r="898" spans="7:12" x14ac:dyDescent="0.25">
      <c r="G898" s="14"/>
      <c r="I898" s="14"/>
      <c r="K898" s="14"/>
      <c r="L898" s="14"/>
    </row>
    <row r="899" spans="7:12" x14ac:dyDescent="0.25">
      <c r="G899" s="14"/>
      <c r="I899" s="14"/>
      <c r="K899" s="14"/>
      <c r="L899" s="14"/>
    </row>
    <row r="900" spans="7:12" x14ac:dyDescent="0.25">
      <c r="G900" s="14"/>
      <c r="I900" s="14"/>
      <c r="K900" s="14"/>
      <c r="L900" s="14"/>
    </row>
    <row r="901" spans="7:12" x14ac:dyDescent="0.25">
      <c r="G901" s="14"/>
      <c r="I901" s="14"/>
      <c r="K901" s="14"/>
      <c r="L901" s="14"/>
    </row>
    <row r="902" spans="7:12" x14ac:dyDescent="0.25">
      <c r="G902" s="14"/>
      <c r="I902" s="14"/>
      <c r="K902" s="14"/>
      <c r="L902" s="14"/>
    </row>
    <row r="903" spans="7:12" x14ac:dyDescent="0.25">
      <c r="G903" s="14"/>
      <c r="I903" s="14"/>
      <c r="K903" s="14"/>
      <c r="L903" s="14"/>
    </row>
    <row r="904" spans="7:12" x14ac:dyDescent="0.25">
      <c r="G904" s="14"/>
      <c r="I904" s="14"/>
      <c r="K904" s="14"/>
      <c r="L904" s="14"/>
    </row>
    <row r="905" spans="7:12" x14ac:dyDescent="0.25">
      <c r="G905" s="14"/>
      <c r="I905" s="14"/>
      <c r="K905" s="14"/>
      <c r="L905" s="14"/>
    </row>
    <row r="906" spans="7:12" x14ac:dyDescent="0.25">
      <c r="G906" s="14"/>
      <c r="I906" s="14"/>
      <c r="K906" s="14"/>
      <c r="L906" s="14"/>
    </row>
    <row r="907" spans="7:12" x14ac:dyDescent="0.25">
      <c r="G907" s="14"/>
      <c r="I907" s="14"/>
      <c r="K907" s="14"/>
      <c r="L907" s="14"/>
    </row>
    <row r="908" spans="7:12" x14ac:dyDescent="0.25">
      <c r="G908" s="14"/>
      <c r="I908" s="14"/>
      <c r="K908" s="14"/>
      <c r="L908" s="14"/>
    </row>
    <row r="909" spans="7:12" x14ac:dyDescent="0.25">
      <c r="G909" s="14"/>
      <c r="I909" s="14"/>
      <c r="K909" s="14"/>
      <c r="L909" s="14"/>
    </row>
    <row r="910" spans="7:12" x14ac:dyDescent="0.25">
      <c r="G910" s="14"/>
      <c r="I910" s="14"/>
      <c r="K910" s="14"/>
      <c r="L910" s="14"/>
    </row>
    <row r="911" spans="7:12" x14ac:dyDescent="0.25">
      <c r="G911" s="14"/>
      <c r="I911" s="14"/>
      <c r="K911" s="14"/>
      <c r="L911" s="14"/>
    </row>
    <row r="912" spans="7:12" x14ac:dyDescent="0.25">
      <c r="G912" s="14"/>
      <c r="I912" s="14"/>
      <c r="K912" s="14"/>
      <c r="L912" s="14"/>
    </row>
    <row r="913" spans="7:12" x14ac:dyDescent="0.25">
      <c r="G913" s="14"/>
      <c r="I913" s="14"/>
      <c r="K913" s="14"/>
      <c r="L913" s="14"/>
    </row>
    <row r="914" spans="7:12" x14ac:dyDescent="0.25">
      <c r="G914" s="14"/>
      <c r="I914" s="14"/>
      <c r="K914" s="14"/>
      <c r="L914" s="14"/>
    </row>
    <row r="915" spans="7:12" x14ac:dyDescent="0.25">
      <c r="G915" s="14"/>
      <c r="I915" s="14"/>
      <c r="K915" s="14"/>
      <c r="L915" s="14"/>
    </row>
    <row r="916" spans="7:12" x14ac:dyDescent="0.25">
      <c r="G916" s="14"/>
      <c r="I916" s="14"/>
      <c r="K916" s="14"/>
      <c r="L916" s="14"/>
    </row>
    <row r="917" spans="7:12" x14ac:dyDescent="0.25">
      <c r="G917" s="14"/>
      <c r="I917" s="14"/>
      <c r="K917" s="14"/>
      <c r="L917" s="14"/>
    </row>
    <row r="918" spans="7:12" x14ac:dyDescent="0.25">
      <c r="G918" s="14"/>
      <c r="I918" s="14"/>
      <c r="K918" s="14"/>
      <c r="L918" s="14"/>
    </row>
    <row r="919" spans="7:12" x14ac:dyDescent="0.25">
      <c r="G919" s="14"/>
      <c r="I919" s="14"/>
      <c r="K919" s="14"/>
      <c r="L919" s="14"/>
    </row>
    <row r="920" spans="7:12" x14ac:dyDescent="0.25">
      <c r="G920" s="14"/>
      <c r="I920" s="14"/>
      <c r="K920" s="14"/>
      <c r="L920" s="14"/>
    </row>
    <row r="921" spans="7:12" x14ac:dyDescent="0.25">
      <c r="G921" s="14"/>
      <c r="I921" s="14"/>
      <c r="K921" s="14"/>
      <c r="L921" s="14"/>
    </row>
    <row r="922" spans="7:12" x14ac:dyDescent="0.25">
      <c r="G922" s="14"/>
      <c r="I922" s="14"/>
      <c r="K922" s="14"/>
      <c r="L922" s="14"/>
    </row>
    <row r="923" spans="7:12" x14ac:dyDescent="0.25">
      <c r="G923" s="14"/>
      <c r="I923" s="14"/>
      <c r="K923" s="14"/>
      <c r="L923" s="14"/>
    </row>
    <row r="924" spans="7:12" x14ac:dyDescent="0.25">
      <c r="G924" s="14"/>
      <c r="I924" s="14"/>
      <c r="K924" s="14"/>
      <c r="L924" s="14"/>
    </row>
    <row r="925" spans="7:12" x14ac:dyDescent="0.25">
      <c r="G925" s="14"/>
      <c r="I925" s="14"/>
      <c r="K925" s="14"/>
      <c r="L925" s="14"/>
    </row>
    <row r="926" spans="7:12" x14ac:dyDescent="0.25">
      <c r="G926" s="14"/>
      <c r="I926" s="14"/>
      <c r="K926" s="14"/>
      <c r="L926" s="14"/>
    </row>
    <row r="927" spans="7:12" x14ac:dyDescent="0.25">
      <c r="G927" s="14"/>
      <c r="I927" s="14"/>
      <c r="K927" s="14"/>
      <c r="L927" s="14"/>
    </row>
    <row r="928" spans="7:12" x14ac:dyDescent="0.25">
      <c r="G928" s="14"/>
      <c r="I928" s="14"/>
      <c r="K928" s="14"/>
      <c r="L928" s="14"/>
    </row>
    <row r="929" spans="7:12" x14ac:dyDescent="0.25">
      <c r="G929" s="14"/>
      <c r="I929" s="14"/>
      <c r="K929" s="14"/>
      <c r="L929" s="14"/>
    </row>
    <row r="930" spans="7:12" x14ac:dyDescent="0.25">
      <c r="G930" s="14"/>
      <c r="I930" s="14"/>
      <c r="K930" s="14"/>
      <c r="L930" s="14"/>
    </row>
    <row r="931" spans="7:12" x14ac:dyDescent="0.25">
      <c r="G931" s="14"/>
      <c r="I931" s="14"/>
      <c r="K931" s="14"/>
      <c r="L931" s="14"/>
    </row>
    <row r="932" spans="7:12" x14ac:dyDescent="0.25">
      <c r="G932" s="14"/>
      <c r="I932" s="14"/>
      <c r="K932" s="14"/>
      <c r="L932" s="14"/>
    </row>
    <row r="933" spans="7:12" x14ac:dyDescent="0.25">
      <c r="G933" s="14"/>
      <c r="I933" s="14"/>
      <c r="K933" s="14"/>
      <c r="L933" s="14"/>
    </row>
    <row r="934" spans="7:12" x14ac:dyDescent="0.25">
      <c r="G934" s="14"/>
      <c r="I934" s="14"/>
      <c r="K934" s="14"/>
      <c r="L934" s="14"/>
    </row>
    <row r="935" spans="7:12" x14ac:dyDescent="0.25">
      <c r="G935" s="14"/>
      <c r="I935" s="14"/>
      <c r="K935" s="14"/>
      <c r="L935" s="14"/>
    </row>
    <row r="936" spans="7:12" x14ac:dyDescent="0.25">
      <c r="G936" s="14"/>
      <c r="I936" s="14"/>
      <c r="K936" s="14"/>
      <c r="L936" s="14"/>
    </row>
    <row r="937" spans="7:12" x14ac:dyDescent="0.25">
      <c r="G937" s="14"/>
      <c r="I937" s="14"/>
      <c r="K937" s="14"/>
      <c r="L937" s="14"/>
    </row>
    <row r="938" spans="7:12" x14ac:dyDescent="0.25">
      <c r="G938" s="14"/>
      <c r="I938" s="14"/>
      <c r="K938" s="14"/>
      <c r="L938" s="14"/>
    </row>
    <row r="939" spans="7:12" x14ac:dyDescent="0.25">
      <c r="G939" s="14"/>
      <c r="I939" s="14"/>
      <c r="K939" s="14"/>
      <c r="L939" s="14"/>
    </row>
    <row r="940" spans="7:12" x14ac:dyDescent="0.25">
      <c r="G940" s="14"/>
      <c r="I940" s="14"/>
      <c r="K940" s="14"/>
      <c r="L940" s="14"/>
    </row>
    <row r="941" spans="7:12" x14ac:dyDescent="0.25">
      <c r="G941" s="14"/>
      <c r="I941" s="14"/>
      <c r="K941" s="14"/>
      <c r="L941" s="14"/>
    </row>
    <row r="942" spans="7:12" x14ac:dyDescent="0.25">
      <c r="G942" s="14"/>
      <c r="I942" s="14"/>
      <c r="K942" s="14"/>
      <c r="L942" s="14"/>
    </row>
    <row r="943" spans="7:12" x14ac:dyDescent="0.25">
      <c r="G943" s="14"/>
      <c r="I943" s="14"/>
      <c r="K943" s="14"/>
      <c r="L943" s="14"/>
    </row>
    <row r="944" spans="7:12" x14ac:dyDescent="0.25">
      <c r="G944" s="14"/>
      <c r="I944" s="14"/>
      <c r="K944" s="14"/>
      <c r="L944" s="14"/>
    </row>
    <row r="945" spans="7:12" x14ac:dyDescent="0.25">
      <c r="G945" s="14"/>
      <c r="I945" s="14"/>
      <c r="K945" s="14"/>
      <c r="L945" s="14"/>
    </row>
    <row r="946" spans="7:12" x14ac:dyDescent="0.25">
      <c r="G946" s="14"/>
      <c r="I946" s="14"/>
      <c r="K946" s="14"/>
      <c r="L946" s="14"/>
    </row>
    <row r="947" spans="7:12" x14ac:dyDescent="0.25">
      <c r="G947" s="14"/>
      <c r="I947" s="14"/>
      <c r="K947" s="14"/>
      <c r="L947" s="14"/>
    </row>
    <row r="948" spans="7:12" x14ac:dyDescent="0.25">
      <c r="G948" s="14"/>
      <c r="I948" s="14"/>
      <c r="K948" s="14"/>
      <c r="L948" s="14"/>
    </row>
    <row r="949" spans="7:12" x14ac:dyDescent="0.25">
      <c r="G949" s="14"/>
      <c r="I949" s="14"/>
      <c r="K949" s="14"/>
      <c r="L949" s="14"/>
    </row>
    <row r="950" spans="7:12" x14ac:dyDescent="0.25">
      <c r="G950" s="14"/>
      <c r="I950" s="14"/>
      <c r="K950" s="14"/>
      <c r="L950" s="14"/>
    </row>
    <row r="951" spans="7:12" x14ac:dyDescent="0.25">
      <c r="G951" s="14"/>
      <c r="I951" s="14"/>
      <c r="K951" s="14"/>
      <c r="L951" s="14"/>
    </row>
    <row r="952" spans="7:12" x14ac:dyDescent="0.25">
      <c r="G952" s="14"/>
      <c r="I952" s="14"/>
      <c r="K952" s="14"/>
      <c r="L952" s="14"/>
    </row>
    <row r="953" spans="7:12" x14ac:dyDescent="0.25">
      <c r="G953" s="14"/>
      <c r="I953" s="14"/>
      <c r="K953" s="14"/>
      <c r="L953" s="14"/>
    </row>
    <row r="954" spans="7:12" x14ac:dyDescent="0.25">
      <c r="G954" s="14"/>
      <c r="I954" s="14"/>
      <c r="K954" s="14"/>
      <c r="L954" s="14"/>
    </row>
    <row r="955" spans="7:12" x14ac:dyDescent="0.25">
      <c r="G955" s="14"/>
      <c r="I955" s="14"/>
      <c r="K955" s="14"/>
      <c r="L955" s="14"/>
    </row>
    <row r="956" spans="7:12" x14ac:dyDescent="0.25">
      <c r="G956" s="14"/>
      <c r="I956" s="14"/>
      <c r="K956" s="14"/>
      <c r="L956" s="14"/>
    </row>
    <row r="957" spans="7:12" x14ac:dyDescent="0.25">
      <c r="G957" s="14"/>
      <c r="I957" s="14"/>
      <c r="K957" s="14"/>
      <c r="L957" s="14"/>
    </row>
    <row r="958" spans="7:12" x14ac:dyDescent="0.25">
      <c r="G958" s="14"/>
      <c r="I958" s="14"/>
      <c r="K958" s="14"/>
      <c r="L958" s="14"/>
    </row>
    <row r="959" spans="7:12" x14ac:dyDescent="0.25">
      <c r="G959" s="14"/>
      <c r="I959" s="14"/>
      <c r="K959" s="14"/>
      <c r="L959" s="14"/>
    </row>
    <row r="960" spans="7:12" x14ac:dyDescent="0.25">
      <c r="G960" s="14"/>
      <c r="I960" s="14"/>
      <c r="K960" s="14"/>
      <c r="L960" s="14"/>
    </row>
    <row r="961" spans="7:12" x14ac:dyDescent="0.25">
      <c r="G961" s="14"/>
      <c r="I961" s="14"/>
      <c r="K961" s="14"/>
      <c r="L961" s="14"/>
    </row>
    <row r="962" spans="7:12" x14ac:dyDescent="0.25">
      <c r="G962" s="14"/>
      <c r="I962" s="14"/>
      <c r="K962" s="14"/>
      <c r="L962" s="14"/>
    </row>
    <row r="963" spans="7:12" x14ac:dyDescent="0.25">
      <c r="G963" s="14"/>
      <c r="I963" s="14"/>
      <c r="K963" s="14"/>
      <c r="L963" s="14"/>
    </row>
    <row r="964" spans="7:12" x14ac:dyDescent="0.25">
      <c r="G964" s="14"/>
      <c r="I964" s="14"/>
      <c r="K964" s="14"/>
      <c r="L964" s="14"/>
    </row>
    <row r="965" spans="7:12" x14ac:dyDescent="0.25">
      <c r="G965" s="14"/>
      <c r="I965" s="14"/>
      <c r="K965" s="14"/>
      <c r="L965" s="14"/>
    </row>
    <row r="966" spans="7:12" x14ac:dyDescent="0.25">
      <c r="G966" s="14"/>
      <c r="I966" s="14"/>
      <c r="K966" s="14"/>
      <c r="L966" s="14"/>
    </row>
    <row r="967" spans="7:12" x14ac:dyDescent="0.25">
      <c r="G967" s="14"/>
      <c r="I967" s="14"/>
      <c r="K967" s="14"/>
      <c r="L967" s="14"/>
    </row>
    <row r="968" spans="7:12" x14ac:dyDescent="0.25">
      <c r="G968" s="14"/>
      <c r="I968" s="14"/>
      <c r="K968" s="14"/>
      <c r="L968" s="14"/>
    </row>
    <row r="969" spans="7:12" x14ac:dyDescent="0.25">
      <c r="G969" s="14"/>
      <c r="I969" s="14"/>
      <c r="K969" s="14"/>
      <c r="L969" s="14"/>
    </row>
    <row r="970" spans="7:12" x14ac:dyDescent="0.25">
      <c r="G970" s="14"/>
      <c r="I970" s="14"/>
      <c r="K970" s="14"/>
      <c r="L970" s="14"/>
    </row>
    <row r="971" spans="7:12" x14ac:dyDescent="0.25">
      <c r="G971" s="14"/>
      <c r="I971" s="14"/>
      <c r="K971" s="14"/>
      <c r="L971" s="14"/>
    </row>
    <row r="972" spans="7:12" x14ac:dyDescent="0.25">
      <c r="G972" s="14"/>
      <c r="I972" s="14"/>
      <c r="K972" s="14"/>
      <c r="L972" s="14"/>
    </row>
    <row r="973" spans="7:12" x14ac:dyDescent="0.25">
      <c r="G973" s="14"/>
      <c r="I973" s="14"/>
      <c r="K973" s="14"/>
      <c r="L973" s="14"/>
    </row>
    <row r="974" spans="7:12" x14ac:dyDescent="0.25">
      <c r="G974" s="14"/>
      <c r="I974" s="14"/>
      <c r="K974" s="14"/>
      <c r="L974" s="14"/>
    </row>
    <row r="975" spans="7:12" x14ac:dyDescent="0.25">
      <c r="G975" s="14"/>
      <c r="I975" s="14"/>
      <c r="K975" s="14"/>
      <c r="L975" s="14"/>
    </row>
    <row r="976" spans="7:12" x14ac:dyDescent="0.25">
      <c r="G976" s="14"/>
      <c r="I976" s="14"/>
      <c r="K976" s="14"/>
      <c r="L976" s="14"/>
    </row>
    <row r="977" spans="7:12" x14ac:dyDescent="0.25">
      <c r="G977" s="14"/>
      <c r="I977" s="14"/>
      <c r="K977" s="14"/>
      <c r="L977" s="14"/>
    </row>
    <row r="978" spans="7:12" x14ac:dyDescent="0.25">
      <c r="G978" s="14"/>
      <c r="I978" s="14"/>
      <c r="K978" s="14"/>
      <c r="L978" s="14"/>
    </row>
    <row r="979" spans="7:12" x14ac:dyDescent="0.25">
      <c r="G979" s="14"/>
      <c r="I979" s="14"/>
      <c r="K979" s="14"/>
      <c r="L979" s="14"/>
    </row>
    <row r="980" spans="7:12" x14ac:dyDescent="0.25">
      <c r="G980" s="14"/>
      <c r="I980" s="14"/>
      <c r="K980" s="14"/>
      <c r="L980" s="14"/>
    </row>
    <row r="981" spans="7:12" x14ac:dyDescent="0.25">
      <c r="G981" s="14"/>
      <c r="I981" s="14"/>
      <c r="K981" s="14"/>
      <c r="L981" s="14"/>
    </row>
    <row r="982" spans="7:12" x14ac:dyDescent="0.25">
      <c r="G982" s="14"/>
      <c r="I982" s="14"/>
      <c r="K982" s="14"/>
      <c r="L982" s="14"/>
    </row>
    <row r="983" spans="7:12" x14ac:dyDescent="0.25">
      <c r="G983" s="14"/>
      <c r="I983" s="14"/>
      <c r="K983" s="14"/>
      <c r="L983" s="14"/>
    </row>
    <row r="984" spans="7:12" x14ac:dyDescent="0.25">
      <c r="G984" s="14"/>
      <c r="I984" s="14"/>
      <c r="K984" s="14"/>
      <c r="L984" s="14"/>
    </row>
    <row r="985" spans="7:12" x14ac:dyDescent="0.25">
      <c r="G985" s="14"/>
      <c r="I985" s="14"/>
      <c r="K985" s="14"/>
      <c r="L985" s="14"/>
    </row>
    <row r="986" spans="7:12" x14ac:dyDescent="0.25">
      <c r="G986" s="14"/>
      <c r="I986" s="14"/>
      <c r="K986" s="14"/>
      <c r="L986" s="14"/>
    </row>
    <row r="987" spans="7:12" x14ac:dyDescent="0.25">
      <c r="G987" s="14"/>
      <c r="I987" s="14"/>
      <c r="K987" s="14"/>
      <c r="L987" s="14"/>
    </row>
    <row r="988" spans="7:12" x14ac:dyDescent="0.25">
      <c r="G988" s="14"/>
      <c r="I988" s="14"/>
      <c r="K988" s="14"/>
      <c r="L988" s="14"/>
    </row>
    <row r="989" spans="7:12" x14ac:dyDescent="0.25">
      <c r="G989" s="14"/>
      <c r="I989" s="14"/>
      <c r="K989" s="14"/>
      <c r="L989" s="14"/>
    </row>
    <row r="990" spans="7:12" x14ac:dyDescent="0.25">
      <c r="G990" s="14"/>
      <c r="I990" s="14"/>
      <c r="K990" s="14"/>
      <c r="L990" s="14"/>
    </row>
    <row r="991" spans="7:12" x14ac:dyDescent="0.25">
      <c r="G991" s="14"/>
      <c r="I991" s="14"/>
      <c r="K991" s="14"/>
      <c r="L991" s="14"/>
    </row>
    <row r="992" spans="7:12" x14ac:dyDescent="0.25">
      <c r="G992" s="14"/>
      <c r="I992" s="14"/>
      <c r="K992" s="14"/>
      <c r="L992" s="14"/>
    </row>
    <row r="993" spans="7:12" x14ac:dyDescent="0.25">
      <c r="G993" s="14"/>
      <c r="I993" s="14"/>
      <c r="K993" s="14"/>
      <c r="L993" s="14"/>
    </row>
    <row r="994" spans="7:12" x14ac:dyDescent="0.25">
      <c r="G994" s="14"/>
      <c r="I994" s="14"/>
      <c r="K994" s="14"/>
      <c r="L994" s="14"/>
    </row>
    <row r="995" spans="7:12" x14ac:dyDescent="0.25">
      <c r="G995" s="14"/>
      <c r="I995" s="14"/>
      <c r="K995" s="14"/>
      <c r="L995" s="14"/>
    </row>
    <row r="996" spans="7:12" x14ac:dyDescent="0.25">
      <c r="G996" s="14"/>
      <c r="I996" s="14"/>
      <c r="K996" s="14"/>
      <c r="L996" s="14"/>
    </row>
    <row r="997" spans="7:12" x14ac:dyDescent="0.25">
      <c r="G997" s="14"/>
      <c r="I997" s="14"/>
      <c r="K997" s="14"/>
      <c r="L997" s="14"/>
    </row>
    <row r="998" spans="7:12" x14ac:dyDescent="0.25">
      <c r="G998" s="14"/>
      <c r="I998" s="14"/>
      <c r="K998" s="14"/>
      <c r="L998" s="14"/>
    </row>
    <row r="999" spans="7:12" x14ac:dyDescent="0.25">
      <c r="G999" s="14"/>
      <c r="I999" s="14"/>
      <c r="K999" s="14"/>
      <c r="L999" s="14"/>
    </row>
    <row r="1000" spans="7:12" x14ac:dyDescent="0.25">
      <c r="G1000" s="14"/>
      <c r="I1000" s="14"/>
      <c r="K1000" s="14"/>
      <c r="L1000" s="14"/>
    </row>
    <row r="1001" spans="7:12" x14ac:dyDescent="0.25">
      <c r="G1001" s="14"/>
      <c r="I1001" s="14"/>
      <c r="K1001" s="14"/>
      <c r="L1001" s="14"/>
    </row>
    <row r="1002" spans="7:12" x14ac:dyDescent="0.25">
      <c r="G1002" s="14"/>
      <c r="I1002" s="14"/>
      <c r="K1002" s="14"/>
      <c r="L1002" s="14"/>
    </row>
    <row r="1003" spans="7:12" x14ac:dyDescent="0.25">
      <c r="G1003" s="14"/>
      <c r="I1003" s="14"/>
      <c r="K1003" s="14"/>
      <c r="L1003" s="14"/>
    </row>
  </sheetData>
  <autoFilter ref="A2:AB1003" xr:uid="{00000000-0009-0000-0000-000000000000}"/>
  <conditionalFormatting sqref="J1:J1003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C1010"/>
  <sheetViews>
    <sheetView workbookViewId="0"/>
  </sheetViews>
  <sheetFormatPr defaultColWidth="14.42578125" defaultRowHeight="15" customHeight="1" x14ac:dyDescent="0.25"/>
  <cols>
    <col min="1" max="1" width="5" customWidth="1"/>
    <col min="2" max="2" width="9.42578125" customWidth="1"/>
    <col min="3" max="3" width="20.5703125" customWidth="1"/>
    <col min="4" max="4" width="21.5703125" customWidth="1"/>
    <col min="5" max="5" width="23.85546875" customWidth="1"/>
    <col min="6" max="6" width="9" customWidth="1"/>
    <col min="7" max="7" width="6.85546875" customWidth="1"/>
    <col min="8" max="8" width="11.85546875" customWidth="1"/>
    <col min="9" max="9" width="13.85546875" customWidth="1"/>
    <col min="10" max="10" width="12.28515625" customWidth="1"/>
    <col min="11" max="11" width="6.5703125" customWidth="1"/>
    <col min="12" max="15" width="10" customWidth="1"/>
    <col min="16" max="16" width="11.28515625" customWidth="1"/>
    <col min="17" max="17" width="12.140625" customWidth="1"/>
    <col min="18" max="29" width="8.5703125" customWidth="1"/>
  </cols>
  <sheetData>
    <row r="1" spans="1:29" ht="14.25" customHeight="1" x14ac:dyDescent="0.25">
      <c r="A1" s="15" t="s">
        <v>139</v>
      </c>
      <c r="B1" s="15" t="s">
        <v>140</v>
      </c>
      <c r="C1" s="15" t="s">
        <v>141</v>
      </c>
      <c r="D1" s="15" t="s">
        <v>2</v>
      </c>
      <c r="E1" s="15" t="s">
        <v>3</v>
      </c>
      <c r="F1" s="15" t="s">
        <v>142</v>
      </c>
      <c r="G1" s="16" t="s">
        <v>4</v>
      </c>
      <c r="H1" s="15" t="s">
        <v>143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4.25" customHeight="1" x14ac:dyDescent="0.25">
      <c r="A2" s="20">
        <v>321</v>
      </c>
      <c r="B2" s="21">
        <v>96913282</v>
      </c>
      <c r="C2" s="20" t="s">
        <v>150</v>
      </c>
      <c r="D2" s="21" t="s">
        <v>17</v>
      </c>
      <c r="E2" s="21" t="s">
        <v>18</v>
      </c>
      <c r="F2" s="20" t="s">
        <v>151</v>
      </c>
      <c r="G2" s="22">
        <v>6.06</v>
      </c>
      <c r="H2" s="23">
        <v>14319</v>
      </c>
      <c r="I2" s="24">
        <f t="shared" ref="I2:I3" si="0">G2*H2</f>
        <v>86773.14</v>
      </c>
      <c r="J2" s="23"/>
      <c r="K2" s="21"/>
      <c r="L2" s="25"/>
      <c r="M2" s="25"/>
      <c r="N2" s="25">
        <f t="shared" ref="N2:N3" si="1">O2-7</f>
        <v>45932</v>
      </c>
      <c r="O2" s="25">
        <v>45939</v>
      </c>
      <c r="P2" s="25"/>
      <c r="Q2" s="25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14.25" customHeight="1" x14ac:dyDescent="0.25">
      <c r="A3" s="20">
        <v>321</v>
      </c>
      <c r="B3" s="21">
        <v>96913290</v>
      </c>
      <c r="C3" s="20" t="s">
        <v>152</v>
      </c>
      <c r="D3" s="21" t="s">
        <v>17</v>
      </c>
      <c r="E3" s="21" t="s">
        <v>18</v>
      </c>
      <c r="F3" s="20" t="s">
        <v>151</v>
      </c>
      <c r="G3" s="22">
        <v>6.06</v>
      </c>
      <c r="H3" s="23">
        <v>252</v>
      </c>
      <c r="I3" s="24">
        <f t="shared" si="0"/>
        <v>1527.12</v>
      </c>
      <c r="J3" s="23"/>
      <c r="K3" s="21"/>
      <c r="L3" s="25"/>
      <c r="M3" s="25"/>
      <c r="N3" s="25">
        <f t="shared" si="1"/>
        <v>45932</v>
      </c>
      <c r="O3" s="25">
        <v>45939</v>
      </c>
      <c r="P3" s="25"/>
      <c r="Q3" s="25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4.25" customHeight="1" x14ac:dyDescent="0.25">
      <c r="A4" s="20"/>
      <c r="B4" s="20"/>
      <c r="C4" s="20"/>
      <c r="D4" s="21"/>
      <c r="E4" s="21"/>
      <c r="F4" s="26" t="s">
        <v>153</v>
      </c>
      <c r="G4" s="27"/>
      <c r="H4" s="28">
        <f t="shared" ref="H4:J4" si="2">SUM(H2:H3)</f>
        <v>14571</v>
      </c>
      <c r="I4" s="29">
        <f t="shared" si="2"/>
        <v>88300.26</v>
      </c>
      <c r="J4" s="28">
        <f t="shared" si="2"/>
        <v>0</v>
      </c>
      <c r="K4" s="21"/>
      <c r="L4" s="25"/>
      <c r="M4" s="25"/>
      <c r="N4" s="25"/>
      <c r="O4" s="25"/>
      <c r="P4" s="25"/>
      <c r="Q4" s="25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ht="14.25" customHeight="1" x14ac:dyDescent="0.25">
      <c r="A5" s="30"/>
      <c r="B5" s="31"/>
      <c r="C5" s="31"/>
      <c r="D5" s="31"/>
      <c r="E5" s="31"/>
      <c r="F5" s="31"/>
      <c r="G5" s="31"/>
      <c r="H5" s="31"/>
      <c r="I5" s="32"/>
      <c r="J5" s="32"/>
      <c r="K5" s="31"/>
      <c r="L5" s="25"/>
      <c r="M5" s="25"/>
      <c r="N5" s="25"/>
      <c r="O5" s="25"/>
      <c r="P5" s="25"/>
      <c r="Q5" s="25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14.25" customHeight="1" x14ac:dyDescent="0.25">
      <c r="A6" s="20">
        <v>321</v>
      </c>
      <c r="B6" s="21">
        <v>96913398</v>
      </c>
      <c r="C6" s="20" t="s">
        <v>154</v>
      </c>
      <c r="D6" s="21" t="s">
        <v>19</v>
      </c>
      <c r="E6" s="21" t="s">
        <v>20</v>
      </c>
      <c r="F6" s="20" t="s">
        <v>151</v>
      </c>
      <c r="G6" s="22">
        <v>5.58</v>
      </c>
      <c r="H6" s="23">
        <v>4692</v>
      </c>
      <c r="I6" s="24">
        <f t="shared" ref="I6:I7" si="3">G6*H6</f>
        <v>26181.360000000001</v>
      </c>
      <c r="J6" s="23"/>
      <c r="K6" s="21"/>
      <c r="L6" s="25"/>
      <c r="M6" s="25"/>
      <c r="N6" s="25">
        <f t="shared" ref="N6:N7" si="4">O6-7</f>
        <v>45932</v>
      </c>
      <c r="O6" s="25">
        <v>45939</v>
      </c>
      <c r="P6" s="25"/>
      <c r="Q6" s="25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4.25" customHeight="1" x14ac:dyDescent="0.25">
      <c r="A7" s="20">
        <v>321</v>
      </c>
      <c r="B7" s="21">
        <v>96913401</v>
      </c>
      <c r="C7" s="20" t="s">
        <v>155</v>
      </c>
      <c r="D7" s="21" t="s">
        <v>19</v>
      </c>
      <c r="E7" s="21" t="s">
        <v>20</v>
      </c>
      <c r="F7" s="20" t="s">
        <v>151</v>
      </c>
      <c r="G7" s="22">
        <v>5.58</v>
      </c>
      <c r="H7" s="23">
        <v>200</v>
      </c>
      <c r="I7" s="24">
        <f t="shared" si="3"/>
        <v>1116</v>
      </c>
      <c r="J7" s="23"/>
      <c r="K7" s="21"/>
      <c r="L7" s="25"/>
      <c r="M7" s="25"/>
      <c r="N7" s="25">
        <f t="shared" si="4"/>
        <v>45932</v>
      </c>
      <c r="O7" s="25">
        <v>45939</v>
      </c>
      <c r="P7" s="25"/>
      <c r="Q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4.25" customHeight="1" x14ac:dyDescent="0.25">
      <c r="A8" s="20"/>
      <c r="B8" s="20"/>
      <c r="C8" s="20"/>
      <c r="D8" s="21"/>
      <c r="E8" s="21"/>
      <c r="F8" s="26" t="s">
        <v>153</v>
      </c>
      <c r="G8" s="27"/>
      <c r="H8" s="28">
        <f t="shared" ref="H8:J8" si="5">SUM(H6:H7)</f>
        <v>4892</v>
      </c>
      <c r="I8" s="29">
        <f t="shared" si="5"/>
        <v>27297.360000000001</v>
      </c>
      <c r="J8" s="28">
        <f t="shared" si="5"/>
        <v>0</v>
      </c>
      <c r="K8" s="21"/>
      <c r="L8" s="25"/>
      <c r="M8" s="25"/>
      <c r="N8" s="25"/>
      <c r="O8" s="25"/>
      <c r="P8" s="25"/>
      <c r="Q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14.25" customHeight="1" x14ac:dyDescent="0.25">
      <c r="A9" s="30"/>
      <c r="B9" s="31"/>
      <c r="C9" s="31"/>
      <c r="D9" s="31"/>
      <c r="E9" s="31"/>
      <c r="F9" s="31"/>
      <c r="G9" s="31"/>
      <c r="H9" s="31"/>
      <c r="I9" s="32"/>
      <c r="J9" s="32"/>
      <c r="K9" s="31"/>
      <c r="L9" s="25"/>
      <c r="M9" s="25"/>
      <c r="N9" s="25"/>
      <c r="O9" s="25"/>
      <c r="P9" s="25"/>
      <c r="Q9" s="25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4.25" customHeight="1" x14ac:dyDescent="0.25">
      <c r="A10" s="20">
        <v>321</v>
      </c>
      <c r="B10" s="21">
        <v>96892595</v>
      </c>
      <c r="C10" s="20" t="s">
        <v>156</v>
      </c>
      <c r="D10" s="21" t="s">
        <v>21</v>
      </c>
      <c r="E10" s="21" t="s">
        <v>22</v>
      </c>
      <c r="F10" s="20" t="s">
        <v>151</v>
      </c>
      <c r="G10" s="22">
        <v>9.98</v>
      </c>
      <c r="H10" s="23">
        <v>9843</v>
      </c>
      <c r="I10" s="24">
        <f t="shared" ref="I10:I11" si="6">G10*H10</f>
        <v>98233.14</v>
      </c>
      <c r="J10" s="23"/>
      <c r="K10" s="21"/>
      <c r="L10" s="25"/>
      <c r="M10" s="25"/>
      <c r="N10" s="25">
        <f t="shared" ref="N10:N11" si="7">O10-7</f>
        <v>45932</v>
      </c>
      <c r="O10" s="25">
        <v>45939</v>
      </c>
      <c r="P10" s="25"/>
      <c r="Q10" s="25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4.25" customHeight="1" x14ac:dyDescent="0.25">
      <c r="A11" s="20">
        <v>321</v>
      </c>
      <c r="B11" s="21">
        <v>96892609</v>
      </c>
      <c r="C11" s="20" t="s">
        <v>157</v>
      </c>
      <c r="D11" s="21" t="s">
        <v>21</v>
      </c>
      <c r="E11" s="21" t="s">
        <v>22</v>
      </c>
      <c r="F11" s="20" t="s">
        <v>151</v>
      </c>
      <c r="G11" s="22">
        <v>9.98</v>
      </c>
      <c r="H11" s="23">
        <v>375</v>
      </c>
      <c r="I11" s="24">
        <f t="shared" si="6"/>
        <v>3742.5</v>
      </c>
      <c r="J11" s="23"/>
      <c r="K11" s="21"/>
      <c r="L11" s="25"/>
      <c r="M11" s="25"/>
      <c r="N11" s="25">
        <f t="shared" si="7"/>
        <v>45932</v>
      </c>
      <c r="O11" s="25">
        <v>45939</v>
      </c>
      <c r="P11" s="25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4.25" customHeight="1" x14ac:dyDescent="0.25">
      <c r="A12" s="20"/>
      <c r="B12" s="20"/>
      <c r="C12" s="20"/>
      <c r="D12" s="21"/>
      <c r="E12" s="21"/>
      <c r="F12" s="26" t="s">
        <v>153</v>
      </c>
      <c r="G12" s="27"/>
      <c r="H12" s="28">
        <f t="shared" ref="H12:J12" si="8">SUM(H10:H11)</f>
        <v>10218</v>
      </c>
      <c r="I12" s="29">
        <f t="shared" si="8"/>
        <v>101975.64</v>
      </c>
      <c r="J12" s="28">
        <f t="shared" si="8"/>
        <v>0</v>
      </c>
      <c r="K12" s="21"/>
      <c r="L12" s="25"/>
      <c r="M12" s="25"/>
      <c r="N12" s="25"/>
      <c r="O12" s="25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4.25" customHeight="1" x14ac:dyDescent="0.25">
      <c r="A13" s="30"/>
      <c r="B13" s="31"/>
      <c r="C13" s="31"/>
      <c r="D13" s="31"/>
      <c r="E13" s="31"/>
      <c r="F13" s="31"/>
      <c r="G13" s="31"/>
      <c r="H13" s="31"/>
      <c r="I13" s="32"/>
      <c r="J13" s="32"/>
      <c r="K13" s="31"/>
      <c r="L13" s="25"/>
      <c r="M13" s="25"/>
      <c r="N13" s="25"/>
      <c r="O13" s="25"/>
      <c r="P13" s="25"/>
      <c r="Q13" s="25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14.25" customHeight="1" x14ac:dyDescent="0.25">
      <c r="A14" s="20">
        <v>326</v>
      </c>
      <c r="B14" s="21">
        <v>96913606</v>
      </c>
      <c r="C14" s="20" t="s">
        <v>158</v>
      </c>
      <c r="D14" s="21" t="s">
        <v>23</v>
      </c>
      <c r="E14" s="21" t="s">
        <v>24</v>
      </c>
      <c r="F14" s="20" t="s">
        <v>151</v>
      </c>
      <c r="G14" s="22">
        <v>8.5500000000000007</v>
      </c>
      <c r="H14" s="23">
        <v>3875</v>
      </c>
      <c r="I14" s="24">
        <f t="shared" ref="I14:I15" si="9">G14*H14</f>
        <v>33131.25</v>
      </c>
      <c r="J14" s="23"/>
      <c r="K14" s="21"/>
      <c r="L14" s="25"/>
      <c r="M14" s="25"/>
      <c r="N14" s="25">
        <f t="shared" ref="N14:N15" si="10">O14-7</f>
        <v>45925</v>
      </c>
      <c r="O14" s="25">
        <v>45932</v>
      </c>
      <c r="P14" s="25"/>
      <c r="Q14" s="25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14.25" customHeight="1" x14ac:dyDescent="0.25">
      <c r="A15" s="20">
        <v>326</v>
      </c>
      <c r="B15" s="21">
        <v>96913614</v>
      </c>
      <c r="C15" s="20" t="s">
        <v>159</v>
      </c>
      <c r="D15" s="21" t="s">
        <v>23</v>
      </c>
      <c r="E15" s="21" t="s">
        <v>24</v>
      </c>
      <c r="F15" s="20" t="s">
        <v>151</v>
      </c>
      <c r="G15" s="22">
        <v>8.5500000000000007</v>
      </c>
      <c r="H15" s="23">
        <v>201</v>
      </c>
      <c r="I15" s="24">
        <f t="shared" si="9"/>
        <v>1718.5500000000002</v>
      </c>
      <c r="J15" s="23"/>
      <c r="K15" s="21"/>
      <c r="L15" s="25"/>
      <c r="M15" s="25"/>
      <c r="N15" s="25">
        <f t="shared" si="10"/>
        <v>45925</v>
      </c>
      <c r="O15" s="25">
        <v>45932</v>
      </c>
      <c r="P15" s="25"/>
      <c r="Q15" s="25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14.25" customHeight="1" x14ac:dyDescent="0.25">
      <c r="A16" s="20"/>
      <c r="B16" s="20"/>
      <c r="C16" s="20"/>
      <c r="D16" s="21"/>
      <c r="E16" s="21"/>
      <c r="F16" s="26" t="s">
        <v>153</v>
      </c>
      <c r="G16" s="27"/>
      <c r="H16" s="28">
        <f t="shared" ref="H16:J16" si="11">SUM(H14:H15)</f>
        <v>4076</v>
      </c>
      <c r="I16" s="29">
        <f t="shared" si="11"/>
        <v>34849.800000000003</v>
      </c>
      <c r="J16" s="28">
        <f t="shared" si="11"/>
        <v>0</v>
      </c>
      <c r="K16" s="21"/>
      <c r="L16" s="25"/>
      <c r="M16" s="25"/>
      <c r="N16" s="25"/>
      <c r="O16" s="25"/>
      <c r="P16" s="25"/>
      <c r="Q16" s="25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14.25" customHeight="1" x14ac:dyDescent="0.25">
      <c r="A17" s="30"/>
      <c r="B17" s="31"/>
      <c r="C17" s="31"/>
      <c r="D17" s="31"/>
      <c r="E17" s="31"/>
      <c r="F17" s="31"/>
      <c r="G17" s="31"/>
      <c r="H17" s="31"/>
      <c r="I17" s="32"/>
      <c r="J17" s="32"/>
      <c r="K17" s="31"/>
      <c r="L17" s="25"/>
      <c r="M17" s="25"/>
      <c r="N17" s="25"/>
      <c r="O17" s="25"/>
      <c r="P17" s="25"/>
      <c r="Q17" s="25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4.25" customHeight="1" x14ac:dyDescent="0.25">
      <c r="A18" s="20">
        <v>326</v>
      </c>
      <c r="B18" s="21">
        <v>96913550</v>
      </c>
      <c r="C18" s="20" t="s">
        <v>160</v>
      </c>
      <c r="D18" s="21" t="s">
        <v>25</v>
      </c>
      <c r="E18" s="33" t="s">
        <v>26</v>
      </c>
      <c r="F18" s="20" t="s">
        <v>151</v>
      </c>
      <c r="G18" s="22">
        <v>6.7</v>
      </c>
      <c r="H18" s="23">
        <v>14612</v>
      </c>
      <c r="I18" s="24">
        <f t="shared" ref="I18:I19" si="12">G18*H18</f>
        <v>97900.400000000009</v>
      </c>
      <c r="J18" s="23"/>
      <c r="K18" s="21"/>
      <c r="L18" s="25"/>
      <c r="M18" s="25"/>
      <c r="N18" s="25">
        <f t="shared" ref="N18:N19" si="13">O18-7</f>
        <v>45925</v>
      </c>
      <c r="O18" s="25">
        <v>45932</v>
      </c>
      <c r="P18" s="25"/>
      <c r="Q18" s="25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14.25" customHeight="1" x14ac:dyDescent="0.25">
      <c r="A19" s="20">
        <v>326</v>
      </c>
      <c r="B19" s="21">
        <v>96914033</v>
      </c>
      <c r="C19" s="20" t="s">
        <v>161</v>
      </c>
      <c r="D19" s="21" t="s">
        <v>25</v>
      </c>
      <c r="E19" s="33" t="s">
        <v>26</v>
      </c>
      <c r="F19" s="20" t="s">
        <v>151</v>
      </c>
      <c r="G19" s="22">
        <v>6.7</v>
      </c>
      <c r="H19" s="23">
        <v>400</v>
      </c>
      <c r="I19" s="24">
        <f t="shared" si="12"/>
        <v>2680</v>
      </c>
      <c r="J19" s="23"/>
      <c r="K19" s="21"/>
      <c r="L19" s="25"/>
      <c r="M19" s="25"/>
      <c r="N19" s="25">
        <f t="shared" si="13"/>
        <v>45925</v>
      </c>
      <c r="O19" s="25">
        <v>45932</v>
      </c>
      <c r="P19" s="25"/>
      <c r="Q19" s="25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14.25" customHeight="1" x14ac:dyDescent="0.25">
      <c r="A20" s="20"/>
      <c r="B20" s="20"/>
      <c r="C20" s="20"/>
      <c r="D20" s="33"/>
      <c r="E20" s="33"/>
      <c r="F20" s="26" t="s">
        <v>153</v>
      </c>
      <c r="G20" s="27"/>
      <c r="H20" s="28">
        <f t="shared" ref="H20:J20" si="14">SUM(H18:H19)</f>
        <v>15012</v>
      </c>
      <c r="I20" s="29">
        <f t="shared" si="14"/>
        <v>100580.40000000001</v>
      </c>
      <c r="J20" s="28">
        <f t="shared" si="14"/>
        <v>0</v>
      </c>
      <c r="K20" s="33"/>
      <c r="L20" s="25"/>
      <c r="M20" s="25"/>
      <c r="N20" s="25"/>
      <c r="O20" s="25"/>
      <c r="P20" s="25"/>
      <c r="Q20" s="25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14.25" customHeight="1" x14ac:dyDescent="0.25">
      <c r="A21" s="34"/>
      <c r="B21" s="35"/>
      <c r="C21" s="35"/>
      <c r="D21" s="35"/>
      <c r="E21" s="35"/>
      <c r="F21" s="35"/>
      <c r="G21" s="35"/>
      <c r="H21" s="35"/>
      <c r="I21" s="36"/>
      <c r="J21" s="36"/>
      <c r="K21" s="35"/>
      <c r="L21" s="25"/>
      <c r="M21" s="25"/>
      <c r="N21" s="25"/>
      <c r="O21" s="25"/>
      <c r="P21" s="25"/>
      <c r="Q21" s="25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14.25" customHeight="1" x14ac:dyDescent="0.25">
      <c r="A22" s="20">
        <v>326</v>
      </c>
      <c r="B22" s="21">
        <v>96913568</v>
      </c>
      <c r="C22" s="20" t="s">
        <v>162</v>
      </c>
      <c r="D22" s="21" t="s">
        <v>27</v>
      </c>
      <c r="E22" s="33" t="s">
        <v>28</v>
      </c>
      <c r="F22" s="20" t="s">
        <v>151</v>
      </c>
      <c r="G22" s="22">
        <v>6.4</v>
      </c>
      <c r="H22" s="23">
        <v>9848</v>
      </c>
      <c r="I22" s="24">
        <f t="shared" ref="I22:I23" si="15">G22*H22</f>
        <v>63027.200000000004</v>
      </c>
      <c r="J22" s="23"/>
      <c r="K22" s="21"/>
      <c r="L22" s="25"/>
      <c r="M22" s="25"/>
      <c r="N22" s="25">
        <f t="shared" ref="N22:N23" si="16">O22-7</f>
        <v>45925</v>
      </c>
      <c r="O22" s="25">
        <v>45932</v>
      </c>
      <c r="P22" s="25"/>
      <c r="Q22" s="25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14.25" customHeight="1" x14ac:dyDescent="0.25">
      <c r="A23" s="20">
        <v>326</v>
      </c>
      <c r="B23" s="21">
        <v>96913576</v>
      </c>
      <c r="C23" s="20" t="s">
        <v>163</v>
      </c>
      <c r="D23" s="21" t="s">
        <v>27</v>
      </c>
      <c r="E23" s="33" t="s">
        <v>28</v>
      </c>
      <c r="F23" s="20" t="s">
        <v>151</v>
      </c>
      <c r="G23" s="22">
        <v>6.4</v>
      </c>
      <c r="H23" s="23">
        <v>401</v>
      </c>
      <c r="I23" s="24">
        <f t="shared" si="15"/>
        <v>2566.4</v>
      </c>
      <c r="J23" s="23"/>
      <c r="K23" s="21"/>
      <c r="L23" s="25"/>
      <c r="M23" s="25"/>
      <c r="N23" s="25">
        <f t="shared" si="16"/>
        <v>45925</v>
      </c>
      <c r="O23" s="25">
        <v>45932</v>
      </c>
      <c r="P23" s="25"/>
      <c r="Q23" s="25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14.25" customHeight="1" x14ac:dyDescent="0.25">
      <c r="A24" s="20"/>
      <c r="B24" s="37"/>
      <c r="C24" s="37"/>
      <c r="D24" s="37"/>
      <c r="E24" s="33"/>
      <c r="F24" s="26" t="s">
        <v>153</v>
      </c>
      <c r="G24" s="27"/>
      <c r="H24" s="28">
        <f t="shared" ref="H24:J24" si="17">SUM(H22:H23)</f>
        <v>10249</v>
      </c>
      <c r="I24" s="29">
        <f t="shared" si="17"/>
        <v>65593.600000000006</v>
      </c>
      <c r="J24" s="28">
        <f t="shared" si="17"/>
        <v>0</v>
      </c>
      <c r="K24" s="37"/>
      <c r="L24" s="25"/>
      <c r="M24" s="25"/>
      <c r="N24" s="25"/>
      <c r="O24" s="25"/>
      <c r="P24" s="25"/>
      <c r="Q24" s="25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14.25" customHeight="1" x14ac:dyDescent="0.25">
      <c r="A25" s="34"/>
      <c r="B25" s="35"/>
      <c r="C25" s="35"/>
      <c r="D25" s="35"/>
      <c r="E25" s="35"/>
      <c r="F25" s="35"/>
      <c r="G25" s="35"/>
      <c r="H25" s="35"/>
      <c r="I25" s="36"/>
      <c r="J25" s="36"/>
      <c r="K25" s="35"/>
      <c r="L25" s="35"/>
      <c r="M25" s="35"/>
      <c r="N25" s="35"/>
      <c r="O25" s="35"/>
      <c r="P25" s="35"/>
      <c r="Q25" s="35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14.25" customHeight="1" x14ac:dyDescent="0.25">
      <c r="A26" s="20">
        <v>326</v>
      </c>
      <c r="B26" s="21">
        <v>96986069</v>
      </c>
      <c r="C26" s="20" t="s">
        <v>164</v>
      </c>
      <c r="D26" s="21" t="s">
        <v>29</v>
      </c>
      <c r="E26" s="21" t="s">
        <v>28</v>
      </c>
      <c r="F26" s="20" t="s">
        <v>151</v>
      </c>
      <c r="G26" s="22">
        <v>6.53</v>
      </c>
      <c r="H26" s="23">
        <v>3368</v>
      </c>
      <c r="I26" s="24">
        <f t="shared" ref="I26:I27" si="18">G26*H26</f>
        <v>21993.040000000001</v>
      </c>
      <c r="J26" s="23"/>
      <c r="K26" s="21"/>
      <c r="L26" s="25"/>
      <c r="M26" s="25"/>
      <c r="N26" s="25">
        <f t="shared" ref="N26:N27" si="19">O26-7</f>
        <v>45932</v>
      </c>
      <c r="O26" s="25">
        <v>45939</v>
      </c>
      <c r="P26" s="25"/>
      <c r="Q26" s="2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14.25" customHeight="1" x14ac:dyDescent="0.25">
      <c r="A27" s="20">
        <v>326</v>
      </c>
      <c r="B27" s="21">
        <v>96986077</v>
      </c>
      <c r="C27" s="20" t="s">
        <v>165</v>
      </c>
      <c r="D27" s="21" t="s">
        <v>29</v>
      </c>
      <c r="E27" s="21" t="s">
        <v>28</v>
      </c>
      <c r="F27" s="20" t="s">
        <v>151</v>
      </c>
      <c r="G27" s="22">
        <v>6.53</v>
      </c>
      <c r="H27" s="23">
        <v>175</v>
      </c>
      <c r="I27" s="24">
        <f t="shared" si="18"/>
        <v>1142.75</v>
      </c>
      <c r="J27" s="23"/>
      <c r="K27" s="21"/>
      <c r="L27" s="25"/>
      <c r="M27" s="25"/>
      <c r="N27" s="25">
        <f t="shared" si="19"/>
        <v>45932</v>
      </c>
      <c r="O27" s="25">
        <v>45939</v>
      </c>
      <c r="P27" s="25"/>
      <c r="Q27" s="2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14.25" customHeight="1" x14ac:dyDescent="0.25">
      <c r="A28" s="20"/>
      <c r="B28" s="20"/>
      <c r="C28" s="20"/>
      <c r="D28" s="21"/>
      <c r="E28" s="21"/>
      <c r="F28" s="26" t="s">
        <v>153</v>
      </c>
      <c r="G28" s="38"/>
      <c r="H28" s="28">
        <f t="shared" ref="H28:J28" si="20">SUM(H26:H27)</f>
        <v>3543</v>
      </c>
      <c r="I28" s="29">
        <f t="shared" si="20"/>
        <v>23135.79</v>
      </c>
      <c r="J28" s="28">
        <f t="shared" si="20"/>
        <v>0</v>
      </c>
      <c r="K28" s="21"/>
      <c r="L28" s="25"/>
      <c r="M28" s="25"/>
      <c r="N28" s="25"/>
      <c r="O28" s="25"/>
      <c r="P28" s="25"/>
      <c r="Q28" s="2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14.25" customHeight="1" x14ac:dyDescent="0.25">
      <c r="A29" s="34"/>
      <c r="B29" s="35"/>
      <c r="C29" s="35"/>
      <c r="D29" s="35"/>
      <c r="E29" s="35"/>
      <c r="F29" s="35"/>
      <c r="G29" s="35"/>
      <c r="H29" s="35"/>
      <c r="I29" s="36"/>
      <c r="J29" s="36"/>
      <c r="K29" s="35"/>
      <c r="L29" s="25"/>
      <c r="M29" s="25"/>
      <c r="N29" s="25"/>
      <c r="O29" s="25"/>
      <c r="P29" s="25"/>
      <c r="Q29" s="2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14.25" customHeight="1" x14ac:dyDescent="0.25">
      <c r="A30" s="20">
        <v>324</v>
      </c>
      <c r="B30" s="21">
        <v>97031402</v>
      </c>
      <c r="C30" s="21" t="s">
        <v>166</v>
      </c>
      <c r="D30" s="21" t="s">
        <v>30</v>
      </c>
      <c r="E30" s="21" t="s">
        <v>26</v>
      </c>
      <c r="F30" s="20" t="s">
        <v>151</v>
      </c>
      <c r="G30" s="22">
        <v>6.98</v>
      </c>
      <c r="H30" s="23">
        <v>15065</v>
      </c>
      <c r="I30" s="24">
        <f t="shared" ref="I30:I33" si="21">G30*H30</f>
        <v>105153.70000000001</v>
      </c>
      <c r="J30" s="23"/>
      <c r="K30" s="21"/>
      <c r="L30" s="25"/>
      <c r="M30" s="25"/>
      <c r="N30" s="25">
        <f t="shared" ref="N30:N33" si="22">O30-7</f>
        <v>45932</v>
      </c>
      <c r="O30" s="25">
        <v>45939</v>
      </c>
      <c r="P30" s="25"/>
      <c r="Q30" s="2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14.25" customHeight="1" x14ac:dyDescent="0.25">
      <c r="A31" s="20">
        <v>324</v>
      </c>
      <c r="B31" s="21">
        <v>97031410</v>
      </c>
      <c r="C31" s="21" t="s">
        <v>167</v>
      </c>
      <c r="D31" s="21" t="s">
        <v>30</v>
      </c>
      <c r="E31" s="21" t="s">
        <v>26</v>
      </c>
      <c r="F31" s="20" t="s">
        <v>151</v>
      </c>
      <c r="G31" s="22">
        <v>6.98</v>
      </c>
      <c r="H31" s="23">
        <v>200</v>
      </c>
      <c r="I31" s="24">
        <f t="shared" si="21"/>
        <v>1396</v>
      </c>
      <c r="J31" s="23"/>
      <c r="K31" s="21"/>
      <c r="L31" s="25"/>
      <c r="M31" s="25"/>
      <c r="N31" s="25">
        <f t="shared" si="22"/>
        <v>45932</v>
      </c>
      <c r="O31" s="25">
        <v>45939</v>
      </c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x14ac:dyDescent="0.25">
      <c r="A32" s="20">
        <v>324</v>
      </c>
      <c r="B32" s="21">
        <v>97031429</v>
      </c>
      <c r="C32" s="21" t="s">
        <v>168</v>
      </c>
      <c r="D32" s="21" t="s">
        <v>30</v>
      </c>
      <c r="E32" s="21" t="s">
        <v>31</v>
      </c>
      <c r="F32" s="20" t="s">
        <v>151</v>
      </c>
      <c r="G32" s="22">
        <v>6.98</v>
      </c>
      <c r="H32" s="23">
        <v>8853</v>
      </c>
      <c r="I32" s="24">
        <f t="shared" si="21"/>
        <v>61793.94</v>
      </c>
      <c r="J32" s="23"/>
      <c r="K32" s="21"/>
      <c r="L32" s="25"/>
      <c r="M32" s="25"/>
      <c r="N32" s="25">
        <f t="shared" si="22"/>
        <v>45932</v>
      </c>
      <c r="O32" s="25">
        <v>45939</v>
      </c>
      <c r="P32" s="25"/>
      <c r="Q32" s="2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1:29" x14ac:dyDescent="0.25">
      <c r="A33" s="20">
        <v>324</v>
      </c>
      <c r="B33" s="21">
        <v>97031437</v>
      </c>
      <c r="C33" s="21" t="s">
        <v>169</v>
      </c>
      <c r="D33" s="21" t="s">
        <v>30</v>
      </c>
      <c r="E33" s="21" t="s">
        <v>31</v>
      </c>
      <c r="F33" s="20" t="s">
        <v>151</v>
      </c>
      <c r="G33" s="22">
        <v>6.98</v>
      </c>
      <c r="H33" s="23">
        <v>249</v>
      </c>
      <c r="I33" s="24">
        <f t="shared" si="21"/>
        <v>1738.0200000000002</v>
      </c>
      <c r="J33" s="23"/>
      <c r="K33" s="21"/>
      <c r="L33" s="25"/>
      <c r="M33" s="25"/>
      <c r="N33" s="25">
        <f t="shared" si="22"/>
        <v>45932</v>
      </c>
      <c r="O33" s="25">
        <v>45939</v>
      </c>
      <c r="P33" s="25"/>
      <c r="Q33" s="2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1:29" ht="14.25" customHeight="1" x14ac:dyDescent="0.25">
      <c r="A34" s="20"/>
      <c r="B34" s="20"/>
      <c r="C34" s="20"/>
      <c r="D34" s="21"/>
      <c r="E34" s="21"/>
      <c r="F34" s="26" t="s">
        <v>153</v>
      </c>
      <c r="G34" s="38"/>
      <c r="H34" s="28">
        <f t="shared" ref="H34:J34" si="23">SUM(H30:H33)</f>
        <v>24367</v>
      </c>
      <c r="I34" s="29">
        <f t="shared" si="23"/>
        <v>170081.66</v>
      </c>
      <c r="J34" s="28">
        <f t="shared" si="23"/>
        <v>0</v>
      </c>
      <c r="K34" s="21"/>
      <c r="L34" s="25"/>
      <c r="M34" s="25"/>
      <c r="N34" s="25"/>
      <c r="O34" s="25"/>
      <c r="P34" s="25"/>
      <c r="Q34" s="2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1:29" ht="14.25" customHeight="1" x14ac:dyDescent="0.25">
      <c r="A35" s="39"/>
      <c r="B35" s="39"/>
      <c r="C35" s="39"/>
      <c r="D35" s="39"/>
      <c r="E35" s="39"/>
      <c r="F35" s="39"/>
      <c r="G35" s="40"/>
      <c r="H35" s="41"/>
      <c r="I35" s="41"/>
      <c r="J35" s="41"/>
      <c r="K35" s="39"/>
      <c r="L35" s="41"/>
      <c r="M35" s="41"/>
      <c r="N35" s="41"/>
      <c r="O35" s="41"/>
      <c r="P35" s="41"/>
      <c r="Q35" s="41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1:29" ht="14.25" customHeight="1" x14ac:dyDescent="0.25">
      <c r="A36" s="42"/>
      <c r="B36" s="42"/>
      <c r="C36" s="43"/>
      <c r="D36" s="43"/>
      <c r="E36" s="44" t="s">
        <v>170</v>
      </c>
      <c r="F36" s="42"/>
      <c r="G36" s="45"/>
      <c r="H36" s="46">
        <f>SUMIF(F:F,F4,H:H)</f>
        <v>86928</v>
      </c>
      <c r="I36" s="47">
        <f>SUMIF(F:F,F4,I:I)</f>
        <v>611814.51</v>
      </c>
      <c r="J36" s="46">
        <f>SUMIF(F:F,F4,J:J)</f>
        <v>0</v>
      </c>
      <c r="K36" s="43"/>
      <c r="L36" s="48"/>
      <c r="M36" s="48"/>
      <c r="N36" s="48"/>
      <c r="O36" s="48"/>
      <c r="P36" s="48"/>
      <c r="Q36" s="48"/>
      <c r="R36" s="49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spans="1:29" ht="14.25" customHeight="1" x14ac:dyDescent="0.25">
      <c r="A37" s="51"/>
      <c r="B37" s="51"/>
      <c r="C37" s="52"/>
      <c r="D37" s="52"/>
      <c r="E37" s="52"/>
      <c r="F37" s="52"/>
      <c r="G37" s="53"/>
      <c r="H37" s="54"/>
      <c r="I37" s="54"/>
      <c r="J37" s="54"/>
      <c r="K37" s="52"/>
      <c r="L37" s="54"/>
      <c r="M37" s="54"/>
      <c r="N37" s="54"/>
      <c r="O37" s="54"/>
      <c r="P37" s="54"/>
      <c r="Q37" s="54"/>
      <c r="R37" s="19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ht="14.25" customHeight="1" x14ac:dyDescent="0.25">
      <c r="A38" s="51"/>
      <c r="B38" s="51"/>
      <c r="C38" s="52"/>
      <c r="D38" s="52"/>
      <c r="E38" s="52"/>
      <c r="F38" s="52"/>
      <c r="G38" s="53"/>
      <c r="H38" s="54"/>
      <c r="I38" s="54"/>
      <c r="J38" s="54"/>
      <c r="K38" s="52"/>
      <c r="L38" s="54"/>
      <c r="M38" s="54"/>
      <c r="N38" s="54"/>
      <c r="O38" s="54"/>
      <c r="P38" s="54"/>
      <c r="Q38" s="54"/>
      <c r="R38" s="19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ht="14.25" customHeight="1" x14ac:dyDescent="0.25">
      <c r="A39" s="51"/>
      <c r="B39" s="51"/>
      <c r="C39" s="52"/>
      <c r="D39" s="52"/>
      <c r="E39" s="52"/>
      <c r="F39" s="52"/>
      <c r="G39" s="53"/>
      <c r="H39" s="54"/>
      <c r="I39" s="54"/>
      <c r="J39" s="54"/>
      <c r="K39" s="52"/>
      <c r="L39" s="54"/>
      <c r="M39" s="54"/>
      <c r="N39" s="54"/>
      <c r="O39" s="54"/>
      <c r="P39" s="54"/>
      <c r="Q39" s="54"/>
      <c r="R39" s="19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ht="14.25" customHeight="1" x14ac:dyDescent="0.25">
      <c r="A40" s="51"/>
      <c r="B40" s="51"/>
      <c r="C40" s="52"/>
      <c r="D40" s="52"/>
      <c r="E40" s="52"/>
      <c r="F40" s="52"/>
      <c r="G40" s="53"/>
      <c r="H40" s="54"/>
      <c r="I40" s="54"/>
      <c r="J40" s="54"/>
      <c r="K40" s="52"/>
      <c r="L40" s="54"/>
      <c r="M40" s="54"/>
      <c r="N40" s="54"/>
      <c r="O40" s="54"/>
      <c r="P40" s="54"/>
      <c r="Q40" s="54"/>
      <c r="R40" s="19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ht="14.25" customHeight="1" x14ac:dyDescent="0.25">
      <c r="A41" s="51"/>
      <c r="B41" s="51"/>
      <c r="C41" s="52"/>
      <c r="D41" s="52"/>
      <c r="E41" s="52"/>
      <c r="F41" s="52"/>
      <c r="G41" s="53"/>
      <c r="H41" s="54"/>
      <c r="I41" s="54"/>
      <c r="J41" s="54"/>
      <c r="K41" s="52"/>
      <c r="L41" s="54"/>
      <c r="M41" s="54"/>
      <c r="N41" s="54"/>
      <c r="O41" s="54"/>
      <c r="P41" s="54"/>
      <c r="Q41" s="54"/>
      <c r="R41" s="19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ht="14.25" customHeight="1" x14ac:dyDescent="0.25">
      <c r="A42" s="51"/>
      <c r="B42" s="51"/>
      <c r="C42" s="52"/>
      <c r="D42" s="52"/>
      <c r="E42" s="52"/>
      <c r="F42" s="52"/>
      <c r="G42" s="53"/>
      <c r="H42" s="54"/>
      <c r="I42" s="54"/>
      <c r="J42" s="54"/>
      <c r="K42" s="52"/>
      <c r="L42" s="54"/>
      <c r="M42" s="54"/>
      <c r="N42" s="54"/>
      <c r="O42" s="54"/>
      <c r="P42" s="54"/>
      <c r="Q42" s="54"/>
      <c r="R42" s="19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ht="14.25" customHeight="1" x14ac:dyDescent="0.25">
      <c r="A43" s="51"/>
      <c r="B43" s="51"/>
      <c r="C43" s="52"/>
      <c r="D43" s="52"/>
      <c r="E43" s="52"/>
      <c r="F43" s="52"/>
      <c r="G43" s="53"/>
      <c r="H43" s="54"/>
      <c r="I43" s="54"/>
      <c r="J43" s="54"/>
      <c r="K43" s="52"/>
      <c r="L43" s="54"/>
      <c r="M43" s="54"/>
      <c r="N43" s="54"/>
      <c r="O43" s="54"/>
      <c r="P43" s="54"/>
      <c r="Q43" s="54"/>
      <c r="R43" s="19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spans="1:29" ht="14.25" customHeight="1" x14ac:dyDescent="0.25">
      <c r="A44" s="51"/>
      <c r="B44" s="51"/>
      <c r="C44" s="52"/>
      <c r="D44" s="52"/>
      <c r="E44" s="52"/>
      <c r="F44" s="52"/>
      <c r="G44" s="53"/>
      <c r="H44" s="54"/>
      <c r="I44" s="54"/>
      <c r="J44" s="54"/>
      <c r="K44" s="52"/>
      <c r="L44" s="54"/>
      <c r="M44" s="54"/>
      <c r="N44" s="54"/>
      <c r="O44" s="54"/>
      <c r="P44" s="54"/>
      <c r="Q44" s="54"/>
      <c r="R44" s="19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ht="14.25" customHeight="1" x14ac:dyDescent="0.25">
      <c r="A45" s="51"/>
      <c r="B45" s="51"/>
      <c r="C45" s="52"/>
      <c r="D45" s="52"/>
      <c r="E45" s="52"/>
      <c r="F45" s="52"/>
      <c r="G45" s="53"/>
      <c r="H45" s="54"/>
      <c r="I45" s="54"/>
      <c r="J45" s="54"/>
      <c r="K45" s="52"/>
      <c r="L45" s="54"/>
      <c r="M45" s="54"/>
      <c r="N45" s="54"/>
      <c r="O45" s="54"/>
      <c r="P45" s="54"/>
      <c r="Q45" s="54"/>
      <c r="R45" s="19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ht="14.25" customHeight="1" x14ac:dyDescent="0.25">
      <c r="A46" s="51"/>
      <c r="B46" s="51"/>
      <c r="C46" s="52"/>
      <c r="D46" s="52"/>
      <c r="E46" s="52"/>
      <c r="F46" s="52"/>
      <c r="G46" s="53"/>
      <c r="H46" s="54"/>
      <c r="I46" s="54"/>
      <c r="J46" s="54"/>
      <c r="K46" s="52"/>
      <c r="L46" s="54"/>
      <c r="M46" s="54"/>
      <c r="N46" s="54"/>
      <c r="O46" s="54"/>
      <c r="P46" s="54"/>
      <c r="Q46" s="54"/>
      <c r="R46" s="19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ht="14.25" customHeight="1" x14ac:dyDescent="0.25">
      <c r="A47" s="51"/>
      <c r="B47" s="51"/>
      <c r="C47" s="52"/>
      <c r="D47" s="52"/>
      <c r="E47" s="52"/>
      <c r="F47" s="52"/>
      <c r="G47" s="53"/>
      <c r="H47" s="54"/>
      <c r="I47" s="54"/>
      <c r="J47" s="54"/>
      <c r="K47" s="52"/>
      <c r="L47" s="54"/>
      <c r="M47" s="54"/>
      <c r="N47" s="54"/>
      <c r="O47" s="54"/>
      <c r="P47" s="54"/>
      <c r="Q47" s="54"/>
      <c r="R47" s="19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ht="14.25" customHeight="1" x14ac:dyDescent="0.25">
      <c r="A48" s="51"/>
      <c r="B48" s="51"/>
      <c r="C48" s="52"/>
      <c r="D48" s="52"/>
      <c r="E48" s="52"/>
      <c r="F48" s="52"/>
      <c r="G48" s="53"/>
      <c r="H48" s="54"/>
      <c r="I48" s="54"/>
      <c r="J48" s="54"/>
      <c r="K48" s="52"/>
      <c r="L48" s="54"/>
      <c r="M48" s="54"/>
      <c r="N48" s="54"/>
      <c r="O48" s="54"/>
      <c r="P48" s="54"/>
      <c r="Q48" s="54"/>
      <c r="R48" s="19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ht="14.25" customHeight="1" x14ac:dyDescent="0.25">
      <c r="A49" s="51"/>
      <c r="B49" s="51"/>
      <c r="C49" s="52"/>
      <c r="D49" s="52"/>
      <c r="E49" s="52"/>
      <c r="F49" s="52"/>
      <c r="G49" s="53"/>
      <c r="H49" s="54"/>
      <c r="I49" s="54"/>
      <c r="J49" s="54"/>
      <c r="K49" s="52"/>
      <c r="L49" s="54"/>
      <c r="M49" s="54"/>
      <c r="N49" s="54"/>
      <c r="O49" s="54"/>
      <c r="P49" s="54"/>
      <c r="Q49" s="54"/>
      <c r="R49" s="19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ht="14.25" customHeight="1" x14ac:dyDescent="0.25">
      <c r="A50" s="51"/>
      <c r="B50" s="51"/>
      <c r="C50" s="52"/>
      <c r="D50" s="52"/>
      <c r="E50" s="52"/>
      <c r="F50" s="52"/>
      <c r="G50" s="53"/>
      <c r="H50" s="54"/>
      <c r="I50" s="54"/>
      <c r="J50" s="54"/>
      <c r="K50" s="52"/>
      <c r="L50" s="54"/>
      <c r="M50" s="54"/>
      <c r="N50" s="54"/>
      <c r="O50" s="54"/>
      <c r="P50" s="54"/>
      <c r="Q50" s="54"/>
      <c r="R50" s="19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ht="14.25" customHeight="1" x14ac:dyDescent="0.25">
      <c r="A51" s="51"/>
      <c r="B51" s="51"/>
      <c r="C51" s="52"/>
      <c r="D51" s="52"/>
      <c r="E51" s="52"/>
      <c r="F51" s="52"/>
      <c r="G51" s="53"/>
      <c r="H51" s="54"/>
      <c r="I51" s="54"/>
      <c r="J51" s="54"/>
      <c r="K51" s="52"/>
      <c r="L51" s="54"/>
      <c r="M51" s="54"/>
      <c r="N51" s="54"/>
      <c r="O51" s="54"/>
      <c r="P51" s="54"/>
      <c r="Q51" s="54"/>
      <c r="R51" s="19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ht="14.25" customHeight="1" x14ac:dyDescent="0.25">
      <c r="A52" s="51"/>
      <c r="B52" s="51"/>
      <c r="C52" s="52"/>
      <c r="D52" s="52"/>
      <c r="E52" s="52"/>
      <c r="F52" s="52"/>
      <c r="G52" s="53"/>
      <c r="H52" s="54"/>
      <c r="I52" s="54"/>
      <c r="J52" s="54"/>
      <c r="K52" s="52"/>
      <c r="L52" s="54"/>
      <c r="M52" s="54"/>
      <c r="N52" s="54"/>
      <c r="O52" s="54"/>
      <c r="P52" s="54"/>
      <c r="Q52" s="54"/>
      <c r="R52" s="19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ht="14.25" customHeight="1" x14ac:dyDescent="0.25">
      <c r="A53" s="51"/>
      <c r="B53" s="51"/>
      <c r="C53" s="52"/>
      <c r="D53" s="52"/>
      <c r="E53" s="52"/>
      <c r="F53" s="52"/>
      <c r="G53" s="53"/>
      <c r="H53" s="54"/>
      <c r="I53" s="54"/>
      <c r="J53" s="54"/>
      <c r="K53" s="52"/>
      <c r="L53" s="54"/>
      <c r="M53" s="54"/>
      <c r="N53" s="54"/>
      <c r="O53" s="54"/>
      <c r="P53" s="54"/>
      <c r="Q53" s="54"/>
      <c r="R53" s="19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ht="14.25" customHeight="1" x14ac:dyDescent="0.25">
      <c r="A54" s="51"/>
      <c r="B54" s="51"/>
      <c r="C54" s="52"/>
      <c r="D54" s="52"/>
      <c r="E54" s="52"/>
      <c r="F54" s="52"/>
      <c r="G54" s="53"/>
      <c r="H54" s="54"/>
      <c r="I54" s="54"/>
      <c r="J54" s="54"/>
      <c r="K54" s="52"/>
      <c r="L54" s="54"/>
      <c r="M54" s="54"/>
      <c r="N54" s="54"/>
      <c r="O54" s="54"/>
      <c r="P54" s="54"/>
      <c r="Q54" s="54"/>
      <c r="R54" s="19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ht="14.25" customHeight="1" x14ac:dyDescent="0.25">
      <c r="A55" s="51"/>
      <c r="B55" s="51"/>
      <c r="C55" s="52"/>
      <c r="D55" s="52"/>
      <c r="E55" s="52"/>
      <c r="F55" s="52"/>
      <c r="G55" s="53"/>
      <c r="H55" s="54"/>
      <c r="I55" s="54"/>
      <c r="J55" s="54"/>
      <c r="K55" s="52"/>
      <c r="L55" s="54"/>
      <c r="M55" s="54"/>
      <c r="N55" s="54"/>
      <c r="O55" s="54"/>
      <c r="P55" s="54"/>
      <c r="Q55" s="54"/>
      <c r="R55" s="19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ht="14.25" customHeight="1" x14ac:dyDescent="0.25">
      <c r="A56" s="51"/>
      <c r="B56" s="51"/>
      <c r="C56" s="52"/>
      <c r="D56" s="52"/>
      <c r="E56" s="52"/>
      <c r="F56" s="52"/>
      <c r="G56" s="53"/>
      <c r="H56" s="54"/>
      <c r="I56" s="54"/>
      <c r="J56" s="54"/>
      <c r="K56" s="52"/>
      <c r="L56" s="54"/>
      <c r="M56" s="54"/>
      <c r="N56" s="54"/>
      <c r="O56" s="54"/>
      <c r="P56" s="54"/>
      <c r="Q56" s="54"/>
      <c r="R56" s="19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ht="14.25" customHeight="1" x14ac:dyDescent="0.25">
      <c r="A57" s="51"/>
      <c r="B57" s="51"/>
      <c r="C57" s="52"/>
      <c r="D57" s="52"/>
      <c r="E57" s="52"/>
      <c r="F57" s="52"/>
      <c r="G57" s="53"/>
      <c r="H57" s="54"/>
      <c r="I57" s="54"/>
      <c r="J57" s="54"/>
      <c r="K57" s="52"/>
      <c r="L57" s="54"/>
      <c r="M57" s="54"/>
      <c r="N57" s="54"/>
      <c r="O57" s="54"/>
      <c r="P57" s="54"/>
      <c r="Q57" s="54"/>
      <c r="R57" s="19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ht="14.25" customHeight="1" x14ac:dyDescent="0.25">
      <c r="A58" s="51"/>
      <c r="B58" s="51"/>
      <c r="C58" s="52"/>
      <c r="D58" s="52"/>
      <c r="E58" s="52"/>
      <c r="F58" s="52"/>
      <c r="G58" s="53"/>
      <c r="H58" s="54"/>
      <c r="I58" s="54"/>
      <c r="J58" s="54"/>
      <c r="K58" s="52"/>
      <c r="L58" s="54"/>
      <c r="M58" s="54"/>
      <c r="N58" s="54"/>
      <c r="O58" s="54"/>
      <c r="P58" s="54"/>
      <c r="Q58" s="54"/>
      <c r="R58" s="19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ht="14.25" customHeight="1" x14ac:dyDescent="0.25">
      <c r="A59" s="51"/>
      <c r="B59" s="51"/>
      <c r="C59" s="52"/>
      <c r="D59" s="52"/>
      <c r="E59" s="52"/>
      <c r="F59" s="52"/>
      <c r="G59" s="53"/>
      <c r="H59" s="54"/>
      <c r="I59" s="54"/>
      <c r="J59" s="54"/>
      <c r="K59" s="52"/>
      <c r="L59" s="54"/>
      <c r="M59" s="54"/>
      <c r="N59" s="54"/>
      <c r="O59" s="54"/>
      <c r="P59" s="54"/>
      <c r="Q59" s="54"/>
      <c r="R59" s="19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ht="14.25" customHeight="1" x14ac:dyDescent="0.25">
      <c r="A60" s="51"/>
      <c r="B60" s="51"/>
      <c r="C60" s="52"/>
      <c r="D60" s="52"/>
      <c r="E60" s="52"/>
      <c r="F60" s="52"/>
      <c r="G60" s="53"/>
      <c r="H60" s="54"/>
      <c r="I60" s="54"/>
      <c r="J60" s="54"/>
      <c r="K60" s="52"/>
      <c r="L60" s="54"/>
      <c r="M60" s="54"/>
      <c r="N60" s="54"/>
      <c r="O60" s="54"/>
      <c r="P60" s="54"/>
      <c r="Q60" s="54"/>
      <c r="R60" s="19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ht="14.25" customHeight="1" x14ac:dyDescent="0.25">
      <c r="A61" s="51"/>
      <c r="B61" s="51"/>
      <c r="C61" s="52"/>
      <c r="D61" s="52"/>
      <c r="E61" s="52"/>
      <c r="F61" s="52"/>
      <c r="G61" s="53"/>
      <c r="H61" s="54"/>
      <c r="I61" s="54"/>
      <c r="J61" s="54"/>
      <c r="K61" s="52"/>
      <c r="L61" s="54"/>
      <c r="M61" s="54"/>
      <c r="N61" s="54"/>
      <c r="O61" s="54"/>
      <c r="P61" s="54"/>
      <c r="Q61" s="54"/>
      <c r="R61" s="19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ht="14.25" customHeight="1" x14ac:dyDescent="0.25">
      <c r="A62" s="51"/>
      <c r="B62" s="51"/>
      <c r="C62" s="52"/>
      <c r="D62" s="52"/>
      <c r="E62" s="52"/>
      <c r="F62" s="52"/>
      <c r="G62" s="53"/>
      <c r="H62" s="54"/>
      <c r="I62" s="54"/>
      <c r="J62" s="54"/>
      <c r="K62" s="52"/>
      <c r="L62" s="54"/>
      <c r="M62" s="54"/>
      <c r="N62" s="54"/>
      <c r="O62" s="54"/>
      <c r="P62" s="54"/>
      <c r="Q62" s="54"/>
      <c r="R62" s="19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ht="14.25" customHeight="1" x14ac:dyDescent="0.25">
      <c r="A63" s="51"/>
      <c r="B63" s="51"/>
      <c r="C63" s="52"/>
      <c r="D63" s="52"/>
      <c r="E63" s="52"/>
      <c r="F63" s="52"/>
      <c r="G63" s="53"/>
      <c r="H63" s="54"/>
      <c r="I63" s="54"/>
      <c r="J63" s="54"/>
      <c r="K63" s="52"/>
      <c r="L63" s="54"/>
      <c r="M63" s="54"/>
      <c r="N63" s="54"/>
      <c r="O63" s="54"/>
      <c r="P63" s="54"/>
      <c r="Q63" s="54"/>
      <c r="R63" s="19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ht="14.25" customHeight="1" x14ac:dyDescent="0.25">
      <c r="A64" s="51"/>
      <c r="B64" s="51"/>
      <c r="C64" s="52"/>
      <c r="D64" s="52"/>
      <c r="E64" s="52"/>
      <c r="F64" s="52"/>
      <c r="G64" s="53"/>
      <c r="H64" s="54"/>
      <c r="I64" s="54"/>
      <c r="J64" s="54"/>
      <c r="K64" s="52"/>
      <c r="L64" s="54"/>
      <c r="M64" s="54"/>
      <c r="N64" s="54"/>
      <c r="O64" s="54"/>
      <c r="P64" s="54"/>
      <c r="Q64" s="54"/>
      <c r="R64" s="19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ht="14.25" customHeight="1" x14ac:dyDescent="0.25">
      <c r="A65" s="51"/>
      <c r="B65" s="51"/>
      <c r="C65" s="52"/>
      <c r="D65" s="52"/>
      <c r="E65" s="52"/>
      <c r="F65" s="52"/>
      <c r="G65" s="53"/>
      <c r="H65" s="54"/>
      <c r="I65" s="54"/>
      <c r="J65" s="54"/>
      <c r="K65" s="52"/>
      <c r="L65" s="54"/>
      <c r="M65" s="54"/>
      <c r="N65" s="54"/>
      <c r="O65" s="54"/>
      <c r="P65" s="54"/>
      <c r="Q65" s="54"/>
      <c r="R65" s="19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ht="14.25" customHeight="1" x14ac:dyDescent="0.25">
      <c r="A66" s="51"/>
      <c r="B66" s="51"/>
      <c r="C66" s="52"/>
      <c r="D66" s="52"/>
      <c r="E66" s="52"/>
      <c r="F66" s="52"/>
      <c r="G66" s="53"/>
      <c r="H66" s="54"/>
      <c r="I66" s="54"/>
      <c r="J66" s="54"/>
      <c r="K66" s="52"/>
      <c r="L66" s="54"/>
      <c r="M66" s="54"/>
      <c r="N66" s="54"/>
      <c r="O66" s="54"/>
      <c r="P66" s="54"/>
      <c r="Q66" s="54"/>
      <c r="R66" s="19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ht="14.25" customHeight="1" x14ac:dyDescent="0.25">
      <c r="A67" s="51"/>
      <c r="B67" s="51"/>
      <c r="C67" s="52"/>
      <c r="D67" s="52"/>
      <c r="E67" s="52"/>
      <c r="F67" s="52"/>
      <c r="G67" s="53"/>
      <c r="H67" s="54"/>
      <c r="I67" s="54"/>
      <c r="J67" s="54"/>
      <c r="K67" s="52"/>
      <c r="L67" s="54"/>
      <c r="M67" s="54"/>
      <c r="N67" s="54"/>
      <c r="O67" s="54"/>
      <c r="P67" s="54"/>
      <c r="Q67" s="54"/>
      <c r="R67" s="19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ht="14.25" customHeight="1" x14ac:dyDescent="0.25">
      <c r="A68" s="51"/>
      <c r="B68" s="51"/>
      <c r="C68" s="52"/>
      <c r="D68" s="52"/>
      <c r="E68" s="52"/>
      <c r="F68" s="52"/>
      <c r="G68" s="53"/>
      <c r="H68" s="54"/>
      <c r="I68" s="54"/>
      <c r="J68" s="54"/>
      <c r="K68" s="52"/>
      <c r="L68" s="54"/>
      <c r="M68" s="54"/>
      <c r="N68" s="54"/>
      <c r="O68" s="54"/>
      <c r="P68" s="54"/>
      <c r="Q68" s="54"/>
      <c r="R68" s="19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ht="14.25" customHeight="1" x14ac:dyDescent="0.25">
      <c r="A69" s="51"/>
      <c r="B69" s="51"/>
      <c r="C69" s="52"/>
      <c r="D69" s="52"/>
      <c r="E69" s="52"/>
      <c r="F69" s="52"/>
      <c r="G69" s="53"/>
      <c r="H69" s="54"/>
      <c r="I69" s="54"/>
      <c r="J69" s="54"/>
      <c r="K69" s="52"/>
      <c r="L69" s="54"/>
      <c r="M69" s="54"/>
      <c r="N69" s="54"/>
      <c r="O69" s="54"/>
      <c r="P69" s="54"/>
      <c r="Q69" s="54"/>
      <c r="R69" s="19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ht="14.25" customHeight="1" x14ac:dyDescent="0.25">
      <c r="A70" s="51"/>
      <c r="B70" s="51"/>
      <c r="C70" s="52"/>
      <c r="D70" s="52"/>
      <c r="E70" s="52"/>
      <c r="F70" s="52"/>
      <c r="G70" s="53"/>
      <c r="H70" s="54"/>
      <c r="I70" s="54"/>
      <c r="J70" s="54"/>
      <c r="K70" s="52"/>
      <c r="L70" s="54"/>
      <c r="M70" s="54"/>
      <c r="N70" s="54"/>
      <c r="O70" s="54"/>
      <c r="P70" s="54"/>
      <c r="Q70" s="54"/>
      <c r="R70" s="19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ht="14.25" customHeight="1" x14ac:dyDescent="0.25">
      <c r="A71" s="51"/>
      <c r="B71" s="51"/>
      <c r="C71" s="52"/>
      <c r="D71" s="52"/>
      <c r="E71" s="52"/>
      <c r="F71" s="52"/>
      <c r="G71" s="53"/>
      <c r="H71" s="54"/>
      <c r="I71" s="54"/>
      <c r="J71" s="54"/>
      <c r="K71" s="52"/>
      <c r="L71" s="54"/>
      <c r="M71" s="54"/>
      <c r="N71" s="54"/>
      <c r="O71" s="54"/>
      <c r="P71" s="54"/>
      <c r="Q71" s="54"/>
      <c r="R71" s="19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ht="14.25" customHeight="1" x14ac:dyDescent="0.25">
      <c r="A72" s="51"/>
      <c r="B72" s="51"/>
      <c r="C72" s="52"/>
      <c r="D72" s="52"/>
      <c r="E72" s="52"/>
      <c r="F72" s="52"/>
      <c r="G72" s="53"/>
      <c r="H72" s="54"/>
      <c r="I72" s="54"/>
      <c r="J72" s="54"/>
      <c r="K72" s="52"/>
      <c r="L72" s="54"/>
      <c r="M72" s="54"/>
      <c r="N72" s="54"/>
      <c r="O72" s="54"/>
      <c r="P72" s="54"/>
      <c r="Q72" s="54"/>
      <c r="R72" s="19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ht="14.25" customHeight="1" x14ac:dyDescent="0.25">
      <c r="A73" s="51"/>
      <c r="B73" s="51"/>
      <c r="C73" s="52"/>
      <c r="D73" s="52"/>
      <c r="E73" s="52"/>
      <c r="F73" s="52"/>
      <c r="G73" s="53"/>
      <c r="H73" s="54"/>
      <c r="I73" s="54"/>
      <c r="J73" s="54"/>
      <c r="K73" s="52"/>
      <c r="L73" s="54"/>
      <c r="M73" s="54"/>
      <c r="N73" s="54"/>
      <c r="O73" s="54"/>
      <c r="P73" s="54"/>
      <c r="Q73" s="54"/>
      <c r="R73" s="19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ht="14.25" customHeight="1" x14ac:dyDescent="0.25">
      <c r="A74" s="51"/>
      <c r="B74" s="51"/>
      <c r="C74" s="52"/>
      <c r="D74" s="52"/>
      <c r="E74" s="52"/>
      <c r="F74" s="52"/>
      <c r="G74" s="53"/>
      <c r="H74" s="54"/>
      <c r="I74" s="54"/>
      <c r="J74" s="54"/>
      <c r="K74" s="52"/>
      <c r="L74" s="54"/>
      <c r="M74" s="54"/>
      <c r="N74" s="54"/>
      <c r="O74" s="54"/>
      <c r="P74" s="54"/>
      <c r="Q74" s="54"/>
      <c r="R74" s="19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ht="14.25" customHeight="1" x14ac:dyDescent="0.25">
      <c r="A75" s="51"/>
      <c r="B75" s="51"/>
      <c r="C75" s="52"/>
      <c r="D75" s="52"/>
      <c r="E75" s="52"/>
      <c r="F75" s="52"/>
      <c r="G75" s="53"/>
      <c r="H75" s="54"/>
      <c r="I75" s="54"/>
      <c r="J75" s="54"/>
      <c r="K75" s="52"/>
      <c r="L75" s="54"/>
      <c r="M75" s="54"/>
      <c r="N75" s="54"/>
      <c r="O75" s="54"/>
      <c r="P75" s="54"/>
      <c r="Q75" s="54"/>
      <c r="R75" s="19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ht="14.25" customHeight="1" x14ac:dyDescent="0.25">
      <c r="A76" s="51"/>
      <c r="B76" s="51"/>
      <c r="C76" s="52"/>
      <c r="D76" s="52"/>
      <c r="E76" s="52"/>
      <c r="F76" s="52"/>
      <c r="G76" s="53"/>
      <c r="H76" s="54"/>
      <c r="I76" s="54"/>
      <c r="J76" s="54"/>
      <c r="K76" s="52"/>
      <c r="L76" s="54"/>
      <c r="M76" s="54"/>
      <c r="N76" s="54"/>
      <c r="O76" s="54"/>
      <c r="P76" s="54"/>
      <c r="Q76" s="54"/>
      <c r="R76" s="19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ht="14.25" customHeight="1" x14ac:dyDescent="0.25">
      <c r="A77" s="51"/>
      <c r="B77" s="51"/>
      <c r="C77" s="52"/>
      <c r="D77" s="52"/>
      <c r="E77" s="52"/>
      <c r="F77" s="52"/>
      <c r="G77" s="53"/>
      <c r="H77" s="54"/>
      <c r="I77" s="54"/>
      <c r="J77" s="54"/>
      <c r="K77" s="52"/>
      <c r="L77" s="54"/>
      <c r="M77" s="54"/>
      <c r="N77" s="54"/>
      <c r="O77" s="54"/>
      <c r="P77" s="54"/>
      <c r="Q77" s="54"/>
      <c r="R77" s="19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ht="14.25" customHeight="1" x14ac:dyDescent="0.25">
      <c r="A78" s="51"/>
      <c r="B78" s="51"/>
      <c r="C78" s="52"/>
      <c r="D78" s="52"/>
      <c r="E78" s="52"/>
      <c r="F78" s="52"/>
      <c r="G78" s="53"/>
      <c r="H78" s="54"/>
      <c r="I78" s="54"/>
      <c r="J78" s="54"/>
      <c r="K78" s="52"/>
      <c r="L78" s="54"/>
      <c r="M78" s="54"/>
      <c r="N78" s="54"/>
      <c r="O78" s="54"/>
      <c r="P78" s="54"/>
      <c r="Q78" s="54"/>
      <c r="R78" s="19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ht="14.25" customHeight="1" x14ac:dyDescent="0.25">
      <c r="A79" s="51"/>
      <c r="B79" s="51"/>
      <c r="C79" s="52"/>
      <c r="D79" s="52"/>
      <c r="E79" s="52"/>
      <c r="F79" s="52"/>
      <c r="G79" s="53"/>
      <c r="H79" s="54"/>
      <c r="I79" s="54"/>
      <c r="J79" s="54"/>
      <c r="K79" s="52"/>
      <c r="L79" s="54"/>
      <c r="M79" s="54"/>
      <c r="N79" s="54"/>
      <c r="O79" s="54"/>
      <c r="P79" s="54"/>
      <c r="Q79" s="54"/>
      <c r="R79" s="19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ht="14.25" customHeight="1" x14ac:dyDescent="0.25">
      <c r="A80" s="51"/>
      <c r="B80" s="51"/>
      <c r="C80" s="52"/>
      <c r="D80" s="52"/>
      <c r="E80" s="52"/>
      <c r="F80" s="52"/>
      <c r="G80" s="53"/>
      <c r="H80" s="54"/>
      <c r="I80" s="54"/>
      <c r="J80" s="54"/>
      <c r="K80" s="52"/>
      <c r="L80" s="54"/>
      <c r="M80" s="54"/>
      <c r="N80" s="54"/>
      <c r="O80" s="54"/>
      <c r="P80" s="54"/>
      <c r="Q80" s="54"/>
      <c r="R80" s="19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ht="14.25" customHeight="1" x14ac:dyDescent="0.25">
      <c r="A81" s="51"/>
      <c r="B81" s="51"/>
      <c r="C81" s="52"/>
      <c r="D81" s="52"/>
      <c r="E81" s="52"/>
      <c r="F81" s="52"/>
      <c r="G81" s="53"/>
      <c r="H81" s="54"/>
      <c r="I81" s="54"/>
      <c r="J81" s="54"/>
      <c r="K81" s="52"/>
      <c r="L81" s="54"/>
      <c r="M81" s="54"/>
      <c r="N81" s="54"/>
      <c r="O81" s="54"/>
      <c r="P81" s="54"/>
      <c r="Q81" s="54"/>
      <c r="R81" s="19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ht="14.25" customHeight="1" x14ac:dyDescent="0.25">
      <c r="A82" s="51"/>
      <c r="B82" s="51"/>
      <c r="C82" s="52"/>
      <c r="D82" s="52"/>
      <c r="E82" s="52"/>
      <c r="F82" s="52"/>
      <c r="G82" s="53"/>
      <c r="H82" s="54"/>
      <c r="I82" s="54"/>
      <c r="J82" s="54"/>
      <c r="K82" s="52"/>
      <c r="L82" s="54"/>
      <c r="M82" s="54"/>
      <c r="N82" s="54"/>
      <c r="O82" s="54"/>
      <c r="P82" s="54"/>
      <c r="Q82" s="54"/>
      <c r="R82" s="19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ht="14.25" customHeight="1" x14ac:dyDescent="0.25">
      <c r="A83" s="51"/>
      <c r="B83" s="51"/>
      <c r="C83" s="52"/>
      <c r="D83" s="52"/>
      <c r="E83" s="52"/>
      <c r="F83" s="52"/>
      <c r="G83" s="53"/>
      <c r="H83" s="54"/>
      <c r="I83" s="54"/>
      <c r="J83" s="54"/>
      <c r="K83" s="52"/>
      <c r="L83" s="54"/>
      <c r="M83" s="54"/>
      <c r="N83" s="54"/>
      <c r="O83" s="54"/>
      <c r="P83" s="54"/>
      <c r="Q83" s="54"/>
      <c r="R83" s="19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ht="14.25" customHeight="1" x14ac:dyDescent="0.25">
      <c r="A84" s="51"/>
      <c r="B84" s="51"/>
      <c r="C84" s="52"/>
      <c r="D84" s="52"/>
      <c r="E84" s="52"/>
      <c r="F84" s="52"/>
      <c r="G84" s="53"/>
      <c r="H84" s="54"/>
      <c r="I84" s="54"/>
      <c r="J84" s="54"/>
      <c r="K84" s="52"/>
      <c r="L84" s="54"/>
      <c r="M84" s="54"/>
      <c r="N84" s="54"/>
      <c r="O84" s="54"/>
      <c r="P84" s="54"/>
      <c r="Q84" s="54"/>
      <c r="R84" s="19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ht="14.25" customHeight="1" x14ac:dyDescent="0.25">
      <c r="A85" s="51"/>
      <c r="B85" s="51"/>
      <c r="C85" s="52"/>
      <c r="D85" s="52"/>
      <c r="E85" s="52"/>
      <c r="F85" s="52"/>
      <c r="G85" s="53"/>
      <c r="H85" s="54"/>
      <c r="I85" s="54"/>
      <c r="J85" s="54"/>
      <c r="K85" s="52"/>
      <c r="L85" s="54"/>
      <c r="M85" s="54"/>
      <c r="N85" s="54"/>
      <c r="O85" s="54"/>
      <c r="P85" s="54"/>
      <c r="Q85" s="54"/>
      <c r="R85" s="19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ht="14.25" customHeight="1" x14ac:dyDescent="0.25">
      <c r="A86" s="51"/>
      <c r="B86" s="51"/>
      <c r="C86" s="52"/>
      <c r="D86" s="52"/>
      <c r="E86" s="52"/>
      <c r="F86" s="52"/>
      <c r="G86" s="53"/>
      <c r="H86" s="54"/>
      <c r="I86" s="54"/>
      <c r="J86" s="54"/>
      <c r="K86" s="52"/>
      <c r="L86" s="54"/>
      <c r="M86" s="54"/>
      <c r="N86" s="54"/>
      <c r="O86" s="54"/>
      <c r="P86" s="54"/>
      <c r="Q86" s="54"/>
      <c r="R86" s="19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ht="14.25" customHeight="1" x14ac:dyDescent="0.25">
      <c r="A87" s="51"/>
      <c r="B87" s="51"/>
      <c r="C87" s="52"/>
      <c r="D87" s="52"/>
      <c r="E87" s="52"/>
      <c r="F87" s="52"/>
      <c r="G87" s="53"/>
      <c r="H87" s="54"/>
      <c r="I87" s="54"/>
      <c r="J87" s="54"/>
      <c r="K87" s="52"/>
      <c r="L87" s="54"/>
      <c r="M87" s="54"/>
      <c r="N87" s="54"/>
      <c r="O87" s="54"/>
      <c r="P87" s="54"/>
      <c r="Q87" s="54"/>
      <c r="R87" s="19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ht="14.25" customHeight="1" x14ac:dyDescent="0.25">
      <c r="A88" s="51"/>
      <c r="B88" s="51"/>
      <c r="C88" s="52"/>
      <c r="D88" s="52"/>
      <c r="E88" s="52"/>
      <c r="F88" s="52"/>
      <c r="G88" s="53"/>
      <c r="H88" s="54"/>
      <c r="I88" s="54"/>
      <c r="J88" s="54"/>
      <c r="K88" s="52"/>
      <c r="L88" s="54"/>
      <c r="M88" s="54"/>
      <c r="N88" s="54"/>
      <c r="O88" s="54"/>
      <c r="P88" s="54"/>
      <c r="Q88" s="54"/>
      <c r="R88" s="19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ht="14.25" customHeight="1" x14ac:dyDescent="0.25">
      <c r="A89" s="51"/>
      <c r="B89" s="51"/>
      <c r="C89" s="52"/>
      <c r="D89" s="52"/>
      <c r="E89" s="52"/>
      <c r="F89" s="52"/>
      <c r="G89" s="53"/>
      <c r="H89" s="54"/>
      <c r="I89" s="54"/>
      <c r="J89" s="54"/>
      <c r="K89" s="52"/>
      <c r="L89" s="54"/>
      <c r="M89" s="54"/>
      <c r="N89" s="54"/>
      <c r="O89" s="54"/>
      <c r="P89" s="54"/>
      <c r="Q89" s="54"/>
      <c r="R89" s="19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ht="14.25" customHeight="1" x14ac:dyDescent="0.25">
      <c r="A90" s="51"/>
      <c r="B90" s="51"/>
      <c r="C90" s="52"/>
      <c r="D90" s="52"/>
      <c r="E90" s="52"/>
      <c r="F90" s="52"/>
      <c r="G90" s="53"/>
      <c r="H90" s="54"/>
      <c r="I90" s="54"/>
      <c r="J90" s="54"/>
      <c r="K90" s="52"/>
      <c r="L90" s="54"/>
      <c r="M90" s="54"/>
      <c r="N90" s="54"/>
      <c r="O90" s="54"/>
      <c r="P90" s="54"/>
      <c r="Q90" s="54"/>
      <c r="R90" s="19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ht="14.25" customHeight="1" x14ac:dyDescent="0.25">
      <c r="A91" s="51"/>
      <c r="B91" s="51"/>
      <c r="C91" s="52"/>
      <c r="D91" s="52"/>
      <c r="E91" s="52"/>
      <c r="F91" s="52"/>
      <c r="G91" s="53"/>
      <c r="H91" s="54"/>
      <c r="I91" s="54"/>
      <c r="J91" s="54"/>
      <c r="K91" s="52"/>
      <c r="L91" s="54"/>
      <c r="M91" s="54"/>
      <c r="N91" s="54"/>
      <c r="O91" s="54"/>
      <c r="P91" s="54"/>
      <c r="Q91" s="54"/>
      <c r="R91" s="19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ht="14.25" customHeight="1" x14ac:dyDescent="0.25">
      <c r="A92" s="51"/>
      <c r="B92" s="51"/>
      <c r="C92" s="52"/>
      <c r="D92" s="52"/>
      <c r="E92" s="52"/>
      <c r="F92" s="52"/>
      <c r="G92" s="53"/>
      <c r="H92" s="54"/>
      <c r="I92" s="54"/>
      <c r="J92" s="54"/>
      <c r="K92" s="52"/>
      <c r="L92" s="54"/>
      <c r="M92" s="54"/>
      <c r="N92" s="54"/>
      <c r="O92" s="54"/>
      <c r="P92" s="54"/>
      <c r="Q92" s="54"/>
      <c r="R92" s="19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ht="14.25" customHeight="1" x14ac:dyDescent="0.25">
      <c r="A93" s="51"/>
      <c r="B93" s="51"/>
      <c r="C93" s="52"/>
      <c r="D93" s="52"/>
      <c r="E93" s="52"/>
      <c r="F93" s="52"/>
      <c r="G93" s="53"/>
      <c r="H93" s="54"/>
      <c r="I93" s="54"/>
      <c r="J93" s="54"/>
      <c r="K93" s="52"/>
      <c r="L93" s="54"/>
      <c r="M93" s="54"/>
      <c r="N93" s="54"/>
      <c r="O93" s="54"/>
      <c r="P93" s="54"/>
      <c r="Q93" s="54"/>
      <c r="R93" s="19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ht="14.25" customHeight="1" x14ac:dyDescent="0.25">
      <c r="A94" s="51"/>
      <c r="B94" s="51"/>
      <c r="C94" s="52"/>
      <c r="D94" s="52"/>
      <c r="E94" s="52"/>
      <c r="F94" s="52"/>
      <c r="G94" s="53"/>
      <c r="H94" s="54"/>
      <c r="I94" s="54"/>
      <c r="J94" s="54"/>
      <c r="K94" s="52"/>
      <c r="L94" s="54"/>
      <c r="M94" s="54"/>
      <c r="N94" s="54"/>
      <c r="O94" s="54"/>
      <c r="P94" s="54"/>
      <c r="Q94" s="54"/>
      <c r="R94" s="19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ht="14.25" customHeight="1" x14ac:dyDescent="0.25">
      <c r="A95" s="51"/>
      <c r="B95" s="51"/>
      <c r="C95" s="52"/>
      <c r="D95" s="52"/>
      <c r="E95" s="52"/>
      <c r="F95" s="52"/>
      <c r="G95" s="53"/>
      <c r="H95" s="54"/>
      <c r="I95" s="54"/>
      <c r="J95" s="54"/>
      <c r="K95" s="52"/>
      <c r="L95" s="54"/>
      <c r="M95" s="54"/>
      <c r="N95" s="54"/>
      <c r="O95" s="54"/>
      <c r="P95" s="54"/>
      <c r="Q95" s="54"/>
      <c r="R95" s="19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ht="14.25" customHeight="1" x14ac:dyDescent="0.25">
      <c r="A96" s="51"/>
      <c r="B96" s="51"/>
      <c r="C96" s="52"/>
      <c r="D96" s="52"/>
      <c r="E96" s="52"/>
      <c r="F96" s="52"/>
      <c r="G96" s="53"/>
      <c r="H96" s="54"/>
      <c r="I96" s="54"/>
      <c r="J96" s="54"/>
      <c r="K96" s="52"/>
      <c r="L96" s="54"/>
      <c r="M96" s="54"/>
      <c r="N96" s="54"/>
      <c r="O96" s="54"/>
      <c r="P96" s="54"/>
      <c r="Q96" s="54"/>
      <c r="R96" s="19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ht="14.25" customHeight="1" x14ac:dyDescent="0.25">
      <c r="A97" s="51"/>
      <c r="B97" s="51"/>
      <c r="C97" s="52"/>
      <c r="D97" s="52"/>
      <c r="E97" s="52"/>
      <c r="F97" s="52"/>
      <c r="G97" s="53"/>
      <c r="H97" s="54"/>
      <c r="I97" s="54"/>
      <c r="J97" s="54"/>
      <c r="K97" s="52"/>
      <c r="L97" s="54"/>
      <c r="M97" s="54"/>
      <c r="N97" s="54"/>
      <c r="O97" s="54"/>
      <c r="P97" s="54"/>
      <c r="Q97" s="54"/>
      <c r="R97" s="19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ht="14.25" customHeight="1" x14ac:dyDescent="0.25">
      <c r="A98" s="51"/>
      <c r="B98" s="51"/>
      <c r="C98" s="52"/>
      <c r="D98" s="52"/>
      <c r="E98" s="52"/>
      <c r="F98" s="52"/>
      <c r="G98" s="53"/>
      <c r="H98" s="54"/>
      <c r="I98" s="54"/>
      <c r="J98" s="54"/>
      <c r="K98" s="52"/>
      <c r="L98" s="54"/>
      <c r="M98" s="54"/>
      <c r="N98" s="54"/>
      <c r="O98" s="54"/>
      <c r="P98" s="54"/>
      <c r="Q98" s="54"/>
      <c r="R98" s="19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ht="14.25" customHeight="1" x14ac:dyDescent="0.25">
      <c r="A99" s="51"/>
      <c r="B99" s="51"/>
      <c r="C99" s="52"/>
      <c r="D99" s="52"/>
      <c r="E99" s="52"/>
      <c r="F99" s="52"/>
      <c r="G99" s="53"/>
      <c r="H99" s="54"/>
      <c r="I99" s="54"/>
      <c r="J99" s="54"/>
      <c r="K99" s="52"/>
      <c r="L99" s="54"/>
      <c r="M99" s="54"/>
      <c r="N99" s="54"/>
      <c r="O99" s="54"/>
      <c r="P99" s="54"/>
      <c r="Q99" s="54"/>
      <c r="R99" s="19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spans="1:29" ht="14.25" customHeight="1" x14ac:dyDescent="0.25">
      <c r="A100" s="51"/>
      <c r="B100" s="51"/>
      <c r="C100" s="52"/>
      <c r="D100" s="52"/>
      <c r="E100" s="52"/>
      <c r="F100" s="52"/>
      <c r="G100" s="53"/>
      <c r="H100" s="54"/>
      <c r="I100" s="54"/>
      <c r="J100" s="54"/>
      <c r="K100" s="52"/>
      <c r="L100" s="54"/>
      <c r="M100" s="54"/>
      <c r="N100" s="54"/>
      <c r="O100" s="54"/>
      <c r="P100" s="54"/>
      <c r="Q100" s="54"/>
      <c r="R100" s="19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spans="1:29" ht="14.25" customHeight="1" x14ac:dyDescent="0.25">
      <c r="A101" s="51"/>
      <c r="B101" s="51"/>
      <c r="C101" s="52"/>
      <c r="D101" s="52"/>
      <c r="E101" s="52"/>
      <c r="F101" s="52"/>
      <c r="G101" s="53"/>
      <c r="H101" s="54"/>
      <c r="I101" s="54"/>
      <c r="J101" s="54"/>
      <c r="K101" s="52"/>
      <c r="L101" s="54"/>
      <c r="M101" s="54"/>
      <c r="N101" s="54"/>
      <c r="O101" s="54"/>
      <c r="P101" s="54"/>
      <c r="Q101" s="54"/>
      <c r="R101" s="19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spans="1:29" ht="14.25" customHeight="1" x14ac:dyDescent="0.25">
      <c r="A102" s="51"/>
      <c r="B102" s="51"/>
      <c r="C102" s="52"/>
      <c r="D102" s="52"/>
      <c r="E102" s="52"/>
      <c r="F102" s="52"/>
      <c r="G102" s="53"/>
      <c r="H102" s="54"/>
      <c r="I102" s="54"/>
      <c r="J102" s="54"/>
      <c r="K102" s="52"/>
      <c r="L102" s="54"/>
      <c r="M102" s="54"/>
      <c r="N102" s="54"/>
      <c r="O102" s="54"/>
      <c r="P102" s="54"/>
      <c r="Q102" s="54"/>
      <c r="R102" s="19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spans="1:29" ht="14.25" customHeight="1" x14ac:dyDescent="0.25">
      <c r="A103" s="51"/>
      <c r="B103" s="51"/>
      <c r="C103" s="52"/>
      <c r="D103" s="52"/>
      <c r="E103" s="52"/>
      <c r="F103" s="52"/>
      <c r="G103" s="53"/>
      <c r="H103" s="54"/>
      <c r="I103" s="54"/>
      <c r="J103" s="54"/>
      <c r="K103" s="52"/>
      <c r="L103" s="54"/>
      <c r="M103" s="54"/>
      <c r="N103" s="54"/>
      <c r="O103" s="54"/>
      <c r="P103" s="54"/>
      <c r="Q103" s="54"/>
      <c r="R103" s="19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spans="1:29" ht="14.25" customHeight="1" x14ac:dyDescent="0.25">
      <c r="A104" s="51"/>
      <c r="B104" s="51"/>
      <c r="C104" s="52"/>
      <c r="D104" s="52"/>
      <c r="E104" s="52"/>
      <c r="F104" s="52"/>
      <c r="G104" s="53"/>
      <c r="H104" s="54"/>
      <c r="I104" s="54"/>
      <c r="J104" s="54"/>
      <c r="K104" s="52"/>
      <c r="L104" s="54"/>
      <c r="M104" s="54"/>
      <c r="N104" s="54"/>
      <c r="O104" s="54"/>
      <c r="P104" s="54"/>
      <c r="Q104" s="54"/>
      <c r="R104" s="19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spans="1:29" ht="14.25" customHeight="1" x14ac:dyDescent="0.25">
      <c r="A105" s="51"/>
      <c r="B105" s="51"/>
      <c r="C105" s="52"/>
      <c r="D105" s="52"/>
      <c r="E105" s="52"/>
      <c r="F105" s="52"/>
      <c r="G105" s="53"/>
      <c r="H105" s="54"/>
      <c r="I105" s="54"/>
      <c r="J105" s="54"/>
      <c r="K105" s="52"/>
      <c r="L105" s="54"/>
      <c r="M105" s="54"/>
      <c r="N105" s="54"/>
      <c r="O105" s="54"/>
      <c r="P105" s="54"/>
      <c r="Q105" s="54"/>
      <c r="R105" s="19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spans="1:29" ht="14.25" customHeight="1" x14ac:dyDescent="0.25">
      <c r="A106" s="51"/>
      <c r="B106" s="51"/>
      <c r="C106" s="52"/>
      <c r="D106" s="52"/>
      <c r="E106" s="52"/>
      <c r="F106" s="52"/>
      <c r="G106" s="53"/>
      <c r="H106" s="54"/>
      <c r="I106" s="54"/>
      <c r="J106" s="54"/>
      <c r="K106" s="52"/>
      <c r="L106" s="54"/>
      <c r="M106" s="54"/>
      <c r="N106" s="54"/>
      <c r="O106" s="54"/>
      <c r="P106" s="54"/>
      <c r="Q106" s="54"/>
      <c r="R106" s="19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spans="1:29" ht="14.25" customHeight="1" x14ac:dyDescent="0.25">
      <c r="A107" s="51"/>
      <c r="B107" s="51"/>
      <c r="C107" s="52"/>
      <c r="D107" s="52"/>
      <c r="E107" s="52"/>
      <c r="F107" s="52"/>
      <c r="G107" s="53"/>
      <c r="H107" s="54"/>
      <c r="I107" s="54"/>
      <c r="J107" s="54"/>
      <c r="K107" s="52"/>
      <c r="L107" s="54"/>
      <c r="M107" s="54"/>
      <c r="N107" s="54"/>
      <c r="O107" s="54"/>
      <c r="P107" s="54"/>
      <c r="Q107" s="54"/>
      <c r="R107" s="19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spans="1:29" ht="14.25" customHeight="1" x14ac:dyDescent="0.25">
      <c r="A108" s="51"/>
      <c r="B108" s="51"/>
      <c r="C108" s="52"/>
      <c r="D108" s="52"/>
      <c r="E108" s="52"/>
      <c r="F108" s="52"/>
      <c r="G108" s="53"/>
      <c r="H108" s="54"/>
      <c r="I108" s="54"/>
      <c r="J108" s="54"/>
      <c r="K108" s="52"/>
      <c r="L108" s="54"/>
      <c r="M108" s="54"/>
      <c r="N108" s="54"/>
      <c r="O108" s="54"/>
      <c r="P108" s="54"/>
      <c r="Q108" s="54"/>
      <c r="R108" s="19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spans="1:29" ht="14.25" customHeight="1" x14ac:dyDescent="0.25">
      <c r="A109" s="51"/>
      <c r="B109" s="51"/>
      <c r="C109" s="52"/>
      <c r="D109" s="52"/>
      <c r="E109" s="52"/>
      <c r="F109" s="52"/>
      <c r="G109" s="53"/>
      <c r="H109" s="54"/>
      <c r="I109" s="54"/>
      <c r="J109" s="54"/>
      <c r="K109" s="52"/>
      <c r="L109" s="54"/>
      <c r="M109" s="54"/>
      <c r="N109" s="54"/>
      <c r="O109" s="54"/>
      <c r="P109" s="54"/>
      <c r="Q109" s="54"/>
      <c r="R109" s="19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ht="14.25" customHeight="1" x14ac:dyDescent="0.25">
      <c r="A110" s="51"/>
      <c r="B110" s="51"/>
      <c r="C110" s="52"/>
      <c r="D110" s="52"/>
      <c r="E110" s="52"/>
      <c r="F110" s="52"/>
      <c r="G110" s="53"/>
      <c r="H110" s="54"/>
      <c r="I110" s="54"/>
      <c r="J110" s="54"/>
      <c r="K110" s="52"/>
      <c r="L110" s="54"/>
      <c r="M110" s="54"/>
      <c r="N110" s="54"/>
      <c r="O110" s="54"/>
      <c r="P110" s="54"/>
      <c r="Q110" s="54"/>
      <c r="R110" s="19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spans="1:29" ht="14.25" customHeight="1" x14ac:dyDescent="0.25">
      <c r="A111" s="51"/>
      <c r="B111" s="51"/>
      <c r="C111" s="52"/>
      <c r="D111" s="52"/>
      <c r="E111" s="52"/>
      <c r="F111" s="52"/>
      <c r="G111" s="53"/>
      <c r="H111" s="54"/>
      <c r="I111" s="54"/>
      <c r="J111" s="54"/>
      <c r="K111" s="52"/>
      <c r="L111" s="54"/>
      <c r="M111" s="54"/>
      <c r="N111" s="54"/>
      <c r="O111" s="54"/>
      <c r="P111" s="54"/>
      <c r="Q111" s="54"/>
      <c r="R111" s="19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spans="1:29" ht="14.25" customHeight="1" x14ac:dyDescent="0.25">
      <c r="A112" s="51"/>
      <c r="B112" s="51"/>
      <c r="C112" s="52"/>
      <c r="D112" s="52"/>
      <c r="E112" s="52"/>
      <c r="F112" s="52"/>
      <c r="G112" s="53"/>
      <c r="H112" s="54"/>
      <c r="I112" s="54"/>
      <c r="J112" s="54"/>
      <c r="K112" s="52"/>
      <c r="L112" s="54"/>
      <c r="M112" s="54"/>
      <c r="N112" s="54"/>
      <c r="O112" s="54"/>
      <c r="P112" s="54"/>
      <c r="Q112" s="54"/>
      <c r="R112" s="19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spans="1:29" ht="14.25" customHeight="1" x14ac:dyDescent="0.25">
      <c r="A113" s="51"/>
      <c r="B113" s="51"/>
      <c r="C113" s="52"/>
      <c r="D113" s="52"/>
      <c r="E113" s="52"/>
      <c r="F113" s="52"/>
      <c r="G113" s="53"/>
      <c r="H113" s="54"/>
      <c r="I113" s="54"/>
      <c r="J113" s="54"/>
      <c r="K113" s="52"/>
      <c r="L113" s="54"/>
      <c r="M113" s="54"/>
      <c r="N113" s="54"/>
      <c r="O113" s="54"/>
      <c r="P113" s="54"/>
      <c r="Q113" s="54"/>
      <c r="R113" s="19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spans="1:29" ht="14.25" customHeight="1" x14ac:dyDescent="0.25">
      <c r="A114" s="51"/>
      <c r="B114" s="51"/>
      <c r="C114" s="52"/>
      <c r="D114" s="52"/>
      <c r="E114" s="52"/>
      <c r="F114" s="52"/>
      <c r="G114" s="53"/>
      <c r="H114" s="54"/>
      <c r="I114" s="54"/>
      <c r="J114" s="54"/>
      <c r="K114" s="52"/>
      <c r="L114" s="54"/>
      <c r="M114" s="54"/>
      <c r="N114" s="54"/>
      <c r="O114" s="54"/>
      <c r="P114" s="54"/>
      <c r="Q114" s="54"/>
      <c r="R114" s="19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spans="1:29" ht="14.25" customHeight="1" x14ac:dyDescent="0.25">
      <c r="A115" s="51"/>
      <c r="B115" s="51"/>
      <c r="C115" s="52"/>
      <c r="D115" s="52"/>
      <c r="E115" s="52"/>
      <c r="F115" s="52"/>
      <c r="G115" s="53"/>
      <c r="H115" s="54"/>
      <c r="I115" s="54"/>
      <c r="J115" s="54"/>
      <c r="K115" s="52"/>
      <c r="L115" s="54"/>
      <c r="M115" s="54"/>
      <c r="N115" s="54"/>
      <c r="O115" s="54"/>
      <c r="P115" s="54"/>
      <c r="Q115" s="54"/>
      <c r="R115" s="19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spans="1:29" ht="14.25" customHeight="1" x14ac:dyDescent="0.25">
      <c r="A116" s="51"/>
      <c r="B116" s="51"/>
      <c r="C116" s="52"/>
      <c r="D116" s="52"/>
      <c r="E116" s="52"/>
      <c r="F116" s="52"/>
      <c r="G116" s="53"/>
      <c r="H116" s="54"/>
      <c r="I116" s="54"/>
      <c r="J116" s="54"/>
      <c r="K116" s="52"/>
      <c r="L116" s="54"/>
      <c r="M116" s="54"/>
      <c r="N116" s="54"/>
      <c r="O116" s="54"/>
      <c r="P116" s="54"/>
      <c r="Q116" s="54"/>
      <c r="R116" s="19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spans="1:29" ht="14.25" customHeight="1" x14ac:dyDescent="0.25">
      <c r="A117" s="51"/>
      <c r="B117" s="51"/>
      <c r="C117" s="52"/>
      <c r="D117" s="52"/>
      <c r="E117" s="52"/>
      <c r="F117" s="52"/>
      <c r="G117" s="53"/>
      <c r="H117" s="54"/>
      <c r="I117" s="54"/>
      <c r="J117" s="54"/>
      <c r="K117" s="52"/>
      <c r="L117" s="54"/>
      <c r="M117" s="54"/>
      <c r="N117" s="54"/>
      <c r="O117" s="54"/>
      <c r="P117" s="54"/>
      <c r="Q117" s="54"/>
      <c r="R117" s="19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spans="1:29" ht="14.25" customHeight="1" x14ac:dyDescent="0.25">
      <c r="A118" s="51"/>
      <c r="B118" s="51"/>
      <c r="C118" s="52"/>
      <c r="D118" s="52"/>
      <c r="E118" s="52"/>
      <c r="F118" s="52"/>
      <c r="G118" s="53"/>
      <c r="H118" s="54"/>
      <c r="I118" s="54"/>
      <c r="J118" s="54"/>
      <c r="K118" s="52"/>
      <c r="L118" s="54"/>
      <c r="M118" s="54"/>
      <c r="N118" s="54"/>
      <c r="O118" s="54"/>
      <c r="P118" s="54"/>
      <c r="Q118" s="54"/>
      <c r="R118" s="19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spans="1:29" ht="14.25" customHeight="1" x14ac:dyDescent="0.25">
      <c r="A119" s="51"/>
      <c r="B119" s="51"/>
      <c r="C119" s="52"/>
      <c r="D119" s="52"/>
      <c r="E119" s="52"/>
      <c r="F119" s="52"/>
      <c r="G119" s="53"/>
      <c r="H119" s="54"/>
      <c r="I119" s="54"/>
      <c r="J119" s="54"/>
      <c r="K119" s="52"/>
      <c r="L119" s="54"/>
      <c r="M119" s="54"/>
      <c r="N119" s="54"/>
      <c r="O119" s="54"/>
      <c r="P119" s="54"/>
      <c r="Q119" s="54"/>
      <c r="R119" s="19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spans="1:29" ht="14.25" customHeight="1" x14ac:dyDescent="0.25">
      <c r="A120" s="51"/>
      <c r="B120" s="51"/>
      <c r="C120" s="52"/>
      <c r="D120" s="52"/>
      <c r="E120" s="52"/>
      <c r="F120" s="52"/>
      <c r="G120" s="53"/>
      <c r="H120" s="54"/>
      <c r="I120" s="54"/>
      <c r="J120" s="54"/>
      <c r="K120" s="52"/>
      <c r="L120" s="54"/>
      <c r="M120" s="54"/>
      <c r="N120" s="54"/>
      <c r="O120" s="54"/>
      <c r="P120" s="54"/>
      <c r="Q120" s="54"/>
      <c r="R120" s="19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spans="1:29" ht="14.25" customHeight="1" x14ac:dyDescent="0.25">
      <c r="A121" s="51"/>
      <c r="B121" s="51"/>
      <c r="C121" s="52"/>
      <c r="D121" s="52"/>
      <c r="E121" s="52"/>
      <c r="F121" s="52"/>
      <c r="G121" s="53"/>
      <c r="H121" s="54"/>
      <c r="I121" s="54"/>
      <c r="J121" s="54"/>
      <c r="K121" s="52"/>
      <c r="L121" s="54"/>
      <c r="M121" s="54"/>
      <c r="N121" s="54"/>
      <c r="O121" s="54"/>
      <c r="P121" s="54"/>
      <c r="Q121" s="54"/>
      <c r="R121" s="19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spans="1:29" ht="14.25" customHeight="1" x14ac:dyDescent="0.25">
      <c r="A122" s="51"/>
      <c r="B122" s="51"/>
      <c r="C122" s="52"/>
      <c r="D122" s="52"/>
      <c r="E122" s="52"/>
      <c r="F122" s="52"/>
      <c r="G122" s="53"/>
      <c r="H122" s="54"/>
      <c r="I122" s="54"/>
      <c r="J122" s="54"/>
      <c r="K122" s="52"/>
      <c r="L122" s="54"/>
      <c r="M122" s="54"/>
      <c r="N122" s="54"/>
      <c r="O122" s="54"/>
      <c r="P122" s="54"/>
      <c r="Q122" s="54"/>
      <c r="R122" s="19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spans="1:29" ht="14.25" customHeight="1" x14ac:dyDescent="0.25">
      <c r="A123" s="51"/>
      <c r="B123" s="51"/>
      <c r="C123" s="52"/>
      <c r="D123" s="52"/>
      <c r="E123" s="52"/>
      <c r="F123" s="52"/>
      <c r="G123" s="53"/>
      <c r="H123" s="54"/>
      <c r="I123" s="54"/>
      <c r="J123" s="54"/>
      <c r="K123" s="52"/>
      <c r="L123" s="54"/>
      <c r="M123" s="54"/>
      <c r="N123" s="54"/>
      <c r="O123" s="54"/>
      <c r="P123" s="54"/>
      <c r="Q123" s="54"/>
      <c r="R123" s="19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spans="1:29" ht="14.25" customHeight="1" x14ac:dyDescent="0.25">
      <c r="A124" s="51"/>
      <c r="B124" s="51"/>
      <c r="C124" s="52"/>
      <c r="D124" s="52"/>
      <c r="E124" s="52"/>
      <c r="F124" s="52"/>
      <c r="G124" s="53"/>
      <c r="H124" s="54"/>
      <c r="I124" s="54"/>
      <c r="J124" s="54"/>
      <c r="K124" s="52"/>
      <c r="L124" s="54"/>
      <c r="M124" s="54"/>
      <c r="N124" s="54"/>
      <c r="O124" s="54"/>
      <c r="P124" s="54"/>
      <c r="Q124" s="54"/>
      <c r="R124" s="19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spans="1:29" ht="14.25" customHeight="1" x14ac:dyDescent="0.25">
      <c r="A125" s="51"/>
      <c r="B125" s="51"/>
      <c r="C125" s="52"/>
      <c r="D125" s="52"/>
      <c r="E125" s="52"/>
      <c r="F125" s="52"/>
      <c r="G125" s="53"/>
      <c r="H125" s="54"/>
      <c r="I125" s="54"/>
      <c r="J125" s="54"/>
      <c r="K125" s="52"/>
      <c r="L125" s="54"/>
      <c r="M125" s="54"/>
      <c r="N125" s="54"/>
      <c r="O125" s="54"/>
      <c r="P125" s="54"/>
      <c r="Q125" s="54"/>
      <c r="R125" s="19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spans="1:29" ht="14.25" customHeight="1" x14ac:dyDescent="0.25">
      <c r="A126" s="51"/>
      <c r="B126" s="51"/>
      <c r="C126" s="52"/>
      <c r="D126" s="52"/>
      <c r="E126" s="52"/>
      <c r="F126" s="52"/>
      <c r="G126" s="53"/>
      <c r="H126" s="54"/>
      <c r="I126" s="54"/>
      <c r="J126" s="54"/>
      <c r="K126" s="52"/>
      <c r="L126" s="54"/>
      <c r="M126" s="54"/>
      <c r="N126" s="54"/>
      <c r="O126" s="54"/>
      <c r="P126" s="54"/>
      <c r="Q126" s="54"/>
      <c r="R126" s="19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spans="1:29" ht="14.25" customHeight="1" x14ac:dyDescent="0.25">
      <c r="A127" s="51"/>
      <c r="B127" s="51"/>
      <c r="C127" s="52"/>
      <c r="D127" s="52"/>
      <c r="E127" s="52"/>
      <c r="F127" s="52"/>
      <c r="G127" s="53"/>
      <c r="H127" s="54"/>
      <c r="I127" s="54"/>
      <c r="J127" s="54"/>
      <c r="K127" s="52"/>
      <c r="L127" s="54"/>
      <c r="M127" s="54"/>
      <c r="N127" s="54"/>
      <c r="O127" s="54"/>
      <c r="P127" s="54"/>
      <c r="Q127" s="54"/>
      <c r="R127" s="19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spans="1:29" ht="14.25" customHeight="1" x14ac:dyDescent="0.25">
      <c r="A128" s="51"/>
      <c r="B128" s="51"/>
      <c r="C128" s="52"/>
      <c r="D128" s="52"/>
      <c r="E128" s="52"/>
      <c r="F128" s="52"/>
      <c r="G128" s="53"/>
      <c r="H128" s="54"/>
      <c r="I128" s="54"/>
      <c r="J128" s="54"/>
      <c r="K128" s="52"/>
      <c r="L128" s="54"/>
      <c r="M128" s="54"/>
      <c r="N128" s="54"/>
      <c r="O128" s="54"/>
      <c r="P128" s="54"/>
      <c r="Q128" s="54"/>
      <c r="R128" s="19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spans="1:29" ht="14.25" customHeight="1" x14ac:dyDescent="0.25">
      <c r="A129" s="51"/>
      <c r="B129" s="51"/>
      <c r="C129" s="52"/>
      <c r="D129" s="52"/>
      <c r="E129" s="52"/>
      <c r="F129" s="52"/>
      <c r="G129" s="53"/>
      <c r="H129" s="54"/>
      <c r="I129" s="54"/>
      <c r="J129" s="54"/>
      <c r="K129" s="52"/>
      <c r="L129" s="54"/>
      <c r="M129" s="54"/>
      <c r="N129" s="54"/>
      <c r="O129" s="54"/>
      <c r="P129" s="54"/>
      <c r="Q129" s="54"/>
      <c r="R129" s="19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spans="1:29" ht="14.25" customHeight="1" x14ac:dyDescent="0.25">
      <c r="A130" s="51"/>
      <c r="B130" s="51"/>
      <c r="C130" s="52"/>
      <c r="D130" s="52"/>
      <c r="E130" s="52"/>
      <c r="F130" s="52"/>
      <c r="G130" s="53"/>
      <c r="H130" s="54"/>
      <c r="I130" s="54"/>
      <c r="J130" s="54"/>
      <c r="K130" s="52"/>
      <c r="L130" s="54"/>
      <c r="M130" s="54"/>
      <c r="N130" s="54"/>
      <c r="O130" s="54"/>
      <c r="P130" s="54"/>
      <c r="Q130" s="54"/>
      <c r="R130" s="19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spans="1:29" ht="14.25" customHeight="1" x14ac:dyDescent="0.25">
      <c r="A131" s="51"/>
      <c r="B131" s="51"/>
      <c r="C131" s="52"/>
      <c r="D131" s="52"/>
      <c r="E131" s="52"/>
      <c r="F131" s="52"/>
      <c r="G131" s="53"/>
      <c r="H131" s="54"/>
      <c r="I131" s="54"/>
      <c r="J131" s="54"/>
      <c r="K131" s="52"/>
      <c r="L131" s="54"/>
      <c r="M131" s="54"/>
      <c r="N131" s="54"/>
      <c r="O131" s="54"/>
      <c r="P131" s="54"/>
      <c r="Q131" s="54"/>
      <c r="R131" s="19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spans="1:29" ht="14.25" customHeight="1" x14ac:dyDescent="0.25">
      <c r="A132" s="51"/>
      <c r="B132" s="51"/>
      <c r="C132" s="52"/>
      <c r="D132" s="52"/>
      <c r="E132" s="52"/>
      <c r="F132" s="52"/>
      <c r="G132" s="53"/>
      <c r="H132" s="54"/>
      <c r="I132" s="54"/>
      <c r="J132" s="54"/>
      <c r="K132" s="52"/>
      <c r="L132" s="54"/>
      <c r="M132" s="54"/>
      <c r="N132" s="54"/>
      <c r="O132" s="54"/>
      <c r="P132" s="54"/>
      <c r="Q132" s="54"/>
      <c r="R132" s="19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spans="1:29" ht="14.25" customHeight="1" x14ac:dyDescent="0.25">
      <c r="A133" s="51"/>
      <c r="B133" s="51"/>
      <c r="C133" s="52"/>
      <c r="D133" s="52"/>
      <c r="E133" s="52"/>
      <c r="F133" s="52"/>
      <c r="G133" s="53"/>
      <c r="H133" s="54"/>
      <c r="I133" s="54"/>
      <c r="J133" s="54"/>
      <c r="K133" s="52"/>
      <c r="L133" s="54"/>
      <c r="M133" s="54"/>
      <c r="N133" s="54"/>
      <c r="O133" s="54"/>
      <c r="P133" s="54"/>
      <c r="Q133" s="54"/>
      <c r="R133" s="19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spans="1:29" ht="14.25" customHeight="1" x14ac:dyDescent="0.25">
      <c r="A134" s="51"/>
      <c r="B134" s="51"/>
      <c r="C134" s="52"/>
      <c r="D134" s="52"/>
      <c r="E134" s="52"/>
      <c r="F134" s="52"/>
      <c r="G134" s="53"/>
      <c r="H134" s="54"/>
      <c r="I134" s="54"/>
      <c r="J134" s="54"/>
      <c r="K134" s="52"/>
      <c r="L134" s="54"/>
      <c r="M134" s="54"/>
      <c r="N134" s="54"/>
      <c r="O134" s="54"/>
      <c r="P134" s="54"/>
      <c r="Q134" s="54"/>
      <c r="R134" s="19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spans="1:29" ht="14.25" customHeight="1" x14ac:dyDescent="0.25">
      <c r="A135" s="51"/>
      <c r="B135" s="51"/>
      <c r="C135" s="52"/>
      <c r="D135" s="52"/>
      <c r="E135" s="52"/>
      <c r="F135" s="52"/>
      <c r="G135" s="53"/>
      <c r="H135" s="54"/>
      <c r="I135" s="54"/>
      <c r="J135" s="54"/>
      <c r="K135" s="52"/>
      <c r="L135" s="54"/>
      <c r="M135" s="54"/>
      <c r="N135" s="54"/>
      <c r="O135" s="54"/>
      <c r="P135" s="54"/>
      <c r="Q135" s="54"/>
      <c r="R135" s="19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spans="1:29" ht="14.25" customHeight="1" x14ac:dyDescent="0.25">
      <c r="A136" s="51"/>
      <c r="B136" s="51"/>
      <c r="C136" s="52"/>
      <c r="D136" s="52"/>
      <c r="E136" s="52"/>
      <c r="F136" s="52"/>
      <c r="G136" s="53"/>
      <c r="H136" s="54"/>
      <c r="I136" s="54"/>
      <c r="J136" s="54"/>
      <c r="K136" s="52"/>
      <c r="L136" s="54"/>
      <c r="M136" s="54"/>
      <c r="N136" s="54"/>
      <c r="O136" s="54"/>
      <c r="P136" s="54"/>
      <c r="Q136" s="54"/>
      <c r="R136" s="19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spans="1:29" ht="14.25" customHeight="1" x14ac:dyDescent="0.25">
      <c r="A137" s="51"/>
      <c r="B137" s="51"/>
      <c r="C137" s="52"/>
      <c r="D137" s="52"/>
      <c r="E137" s="52"/>
      <c r="F137" s="52"/>
      <c r="G137" s="53"/>
      <c r="H137" s="54"/>
      <c r="I137" s="54"/>
      <c r="J137" s="54"/>
      <c r="K137" s="52"/>
      <c r="L137" s="54"/>
      <c r="M137" s="54"/>
      <c r="N137" s="54"/>
      <c r="O137" s="54"/>
      <c r="P137" s="54"/>
      <c r="Q137" s="54"/>
      <c r="R137" s="19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spans="1:29" ht="14.25" customHeight="1" x14ac:dyDescent="0.25">
      <c r="A138" s="51"/>
      <c r="B138" s="51"/>
      <c r="C138" s="52"/>
      <c r="D138" s="52"/>
      <c r="E138" s="52"/>
      <c r="F138" s="52"/>
      <c r="G138" s="53"/>
      <c r="H138" s="54"/>
      <c r="I138" s="54"/>
      <c r="J138" s="54"/>
      <c r="K138" s="52"/>
      <c r="L138" s="54"/>
      <c r="M138" s="54"/>
      <c r="N138" s="54"/>
      <c r="O138" s="54"/>
      <c r="P138" s="54"/>
      <c r="Q138" s="54"/>
      <c r="R138" s="19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spans="1:29" ht="14.25" customHeight="1" x14ac:dyDescent="0.25">
      <c r="A139" s="51"/>
      <c r="B139" s="51"/>
      <c r="C139" s="52"/>
      <c r="D139" s="52"/>
      <c r="E139" s="52"/>
      <c r="F139" s="52"/>
      <c r="G139" s="53"/>
      <c r="H139" s="54"/>
      <c r="I139" s="54"/>
      <c r="J139" s="54"/>
      <c r="K139" s="52"/>
      <c r="L139" s="54"/>
      <c r="M139" s="54"/>
      <c r="N139" s="54"/>
      <c r="O139" s="54"/>
      <c r="P139" s="54"/>
      <c r="Q139" s="54"/>
      <c r="R139" s="19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spans="1:29" ht="14.25" customHeight="1" x14ac:dyDescent="0.25">
      <c r="A140" s="51"/>
      <c r="B140" s="51"/>
      <c r="C140" s="52"/>
      <c r="D140" s="52"/>
      <c r="E140" s="52"/>
      <c r="F140" s="52"/>
      <c r="G140" s="53"/>
      <c r="H140" s="54"/>
      <c r="I140" s="54"/>
      <c r="J140" s="54"/>
      <c r="K140" s="52"/>
      <c r="L140" s="54"/>
      <c r="M140" s="54"/>
      <c r="N140" s="54"/>
      <c r="O140" s="54"/>
      <c r="P140" s="54"/>
      <c r="Q140" s="54"/>
      <c r="R140" s="19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spans="1:29" ht="14.25" customHeight="1" x14ac:dyDescent="0.25">
      <c r="A141" s="51"/>
      <c r="B141" s="51"/>
      <c r="C141" s="52"/>
      <c r="D141" s="52"/>
      <c r="E141" s="52"/>
      <c r="F141" s="52"/>
      <c r="G141" s="53"/>
      <c r="H141" s="54"/>
      <c r="I141" s="54"/>
      <c r="J141" s="54"/>
      <c r="K141" s="52"/>
      <c r="L141" s="54"/>
      <c r="M141" s="54"/>
      <c r="N141" s="54"/>
      <c r="O141" s="54"/>
      <c r="P141" s="54"/>
      <c r="Q141" s="54"/>
      <c r="R141" s="19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spans="1:29" ht="14.25" customHeight="1" x14ac:dyDescent="0.25">
      <c r="A142" s="51"/>
      <c r="B142" s="51"/>
      <c r="C142" s="52"/>
      <c r="D142" s="52"/>
      <c r="E142" s="52"/>
      <c r="F142" s="52"/>
      <c r="G142" s="53"/>
      <c r="H142" s="54"/>
      <c r="I142" s="54"/>
      <c r="J142" s="54"/>
      <c r="K142" s="52"/>
      <c r="L142" s="54"/>
      <c r="M142" s="54"/>
      <c r="N142" s="54"/>
      <c r="O142" s="54"/>
      <c r="P142" s="54"/>
      <c r="Q142" s="54"/>
      <c r="R142" s="19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spans="1:29" ht="14.25" customHeight="1" x14ac:dyDescent="0.25">
      <c r="A143" s="51"/>
      <c r="B143" s="51"/>
      <c r="C143" s="52"/>
      <c r="D143" s="52"/>
      <c r="E143" s="52"/>
      <c r="F143" s="52"/>
      <c r="G143" s="53"/>
      <c r="H143" s="54"/>
      <c r="I143" s="54"/>
      <c r="J143" s="54"/>
      <c r="K143" s="52"/>
      <c r="L143" s="54"/>
      <c r="M143" s="54"/>
      <c r="N143" s="54"/>
      <c r="O143" s="54"/>
      <c r="P143" s="54"/>
      <c r="Q143" s="54"/>
      <c r="R143" s="19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spans="1:29" ht="14.25" customHeight="1" x14ac:dyDescent="0.25">
      <c r="A144" s="51"/>
      <c r="B144" s="51"/>
      <c r="C144" s="52"/>
      <c r="D144" s="52"/>
      <c r="E144" s="52"/>
      <c r="F144" s="52"/>
      <c r="G144" s="53"/>
      <c r="H144" s="54"/>
      <c r="I144" s="54"/>
      <c r="J144" s="54"/>
      <c r="K144" s="52"/>
      <c r="L144" s="54"/>
      <c r="M144" s="54"/>
      <c r="N144" s="54"/>
      <c r="O144" s="54"/>
      <c r="P144" s="54"/>
      <c r="Q144" s="54"/>
      <c r="R144" s="19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spans="1:29" ht="14.25" customHeight="1" x14ac:dyDescent="0.25">
      <c r="A145" s="51"/>
      <c r="B145" s="51"/>
      <c r="C145" s="52"/>
      <c r="D145" s="52"/>
      <c r="E145" s="52"/>
      <c r="F145" s="52"/>
      <c r="G145" s="53"/>
      <c r="H145" s="54"/>
      <c r="I145" s="54"/>
      <c r="J145" s="54"/>
      <c r="K145" s="52"/>
      <c r="L145" s="54"/>
      <c r="M145" s="54"/>
      <c r="N145" s="54"/>
      <c r="O145" s="54"/>
      <c r="P145" s="54"/>
      <c r="Q145" s="54"/>
      <c r="R145" s="19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spans="1:29" ht="14.25" customHeight="1" x14ac:dyDescent="0.25">
      <c r="A146" s="51"/>
      <c r="B146" s="51"/>
      <c r="C146" s="52"/>
      <c r="D146" s="52"/>
      <c r="E146" s="52"/>
      <c r="F146" s="52"/>
      <c r="G146" s="53"/>
      <c r="H146" s="54"/>
      <c r="I146" s="54"/>
      <c r="J146" s="54"/>
      <c r="K146" s="52"/>
      <c r="L146" s="54"/>
      <c r="M146" s="54"/>
      <c r="N146" s="54"/>
      <c r="O146" s="54"/>
      <c r="P146" s="54"/>
      <c r="Q146" s="54"/>
      <c r="R146" s="19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spans="1:29" ht="14.25" customHeight="1" x14ac:dyDescent="0.25">
      <c r="A147" s="51"/>
      <c r="B147" s="51"/>
      <c r="C147" s="52"/>
      <c r="D147" s="52"/>
      <c r="E147" s="52"/>
      <c r="F147" s="52"/>
      <c r="G147" s="53"/>
      <c r="H147" s="54"/>
      <c r="I147" s="54"/>
      <c r="J147" s="54"/>
      <c r="K147" s="52"/>
      <c r="L147" s="54"/>
      <c r="M147" s="54"/>
      <c r="N147" s="54"/>
      <c r="O147" s="54"/>
      <c r="P147" s="54"/>
      <c r="Q147" s="54"/>
      <c r="R147" s="19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</row>
    <row r="148" spans="1:29" ht="14.25" customHeight="1" x14ac:dyDescent="0.25">
      <c r="A148" s="51"/>
      <c r="B148" s="51"/>
      <c r="C148" s="52"/>
      <c r="D148" s="52"/>
      <c r="E148" s="52"/>
      <c r="F148" s="52"/>
      <c r="G148" s="53"/>
      <c r="H148" s="54"/>
      <c r="I148" s="54"/>
      <c r="J148" s="54"/>
      <c r="K148" s="52"/>
      <c r="L148" s="54"/>
      <c r="M148" s="54"/>
      <c r="N148" s="54"/>
      <c r="O148" s="54"/>
      <c r="P148" s="54"/>
      <c r="Q148" s="54"/>
      <c r="R148" s="19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spans="1:29" ht="14.25" customHeight="1" x14ac:dyDescent="0.25">
      <c r="A149" s="51"/>
      <c r="B149" s="51"/>
      <c r="C149" s="52"/>
      <c r="D149" s="52"/>
      <c r="E149" s="52"/>
      <c r="F149" s="52"/>
      <c r="G149" s="53"/>
      <c r="H149" s="54"/>
      <c r="I149" s="54"/>
      <c r="J149" s="54"/>
      <c r="K149" s="52"/>
      <c r="L149" s="54"/>
      <c r="M149" s="54"/>
      <c r="N149" s="54"/>
      <c r="O149" s="54"/>
      <c r="P149" s="54"/>
      <c r="Q149" s="54"/>
      <c r="R149" s="19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spans="1:29" ht="14.25" customHeight="1" x14ac:dyDescent="0.25">
      <c r="A150" s="51"/>
      <c r="B150" s="51"/>
      <c r="C150" s="52"/>
      <c r="D150" s="52"/>
      <c r="E150" s="52"/>
      <c r="F150" s="52"/>
      <c r="G150" s="53"/>
      <c r="H150" s="54"/>
      <c r="I150" s="54"/>
      <c r="J150" s="54"/>
      <c r="K150" s="52"/>
      <c r="L150" s="54"/>
      <c r="M150" s="54"/>
      <c r="N150" s="54"/>
      <c r="O150" s="54"/>
      <c r="P150" s="54"/>
      <c r="Q150" s="54"/>
      <c r="R150" s="19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spans="1:29" ht="14.25" customHeight="1" x14ac:dyDescent="0.25">
      <c r="A151" s="51"/>
      <c r="B151" s="51"/>
      <c r="C151" s="52"/>
      <c r="D151" s="52"/>
      <c r="E151" s="52"/>
      <c r="F151" s="52"/>
      <c r="G151" s="53"/>
      <c r="H151" s="54"/>
      <c r="I151" s="54"/>
      <c r="J151" s="54"/>
      <c r="K151" s="52"/>
      <c r="L151" s="54"/>
      <c r="M151" s="54"/>
      <c r="N151" s="54"/>
      <c r="O151" s="54"/>
      <c r="P151" s="54"/>
      <c r="Q151" s="54"/>
      <c r="R151" s="19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spans="1:29" ht="14.25" customHeight="1" x14ac:dyDescent="0.25">
      <c r="A152" s="51"/>
      <c r="B152" s="51"/>
      <c r="C152" s="52"/>
      <c r="D152" s="52"/>
      <c r="E152" s="52"/>
      <c r="F152" s="52"/>
      <c r="G152" s="53"/>
      <c r="H152" s="54"/>
      <c r="I152" s="54"/>
      <c r="J152" s="54"/>
      <c r="K152" s="52"/>
      <c r="L152" s="54"/>
      <c r="M152" s="54"/>
      <c r="N152" s="54"/>
      <c r="O152" s="54"/>
      <c r="P152" s="54"/>
      <c r="Q152" s="54"/>
      <c r="R152" s="19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spans="1:29" ht="14.25" customHeight="1" x14ac:dyDescent="0.25">
      <c r="A153" s="51"/>
      <c r="B153" s="51"/>
      <c r="C153" s="52"/>
      <c r="D153" s="52"/>
      <c r="E153" s="52"/>
      <c r="F153" s="52"/>
      <c r="G153" s="53"/>
      <c r="H153" s="54"/>
      <c r="I153" s="54"/>
      <c r="J153" s="54"/>
      <c r="K153" s="52"/>
      <c r="L153" s="54"/>
      <c r="M153" s="54"/>
      <c r="N153" s="54"/>
      <c r="O153" s="54"/>
      <c r="P153" s="54"/>
      <c r="Q153" s="54"/>
      <c r="R153" s="19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spans="1:29" ht="14.25" customHeight="1" x14ac:dyDescent="0.25">
      <c r="A154" s="51"/>
      <c r="B154" s="51"/>
      <c r="C154" s="52"/>
      <c r="D154" s="52"/>
      <c r="E154" s="52"/>
      <c r="F154" s="52"/>
      <c r="G154" s="53"/>
      <c r="H154" s="54"/>
      <c r="I154" s="54"/>
      <c r="J154" s="54"/>
      <c r="K154" s="52"/>
      <c r="L154" s="54"/>
      <c r="M154" s="54"/>
      <c r="N154" s="54"/>
      <c r="O154" s="54"/>
      <c r="P154" s="54"/>
      <c r="Q154" s="54"/>
      <c r="R154" s="19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spans="1:29" ht="14.25" customHeight="1" x14ac:dyDescent="0.25">
      <c r="A155" s="51"/>
      <c r="B155" s="51"/>
      <c r="C155" s="52"/>
      <c r="D155" s="52"/>
      <c r="E155" s="52"/>
      <c r="F155" s="52"/>
      <c r="G155" s="53"/>
      <c r="H155" s="54"/>
      <c r="I155" s="54"/>
      <c r="J155" s="54"/>
      <c r="K155" s="52"/>
      <c r="L155" s="54"/>
      <c r="M155" s="54"/>
      <c r="N155" s="54"/>
      <c r="O155" s="54"/>
      <c r="P155" s="54"/>
      <c r="Q155" s="54"/>
      <c r="R155" s="19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spans="1:29" ht="14.25" customHeight="1" x14ac:dyDescent="0.25">
      <c r="A156" s="51"/>
      <c r="B156" s="51"/>
      <c r="C156" s="52"/>
      <c r="D156" s="52"/>
      <c r="E156" s="52"/>
      <c r="F156" s="52"/>
      <c r="G156" s="53"/>
      <c r="H156" s="54"/>
      <c r="I156" s="54"/>
      <c r="J156" s="54"/>
      <c r="K156" s="52"/>
      <c r="L156" s="54"/>
      <c r="M156" s="54"/>
      <c r="N156" s="54"/>
      <c r="O156" s="54"/>
      <c r="P156" s="54"/>
      <c r="Q156" s="54"/>
      <c r="R156" s="19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spans="1:29" ht="14.25" customHeight="1" x14ac:dyDescent="0.25">
      <c r="A157" s="51"/>
      <c r="B157" s="51"/>
      <c r="C157" s="52"/>
      <c r="D157" s="52"/>
      <c r="E157" s="52"/>
      <c r="F157" s="52"/>
      <c r="G157" s="53"/>
      <c r="H157" s="54"/>
      <c r="I157" s="54"/>
      <c r="J157" s="54"/>
      <c r="K157" s="52"/>
      <c r="L157" s="54"/>
      <c r="M157" s="54"/>
      <c r="N157" s="54"/>
      <c r="O157" s="54"/>
      <c r="P157" s="54"/>
      <c r="Q157" s="54"/>
      <c r="R157" s="19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spans="1:29" ht="14.25" customHeight="1" x14ac:dyDescent="0.25">
      <c r="A158" s="51"/>
      <c r="B158" s="51"/>
      <c r="C158" s="52"/>
      <c r="D158" s="52"/>
      <c r="E158" s="52"/>
      <c r="F158" s="52"/>
      <c r="G158" s="53"/>
      <c r="H158" s="54"/>
      <c r="I158" s="54"/>
      <c r="J158" s="54"/>
      <c r="K158" s="52"/>
      <c r="L158" s="54"/>
      <c r="M158" s="54"/>
      <c r="N158" s="54"/>
      <c r="O158" s="54"/>
      <c r="P158" s="54"/>
      <c r="Q158" s="54"/>
      <c r="R158" s="19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spans="1:29" ht="14.25" customHeight="1" x14ac:dyDescent="0.25">
      <c r="A159" s="51"/>
      <c r="B159" s="51"/>
      <c r="C159" s="52"/>
      <c r="D159" s="52"/>
      <c r="E159" s="52"/>
      <c r="F159" s="52"/>
      <c r="G159" s="53"/>
      <c r="H159" s="54"/>
      <c r="I159" s="54"/>
      <c r="J159" s="54"/>
      <c r="K159" s="52"/>
      <c r="L159" s="54"/>
      <c r="M159" s="54"/>
      <c r="N159" s="54"/>
      <c r="O159" s="54"/>
      <c r="P159" s="54"/>
      <c r="Q159" s="54"/>
      <c r="R159" s="19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spans="1:29" ht="14.25" customHeight="1" x14ac:dyDescent="0.25">
      <c r="A160" s="51"/>
      <c r="B160" s="51"/>
      <c r="C160" s="52"/>
      <c r="D160" s="52"/>
      <c r="E160" s="52"/>
      <c r="F160" s="52"/>
      <c r="G160" s="53"/>
      <c r="H160" s="54"/>
      <c r="I160" s="54"/>
      <c r="J160" s="54"/>
      <c r="K160" s="52"/>
      <c r="L160" s="54"/>
      <c r="M160" s="54"/>
      <c r="N160" s="54"/>
      <c r="O160" s="54"/>
      <c r="P160" s="54"/>
      <c r="Q160" s="54"/>
      <c r="R160" s="19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spans="1:29" ht="14.25" customHeight="1" x14ac:dyDescent="0.25">
      <c r="A161" s="51"/>
      <c r="B161" s="51"/>
      <c r="C161" s="52"/>
      <c r="D161" s="52"/>
      <c r="E161" s="52"/>
      <c r="F161" s="52"/>
      <c r="G161" s="53"/>
      <c r="H161" s="54"/>
      <c r="I161" s="54"/>
      <c r="J161" s="54"/>
      <c r="K161" s="52"/>
      <c r="L161" s="54"/>
      <c r="M161" s="54"/>
      <c r="N161" s="54"/>
      <c r="O161" s="54"/>
      <c r="P161" s="54"/>
      <c r="Q161" s="54"/>
      <c r="R161" s="19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spans="1:29" ht="14.25" customHeight="1" x14ac:dyDescent="0.25">
      <c r="A162" s="51"/>
      <c r="B162" s="51"/>
      <c r="C162" s="52"/>
      <c r="D162" s="52"/>
      <c r="E162" s="52"/>
      <c r="F162" s="52"/>
      <c r="G162" s="53"/>
      <c r="H162" s="54"/>
      <c r="I162" s="54"/>
      <c r="J162" s="54"/>
      <c r="K162" s="52"/>
      <c r="L162" s="54"/>
      <c r="M162" s="54"/>
      <c r="N162" s="54"/>
      <c r="O162" s="54"/>
      <c r="P162" s="54"/>
      <c r="Q162" s="54"/>
      <c r="R162" s="19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spans="1:29" ht="14.25" customHeight="1" x14ac:dyDescent="0.25">
      <c r="A163" s="51"/>
      <c r="B163" s="51"/>
      <c r="C163" s="52"/>
      <c r="D163" s="52"/>
      <c r="E163" s="52"/>
      <c r="F163" s="52"/>
      <c r="G163" s="53"/>
      <c r="H163" s="54"/>
      <c r="I163" s="54"/>
      <c r="J163" s="54"/>
      <c r="K163" s="52"/>
      <c r="L163" s="54"/>
      <c r="M163" s="54"/>
      <c r="N163" s="54"/>
      <c r="O163" s="54"/>
      <c r="P163" s="54"/>
      <c r="Q163" s="54"/>
      <c r="R163" s="19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</row>
    <row r="164" spans="1:29" ht="14.25" customHeight="1" x14ac:dyDescent="0.25">
      <c r="A164" s="51"/>
      <c r="B164" s="51"/>
      <c r="C164" s="52"/>
      <c r="D164" s="52"/>
      <c r="E164" s="52"/>
      <c r="F164" s="52"/>
      <c r="G164" s="53"/>
      <c r="H164" s="54"/>
      <c r="I164" s="54"/>
      <c r="J164" s="54"/>
      <c r="K164" s="52"/>
      <c r="L164" s="54"/>
      <c r="M164" s="54"/>
      <c r="N164" s="54"/>
      <c r="O164" s="54"/>
      <c r="P164" s="54"/>
      <c r="Q164" s="54"/>
      <c r="R164" s="19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spans="1:29" ht="14.25" customHeight="1" x14ac:dyDescent="0.25">
      <c r="A165" s="51"/>
      <c r="B165" s="51"/>
      <c r="C165" s="52"/>
      <c r="D165" s="52"/>
      <c r="E165" s="52"/>
      <c r="F165" s="52"/>
      <c r="G165" s="53"/>
      <c r="H165" s="54"/>
      <c r="I165" s="54"/>
      <c r="J165" s="54"/>
      <c r="K165" s="52"/>
      <c r="L165" s="54"/>
      <c r="M165" s="54"/>
      <c r="N165" s="54"/>
      <c r="O165" s="54"/>
      <c r="P165" s="54"/>
      <c r="Q165" s="54"/>
      <c r="R165" s="19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spans="1:29" ht="14.25" customHeight="1" x14ac:dyDescent="0.25">
      <c r="A166" s="51"/>
      <c r="B166" s="51"/>
      <c r="C166" s="52"/>
      <c r="D166" s="52"/>
      <c r="E166" s="52"/>
      <c r="F166" s="52"/>
      <c r="G166" s="53"/>
      <c r="H166" s="54"/>
      <c r="I166" s="54"/>
      <c r="J166" s="54"/>
      <c r="K166" s="52"/>
      <c r="L166" s="54"/>
      <c r="M166" s="54"/>
      <c r="N166" s="54"/>
      <c r="O166" s="54"/>
      <c r="P166" s="54"/>
      <c r="Q166" s="54"/>
      <c r="R166" s="19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spans="1:29" ht="14.25" customHeight="1" x14ac:dyDescent="0.25">
      <c r="A167" s="51"/>
      <c r="B167" s="51"/>
      <c r="C167" s="52"/>
      <c r="D167" s="52"/>
      <c r="E167" s="52"/>
      <c r="F167" s="52"/>
      <c r="G167" s="53"/>
      <c r="H167" s="54"/>
      <c r="I167" s="54"/>
      <c r="J167" s="54"/>
      <c r="K167" s="52"/>
      <c r="L167" s="54"/>
      <c r="M167" s="54"/>
      <c r="N167" s="54"/>
      <c r="O167" s="54"/>
      <c r="P167" s="54"/>
      <c r="Q167" s="54"/>
      <c r="R167" s="19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spans="1:29" ht="14.25" customHeight="1" x14ac:dyDescent="0.25">
      <c r="A168" s="51"/>
      <c r="B168" s="51"/>
      <c r="C168" s="52"/>
      <c r="D168" s="52"/>
      <c r="E168" s="52"/>
      <c r="F168" s="52"/>
      <c r="G168" s="53"/>
      <c r="H168" s="54"/>
      <c r="I168" s="54"/>
      <c r="J168" s="54"/>
      <c r="K168" s="52"/>
      <c r="L168" s="54"/>
      <c r="M168" s="54"/>
      <c r="N168" s="54"/>
      <c r="O168" s="54"/>
      <c r="P168" s="54"/>
      <c r="Q168" s="54"/>
      <c r="R168" s="19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spans="1:29" ht="14.25" customHeight="1" x14ac:dyDescent="0.25">
      <c r="A169" s="51"/>
      <c r="B169" s="51"/>
      <c r="C169" s="52"/>
      <c r="D169" s="52"/>
      <c r="E169" s="52"/>
      <c r="F169" s="52"/>
      <c r="G169" s="53"/>
      <c r="H169" s="54"/>
      <c r="I169" s="54"/>
      <c r="J169" s="54"/>
      <c r="K169" s="52"/>
      <c r="L169" s="54"/>
      <c r="M169" s="54"/>
      <c r="N169" s="54"/>
      <c r="O169" s="54"/>
      <c r="P169" s="54"/>
      <c r="Q169" s="54"/>
      <c r="R169" s="19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ht="14.25" customHeight="1" x14ac:dyDescent="0.25">
      <c r="A170" s="51"/>
      <c r="B170" s="51"/>
      <c r="C170" s="52"/>
      <c r="D170" s="52"/>
      <c r="E170" s="52"/>
      <c r="F170" s="52"/>
      <c r="G170" s="53"/>
      <c r="H170" s="54"/>
      <c r="I170" s="54"/>
      <c r="J170" s="54"/>
      <c r="K170" s="52"/>
      <c r="L170" s="54"/>
      <c r="M170" s="54"/>
      <c r="N170" s="54"/>
      <c r="O170" s="54"/>
      <c r="P170" s="54"/>
      <c r="Q170" s="54"/>
      <c r="R170" s="19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spans="1:29" ht="14.25" customHeight="1" x14ac:dyDescent="0.25">
      <c r="A171" s="51"/>
      <c r="B171" s="51"/>
      <c r="C171" s="52"/>
      <c r="D171" s="52"/>
      <c r="E171" s="52"/>
      <c r="F171" s="52"/>
      <c r="G171" s="53"/>
      <c r="H171" s="54"/>
      <c r="I171" s="54"/>
      <c r="J171" s="54"/>
      <c r="K171" s="52"/>
      <c r="L171" s="54"/>
      <c r="M171" s="54"/>
      <c r="N171" s="54"/>
      <c r="O171" s="54"/>
      <c r="P171" s="54"/>
      <c r="Q171" s="54"/>
      <c r="R171" s="19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spans="1:29" ht="14.25" customHeight="1" x14ac:dyDescent="0.25">
      <c r="A172" s="51"/>
      <c r="B172" s="51"/>
      <c r="C172" s="52"/>
      <c r="D172" s="52"/>
      <c r="E172" s="52"/>
      <c r="F172" s="52"/>
      <c r="G172" s="53"/>
      <c r="H172" s="54"/>
      <c r="I172" s="54"/>
      <c r="J172" s="54"/>
      <c r="K172" s="52"/>
      <c r="L172" s="54"/>
      <c r="M172" s="54"/>
      <c r="N172" s="54"/>
      <c r="O172" s="54"/>
      <c r="P172" s="54"/>
      <c r="Q172" s="54"/>
      <c r="R172" s="19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spans="1:29" ht="14.25" customHeight="1" x14ac:dyDescent="0.25">
      <c r="A173" s="51"/>
      <c r="B173" s="51"/>
      <c r="C173" s="52"/>
      <c r="D173" s="52"/>
      <c r="E173" s="52"/>
      <c r="F173" s="52"/>
      <c r="G173" s="53"/>
      <c r="H173" s="54"/>
      <c r="I173" s="54"/>
      <c r="J173" s="54"/>
      <c r="K173" s="52"/>
      <c r="L173" s="54"/>
      <c r="M173" s="54"/>
      <c r="N173" s="54"/>
      <c r="O173" s="54"/>
      <c r="P173" s="54"/>
      <c r="Q173" s="54"/>
      <c r="R173" s="19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spans="1:29" ht="14.25" customHeight="1" x14ac:dyDescent="0.25">
      <c r="A174" s="51"/>
      <c r="B174" s="51"/>
      <c r="C174" s="52"/>
      <c r="D174" s="52"/>
      <c r="E174" s="52"/>
      <c r="F174" s="52"/>
      <c r="G174" s="53"/>
      <c r="H174" s="54"/>
      <c r="I174" s="54"/>
      <c r="J174" s="54"/>
      <c r="K174" s="52"/>
      <c r="L174" s="54"/>
      <c r="M174" s="54"/>
      <c r="N174" s="54"/>
      <c r="O174" s="54"/>
      <c r="P174" s="54"/>
      <c r="Q174" s="54"/>
      <c r="R174" s="19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spans="1:29" ht="14.25" customHeight="1" x14ac:dyDescent="0.25">
      <c r="A175" s="51"/>
      <c r="B175" s="51"/>
      <c r="C175" s="52"/>
      <c r="D175" s="52"/>
      <c r="E175" s="52"/>
      <c r="F175" s="52"/>
      <c r="G175" s="53"/>
      <c r="H175" s="54"/>
      <c r="I175" s="54"/>
      <c r="J175" s="54"/>
      <c r="K175" s="52"/>
      <c r="L175" s="54"/>
      <c r="M175" s="54"/>
      <c r="N175" s="54"/>
      <c r="O175" s="54"/>
      <c r="P175" s="54"/>
      <c r="Q175" s="54"/>
      <c r="R175" s="19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spans="1:29" ht="14.25" customHeight="1" x14ac:dyDescent="0.25">
      <c r="A176" s="51"/>
      <c r="B176" s="51"/>
      <c r="C176" s="52"/>
      <c r="D176" s="52"/>
      <c r="E176" s="52"/>
      <c r="F176" s="52"/>
      <c r="G176" s="53"/>
      <c r="H176" s="54"/>
      <c r="I176" s="54"/>
      <c r="J176" s="54"/>
      <c r="K176" s="52"/>
      <c r="L176" s="54"/>
      <c r="M176" s="54"/>
      <c r="N176" s="54"/>
      <c r="O176" s="54"/>
      <c r="P176" s="54"/>
      <c r="Q176" s="54"/>
      <c r="R176" s="19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spans="1:29" ht="14.25" customHeight="1" x14ac:dyDescent="0.25">
      <c r="A177" s="51"/>
      <c r="B177" s="51"/>
      <c r="C177" s="52"/>
      <c r="D177" s="52"/>
      <c r="E177" s="52"/>
      <c r="F177" s="52"/>
      <c r="G177" s="53"/>
      <c r="H177" s="54"/>
      <c r="I177" s="54"/>
      <c r="J177" s="54"/>
      <c r="K177" s="52"/>
      <c r="L177" s="54"/>
      <c r="M177" s="54"/>
      <c r="N177" s="54"/>
      <c r="O177" s="54"/>
      <c r="P177" s="54"/>
      <c r="Q177" s="54"/>
      <c r="R177" s="19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spans="1:29" ht="14.25" customHeight="1" x14ac:dyDescent="0.25">
      <c r="A178" s="51"/>
      <c r="B178" s="51"/>
      <c r="C178" s="52"/>
      <c r="D178" s="52"/>
      <c r="E178" s="52"/>
      <c r="F178" s="52"/>
      <c r="G178" s="53"/>
      <c r="H178" s="54"/>
      <c r="I178" s="54"/>
      <c r="J178" s="54"/>
      <c r="K178" s="52"/>
      <c r="L178" s="54"/>
      <c r="M178" s="54"/>
      <c r="N178" s="54"/>
      <c r="O178" s="54"/>
      <c r="P178" s="54"/>
      <c r="Q178" s="54"/>
      <c r="R178" s="19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spans="1:29" ht="14.25" customHeight="1" x14ac:dyDescent="0.25">
      <c r="A179" s="51"/>
      <c r="B179" s="51"/>
      <c r="C179" s="52"/>
      <c r="D179" s="52"/>
      <c r="E179" s="52"/>
      <c r="F179" s="52"/>
      <c r="G179" s="53"/>
      <c r="H179" s="54"/>
      <c r="I179" s="54"/>
      <c r="J179" s="54"/>
      <c r="K179" s="52"/>
      <c r="L179" s="54"/>
      <c r="M179" s="54"/>
      <c r="N179" s="54"/>
      <c r="O179" s="54"/>
      <c r="P179" s="54"/>
      <c r="Q179" s="54"/>
      <c r="R179" s="19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spans="1:29" ht="14.25" customHeight="1" x14ac:dyDescent="0.25">
      <c r="A180" s="51"/>
      <c r="B180" s="51"/>
      <c r="C180" s="52"/>
      <c r="D180" s="52"/>
      <c r="E180" s="52"/>
      <c r="F180" s="52"/>
      <c r="G180" s="53"/>
      <c r="H180" s="54"/>
      <c r="I180" s="54"/>
      <c r="J180" s="54"/>
      <c r="K180" s="52"/>
      <c r="L180" s="54"/>
      <c r="M180" s="54"/>
      <c r="N180" s="54"/>
      <c r="O180" s="54"/>
      <c r="P180" s="54"/>
      <c r="Q180" s="54"/>
      <c r="R180" s="19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</row>
    <row r="181" spans="1:29" ht="14.25" customHeight="1" x14ac:dyDescent="0.25">
      <c r="A181" s="51"/>
      <c r="B181" s="51"/>
      <c r="C181" s="52"/>
      <c r="D181" s="52"/>
      <c r="E181" s="52"/>
      <c r="F181" s="52"/>
      <c r="G181" s="53"/>
      <c r="H181" s="54"/>
      <c r="I181" s="54"/>
      <c r="J181" s="54"/>
      <c r="K181" s="52"/>
      <c r="L181" s="54"/>
      <c r="M181" s="54"/>
      <c r="N181" s="54"/>
      <c r="O181" s="54"/>
      <c r="P181" s="54"/>
      <c r="Q181" s="54"/>
      <c r="R181" s="19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</row>
    <row r="182" spans="1:29" ht="14.25" customHeight="1" x14ac:dyDescent="0.25">
      <c r="A182" s="51"/>
      <c r="B182" s="51"/>
      <c r="C182" s="52"/>
      <c r="D182" s="52"/>
      <c r="E182" s="52"/>
      <c r="F182" s="52"/>
      <c r="G182" s="53"/>
      <c r="H182" s="54"/>
      <c r="I182" s="54"/>
      <c r="J182" s="54"/>
      <c r="K182" s="52"/>
      <c r="L182" s="54"/>
      <c r="M182" s="54"/>
      <c r="N182" s="54"/>
      <c r="O182" s="54"/>
      <c r="P182" s="54"/>
      <c r="Q182" s="54"/>
      <c r="R182" s="19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spans="1:29" ht="14.25" customHeight="1" x14ac:dyDescent="0.25">
      <c r="A183" s="51"/>
      <c r="B183" s="51"/>
      <c r="C183" s="52"/>
      <c r="D183" s="52"/>
      <c r="E183" s="52"/>
      <c r="F183" s="52"/>
      <c r="G183" s="53"/>
      <c r="H183" s="54"/>
      <c r="I183" s="54"/>
      <c r="J183" s="54"/>
      <c r="K183" s="52"/>
      <c r="L183" s="54"/>
      <c r="M183" s="54"/>
      <c r="N183" s="54"/>
      <c r="O183" s="54"/>
      <c r="P183" s="54"/>
      <c r="Q183" s="54"/>
      <c r="R183" s="19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spans="1:29" ht="14.25" customHeight="1" x14ac:dyDescent="0.25">
      <c r="A184" s="51"/>
      <c r="B184" s="51"/>
      <c r="C184" s="52"/>
      <c r="D184" s="52"/>
      <c r="E184" s="52"/>
      <c r="F184" s="52"/>
      <c r="G184" s="53"/>
      <c r="H184" s="54"/>
      <c r="I184" s="54"/>
      <c r="J184" s="54"/>
      <c r="K184" s="52"/>
      <c r="L184" s="54"/>
      <c r="M184" s="54"/>
      <c r="N184" s="54"/>
      <c r="O184" s="54"/>
      <c r="P184" s="54"/>
      <c r="Q184" s="54"/>
      <c r="R184" s="19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spans="1:29" ht="14.25" customHeight="1" x14ac:dyDescent="0.25">
      <c r="A185" s="51"/>
      <c r="B185" s="51"/>
      <c r="C185" s="52"/>
      <c r="D185" s="52"/>
      <c r="E185" s="52"/>
      <c r="F185" s="52"/>
      <c r="G185" s="53"/>
      <c r="H185" s="54"/>
      <c r="I185" s="54"/>
      <c r="J185" s="54"/>
      <c r="K185" s="52"/>
      <c r="L185" s="54"/>
      <c r="M185" s="54"/>
      <c r="N185" s="54"/>
      <c r="O185" s="54"/>
      <c r="P185" s="54"/>
      <c r="Q185" s="54"/>
      <c r="R185" s="19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spans="1:29" ht="14.25" customHeight="1" x14ac:dyDescent="0.25">
      <c r="A186" s="51"/>
      <c r="B186" s="51"/>
      <c r="C186" s="52"/>
      <c r="D186" s="52"/>
      <c r="E186" s="52"/>
      <c r="F186" s="52"/>
      <c r="G186" s="53"/>
      <c r="H186" s="54"/>
      <c r="I186" s="54"/>
      <c r="J186" s="54"/>
      <c r="K186" s="52"/>
      <c r="L186" s="54"/>
      <c r="M186" s="54"/>
      <c r="N186" s="54"/>
      <c r="O186" s="54"/>
      <c r="P186" s="54"/>
      <c r="Q186" s="54"/>
      <c r="R186" s="19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spans="1:29" ht="14.25" customHeight="1" x14ac:dyDescent="0.25">
      <c r="A187" s="51"/>
      <c r="B187" s="51"/>
      <c r="C187" s="52"/>
      <c r="D187" s="52"/>
      <c r="E187" s="52"/>
      <c r="F187" s="52"/>
      <c r="G187" s="53"/>
      <c r="H187" s="54"/>
      <c r="I187" s="54"/>
      <c r="J187" s="54"/>
      <c r="K187" s="52"/>
      <c r="L187" s="54"/>
      <c r="M187" s="54"/>
      <c r="N187" s="54"/>
      <c r="O187" s="54"/>
      <c r="P187" s="54"/>
      <c r="Q187" s="54"/>
      <c r="R187" s="19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spans="1:29" ht="14.25" customHeight="1" x14ac:dyDescent="0.25">
      <c r="A188" s="51"/>
      <c r="B188" s="51"/>
      <c r="C188" s="52"/>
      <c r="D188" s="52"/>
      <c r="E188" s="52"/>
      <c r="F188" s="52"/>
      <c r="G188" s="53"/>
      <c r="H188" s="54"/>
      <c r="I188" s="54"/>
      <c r="J188" s="54"/>
      <c r="K188" s="52"/>
      <c r="L188" s="54"/>
      <c r="M188" s="54"/>
      <c r="N188" s="54"/>
      <c r="O188" s="54"/>
      <c r="P188" s="54"/>
      <c r="Q188" s="54"/>
      <c r="R188" s="19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 spans="1:29" ht="14.25" customHeight="1" x14ac:dyDescent="0.25">
      <c r="A189" s="51"/>
      <c r="B189" s="51"/>
      <c r="C189" s="52"/>
      <c r="D189" s="52"/>
      <c r="E189" s="52"/>
      <c r="F189" s="52"/>
      <c r="G189" s="53"/>
      <c r="H189" s="54"/>
      <c r="I189" s="54"/>
      <c r="J189" s="54"/>
      <c r="K189" s="52"/>
      <c r="L189" s="54"/>
      <c r="M189" s="54"/>
      <c r="N189" s="54"/>
      <c r="O189" s="54"/>
      <c r="P189" s="54"/>
      <c r="Q189" s="54"/>
      <c r="R189" s="19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 spans="1:29" ht="14.25" customHeight="1" x14ac:dyDescent="0.25">
      <c r="A190" s="51"/>
      <c r="B190" s="51"/>
      <c r="C190" s="52"/>
      <c r="D190" s="52"/>
      <c r="E190" s="52"/>
      <c r="F190" s="52"/>
      <c r="G190" s="53"/>
      <c r="H190" s="54"/>
      <c r="I190" s="54"/>
      <c r="J190" s="54"/>
      <c r="K190" s="52"/>
      <c r="L190" s="54"/>
      <c r="M190" s="54"/>
      <c r="N190" s="54"/>
      <c r="O190" s="54"/>
      <c r="P190" s="54"/>
      <c r="Q190" s="54"/>
      <c r="R190" s="19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</row>
    <row r="191" spans="1:29" ht="14.25" customHeight="1" x14ac:dyDescent="0.25">
      <c r="A191" s="51"/>
      <c r="B191" s="51"/>
      <c r="C191" s="52"/>
      <c r="D191" s="52"/>
      <c r="E191" s="52"/>
      <c r="F191" s="52"/>
      <c r="G191" s="53"/>
      <c r="H191" s="54"/>
      <c r="I191" s="54"/>
      <c r="J191" s="54"/>
      <c r="K191" s="52"/>
      <c r="L191" s="54"/>
      <c r="M191" s="54"/>
      <c r="N191" s="54"/>
      <c r="O191" s="54"/>
      <c r="P191" s="54"/>
      <c r="Q191" s="54"/>
      <c r="R191" s="19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</row>
    <row r="192" spans="1:29" ht="14.25" customHeight="1" x14ac:dyDescent="0.25">
      <c r="A192" s="51"/>
      <c r="B192" s="51"/>
      <c r="C192" s="52"/>
      <c r="D192" s="52"/>
      <c r="E192" s="52"/>
      <c r="F192" s="52"/>
      <c r="G192" s="53"/>
      <c r="H192" s="54"/>
      <c r="I192" s="54"/>
      <c r="J192" s="54"/>
      <c r="K192" s="52"/>
      <c r="L192" s="54"/>
      <c r="M192" s="54"/>
      <c r="N192" s="54"/>
      <c r="O192" s="54"/>
      <c r="P192" s="54"/>
      <c r="Q192" s="54"/>
      <c r="R192" s="19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</row>
    <row r="193" spans="1:29" ht="14.25" customHeight="1" x14ac:dyDescent="0.25">
      <c r="A193" s="51"/>
      <c r="B193" s="51"/>
      <c r="C193" s="52"/>
      <c r="D193" s="52"/>
      <c r="E193" s="52"/>
      <c r="F193" s="52"/>
      <c r="G193" s="53"/>
      <c r="H193" s="54"/>
      <c r="I193" s="54"/>
      <c r="J193" s="54"/>
      <c r="K193" s="52"/>
      <c r="L193" s="54"/>
      <c r="M193" s="54"/>
      <c r="N193" s="54"/>
      <c r="O193" s="54"/>
      <c r="P193" s="54"/>
      <c r="Q193" s="54"/>
      <c r="R193" s="19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</row>
    <row r="194" spans="1:29" ht="14.25" customHeight="1" x14ac:dyDescent="0.25">
      <c r="A194" s="51"/>
      <c r="B194" s="51"/>
      <c r="C194" s="52"/>
      <c r="D194" s="52"/>
      <c r="E194" s="52"/>
      <c r="F194" s="52"/>
      <c r="G194" s="53"/>
      <c r="H194" s="54"/>
      <c r="I194" s="54"/>
      <c r="J194" s="54"/>
      <c r="K194" s="52"/>
      <c r="L194" s="54"/>
      <c r="M194" s="54"/>
      <c r="N194" s="54"/>
      <c r="O194" s="54"/>
      <c r="P194" s="54"/>
      <c r="Q194" s="54"/>
      <c r="R194" s="19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</row>
    <row r="195" spans="1:29" ht="14.25" customHeight="1" x14ac:dyDescent="0.25">
      <c r="A195" s="51"/>
      <c r="B195" s="51"/>
      <c r="C195" s="52"/>
      <c r="D195" s="52"/>
      <c r="E195" s="52"/>
      <c r="F195" s="52"/>
      <c r="G195" s="53"/>
      <c r="H195" s="54"/>
      <c r="I195" s="54"/>
      <c r="J195" s="54"/>
      <c r="K195" s="52"/>
      <c r="L195" s="54"/>
      <c r="M195" s="54"/>
      <c r="N195" s="54"/>
      <c r="O195" s="54"/>
      <c r="P195" s="54"/>
      <c r="Q195" s="54"/>
      <c r="R195" s="19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</row>
    <row r="196" spans="1:29" ht="14.25" customHeight="1" x14ac:dyDescent="0.25">
      <c r="A196" s="51"/>
      <c r="B196" s="51"/>
      <c r="C196" s="52"/>
      <c r="D196" s="52"/>
      <c r="E196" s="52"/>
      <c r="F196" s="52"/>
      <c r="G196" s="53"/>
      <c r="H196" s="54"/>
      <c r="I196" s="54"/>
      <c r="J196" s="54"/>
      <c r="K196" s="52"/>
      <c r="L196" s="54"/>
      <c r="M196" s="54"/>
      <c r="N196" s="54"/>
      <c r="O196" s="54"/>
      <c r="P196" s="54"/>
      <c r="Q196" s="54"/>
      <c r="R196" s="19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</row>
    <row r="197" spans="1:29" ht="14.25" customHeight="1" x14ac:dyDescent="0.25">
      <c r="A197" s="51"/>
      <c r="B197" s="51"/>
      <c r="C197" s="52"/>
      <c r="D197" s="52"/>
      <c r="E197" s="52"/>
      <c r="F197" s="52"/>
      <c r="G197" s="53"/>
      <c r="H197" s="54"/>
      <c r="I197" s="54"/>
      <c r="J197" s="54"/>
      <c r="K197" s="52"/>
      <c r="L197" s="54"/>
      <c r="M197" s="54"/>
      <c r="N197" s="54"/>
      <c r="O197" s="54"/>
      <c r="P197" s="54"/>
      <c r="Q197" s="54"/>
      <c r="R197" s="19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</row>
    <row r="198" spans="1:29" ht="14.25" customHeight="1" x14ac:dyDescent="0.25">
      <c r="A198" s="51"/>
      <c r="B198" s="51"/>
      <c r="C198" s="52"/>
      <c r="D198" s="52"/>
      <c r="E198" s="52"/>
      <c r="F198" s="52"/>
      <c r="G198" s="53"/>
      <c r="H198" s="54"/>
      <c r="I198" s="54"/>
      <c r="J198" s="54"/>
      <c r="K198" s="52"/>
      <c r="L198" s="54"/>
      <c r="M198" s="54"/>
      <c r="N198" s="54"/>
      <c r="O198" s="54"/>
      <c r="P198" s="54"/>
      <c r="Q198" s="54"/>
      <c r="R198" s="19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</row>
    <row r="199" spans="1:29" ht="14.25" customHeight="1" x14ac:dyDescent="0.25">
      <c r="A199" s="51"/>
      <c r="B199" s="51"/>
      <c r="C199" s="52"/>
      <c r="D199" s="52"/>
      <c r="E199" s="52"/>
      <c r="F199" s="52"/>
      <c r="G199" s="53"/>
      <c r="H199" s="54"/>
      <c r="I199" s="54"/>
      <c r="J199" s="54"/>
      <c r="K199" s="52"/>
      <c r="L199" s="54"/>
      <c r="M199" s="54"/>
      <c r="N199" s="54"/>
      <c r="O199" s="54"/>
      <c r="P199" s="54"/>
      <c r="Q199" s="54"/>
      <c r="R199" s="19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</row>
    <row r="200" spans="1:29" ht="14.25" customHeight="1" x14ac:dyDescent="0.25">
      <c r="A200" s="51"/>
      <c r="B200" s="51"/>
      <c r="C200" s="52"/>
      <c r="D200" s="52"/>
      <c r="E200" s="52"/>
      <c r="F200" s="52"/>
      <c r="G200" s="53"/>
      <c r="H200" s="54"/>
      <c r="I200" s="54"/>
      <c r="J200" s="54"/>
      <c r="K200" s="52"/>
      <c r="L200" s="54"/>
      <c r="M200" s="54"/>
      <c r="N200" s="54"/>
      <c r="O200" s="54"/>
      <c r="P200" s="54"/>
      <c r="Q200" s="54"/>
      <c r="R200" s="19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</row>
    <row r="201" spans="1:29" ht="14.25" customHeight="1" x14ac:dyDescent="0.25">
      <c r="A201" s="51"/>
      <c r="B201" s="51"/>
      <c r="C201" s="52"/>
      <c r="D201" s="52"/>
      <c r="E201" s="52"/>
      <c r="F201" s="52"/>
      <c r="G201" s="53"/>
      <c r="H201" s="54"/>
      <c r="I201" s="54"/>
      <c r="J201" s="54"/>
      <c r="K201" s="52"/>
      <c r="L201" s="54"/>
      <c r="M201" s="54"/>
      <c r="N201" s="54"/>
      <c r="O201" s="54"/>
      <c r="P201" s="54"/>
      <c r="Q201" s="54"/>
      <c r="R201" s="19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</row>
    <row r="202" spans="1:29" ht="14.25" customHeight="1" x14ac:dyDescent="0.25">
      <c r="A202" s="51"/>
      <c r="B202" s="51"/>
      <c r="C202" s="52"/>
      <c r="D202" s="52"/>
      <c r="E202" s="52"/>
      <c r="F202" s="52"/>
      <c r="G202" s="53"/>
      <c r="H202" s="54"/>
      <c r="I202" s="54"/>
      <c r="J202" s="54"/>
      <c r="K202" s="52"/>
      <c r="L202" s="54"/>
      <c r="M202" s="54"/>
      <c r="N202" s="54"/>
      <c r="O202" s="54"/>
      <c r="P202" s="54"/>
      <c r="Q202" s="54"/>
      <c r="R202" s="19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</row>
    <row r="203" spans="1:29" ht="14.25" customHeight="1" x14ac:dyDescent="0.25">
      <c r="A203" s="51"/>
      <c r="B203" s="51"/>
      <c r="C203" s="52"/>
      <c r="D203" s="52"/>
      <c r="E203" s="52"/>
      <c r="F203" s="52"/>
      <c r="G203" s="53"/>
      <c r="H203" s="54"/>
      <c r="I203" s="54"/>
      <c r="J203" s="54"/>
      <c r="K203" s="52"/>
      <c r="L203" s="54"/>
      <c r="M203" s="54"/>
      <c r="N203" s="54"/>
      <c r="O203" s="54"/>
      <c r="P203" s="54"/>
      <c r="Q203" s="54"/>
      <c r="R203" s="19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</row>
    <row r="204" spans="1:29" ht="14.25" customHeight="1" x14ac:dyDescent="0.25">
      <c r="A204" s="51"/>
      <c r="B204" s="51"/>
      <c r="C204" s="52"/>
      <c r="D204" s="52"/>
      <c r="E204" s="52"/>
      <c r="F204" s="52"/>
      <c r="G204" s="53"/>
      <c r="H204" s="54"/>
      <c r="I204" s="54"/>
      <c r="J204" s="54"/>
      <c r="K204" s="52"/>
      <c r="L204" s="54"/>
      <c r="M204" s="54"/>
      <c r="N204" s="54"/>
      <c r="O204" s="54"/>
      <c r="P204" s="54"/>
      <c r="Q204" s="54"/>
      <c r="R204" s="19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</row>
    <row r="205" spans="1:29" ht="14.25" customHeight="1" x14ac:dyDescent="0.25">
      <c r="A205" s="51"/>
      <c r="B205" s="51"/>
      <c r="C205" s="52"/>
      <c r="D205" s="52"/>
      <c r="E205" s="52"/>
      <c r="F205" s="52"/>
      <c r="G205" s="53"/>
      <c r="H205" s="54"/>
      <c r="I205" s="54"/>
      <c r="J205" s="54"/>
      <c r="K205" s="52"/>
      <c r="L205" s="54"/>
      <c r="M205" s="54"/>
      <c r="N205" s="54"/>
      <c r="O205" s="54"/>
      <c r="P205" s="54"/>
      <c r="Q205" s="54"/>
      <c r="R205" s="19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</row>
    <row r="206" spans="1:29" ht="14.25" customHeight="1" x14ac:dyDescent="0.25">
      <c r="A206" s="51"/>
      <c r="B206" s="51"/>
      <c r="C206" s="52"/>
      <c r="D206" s="52"/>
      <c r="E206" s="52"/>
      <c r="F206" s="52"/>
      <c r="G206" s="53"/>
      <c r="H206" s="54"/>
      <c r="I206" s="54"/>
      <c r="J206" s="54"/>
      <c r="K206" s="52"/>
      <c r="L206" s="54"/>
      <c r="M206" s="54"/>
      <c r="N206" s="54"/>
      <c r="O206" s="54"/>
      <c r="P206" s="54"/>
      <c r="Q206" s="54"/>
      <c r="R206" s="19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</row>
    <row r="207" spans="1:29" ht="14.25" customHeight="1" x14ac:dyDescent="0.25">
      <c r="A207" s="51"/>
      <c r="B207" s="51"/>
      <c r="C207" s="52"/>
      <c r="D207" s="52"/>
      <c r="E207" s="52"/>
      <c r="F207" s="52"/>
      <c r="G207" s="53"/>
      <c r="H207" s="54"/>
      <c r="I207" s="54"/>
      <c r="J207" s="54"/>
      <c r="K207" s="52"/>
      <c r="L207" s="54"/>
      <c r="M207" s="54"/>
      <c r="N207" s="54"/>
      <c r="O207" s="54"/>
      <c r="P207" s="54"/>
      <c r="Q207" s="54"/>
      <c r="R207" s="19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</row>
    <row r="208" spans="1:29" ht="14.25" customHeight="1" x14ac:dyDescent="0.25">
      <c r="A208" s="51"/>
      <c r="B208" s="51"/>
      <c r="C208" s="52"/>
      <c r="D208" s="52"/>
      <c r="E208" s="52"/>
      <c r="F208" s="52"/>
      <c r="G208" s="53"/>
      <c r="H208" s="54"/>
      <c r="I208" s="54"/>
      <c r="J208" s="54"/>
      <c r="K208" s="52"/>
      <c r="L208" s="54"/>
      <c r="M208" s="54"/>
      <c r="N208" s="54"/>
      <c r="O208" s="54"/>
      <c r="P208" s="54"/>
      <c r="Q208" s="54"/>
      <c r="R208" s="19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</row>
    <row r="209" spans="1:29" ht="14.25" customHeight="1" x14ac:dyDescent="0.25">
      <c r="A209" s="51"/>
      <c r="B209" s="51"/>
      <c r="C209" s="52"/>
      <c r="D209" s="52"/>
      <c r="E209" s="52"/>
      <c r="F209" s="52"/>
      <c r="G209" s="53"/>
      <c r="H209" s="54"/>
      <c r="I209" s="54"/>
      <c r="J209" s="54"/>
      <c r="K209" s="52"/>
      <c r="L209" s="54"/>
      <c r="M209" s="54"/>
      <c r="N209" s="54"/>
      <c r="O209" s="54"/>
      <c r="P209" s="54"/>
      <c r="Q209" s="54"/>
      <c r="R209" s="19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</row>
    <row r="210" spans="1:29" ht="14.25" customHeight="1" x14ac:dyDescent="0.25">
      <c r="A210" s="51"/>
      <c r="B210" s="51"/>
      <c r="C210" s="52"/>
      <c r="D210" s="52"/>
      <c r="E210" s="52"/>
      <c r="F210" s="52"/>
      <c r="G210" s="53"/>
      <c r="H210" s="54"/>
      <c r="I210" s="54"/>
      <c r="J210" s="54"/>
      <c r="K210" s="52"/>
      <c r="L210" s="54"/>
      <c r="M210" s="54"/>
      <c r="N210" s="54"/>
      <c r="O210" s="54"/>
      <c r="P210" s="54"/>
      <c r="Q210" s="54"/>
      <c r="R210" s="19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 spans="1:29" ht="14.25" customHeight="1" x14ac:dyDescent="0.25">
      <c r="A211" s="51"/>
      <c r="B211" s="51"/>
      <c r="C211" s="52"/>
      <c r="D211" s="52"/>
      <c r="E211" s="52"/>
      <c r="F211" s="52"/>
      <c r="G211" s="53"/>
      <c r="H211" s="54"/>
      <c r="I211" s="54"/>
      <c r="J211" s="54"/>
      <c r="K211" s="52"/>
      <c r="L211" s="54"/>
      <c r="M211" s="54"/>
      <c r="N211" s="54"/>
      <c r="O211" s="54"/>
      <c r="P211" s="54"/>
      <c r="Q211" s="54"/>
      <c r="R211" s="19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 spans="1:29" ht="14.25" customHeight="1" x14ac:dyDescent="0.25">
      <c r="A212" s="51"/>
      <c r="B212" s="51"/>
      <c r="C212" s="52"/>
      <c r="D212" s="52"/>
      <c r="E212" s="52"/>
      <c r="F212" s="52"/>
      <c r="G212" s="53"/>
      <c r="H212" s="54"/>
      <c r="I212" s="54"/>
      <c r="J212" s="54"/>
      <c r="K212" s="52"/>
      <c r="L212" s="54"/>
      <c r="M212" s="54"/>
      <c r="N212" s="54"/>
      <c r="O212" s="54"/>
      <c r="P212" s="54"/>
      <c r="Q212" s="54"/>
      <c r="R212" s="19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 spans="1:29" ht="14.25" customHeight="1" x14ac:dyDescent="0.25">
      <c r="A213" s="51"/>
      <c r="B213" s="51"/>
      <c r="C213" s="52"/>
      <c r="D213" s="52"/>
      <c r="E213" s="52"/>
      <c r="F213" s="52"/>
      <c r="G213" s="53"/>
      <c r="H213" s="54"/>
      <c r="I213" s="54"/>
      <c r="J213" s="54"/>
      <c r="K213" s="52"/>
      <c r="L213" s="54"/>
      <c r="M213" s="54"/>
      <c r="N213" s="54"/>
      <c r="O213" s="54"/>
      <c r="P213" s="54"/>
      <c r="Q213" s="54"/>
      <c r="R213" s="19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 spans="1:29" ht="14.25" customHeight="1" x14ac:dyDescent="0.25">
      <c r="A214" s="51"/>
      <c r="B214" s="51"/>
      <c r="C214" s="52"/>
      <c r="D214" s="52"/>
      <c r="E214" s="52"/>
      <c r="F214" s="52"/>
      <c r="G214" s="53"/>
      <c r="H214" s="54"/>
      <c r="I214" s="54"/>
      <c r="J214" s="54"/>
      <c r="K214" s="52"/>
      <c r="L214" s="54"/>
      <c r="M214" s="54"/>
      <c r="N214" s="54"/>
      <c r="O214" s="54"/>
      <c r="P214" s="54"/>
      <c r="Q214" s="54"/>
      <c r="R214" s="19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 spans="1:29" ht="14.25" customHeight="1" x14ac:dyDescent="0.25">
      <c r="A215" s="51"/>
      <c r="B215" s="51"/>
      <c r="C215" s="52"/>
      <c r="D215" s="52"/>
      <c r="E215" s="52"/>
      <c r="F215" s="52"/>
      <c r="G215" s="53"/>
      <c r="H215" s="54"/>
      <c r="I215" s="54"/>
      <c r="J215" s="54"/>
      <c r="K215" s="52"/>
      <c r="L215" s="54"/>
      <c r="M215" s="54"/>
      <c r="N215" s="54"/>
      <c r="O215" s="54"/>
      <c r="P215" s="54"/>
      <c r="Q215" s="54"/>
      <c r="R215" s="19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 spans="1:29" ht="14.25" customHeight="1" x14ac:dyDescent="0.25">
      <c r="A216" s="51"/>
      <c r="B216" s="51"/>
      <c r="C216" s="52"/>
      <c r="D216" s="52"/>
      <c r="E216" s="52"/>
      <c r="F216" s="52"/>
      <c r="G216" s="53"/>
      <c r="H216" s="54"/>
      <c r="I216" s="54"/>
      <c r="J216" s="54"/>
      <c r="K216" s="52"/>
      <c r="L216" s="54"/>
      <c r="M216" s="54"/>
      <c r="N216" s="54"/>
      <c r="O216" s="54"/>
      <c r="P216" s="54"/>
      <c r="Q216" s="54"/>
      <c r="R216" s="19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 spans="1:29" ht="14.25" customHeight="1" x14ac:dyDescent="0.25">
      <c r="A217" s="51"/>
      <c r="B217" s="51"/>
      <c r="C217" s="52"/>
      <c r="D217" s="52"/>
      <c r="E217" s="52"/>
      <c r="F217" s="52"/>
      <c r="G217" s="53"/>
      <c r="H217" s="54"/>
      <c r="I217" s="54"/>
      <c r="J217" s="54"/>
      <c r="K217" s="52"/>
      <c r="L217" s="54"/>
      <c r="M217" s="54"/>
      <c r="N217" s="54"/>
      <c r="O217" s="54"/>
      <c r="P217" s="54"/>
      <c r="Q217" s="54"/>
      <c r="R217" s="19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 spans="1:29" ht="14.25" customHeight="1" x14ac:dyDescent="0.25">
      <c r="A218" s="51"/>
      <c r="B218" s="51"/>
      <c r="C218" s="52"/>
      <c r="D218" s="52"/>
      <c r="E218" s="52"/>
      <c r="F218" s="52"/>
      <c r="G218" s="53"/>
      <c r="H218" s="54"/>
      <c r="I218" s="54"/>
      <c r="J218" s="54"/>
      <c r="K218" s="52"/>
      <c r="L218" s="54"/>
      <c r="M218" s="54"/>
      <c r="N218" s="54"/>
      <c r="O218" s="54"/>
      <c r="P218" s="54"/>
      <c r="Q218" s="54"/>
      <c r="R218" s="19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</row>
    <row r="219" spans="1:29" ht="14.25" customHeight="1" x14ac:dyDescent="0.25">
      <c r="A219" s="51"/>
      <c r="B219" s="51"/>
      <c r="C219" s="52"/>
      <c r="D219" s="52"/>
      <c r="E219" s="52"/>
      <c r="F219" s="52"/>
      <c r="G219" s="53"/>
      <c r="H219" s="54"/>
      <c r="I219" s="54"/>
      <c r="J219" s="54"/>
      <c r="K219" s="52"/>
      <c r="L219" s="54"/>
      <c r="M219" s="54"/>
      <c r="N219" s="54"/>
      <c r="O219" s="54"/>
      <c r="P219" s="54"/>
      <c r="Q219" s="54"/>
      <c r="R219" s="19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</row>
    <row r="220" spans="1:29" ht="14.25" customHeight="1" x14ac:dyDescent="0.25">
      <c r="A220" s="51"/>
      <c r="B220" s="51"/>
      <c r="C220" s="52"/>
      <c r="D220" s="52"/>
      <c r="E220" s="52"/>
      <c r="F220" s="52"/>
      <c r="G220" s="53"/>
      <c r="H220" s="54"/>
      <c r="I220" s="54"/>
      <c r="J220" s="54"/>
      <c r="K220" s="52"/>
      <c r="L220" s="54"/>
      <c r="M220" s="54"/>
      <c r="N220" s="54"/>
      <c r="O220" s="54"/>
      <c r="P220" s="54"/>
      <c r="Q220" s="54"/>
      <c r="R220" s="19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</row>
    <row r="221" spans="1:29" ht="14.25" customHeight="1" x14ac:dyDescent="0.25">
      <c r="A221" s="51"/>
      <c r="B221" s="51"/>
      <c r="C221" s="52"/>
      <c r="D221" s="52"/>
      <c r="E221" s="52"/>
      <c r="F221" s="52"/>
      <c r="G221" s="53"/>
      <c r="H221" s="54"/>
      <c r="I221" s="54"/>
      <c r="J221" s="54"/>
      <c r="K221" s="52"/>
      <c r="L221" s="54"/>
      <c r="M221" s="54"/>
      <c r="N221" s="54"/>
      <c r="O221" s="54"/>
      <c r="P221" s="54"/>
      <c r="Q221" s="54"/>
      <c r="R221" s="19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</row>
    <row r="222" spans="1:29" ht="14.25" customHeight="1" x14ac:dyDescent="0.25">
      <c r="A222" s="51"/>
      <c r="B222" s="51"/>
      <c r="C222" s="52"/>
      <c r="D222" s="52"/>
      <c r="E222" s="52"/>
      <c r="F222" s="52"/>
      <c r="G222" s="53"/>
      <c r="H222" s="54"/>
      <c r="I222" s="54"/>
      <c r="J222" s="54"/>
      <c r="K222" s="52"/>
      <c r="L222" s="54"/>
      <c r="M222" s="54"/>
      <c r="N222" s="54"/>
      <c r="O222" s="54"/>
      <c r="P222" s="54"/>
      <c r="Q222" s="54"/>
      <c r="R222" s="19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</row>
    <row r="223" spans="1:29" ht="14.25" customHeight="1" x14ac:dyDescent="0.25">
      <c r="A223" s="51"/>
      <c r="B223" s="51"/>
      <c r="C223" s="52"/>
      <c r="D223" s="52"/>
      <c r="E223" s="52"/>
      <c r="F223" s="52"/>
      <c r="G223" s="53"/>
      <c r="H223" s="54"/>
      <c r="I223" s="54"/>
      <c r="J223" s="54"/>
      <c r="K223" s="52"/>
      <c r="L223" s="54"/>
      <c r="M223" s="54"/>
      <c r="N223" s="54"/>
      <c r="O223" s="54"/>
      <c r="P223" s="54"/>
      <c r="Q223" s="54"/>
      <c r="R223" s="19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</row>
    <row r="224" spans="1:29" ht="14.25" customHeight="1" x14ac:dyDescent="0.25">
      <c r="A224" s="51"/>
      <c r="B224" s="51"/>
      <c r="C224" s="52"/>
      <c r="D224" s="52"/>
      <c r="E224" s="52"/>
      <c r="F224" s="52"/>
      <c r="G224" s="53"/>
      <c r="H224" s="54"/>
      <c r="I224" s="54"/>
      <c r="J224" s="54"/>
      <c r="K224" s="52"/>
      <c r="L224" s="54"/>
      <c r="M224" s="54"/>
      <c r="N224" s="54"/>
      <c r="O224" s="54"/>
      <c r="P224" s="54"/>
      <c r="Q224" s="54"/>
      <c r="R224" s="19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</row>
    <row r="225" spans="1:29" ht="14.25" customHeight="1" x14ac:dyDescent="0.25">
      <c r="A225" s="51"/>
      <c r="B225" s="51"/>
      <c r="C225" s="52"/>
      <c r="D225" s="52"/>
      <c r="E225" s="52"/>
      <c r="F225" s="52"/>
      <c r="G225" s="53"/>
      <c r="H225" s="54"/>
      <c r="I225" s="54"/>
      <c r="J225" s="54"/>
      <c r="K225" s="52"/>
      <c r="L225" s="54"/>
      <c r="M225" s="54"/>
      <c r="N225" s="54"/>
      <c r="O225" s="54"/>
      <c r="P225" s="54"/>
      <c r="Q225" s="54"/>
      <c r="R225" s="19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</row>
    <row r="226" spans="1:29" ht="14.25" customHeight="1" x14ac:dyDescent="0.25">
      <c r="A226" s="51"/>
      <c r="B226" s="51"/>
      <c r="C226" s="52"/>
      <c r="D226" s="52"/>
      <c r="E226" s="52"/>
      <c r="F226" s="52"/>
      <c r="G226" s="53"/>
      <c r="H226" s="54"/>
      <c r="I226" s="54"/>
      <c r="J226" s="54"/>
      <c r="K226" s="52"/>
      <c r="L226" s="54"/>
      <c r="M226" s="54"/>
      <c r="N226" s="54"/>
      <c r="O226" s="54"/>
      <c r="P226" s="54"/>
      <c r="Q226" s="54"/>
      <c r="R226" s="19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</row>
    <row r="227" spans="1:29" ht="14.25" customHeight="1" x14ac:dyDescent="0.25">
      <c r="A227" s="51"/>
      <c r="B227" s="51"/>
      <c r="C227" s="52"/>
      <c r="D227" s="52"/>
      <c r="E227" s="52"/>
      <c r="F227" s="52"/>
      <c r="G227" s="53"/>
      <c r="H227" s="54"/>
      <c r="I227" s="54"/>
      <c r="J227" s="54"/>
      <c r="K227" s="52"/>
      <c r="L227" s="54"/>
      <c r="M227" s="54"/>
      <c r="N227" s="54"/>
      <c r="O227" s="54"/>
      <c r="P227" s="54"/>
      <c r="Q227" s="54"/>
      <c r="R227" s="19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</row>
    <row r="228" spans="1:29" ht="14.25" customHeight="1" x14ac:dyDescent="0.25">
      <c r="A228" s="51"/>
      <c r="B228" s="51"/>
      <c r="C228" s="52"/>
      <c r="D228" s="52"/>
      <c r="E228" s="52"/>
      <c r="F228" s="52"/>
      <c r="G228" s="53"/>
      <c r="H228" s="54"/>
      <c r="I228" s="54"/>
      <c r="J228" s="54"/>
      <c r="K228" s="52"/>
      <c r="L228" s="54"/>
      <c r="M228" s="54"/>
      <c r="N228" s="54"/>
      <c r="O228" s="54"/>
      <c r="P228" s="54"/>
      <c r="Q228" s="54"/>
      <c r="R228" s="19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</row>
    <row r="229" spans="1:29" ht="14.25" customHeight="1" x14ac:dyDescent="0.25">
      <c r="A229" s="51"/>
      <c r="B229" s="51"/>
      <c r="C229" s="52"/>
      <c r="D229" s="52"/>
      <c r="E229" s="52"/>
      <c r="F229" s="52"/>
      <c r="G229" s="53"/>
      <c r="H229" s="54"/>
      <c r="I229" s="54"/>
      <c r="J229" s="54"/>
      <c r="K229" s="52"/>
      <c r="L229" s="54"/>
      <c r="M229" s="54"/>
      <c r="N229" s="54"/>
      <c r="O229" s="54"/>
      <c r="P229" s="54"/>
      <c r="Q229" s="54"/>
      <c r="R229" s="19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</row>
    <row r="230" spans="1:29" ht="14.25" customHeight="1" x14ac:dyDescent="0.25">
      <c r="A230" s="51"/>
      <c r="B230" s="51"/>
      <c r="C230" s="52"/>
      <c r="D230" s="52"/>
      <c r="E230" s="52"/>
      <c r="F230" s="52"/>
      <c r="G230" s="53"/>
      <c r="H230" s="54"/>
      <c r="I230" s="54"/>
      <c r="J230" s="54"/>
      <c r="K230" s="52"/>
      <c r="L230" s="54"/>
      <c r="M230" s="54"/>
      <c r="N230" s="54"/>
      <c r="O230" s="54"/>
      <c r="P230" s="54"/>
      <c r="Q230" s="54"/>
      <c r="R230" s="19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</row>
    <row r="231" spans="1:29" ht="14.25" customHeight="1" x14ac:dyDescent="0.25">
      <c r="A231" s="51"/>
      <c r="B231" s="51"/>
      <c r="C231" s="52"/>
      <c r="D231" s="52"/>
      <c r="E231" s="52"/>
      <c r="F231" s="52"/>
      <c r="G231" s="53"/>
      <c r="H231" s="54"/>
      <c r="I231" s="54"/>
      <c r="J231" s="54"/>
      <c r="K231" s="52"/>
      <c r="L231" s="54"/>
      <c r="M231" s="54"/>
      <c r="N231" s="54"/>
      <c r="O231" s="54"/>
      <c r="P231" s="54"/>
      <c r="Q231" s="54"/>
      <c r="R231" s="19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</row>
    <row r="232" spans="1:29" ht="14.25" customHeight="1" x14ac:dyDescent="0.25">
      <c r="A232" s="51"/>
      <c r="B232" s="51"/>
      <c r="C232" s="52"/>
      <c r="D232" s="52"/>
      <c r="E232" s="52"/>
      <c r="F232" s="52"/>
      <c r="G232" s="53"/>
      <c r="H232" s="54"/>
      <c r="I232" s="54"/>
      <c r="J232" s="54"/>
      <c r="K232" s="52"/>
      <c r="L232" s="54"/>
      <c r="M232" s="54"/>
      <c r="N232" s="54"/>
      <c r="O232" s="54"/>
      <c r="P232" s="54"/>
      <c r="Q232" s="54"/>
      <c r="R232" s="19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</row>
    <row r="233" spans="1:29" ht="14.25" customHeight="1" x14ac:dyDescent="0.25">
      <c r="A233" s="51"/>
      <c r="B233" s="51"/>
      <c r="C233" s="52"/>
      <c r="D233" s="52"/>
      <c r="E233" s="52"/>
      <c r="F233" s="52"/>
      <c r="G233" s="53"/>
      <c r="H233" s="54"/>
      <c r="I233" s="54"/>
      <c r="J233" s="54"/>
      <c r="K233" s="52"/>
      <c r="L233" s="54"/>
      <c r="M233" s="54"/>
      <c r="N233" s="54"/>
      <c r="O233" s="54"/>
      <c r="P233" s="54"/>
      <c r="Q233" s="54"/>
      <c r="R233" s="19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</row>
    <row r="234" spans="1:29" ht="14.25" customHeight="1" x14ac:dyDescent="0.25">
      <c r="A234" s="51"/>
      <c r="B234" s="51"/>
      <c r="C234" s="52"/>
      <c r="D234" s="52"/>
      <c r="E234" s="52"/>
      <c r="F234" s="52"/>
      <c r="G234" s="53"/>
      <c r="H234" s="54"/>
      <c r="I234" s="54"/>
      <c r="J234" s="54"/>
      <c r="K234" s="52"/>
      <c r="L234" s="54"/>
      <c r="M234" s="54"/>
      <c r="N234" s="54"/>
      <c r="O234" s="54"/>
      <c r="P234" s="54"/>
      <c r="Q234" s="54"/>
      <c r="R234" s="19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</row>
    <row r="235" spans="1:29" ht="14.25" customHeight="1" x14ac:dyDescent="0.25">
      <c r="A235" s="51"/>
      <c r="B235" s="51"/>
      <c r="C235" s="52"/>
      <c r="D235" s="52"/>
      <c r="E235" s="52"/>
      <c r="F235" s="52"/>
      <c r="G235" s="53"/>
      <c r="H235" s="54"/>
      <c r="I235" s="54"/>
      <c r="J235" s="54"/>
      <c r="K235" s="52"/>
      <c r="L235" s="54"/>
      <c r="M235" s="54"/>
      <c r="N235" s="54"/>
      <c r="O235" s="54"/>
      <c r="P235" s="54"/>
      <c r="Q235" s="54"/>
      <c r="R235" s="19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</row>
    <row r="236" spans="1:29" ht="14.25" customHeight="1" x14ac:dyDescent="0.25">
      <c r="A236" s="51"/>
      <c r="B236" s="51"/>
      <c r="C236" s="52"/>
      <c r="D236" s="52"/>
      <c r="E236" s="52"/>
      <c r="F236" s="52"/>
      <c r="G236" s="53"/>
      <c r="H236" s="54"/>
      <c r="I236" s="54"/>
      <c r="J236" s="54"/>
      <c r="K236" s="52"/>
      <c r="L236" s="54"/>
      <c r="M236" s="54"/>
      <c r="N236" s="54"/>
      <c r="O236" s="54"/>
      <c r="P236" s="54"/>
      <c r="Q236" s="54"/>
      <c r="R236" s="19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</row>
    <row r="237" spans="1:29" ht="14.2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spans="1:29" ht="14.2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spans="1:29" ht="14.2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spans="1:29" ht="14.2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spans="1:29" ht="14.2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spans="1:29" ht="14.2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spans="1:29" ht="14.2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spans="1:29" ht="14.2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spans="1:29" ht="14.2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spans="1:29" ht="14.2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spans="1:29" ht="14.2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spans="1:29" ht="14.2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1:29" ht="14.2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</row>
    <row r="250" spans="1:29" ht="14.2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spans="1:29" ht="14.2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spans="1:29" ht="14.2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spans="1:29" ht="14.2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spans="1:29" ht="14.2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spans="1:29" ht="14.2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spans="1:29" ht="14.2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spans="1:29" ht="14.2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</row>
    <row r="258" spans="1:29" ht="14.2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</row>
    <row r="259" spans="1:29" ht="14.2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 spans="1:29" ht="14.2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</row>
    <row r="261" spans="1:29" ht="14.2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</row>
    <row r="262" spans="1:29" ht="14.2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</row>
    <row r="263" spans="1:29" ht="14.2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</row>
    <row r="264" spans="1:29" ht="14.2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</row>
    <row r="265" spans="1:29" ht="14.2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</row>
    <row r="266" spans="1:29" ht="14.2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</row>
    <row r="267" spans="1:29" ht="14.2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</row>
    <row r="268" spans="1:29" ht="14.2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</row>
    <row r="269" spans="1:29" ht="14.2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</row>
    <row r="270" spans="1:29" ht="14.2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</row>
    <row r="271" spans="1:29" ht="14.2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</row>
    <row r="272" spans="1:29" ht="14.2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</row>
    <row r="273" spans="1:29" ht="14.2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1:29" ht="14.2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</row>
    <row r="275" spans="1:29" ht="14.2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</row>
    <row r="276" spans="1:29" ht="14.2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</row>
    <row r="277" spans="1:29" ht="14.2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</row>
    <row r="278" spans="1:29" ht="14.2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</row>
    <row r="279" spans="1:29" ht="14.2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</row>
    <row r="280" spans="1:29" ht="14.2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</row>
    <row r="281" spans="1:29" ht="14.2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</row>
    <row r="282" spans="1:29" ht="14.2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</row>
    <row r="283" spans="1:29" ht="14.2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</row>
    <row r="284" spans="1:29" ht="14.2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</row>
    <row r="285" spans="1:29" ht="14.2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</row>
    <row r="286" spans="1:29" ht="14.2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</row>
    <row r="287" spans="1:29" ht="14.2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</row>
    <row r="288" spans="1:29" ht="14.2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</row>
    <row r="289" spans="1:29" ht="14.2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</row>
    <row r="290" spans="1:29" ht="14.2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</row>
    <row r="291" spans="1:29" ht="14.2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</row>
    <row r="292" spans="1:29" ht="14.2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</row>
    <row r="293" spans="1:29" ht="14.2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</row>
    <row r="294" spans="1:29" ht="14.2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</row>
    <row r="295" spans="1:29" ht="14.2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</row>
    <row r="296" spans="1:29" ht="14.2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</row>
    <row r="297" spans="1:29" ht="14.2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</row>
    <row r="298" spans="1:29" ht="14.2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</row>
    <row r="299" spans="1:29" ht="14.2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</row>
    <row r="300" spans="1:29" ht="14.2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</row>
    <row r="301" spans="1:29" ht="14.2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</row>
    <row r="302" spans="1:29" ht="14.2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</row>
    <row r="303" spans="1:29" ht="14.2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</row>
    <row r="304" spans="1:29" ht="14.2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</row>
    <row r="305" spans="1:29" ht="14.2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</row>
    <row r="306" spans="1:29" ht="14.2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</row>
    <row r="307" spans="1:29" ht="14.2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</row>
    <row r="308" spans="1:29" ht="14.2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</row>
    <row r="309" spans="1:29" ht="14.2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</row>
    <row r="310" spans="1:29" ht="14.2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</row>
    <row r="311" spans="1:29" ht="14.2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</row>
    <row r="312" spans="1:29" ht="14.2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</row>
    <row r="313" spans="1:29" ht="14.2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</row>
    <row r="314" spans="1:29" ht="14.2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</row>
    <row r="315" spans="1:29" ht="14.2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</row>
    <row r="316" spans="1:29" ht="14.2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</row>
    <row r="317" spans="1:29" ht="14.2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</row>
    <row r="318" spans="1:29" ht="14.2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</row>
    <row r="319" spans="1:29" ht="14.2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</row>
    <row r="320" spans="1:29" ht="14.2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</row>
    <row r="321" spans="1:29" ht="14.2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</row>
    <row r="322" spans="1:29" ht="14.2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</row>
    <row r="323" spans="1:29" ht="14.2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</row>
    <row r="324" spans="1:29" ht="14.2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</row>
    <row r="325" spans="1:29" ht="14.2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</row>
    <row r="326" spans="1:29" ht="14.2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</row>
    <row r="327" spans="1:29" ht="14.2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</row>
    <row r="328" spans="1:29" ht="14.2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</row>
    <row r="329" spans="1:29" ht="14.2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</row>
    <row r="330" spans="1:29" ht="14.2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</row>
    <row r="331" spans="1:29" ht="14.2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</row>
    <row r="332" spans="1:29" ht="14.2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</row>
    <row r="333" spans="1:29" ht="14.2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</row>
    <row r="334" spans="1:29" ht="14.2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</row>
    <row r="335" spans="1:29" ht="14.2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</row>
    <row r="336" spans="1:29" ht="14.2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</row>
    <row r="337" spans="1:29" ht="14.2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</row>
    <row r="338" spans="1:29" ht="14.2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</row>
    <row r="339" spans="1:29" ht="14.2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</row>
    <row r="340" spans="1:29" ht="14.2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</row>
    <row r="341" spans="1:29" ht="14.2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</row>
    <row r="342" spans="1:29" ht="14.2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</row>
    <row r="343" spans="1:29" ht="14.2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</row>
    <row r="344" spans="1:29" ht="14.2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</row>
    <row r="345" spans="1:29" ht="14.2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</row>
    <row r="346" spans="1:29" ht="14.2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</row>
    <row r="347" spans="1:29" ht="14.2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</row>
    <row r="348" spans="1:29" ht="14.2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</row>
    <row r="349" spans="1:29" ht="14.2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</row>
    <row r="350" spans="1:29" ht="14.2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</row>
    <row r="351" spans="1:29" ht="14.2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</row>
    <row r="352" spans="1:29" ht="14.2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</row>
    <row r="353" spans="1:29" ht="14.2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</row>
    <row r="354" spans="1:29" ht="14.2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</row>
    <row r="355" spans="1:29" ht="14.2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</row>
    <row r="356" spans="1:29" ht="14.2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</row>
    <row r="357" spans="1:29" ht="14.2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</row>
    <row r="358" spans="1:29" ht="14.2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</row>
    <row r="359" spans="1:29" ht="14.2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</row>
    <row r="360" spans="1:29" ht="14.2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</row>
    <row r="361" spans="1:29" ht="14.2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</row>
    <row r="362" spans="1:29" ht="14.2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</row>
    <row r="363" spans="1:29" ht="14.2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</row>
    <row r="364" spans="1:29" ht="14.2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</row>
    <row r="365" spans="1:29" ht="14.2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</row>
    <row r="366" spans="1:29" ht="14.2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</row>
    <row r="367" spans="1:29" ht="14.2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</row>
    <row r="368" spans="1:29" ht="14.2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</row>
    <row r="369" spans="1:29" ht="14.2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</row>
    <row r="370" spans="1:29" ht="14.2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</row>
    <row r="371" spans="1:29" ht="14.2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</row>
    <row r="372" spans="1:29" ht="14.2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</row>
    <row r="373" spans="1:29" ht="14.2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</row>
    <row r="374" spans="1:29" ht="14.2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</row>
    <row r="375" spans="1:29" ht="14.2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</row>
    <row r="376" spans="1:29" ht="14.2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</row>
    <row r="377" spans="1:29" ht="14.2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</row>
    <row r="378" spans="1:29" ht="14.2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</row>
    <row r="379" spans="1:29" ht="14.2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</row>
    <row r="380" spans="1:29" ht="14.2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</row>
    <row r="381" spans="1:29" ht="14.2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</row>
    <row r="382" spans="1:29" ht="14.2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</row>
    <row r="383" spans="1:29" ht="14.2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</row>
    <row r="384" spans="1:29" ht="14.2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</row>
    <row r="385" spans="1:29" ht="14.2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</row>
    <row r="386" spans="1:29" ht="14.2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</row>
    <row r="387" spans="1:29" ht="14.2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</row>
    <row r="388" spans="1:29" ht="14.2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</row>
    <row r="389" spans="1:29" ht="14.2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</row>
    <row r="390" spans="1:29" ht="14.2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</row>
    <row r="391" spans="1:29" ht="14.2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</row>
    <row r="392" spans="1:29" ht="14.2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</row>
    <row r="393" spans="1:29" ht="14.2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</row>
    <row r="394" spans="1:29" ht="14.2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</row>
    <row r="395" spans="1:29" ht="14.2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</row>
    <row r="396" spans="1:29" ht="14.2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</row>
    <row r="397" spans="1:29" ht="14.2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</row>
    <row r="398" spans="1:29" ht="14.2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</row>
    <row r="399" spans="1:29" ht="14.2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</row>
    <row r="400" spans="1:29" ht="14.2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</row>
    <row r="401" spans="1:29" ht="14.2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</row>
    <row r="402" spans="1:29" ht="14.2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</row>
    <row r="403" spans="1:29" ht="14.2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</row>
    <row r="404" spans="1:29" ht="14.2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</row>
    <row r="405" spans="1:29" ht="14.2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</row>
    <row r="406" spans="1:29" ht="14.2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</row>
    <row r="407" spans="1:29" ht="14.2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</row>
    <row r="408" spans="1:29" ht="14.2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</row>
    <row r="409" spans="1:29" ht="14.2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</row>
    <row r="410" spans="1:29" ht="14.2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</row>
    <row r="411" spans="1:29" ht="14.2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</row>
    <row r="412" spans="1:29" ht="14.2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</row>
    <row r="413" spans="1:29" ht="14.2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</row>
    <row r="414" spans="1:29" ht="14.2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 spans="1:29" ht="14.2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</row>
    <row r="416" spans="1:29" ht="14.2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</row>
    <row r="417" spans="1:29" ht="14.2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</row>
    <row r="418" spans="1:29" ht="14.2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</row>
    <row r="419" spans="1:29" ht="14.2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</row>
    <row r="420" spans="1:29" ht="14.2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</row>
    <row r="421" spans="1:29" ht="14.2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</row>
    <row r="422" spans="1:29" ht="14.2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</row>
    <row r="423" spans="1:29" ht="14.2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</row>
    <row r="424" spans="1:29" ht="14.2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</row>
    <row r="425" spans="1:29" ht="14.2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</row>
    <row r="426" spans="1:29" ht="14.2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</row>
    <row r="427" spans="1:29" ht="14.2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1:29" ht="14.2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1:29" ht="14.2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</row>
    <row r="430" spans="1:29" ht="14.2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</row>
    <row r="431" spans="1:29" ht="14.2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</row>
    <row r="432" spans="1:29" ht="14.2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</row>
    <row r="433" spans="1:29" ht="14.2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</row>
    <row r="434" spans="1:29" ht="14.2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</row>
    <row r="435" spans="1:29" ht="14.2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</row>
    <row r="436" spans="1:29" ht="14.2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</row>
    <row r="437" spans="1:29" ht="14.2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</row>
    <row r="438" spans="1:29" ht="14.2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</row>
    <row r="439" spans="1:29" ht="14.2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</row>
    <row r="440" spans="1:29" ht="14.2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</row>
    <row r="441" spans="1:29" ht="14.2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</row>
    <row r="442" spans="1:29" ht="14.2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</row>
    <row r="443" spans="1:29" ht="14.2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</row>
    <row r="444" spans="1:29" ht="14.2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</row>
    <row r="445" spans="1:29" ht="14.2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</row>
    <row r="446" spans="1:29" ht="14.2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</row>
    <row r="447" spans="1:29" ht="14.2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</row>
    <row r="448" spans="1:29" ht="14.2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</row>
    <row r="449" spans="1:29" ht="14.2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</row>
    <row r="450" spans="1:29" ht="14.2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</row>
    <row r="451" spans="1:29" ht="14.2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</row>
    <row r="452" spans="1:29" ht="14.2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</row>
    <row r="453" spans="1:29" ht="14.2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</row>
    <row r="454" spans="1:29" ht="14.2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</row>
    <row r="455" spans="1:29" ht="14.2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</row>
    <row r="456" spans="1:29" ht="14.2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</row>
    <row r="457" spans="1:29" ht="14.2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</row>
    <row r="458" spans="1:29" ht="14.2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</row>
    <row r="459" spans="1:29" ht="14.2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</row>
    <row r="460" spans="1:29" ht="14.2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</row>
    <row r="461" spans="1:29" ht="14.2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</row>
    <row r="462" spans="1:29" ht="14.2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</row>
    <row r="463" spans="1:29" ht="14.2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</row>
    <row r="464" spans="1:29" ht="14.2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</row>
    <row r="465" spans="1:29" ht="14.2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</row>
    <row r="466" spans="1:29" ht="14.2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</row>
    <row r="467" spans="1:29" ht="14.2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</row>
    <row r="468" spans="1:29" ht="14.2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</row>
    <row r="469" spans="1:29" ht="14.2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</row>
    <row r="470" spans="1:29" ht="14.2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</row>
    <row r="471" spans="1:29" ht="14.2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</row>
    <row r="472" spans="1:29" ht="14.2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</row>
    <row r="473" spans="1:29" ht="14.2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</row>
    <row r="474" spans="1:29" ht="14.2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</row>
    <row r="475" spans="1:29" ht="14.2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</row>
    <row r="476" spans="1:29" ht="14.2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</row>
    <row r="477" spans="1:29" ht="14.2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</row>
    <row r="478" spans="1:29" ht="14.2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</row>
    <row r="479" spans="1:29" ht="14.2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</row>
    <row r="480" spans="1:29" ht="14.2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</row>
    <row r="481" spans="1:29" ht="14.2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</row>
    <row r="482" spans="1:29" ht="14.2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</row>
    <row r="483" spans="1:29" ht="14.2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</row>
    <row r="484" spans="1:29" ht="14.2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</row>
    <row r="485" spans="1:29" ht="14.2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</row>
    <row r="486" spans="1:29" ht="14.2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</row>
    <row r="487" spans="1:29" ht="14.2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</row>
    <row r="488" spans="1:29" ht="14.2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</row>
    <row r="489" spans="1:29" ht="14.2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</row>
    <row r="490" spans="1:29" ht="14.2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</row>
    <row r="491" spans="1:29" ht="14.2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</row>
    <row r="492" spans="1:29" ht="14.2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</row>
    <row r="493" spans="1:29" ht="14.2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</row>
    <row r="494" spans="1:29" ht="14.2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</row>
    <row r="495" spans="1:29" ht="14.2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</row>
    <row r="496" spans="1:29" ht="14.2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</row>
    <row r="497" spans="1:29" ht="14.2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</row>
    <row r="498" spans="1:29" ht="14.2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</row>
    <row r="499" spans="1:29" ht="14.2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</row>
    <row r="500" spans="1:29" ht="14.2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</row>
    <row r="501" spans="1:29" ht="14.2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</row>
    <row r="502" spans="1:29" ht="14.2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</row>
    <row r="503" spans="1:29" ht="14.2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</row>
    <row r="504" spans="1:29" ht="14.2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</row>
    <row r="505" spans="1:29" ht="14.2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</row>
    <row r="506" spans="1:29" ht="14.2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</row>
    <row r="507" spans="1:29" ht="14.2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</row>
    <row r="508" spans="1:29" ht="14.2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</row>
    <row r="509" spans="1:29" ht="14.2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</row>
    <row r="510" spans="1:29" ht="14.2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</row>
    <row r="511" spans="1:29" ht="14.2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</row>
    <row r="512" spans="1:29" ht="14.2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</row>
    <row r="513" spans="1:29" ht="14.2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</row>
    <row r="514" spans="1:29" ht="14.2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</row>
    <row r="515" spans="1:29" ht="14.2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</row>
    <row r="516" spans="1:29" ht="14.2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</row>
    <row r="517" spans="1:29" ht="14.2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</row>
    <row r="518" spans="1:29" ht="14.2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</row>
    <row r="519" spans="1:29" ht="14.2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</row>
    <row r="520" spans="1:29" ht="14.2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</row>
    <row r="521" spans="1:29" ht="14.2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</row>
    <row r="522" spans="1:29" ht="14.2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</row>
    <row r="523" spans="1:29" ht="14.2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</row>
    <row r="524" spans="1:29" ht="14.2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</row>
    <row r="525" spans="1:29" ht="14.2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</row>
    <row r="526" spans="1:29" ht="14.2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</row>
    <row r="527" spans="1:29" ht="14.2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</row>
    <row r="528" spans="1:29" ht="14.2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</row>
    <row r="529" spans="1:29" ht="14.2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</row>
    <row r="530" spans="1:29" ht="14.2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</row>
    <row r="531" spans="1:29" ht="14.2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</row>
    <row r="532" spans="1:29" ht="14.2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</row>
    <row r="533" spans="1:29" ht="14.2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</row>
    <row r="534" spans="1:29" ht="14.2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</row>
    <row r="535" spans="1:29" ht="14.2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</row>
    <row r="536" spans="1:29" ht="14.2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</row>
    <row r="537" spans="1:29" ht="14.2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</row>
    <row r="538" spans="1:29" ht="14.2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</row>
    <row r="539" spans="1:29" ht="14.2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</row>
    <row r="540" spans="1:29" ht="14.2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</row>
    <row r="541" spans="1:29" ht="14.2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</row>
    <row r="542" spans="1:29" ht="14.2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</row>
    <row r="543" spans="1:29" ht="14.2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</row>
    <row r="544" spans="1:29" ht="14.2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</row>
    <row r="545" spans="1:29" ht="14.2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</row>
    <row r="546" spans="1:29" ht="14.2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</row>
    <row r="547" spans="1:29" ht="14.2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</row>
    <row r="548" spans="1:29" ht="14.2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</row>
    <row r="549" spans="1:29" ht="14.2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</row>
    <row r="550" spans="1:29" ht="14.2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</row>
    <row r="551" spans="1:29" ht="14.2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</row>
    <row r="552" spans="1:29" ht="14.2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</row>
    <row r="553" spans="1:29" ht="14.2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</row>
    <row r="554" spans="1:29" ht="14.2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</row>
    <row r="555" spans="1:29" ht="14.2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</row>
    <row r="556" spans="1:29" ht="14.2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</row>
    <row r="557" spans="1:29" ht="14.2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</row>
    <row r="558" spans="1:29" ht="14.2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</row>
    <row r="559" spans="1:29" ht="14.2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</row>
    <row r="560" spans="1:29" ht="14.2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</row>
    <row r="561" spans="1:29" ht="14.2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</row>
    <row r="562" spans="1:29" ht="14.2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</row>
    <row r="563" spans="1:29" ht="14.2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</row>
    <row r="564" spans="1:29" ht="14.2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</row>
    <row r="565" spans="1:29" ht="14.2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</row>
    <row r="566" spans="1:29" ht="14.2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</row>
    <row r="567" spans="1:29" ht="14.2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</row>
    <row r="568" spans="1:29" ht="14.2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</row>
    <row r="569" spans="1:29" ht="14.2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</row>
    <row r="570" spans="1:29" ht="14.2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</row>
    <row r="571" spans="1:29" ht="14.2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</row>
    <row r="572" spans="1:29" ht="14.2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</row>
    <row r="573" spans="1:29" ht="14.2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</row>
    <row r="574" spans="1:29" ht="14.2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</row>
    <row r="575" spans="1:29" ht="14.2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</row>
    <row r="576" spans="1:29" ht="14.2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</row>
    <row r="577" spans="1:29" ht="14.2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 spans="1:29" ht="14.2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 spans="1:29" ht="14.2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</row>
    <row r="580" spans="1:29" ht="14.2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</row>
    <row r="581" spans="1:29" ht="14.2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</row>
    <row r="582" spans="1:29" ht="14.2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</row>
    <row r="583" spans="1:29" ht="14.2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</row>
    <row r="584" spans="1:29" ht="14.2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</row>
    <row r="585" spans="1:29" ht="14.2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</row>
    <row r="586" spans="1:29" ht="14.2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</row>
    <row r="587" spans="1:29" ht="14.2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 spans="1:29" ht="14.2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 spans="1:29" ht="14.2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</row>
    <row r="590" spans="1:29" ht="14.2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</row>
    <row r="591" spans="1:29" ht="14.2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</row>
    <row r="592" spans="1:29" ht="14.2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</row>
    <row r="593" spans="1:29" ht="14.2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</row>
    <row r="594" spans="1:29" ht="14.2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</row>
    <row r="595" spans="1:29" ht="14.2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</row>
    <row r="596" spans="1:29" ht="14.2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</row>
    <row r="597" spans="1:29" ht="14.2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</row>
    <row r="598" spans="1:29" ht="14.2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</row>
    <row r="599" spans="1:29" ht="14.2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 spans="1:29" ht="14.2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 spans="1:29" ht="14.2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</row>
    <row r="602" spans="1:29" ht="14.2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</row>
    <row r="603" spans="1:29" ht="14.2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</row>
    <row r="604" spans="1:29" ht="14.2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</row>
    <row r="605" spans="1:29" ht="14.2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</row>
    <row r="606" spans="1:29" ht="14.2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</row>
    <row r="607" spans="1:29" ht="14.2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</row>
    <row r="608" spans="1:29" ht="14.2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</row>
    <row r="609" spans="1:29" ht="14.2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</row>
    <row r="610" spans="1:29" ht="14.2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</row>
    <row r="611" spans="1:29" ht="14.2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</row>
    <row r="612" spans="1:29" ht="14.2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</row>
    <row r="613" spans="1:29" ht="14.2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</row>
    <row r="614" spans="1:29" ht="14.2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</row>
    <row r="615" spans="1:29" ht="14.2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</row>
    <row r="616" spans="1:29" ht="14.2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</row>
    <row r="617" spans="1:29" ht="14.2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</row>
    <row r="618" spans="1:29" ht="14.2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</row>
    <row r="619" spans="1:29" ht="14.2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</row>
    <row r="620" spans="1:29" ht="14.2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</row>
    <row r="621" spans="1:29" ht="14.2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</row>
    <row r="622" spans="1:29" ht="14.2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</row>
    <row r="623" spans="1:29" ht="14.2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</row>
    <row r="624" spans="1:29" ht="14.2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</row>
    <row r="625" spans="1:29" ht="14.2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</row>
    <row r="626" spans="1:29" ht="14.2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</row>
    <row r="627" spans="1:29" ht="14.2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 spans="1:29" ht="14.2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</row>
    <row r="629" spans="1:29" ht="14.2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</row>
    <row r="630" spans="1:29" ht="14.2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</row>
    <row r="631" spans="1:29" ht="14.2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</row>
    <row r="632" spans="1:29" ht="14.2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</row>
    <row r="633" spans="1:29" ht="14.2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</row>
    <row r="634" spans="1:29" ht="14.2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</row>
    <row r="635" spans="1:29" ht="14.2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</row>
    <row r="636" spans="1:29" ht="14.2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</row>
    <row r="637" spans="1:29" ht="14.2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</row>
    <row r="638" spans="1:29" ht="14.2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</row>
    <row r="639" spans="1:29" ht="14.2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</row>
    <row r="640" spans="1:29" ht="14.2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</row>
    <row r="641" spans="1:29" ht="14.2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</row>
    <row r="642" spans="1:29" ht="14.2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</row>
    <row r="643" spans="1:29" ht="14.2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</row>
    <row r="644" spans="1:29" ht="14.2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</row>
    <row r="645" spans="1:29" ht="14.2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</row>
    <row r="646" spans="1:29" ht="14.2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</row>
    <row r="647" spans="1:29" ht="14.2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</row>
    <row r="648" spans="1:29" ht="14.2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</row>
    <row r="649" spans="1:29" ht="14.2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</row>
    <row r="650" spans="1:29" ht="14.2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</row>
    <row r="651" spans="1:29" ht="14.2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</row>
    <row r="652" spans="1:29" ht="14.2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</row>
    <row r="653" spans="1:29" ht="14.2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1:29" ht="14.2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</row>
    <row r="655" spans="1:29" ht="14.2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</row>
    <row r="656" spans="1:29" ht="14.2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</row>
    <row r="657" spans="1:29" ht="14.2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</row>
    <row r="658" spans="1:29" ht="14.2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</row>
    <row r="659" spans="1:29" ht="14.2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</row>
    <row r="660" spans="1:29" ht="14.2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</row>
    <row r="661" spans="1:29" ht="14.2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</row>
    <row r="662" spans="1:29" ht="14.2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</row>
    <row r="663" spans="1:29" ht="14.2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</row>
    <row r="664" spans="1:29" ht="14.2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</row>
    <row r="665" spans="1:29" ht="14.2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</row>
    <row r="666" spans="1:29" ht="14.2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</row>
    <row r="667" spans="1:29" ht="14.2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</row>
    <row r="668" spans="1:29" ht="14.2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</row>
    <row r="669" spans="1:29" ht="14.2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</row>
    <row r="670" spans="1:29" ht="14.2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</row>
    <row r="671" spans="1:29" ht="14.2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</row>
    <row r="672" spans="1:29" ht="14.2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</row>
    <row r="673" spans="1:29" ht="14.2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</row>
    <row r="674" spans="1:29" ht="14.2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</row>
    <row r="675" spans="1:29" ht="14.2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</row>
    <row r="676" spans="1:29" ht="14.2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</row>
    <row r="677" spans="1:29" ht="14.2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</row>
    <row r="678" spans="1:29" ht="14.2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</row>
    <row r="679" spans="1:29" ht="14.2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</row>
    <row r="680" spans="1:29" ht="14.2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</row>
    <row r="681" spans="1:29" ht="14.2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</row>
    <row r="682" spans="1:29" ht="14.2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</row>
    <row r="683" spans="1:29" ht="14.2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</row>
    <row r="684" spans="1:29" ht="14.2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</row>
    <row r="685" spans="1:29" ht="14.2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</row>
    <row r="686" spans="1:29" ht="14.2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</row>
    <row r="687" spans="1:29" ht="14.2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</row>
    <row r="688" spans="1:29" ht="14.2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</row>
    <row r="689" spans="1:29" ht="14.2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</row>
    <row r="690" spans="1:29" ht="14.2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</row>
    <row r="691" spans="1:29" ht="14.2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</row>
    <row r="692" spans="1:29" ht="14.2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</row>
    <row r="693" spans="1:29" ht="14.2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</row>
    <row r="694" spans="1:29" ht="14.2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</row>
    <row r="695" spans="1:29" ht="14.2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</row>
    <row r="696" spans="1:29" ht="14.2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</row>
    <row r="697" spans="1:29" ht="14.2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</row>
    <row r="698" spans="1:29" ht="14.2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</row>
    <row r="699" spans="1:29" ht="14.2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</row>
    <row r="700" spans="1:29" ht="14.2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</row>
    <row r="701" spans="1:29" ht="14.2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</row>
    <row r="702" spans="1:29" ht="14.2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</row>
    <row r="703" spans="1:29" ht="14.2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</row>
    <row r="704" spans="1:29" ht="14.2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</row>
    <row r="705" spans="1:29" ht="14.2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</row>
    <row r="706" spans="1:29" ht="14.2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</row>
    <row r="707" spans="1:29" ht="14.2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</row>
    <row r="708" spans="1:29" ht="14.2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</row>
    <row r="709" spans="1:29" ht="14.2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</row>
    <row r="710" spans="1:29" ht="14.2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</row>
    <row r="711" spans="1:29" ht="14.2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</row>
    <row r="712" spans="1:29" ht="14.2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</row>
    <row r="713" spans="1:29" ht="14.2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</row>
    <row r="714" spans="1:29" ht="14.2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</row>
    <row r="715" spans="1:29" ht="14.2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</row>
    <row r="716" spans="1:29" ht="14.2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</row>
    <row r="717" spans="1:29" ht="14.2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</row>
    <row r="718" spans="1:29" ht="14.2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</row>
    <row r="719" spans="1:29" ht="14.2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</row>
    <row r="720" spans="1:29" ht="14.2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</row>
    <row r="721" spans="1:29" ht="14.2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</row>
    <row r="722" spans="1:29" ht="14.2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</row>
    <row r="723" spans="1:29" ht="14.2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</row>
    <row r="724" spans="1:29" ht="14.2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</row>
    <row r="725" spans="1:29" ht="14.2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</row>
    <row r="726" spans="1:29" ht="14.2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</row>
    <row r="727" spans="1:29" ht="14.2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</row>
    <row r="728" spans="1:29" ht="14.2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</row>
    <row r="729" spans="1:29" ht="14.2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</row>
    <row r="730" spans="1:29" ht="14.2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</row>
    <row r="731" spans="1:29" ht="14.2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</row>
    <row r="732" spans="1:29" ht="14.2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</row>
    <row r="733" spans="1:29" ht="14.2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</row>
    <row r="734" spans="1:29" ht="14.2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</row>
    <row r="735" spans="1:29" ht="14.2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</row>
    <row r="736" spans="1:29" ht="14.2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</row>
    <row r="737" spans="1:29" ht="14.2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</row>
    <row r="738" spans="1:29" ht="14.2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</row>
    <row r="739" spans="1:29" ht="14.2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</row>
    <row r="740" spans="1:29" ht="14.2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</row>
    <row r="741" spans="1:29" ht="14.2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</row>
    <row r="742" spans="1:29" ht="14.2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</row>
    <row r="743" spans="1:29" ht="14.2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</row>
    <row r="744" spans="1:29" ht="14.2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</row>
    <row r="745" spans="1:29" ht="14.2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</row>
    <row r="746" spans="1:29" ht="14.2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</row>
    <row r="747" spans="1:29" ht="14.2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</row>
    <row r="748" spans="1:29" ht="14.2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</row>
    <row r="749" spans="1:29" ht="14.2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</row>
    <row r="750" spans="1:29" ht="14.2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</row>
    <row r="751" spans="1:29" ht="14.2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</row>
    <row r="752" spans="1:29" ht="14.2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</row>
    <row r="753" spans="1:29" ht="14.2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</row>
    <row r="754" spans="1:29" ht="14.2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</row>
    <row r="755" spans="1:29" ht="14.2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</row>
    <row r="756" spans="1:29" ht="14.2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</row>
    <row r="757" spans="1:29" ht="14.2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</row>
    <row r="758" spans="1:29" ht="14.2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</row>
    <row r="759" spans="1:29" ht="14.2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</row>
    <row r="760" spans="1:29" ht="14.2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</row>
    <row r="761" spans="1:29" ht="14.2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</row>
    <row r="762" spans="1:29" ht="14.2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</row>
    <row r="763" spans="1:29" ht="14.2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</row>
    <row r="764" spans="1:29" ht="14.2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</row>
    <row r="765" spans="1:29" ht="14.2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</row>
    <row r="766" spans="1:29" ht="14.2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</row>
    <row r="767" spans="1:29" ht="14.2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</row>
    <row r="768" spans="1:29" ht="14.2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</row>
    <row r="769" spans="1:29" ht="14.2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</row>
    <row r="770" spans="1:29" ht="14.2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</row>
    <row r="771" spans="1:29" ht="14.2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</row>
    <row r="772" spans="1:29" ht="14.2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</row>
    <row r="773" spans="1:29" ht="14.2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</row>
    <row r="774" spans="1:29" ht="14.2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</row>
    <row r="775" spans="1:29" ht="14.2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</row>
    <row r="776" spans="1:29" ht="14.2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</row>
    <row r="777" spans="1:29" ht="14.2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</row>
    <row r="778" spans="1:29" ht="14.2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</row>
    <row r="779" spans="1:29" ht="14.2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</row>
    <row r="780" spans="1:29" ht="14.2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</row>
    <row r="781" spans="1:29" ht="14.2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</row>
    <row r="782" spans="1:29" ht="14.2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</row>
    <row r="783" spans="1:29" ht="14.2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</row>
    <row r="784" spans="1:29" ht="14.2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</row>
    <row r="785" spans="1:29" ht="14.2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</row>
    <row r="786" spans="1:29" ht="14.2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</row>
    <row r="787" spans="1:29" ht="14.2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</row>
    <row r="788" spans="1:29" ht="14.2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</row>
    <row r="789" spans="1:29" ht="14.2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</row>
    <row r="790" spans="1:29" ht="14.2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</row>
    <row r="791" spans="1:29" ht="14.2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</row>
    <row r="792" spans="1:29" ht="14.2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</row>
    <row r="793" spans="1:29" ht="14.2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</row>
    <row r="794" spans="1:29" ht="14.2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</row>
    <row r="795" spans="1:29" ht="14.2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</row>
    <row r="796" spans="1:29" ht="14.2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</row>
    <row r="797" spans="1:29" ht="14.2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</row>
    <row r="798" spans="1:29" ht="14.2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</row>
    <row r="799" spans="1:29" ht="14.2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</row>
    <row r="800" spans="1:29" ht="14.2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</row>
    <row r="801" spans="1:29" ht="14.2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</row>
    <row r="802" spans="1:29" ht="14.2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</row>
    <row r="803" spans="1:29" ht="14.2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</row>
    <row r="804" spans="1:29" ht="14.2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</row>
    <row r="805" spans="1:29" ht="14.2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</row>
    <row r="806" spans="1:29" ht="14.2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</row>
    <row r="807" spans="1:29" ht="14.2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</row>
    <row r="808" spans="1:29" ht="14.2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</row>
    <row r="809" spans="1:29" ht="14.2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</row>
    <row r="810" spans="1:29" ht="14.2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</row>
    <row r="811" spans="1:29" ht="14.2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</row>
    <row r="812" spans="1:29" ht="14.2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</row>
    <row r="813" spans="1:29" ht="14.2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</row>
    <row r="814" spans="1:29" ht="14.2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</row>
    <row r="815" spans="1:29" ht="14.2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</row>
    <row r="816" spans="1:29" ht="14.2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</row>
    <row r="817" spans="1:29" ht="14.2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</row>
    <row r="818" spans="1:29" ht="14.2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</row>
    <row r="819" spans="1:29" ht="14.2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</row>
    <row r="820" spans="1:29" ht="14.2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</row>
    <row r="821" spans="1:29" ht="14.2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</row>
    <row r="822" spans="1:29" ht="14.2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</row>
    <row r="823" spans="1:29" ht="14.2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</row>
    <row r="824" spans="1:29" ht="14.2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</row>
    <row r="825" spans="1:29" ht="14.2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</row>
    <row r="826" spans="1:29" ht="14.2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</row>
    <row r="827" spans="1:29" ht="14.2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</row>
    <row r="828" spans="1:29" ht="14.2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</row>
    <row r="829" spans="1:29" ht="14.2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</row>
    <row r="830" spans="1:29" ht="14.2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</row>
    <row r="831" spans="1:29" ht="14.2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</row>
    <row r="832" spans="1:29" ht="14.2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</row>
    <row r="833" spans="1:29" ht="14.2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</row>
    <row r="834" spans="1:29" ht="14.2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</row>
    <row r="835" spans="1:29" ht="14.2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</row>
    <row r="836" spans="1:29" ht="14.2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</row>
    <row r="837" spans="1:29" ht="14.2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</row>
    <row r="838" spans="1:29" ht="14.2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</row>
    <row r="839" spans="1:29" ht="14.2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</row>
    <row r="840" spans="1:29" ht="14.2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</row>
    <row r="841" spans="1:29" ht="14.2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</row>
    <row r="842" spans="1:29" ht="14.2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</row>
    <row r="843" spans="1:29" ht="14.2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</row>
    <row r="844" spans="1:29" ht="14.2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</row>
    <row r="845" spans="1:29" ht="14.2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</row>
    <row r="846" spans="1:29" ht="14.2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</row>
    <row r="847" spans="1:29" ht="14.2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</row>
    <row r="848" spans="1:29" ht="14.2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</row>
    <row r="849" spans="1:29" ht="14.2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</row>
    <row r="850" spans="1:29" ht="14.2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</row>
    <row r="851" spans="1:29" ht="14.2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</row>
    <row r="852" spans="1:29" ht="14.2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</row>
    <row r="853" spans="1:29" ht="14.2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</row>
    <row r="854" spans="1:29" ht="14.2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</row>
    <row r="855" spans="1:29" ht="14.2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</row>
    <row r="856" spans="1:29" ht="14.2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</row>
    <row r="857" spans="1:29" ht="14.2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</row>
    <row r="858" spans="1:29" ht="14.2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</row>
    <row r="859" spans="1:29" ht="14.2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</row>
    <row r="860" spans="1:29" ht="14.2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</row>
    <row r="861" spans="1:29" ht="14.2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</row>
    <row r="862" spans="1:29" ht="14.2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</row>
    <row r="863" spans="1:29" ht="14.2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</row>
    <row r="864" spans="1:29" ht="14.2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</row>
    <row r="865" spans="1:29" ht="14.2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</row>
    <row r="866" spans="1:29" ht="14.2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</row>
    <row r="867" spans="1:29" ht="14.2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</row>
    <row r="868" spans="1:29" ht="14.2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</row>
    <row r="869" spans="1:29" ht="14.2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</row>
    <row r="870" spans="1:29" ht="14.2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</row>
    <row r="871" spans="1:29" ht="14.2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</row>
    <row r="872" spans="1:29" ht="14.2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</row>
    <row r="873" spans="1:29" ht="14.2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</row>
    <row r="874" spans="1:29" ht="14.2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</row>
    <row r="875" spans="1:29" ht="14.2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</row>
    <row r="876" spans="1:29" ht="14.2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</row>
    <row r="877" spans="1:29" ht="14.2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</row>
    <row r="878" spans="1:29" ht="14.2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</row>
    <row r="879" spans="1:29" ht="14.2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</row>
    <row r="880" spans="1:29" ht="14.2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</row>
    <row r="881" spans="1:29" ht="14.2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</row>
    <row r="882" spans="1:29" ht="14.2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</row>
    <row r="883" spans="1:29" ht="14.2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</row>
    <row r="884" spans="1:29" ht="14.2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</row>
    <row r="885" spans="1:29" ht="14.2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</row>
    <row r="886" spans="1:29" ht="14.2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</row>
    <row r="887" spans="1:29" ht="14.2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</row>
    <row r="888" spans="1:29" ht="14.2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</row>
    <row r="889" spans="1:29" ht="14.2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</row>
    <row r="890" spans="1:29" ht="14.2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</row>
    <row r="891" spans="1:29" ht="14.2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</row>
    <row r="892" spans="1:29" ht="14.2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</row>
    <row r="893" spans="1:29" ht="14.2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</row>
    <row r="894" spans="1:29" ht="14.2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</row>
    <row r="895" spans="1:29" ht="14.2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</row>
    <row r="896" spans="1:29" ht="14.2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</row>
    <row r="897" spans="1:29" ht="14.2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</row>
    <row r="898" spans="1:29" ht="14.2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</row>
    <row r="899" spans="1:29" ht="14.2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</row>
    <row r="900" spans="1:29" ht="14.2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</row>
    <row r="901" spans="1:29" ht="14.2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</row>
    <row r="902" spans="1:29" ht="14.2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</row>
    <row r="903" spans="1:29" ht="14.2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</row>
    <row r="904" spans="1:29" ht="14.2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</row>
    <row r="905" spans="1:29" ht="14.2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</row>
    <row r="906" spans="1:29" ht="14.2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</row>
    <row r="907" spans="1:29" ht="14.2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</row>
    <row r="908" spans="1:29" ht="14.2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</row>
    <row r="909" spans="1:29" ht="14.2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</row>
    <row r="910" spans="1:29" ht="14.2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</row>
    <row r="911" spans="1:29" ht="14.2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</row>
    <row r="912" spans="1:29" ht="14.2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</row>
    <row r="913" spans="1:29" ht="14.2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</row>
    <row r="914" spans="1:29" ht="14.2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</row>
    <row r="915" spans="1:29" ht="14.2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</row>
    <row r="916" spans="1:29" ht="14.2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</row>
    <row r="917" spans="1:29" ht="14.2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</row>
    <row r="918" spans="1:29" ht="14.2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</row>
    <row r="919" spans="1:29" ht="14.2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</row>
    <row r="920" spans="1:29" ht="14.2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</row>
    <row r="921" spans="1:29" ht="14.2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</row>
    <row r="922" spans="1:29" ht="14.2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</row>
    <row r="923" spans="1:29" ht="14.2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</row>
    <row r="924" spans="1:29" ht="14.2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</row>
    <row r="925" spans="1:29" ht="14.2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</row>
    <row r="926" spans="1:29" ht="14.2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</row>
    <row r="927" spans="1:29" ht="14.2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</row>
    <row r="928" spans="1:29" ht="14.2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</row>
    <row r="929" spans="1:29" ht="14.2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</row>
    <row r="930" spans="1:29" ht="14.2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</row>
    <row r="931" spans="1:29" ht="14.2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</row>
    <row r="932" spans="1:29" ht="14.2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</row>
    <row r="933" spans="1:29" ht="14.2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</row>
    <row r="934" spans="1:29" ht="14.2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</row>
    <row r="935" spans="1:29" ht="14.2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</row>
    <row r="936" spans="1:29" ht="14.2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</row>
    <row r="937" spans="1:29" ht="14.2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</row>
    <row r="938" spans="1:29" ht="14.2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</row>
    <row r="939" spans="1:29" ht="14.2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</row>
    <row r="940" spans="1:29" ht="14.2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</row>
    <row r="941" spans="1:29" ht="14.2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</row>
    <row r="942" spans="1:29" ht="14.2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</row>
    <row r="943" spans="1:29" ht="14.2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</row>
    <row r="944" spans="1:29" ht="14.2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</row>
    <row r="945" spans="1:29" ht="14.2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</row>
    <row r="946" spans="1:29" ht="14.2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</row>
    <row r="947" spans="1:29" ht="14.2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</row>
    <row r="948" spans="1:29" ht="14.2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</row>
    <row r="949" spans="1:29" ht="14.2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</row>
    <row r="950" spans="1:29" ht="14.2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</row>
    <row r="951" spans="1:29" ht="14.2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</row>
    <row r="952" spans="1:29" ht="14.2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</row>
    <row r="953" spans="1:29" ht="14.2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</row>
    <row r="954" spans="1:29" ht="14.2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</row>
    <row r="955" spans="1:29" ht="14.2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</row>
    <row r="956" spans="1:29" ht="14.2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</row>
    <row r="957" spans="1:29" ht="14.2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</row>
    <row r="958" spans="1:29" ht="14.2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</row>
    <row r="959" spans="1:29" ht="14.2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</row>
    <row r="960" spans="1:29" ht="14.2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</row>
    <row r="961" spans="1:29" ht="14.2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</row>
    <row r="962" spans="1:29" ht="14.2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</row>
    <row r="963" spans="1:29" ht="14.2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</row>
    <row r="964" spans="1:29" ht="14.2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</row>
    <row r="965" spans="1:29" ht="14.2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</row>
    <row r="966" spans="1:29" ht="14.2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</row>
    <row r="967" spans="1:29" ht="14.2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</row>
    <row r="968" spans="1:29" ht="14.2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</row>
    <row r="969" spans="1:29" ht="14.2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</row>
    <row r="970" spans="1:29" ht="14.2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</row>
    <row r="971" spans="1:29" ht="14.2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</row>
    <row r="972" spans="1:29" ht="14.2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</row>
    <row r="973" spans="1:29" ht="14.2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</row>
    <row r="974" spans="1:29" ht="14.2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</row>
    <row r="975" spans="1:29" ht="14.2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</row>
    <row r="976" spans="1:29" ht="14.2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</row>
    <row r="977" spans="1:29" ht="14.2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</row>
    <row r="978" spans="1:29" ht="14.2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</row>
    <row r="979" spans="1:29" ht="14.2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</row>
    <row r="980" spans="1:29" ht="14.2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</row>
    <row r="981" spans="1:29" ht="14.2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</row>
    <row r="982" spans="1:29" ht="14.2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</row>
    <row r="983" spans="1:29" ht="14.2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</row>
    <row r="984" spans="1:29" ht="14.2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</row>
    <row r="985" spans="1:29" ht="14.2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</row>
    <row r="986" spans="1:29" ht="14.2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</row>
    <row r="987" spans="1:29" ht="14.2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</row>
    <row r="988" spans="1:29" ht="14.2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</row>
    <row r="989" spans="1:29" ht="14.2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</row>
    <row r="990" spans="1:29" ht="14.2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</row>
    <row r="991" spans="1:29" ht="14.2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</row>
    <row r="992" spans="1:29" ht="14.2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</row>
    <row r="993" spans="1:29" ht="14.2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</row>
    <row r="994" spans="1:29" ht="14.2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</row>
    <row r="995" spans="1:29" ht="14.2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</row>
    <row r="996" spans="1:29" ht="14.2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</row>
    <row r="997" spans="1:29" ht="14.2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</row>
    <row r="998" spans="1:29" ht="14.2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</row>
    <row r="999" spans="1:29" ht="14.2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</row>
    <row r="1000" spans="1:29" ht="14.2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</row>
    <row r="1001" spans="1:29" ht="14.25" customHeight="1" x14ac:dyDescent="0.25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  <c r="AA1001" s="56"/>
      <c r="AB1001" s="56"/>
      <c r="AC1001" s="56"/>
    </row>
    <row r="1002" spans="1:29" ht="14.25" customHeight="1" x14ac:dyDescent="0.25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  <c r="AA1002" s="56"/>
      <c r="AB1002" s="56"/>
      <c r="AC1002" s="56"/>
    </row>
    <row r="1003" spans="1:29" ht="14.25" customHeight="1" x14ac:dyDescent="0.25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  <c r="AA1003" s="56"/>
      <c r="AB1003" s="56"/>
      <c r="AC1003" s="56"/>
    </row>
    <row r="1004" spans="1:29" ht="14.25" customHeight="1" x14ac:dyDescent="0.25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  <c r="AA1004" s="56"/>
      <c r="AB1004" s="56"/>
      <c r="AC1004" s="56"/>
    </row>
    <row r="1005" spans="1:29" ht="14.25" customHeight="1" x14ac:dyDescent="0.25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  <c r="AA1005" s="56"/>
      <c r="AB1005" s="56"/>
      <c r="AC1005" s="56"/>
    </row>
    <row r="1006" spans="1:29" ht="14.25" customHeight="1" x14ac:dyDescent="0.25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</row>
    <row r="1007" spans="1:29" ht="14.25" customHeight="1" x14ac:dyDescent="0.25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  <c r="AA1007" s="56"/>
      <c r="AB1007" s="56"/>
      <c r="AC1007" s="56"/>
    </row>
    <row r="1008" spans="1:29" ht="14.25" customHeight="1" x14ac:dyDescent="0.25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</row>
    <row r="1009" spans="1:29" ht="14.25" customHeight="1" x14ac:dyDescent="0.25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  <c r="AA1009" s="56"/>
      <c r="AB1009" s="56"/>
      <c r="AC1009" s="56"/>
    </row>
    <row r="1010" spans="1:29" ht="14.25" customHeight="1" x14ac:dyDescent="0.25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  <c r="AA1010" s="56"/>
      <c r="AB1010" s="56"/>
      <c r="AC1010" s="56"/>
    </row>
  </sheetData>
  <pageMargins left="0.7" right="0.7" top="0.75" bottom="0.75" header="0" footer="0"/>
  <pageSetup paperSize="9" scale="4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5"/>
  <sheetViews>
    <sheetView workbookViewId="0"/>
  </sheetViews>
  <sheetFormatPr defaultColWidth="14.42578125" defaultRowHeight="15" customHeight="1" x14ac:dyDescent="0.25"/>
  <cols>
    <col min="1" max="1" width="5.42578125" customWidth="1"/>
    <col min="2" max="2" width="9.42578125" customWidth="1"/>
    <col min="3" max="3" width="20.5703125" customWidth="1"/>
    <col min="4" max="4" width="22" customWidth="1"/>
    <col min="5" max="5" width="37.7109375" customWidth="1"/>
    <col min="6" max="6" width="8.85546875" customWidth="1"/>
    <col min="7" max="7" width="7.85546875" customWidth="1"/>
    <col min="8" max="8" width="11.5703125" customWidth="1"/>
    <col min="9" max="9" width="13.28515625" customWidth="1"/>
    <col min="10" max="10" width="13.140625" customWidth="1"/>
    <col min="11" max="11" width="5.85546875" customWidth="1"/>
    <col min="12" max="12" width="8.42578125" customWidth="1"/>
    <col min="13" max="13" width="10" customWidth="1"/>
    <col min="14" max="15" width="9.85546875" customWidth="1"/>
  </cols>
  <sheetData>
    <row r="1" spans="1:17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142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175</v>
      </c>
    </row>
    <row r="2" spans="1:17" x14ac:dyDescent="0.25">
      <c r="A2" s="20">
        <v>324</v>
      </c>
      <c r="B2" s="21">
        <v>96926678</v>
      </c>
      <c r="C2" s="20" t="s">
        <v>176</v>
      </c>
      <c r="D2" s="21" t="s">
        <v>33</v>
      </c>
      <c r="E2" s="33" t="s">
        <v>34</v>
      </c>
      <c r="F2" s="20" t="s">
        <v>151</v>
      </c>
      <c r="G2" s="22">
        <v>7.94</v>
      </c>
      <c r="H2" s="23">
        <v>16776</v>
      </c>
      <c r="I2" s="24">
        <f t="shared" ref="I2:I6" si="0">G2*H2</f>
        <v>133201.44</v>
      </c>
      <c r="J2" s="23"/>
      <c r="K2" s="21"/>
      <c r="L2" s="25"/>
      <c r="M2" s="25"/>
      <c r="N2" s="25">
        <f t="shared" ref="N2:N6" si="1">O2-7</f>
        <v>45946</v>
      </c>
      <c r="O2" s="25">
        <v>45953</v>
      </c>
      <c r="P2" s="25"/>
      <c r="Q2" s="25"/>
    </row>
    <row r="3" spans="1:17" x14ac:dyDescent="0.25">
      <c r="A3" s="20">
        <v>324</v>
      </c>
      <c r="B3" s="21">
        <v>96926678</v>
      </c>
      <c r="C3" s="20" t="s">
        <v>177</v>
      </c>
      <c r="D3" s="21" t="s">
        <v>33</v>
      </c>
      <c r="E3" s="33" t="s">
        <v>34</v>
      </c>
      <c r="F3" s="20" t="s">
        <v>151</v>
      </c>
      <c r="G3" s="22">
        <v>7.94</v>
      </c>
      <c r="H3" s="23">
        <v>728</v>
      </c>
      <c r="I3" s="24">
        <f t="shared" si="0"/>
        <v>5780.3200000000006</v>
      </c>
      <c r="J3" s="23"/>
      <c r="K3" s="21"/>
      <c r="L3" s="25"/>
      <c r="M3" s="25"/>
      <c r="N3" s="25">
        <f t="shared" si="1"/>
        <v>45913</v>
      </c>
      <c r="O3" s="25">
        <v>45920</v>
      </c>
      <c r="P3" s="25"/>
      <c r="Q3" s="25"/>
    </row>
    <row r="4" spans="1:17" x14ac:dyDescent="0.25">
      <c r="A4" s="20">
        <v>324</v>
      </c>
      <c r="B4" s="21">
        <v>96926686</v>
      </c>
      <c r="C4" s="20" t="s">
        <v>178</v>
      </c>
      <c r="D4" s="21" t="s">
        <v>33</v>
      </c>
      <c r="E4" s="33" t="s">
        <v>34</v>
      </c>
      <c r="F4" s="20" t="s">
        <v>151</v>
      </c>
      <c r="G4" s="22">
        <v>7.94</v>
      </c>
      <c r="H4" s="23">
        <v>751</v>
      </c>
      <c r="I4" s="24">
        <f t="shared" si="0"/>
        <v>5962.9400000000005</v>
      </c>
      <c r="J4" s="23"/>
      <c r="K4" s="21"/>
      <c r="L4" s="25"/>
      <c r="M4" s="25"/>
      <c r="N4" s="25">
        <f t="shared" si="1"/>
        <v>45946</v>
      </c>
      <c r="O4" s="25">
        <v>45953</v>
      </c>
      <c r="P4" s="25"/>
      <c r="Q4" s="25"/>
    </row>
    <row r="5" spans="1:17" x14ac:dyDescent="0.25">
      <c r="A5" s="20">
        <v>324</v>
      </c>
      <c r="B5" s="21"/>
      <c r="C5" s="20" t="s">
        <v>179</v>
      </c>
      <c r="D5" s="21" t="s">
        <v>33</v>
      </c>
      <c r="E5" s="33" t="s">
        <v>35</v>
      </c>
      <c r="F5" s="20" t="s">
        <v>151</v>
      </c>
      <c r="G5" s="22">
        <v>7.94</v>
      </c>
      <c r="H5" s="23">
        <v>10872</v>
      </c>
      <c r="I5" s="24">
        <f t="shared" si="0"/>
        <v>86323.680000000008</v>
      </c>
      <c r="J5" s="23"/>
      <c r="K5" s="21"/>
      <c r="L5" s="25"/>
      <c r="M5" s="25"/>
      <c r="N5" s="25">
        <f t="shared" si="1"/>
        <v>45946</v>
      </c>
      <c r="O5" s="25">
        <v>45953</v>
      </c>
      <c r="P5" s="25"/>
      <c r="Q5" s="25"/>
    </row>
    <row r="6" spans="1:17" x14ac:dyDescent="0.25">
      <c r="A6" s="20">
        <v>324</v>
      </c>
      <c r="B6" s="21"/>
      <c r="C6" s="20" t="s">
        <v>180</v>
      </c>
      <c r="D6" s="21" t="s">
        <v>33</v>
      </c>
      <c r="E6" s="33" t="s">
        <v>35</v>
      </c>
      <c r="F6" s="20" t="s">
        <v>151</v>
      </c>
      <c r="G6" s="22">
        <v>7.94</v>
      </c>
      <c r="H6" s="23">
        <v>2500</v>
      </c>
      <c r="I6" s="24">
        <f t="shared" si="0"/>
        <v>19850</v>
      </c>
      <c r="J6" s="23"/>
      <c r="K6" s="21"/>
      <c r="L6" s="25"/>
      <c r="M6" s="25"/>
      <c r="N6" s="25">
        <f t="shared" si="1"/>
        <v>45946</v>
      </c>
      <c r="O6" s="25">
        <v>45953</v>
      </c>
      <c r="P6" s="25"/>
      <c r="Q6" s="25"/>
    </row>
    <row r="7" spans="1:17" x14ac:dyDescent="0.25">
      <c r="A7" s="20"/>
      <c r="B7" s="37"/>
      <c r="C7" s="37"/>
      <c r="D7" s="37"/>
      <c r="E7" s="33"/>
      <c r="F7" s="26" t="s">
        <v>181</v>
      </c>
      <c r="G7" s="27"/>
      <c r="H7" s="28">
        <f t="shared" ref="H7:J7" si="2">SUM(H2:H6)</f>
        <v>31627</v>
      </c>
      <c r="I7" s="29">
        <f t="shared" si="2"/>
        <v>251118.38</v>
      </c>
      <c r="J7" s="28">
        <f t="shared" si="2"/>
        <v>0</v>
      </c>
      <c r="K7" s="37"/>
      <c r="L7" s="25"/>
      <c r="M7" s="25"/>
      <c r="N7" s="25"/>
      <c r="O7" s="25"/>
      <c r="P7" s="25"/>
      <c r="Q7" s="25"/>
    </row>
    <row r="8" spans="1:17" x14ac:dyDescent="0.25">
      <c r="A8" s="20"/>
      <c r="B8" s="37"/>
      <c r="C8" s="37"/>
      <c r="D8" s="37"/>
      <c r="E8" s="33"/>
      <c r="F8" s="26"/>
      <c r="G8" s="27"/>
      <c r="H8" s="28"/>
      <c r="I8" s="29"/>
      <c r="J8" s="28"/>
      <c r="K8" s="37"/>
      <c r="L8" s="25"/>
      <c r="M8" s="25"/>
      <c r="N8" s="25"/>
      <c r="O8" s="25"/>
      <c r="P8" s="25"/>
      <c r="Q8" s="25"/>
    </row>
    <row r="9" spans="1:17" x14ac:dyDescent="0.25">
      <c r="A9" s="20">
        <v>324</v>
      </c>
      <c r="B9" s="21"/>
      <c r="C9" s="20"/>
      <c r="D9" s="21" t="s">
        <v>36</v>
      </c>
      <c r="E9" s="33" t="s">
        <v>31</v>
      </c>
      <c r="F9" s="20" t="s">
        <v>151</v>
      </c>
      <c r="G9" s="22">
        <v>10</v>
      </c>
      <c r="H9" s="23">
        <v>5309</v>
      </c>
      <c r="I9" s="24">
        <f t="shared" ref="I9:I12" si="3">G9*H9</f>
        <v>53090</v>
      </c>
      <c r="J9" s="23"/>
      <c r="K9" s="21"/>
      <c r="L9" s="25"/>
      <c r="M9" s="25"/>
      <c r="N9" s="25">
        <f t="shared" ref="N9:N12" si="4">O9-7</f>
        <v>45946</v>
      </c>
      <c r="O9" s="25">
        <v>45953</v>
      </c>
      <c r="P9" s="25"/>
      <c r="Q9" s="25"/>
    </row>
    <row r="10" spans="1:17" x14ac:dyDescent="0.25">
      <c r="A10" s="20">
        <v>324</v>
      </c>
      <c r="B10" s="21"/>
      <c r="C10" s="20"/>
      <c r="D10" s="21" t="s">
        <v>36</v>
      </c>
      <c r="E10" s="33" t="s">
        <v>31</v>
      </c>
      <c r="F10" s="20" t="s">
        <v>151</v>
      </c>
      <c r="G10" s="22">
        <v>10</v>
      </c>
      <c r="H10" s="23">
        <v>1000</v>
      </c>
      <c r="I10" s="24">
        <f t="shared" si="3"/>
        <v>10000</v>
      </c>
      <c r="J10" s="23"/>
      <c r="K10" s="21"/>
      <c r="L10" s="25"/>
      <c r="M10" s="25"/>
      <c r="N10" s="25">
        <f t="shared" si="4"/>
        <v>45946</v>
      </c>
      <c r="O10" s="25">
        <v>45953</v>
      </c>
      <c r="P10" s="25"/>
      <c r="Q10" s="25"/>
    </row>
    <row r="11" spans="1:17" x14ac:dyDescent="0.25">
      <c r="A11" s="20">
        <v>324</v>
      </c>
      <c r="B11" s="21"/>
      <c r="C11" s="20"/>
      <c r="D11" s="21" t="s">
        <v>36</v>
      </c>
      <c r="E11" s="33" t="s">
        <v>37</v>
      </c>
      <c r="F11" s="20" t="s">
        <v>151</v>
      </c>
      <c r="G11" s="22">
        <v>10</v>
      </c>
      <c r="H11" s="23">
        <v>6966</v>
      </c>
      <c r="I11" s="24">
        <f t="shared" si="3"/>
        <v>69660</v>
      </c>
      <c r="J11" s="23"/>
      <c r="K11" s="21"/>
      <c r="L11" s="25"/>
      <c r="M11" s="25"/>
      <c r="N11" s="25">
        <f t="shared" si="4"/>
        <v>45946</v>
      </c>
      <c r="O11" s="25">
        <v>45953</v>
      </c>
      <c r="P11" s="25"/>
      <c r="Q11" s="25"/>
    </row>
    <row r="12" spans="1:17" x14ac:dyDescent="0.25">
      <c r="A12" s="20">
        <v>324</v>
      </c>
      <c r="B12" s="21"/>
      <c r="C12" s="20"/>
      <c r="D12" s="21" t="s">
        <v>36</v>
      </c>
      <c r="E12" s="33" t="s">
        <v>37</v>
      </c>
      <c r="F12" s="20" t="s">
        <v>151</v>
      </c>
      <c r="G12" s="22">
        <v>10</v>
      </c>
      <c r="H12" s="23">
        <v>1500</v>
      </c>
      <c r="I12" s="24">
        <f t="shared" si="3"/>
        <v>15000</v>
      </c>
      <c r="J12" s="23"/>
      <c r="K12" s="21"/>
      <c r="L12" s="25"/>
      <c r="M12" s="25"/>
      <c r="N12" s="25">
        <f t="shared" si="4"/>
        <v>45946</v>
      </c>
      <c r="O12" s="25">
        <v>45953</v>
      </c>
      <c r="P12" s="25"/>
      <c r="Q12" s="25"/>
    </row>
    <row r="13" spans="1:17" x14ac:dyDescent="0.25">
      <c r="A13" s="20"/>
      <c r="B13" s="37"/>
      <c r="C13" s="37"/>
      <c r="D13" s="37"/>
      <c r="E13" s="33"/>
      <c r="F13" s="26" t="s">
        <v>181</v>
      </c>
      <c r="G13" s="27"/>
      <c r="H13" s="28">
        <f t="shared" ref="H13:J13" si="5">SUM(H9:H12)</f>
        <v>14775</v>
      </c>
      <c r="I13" s="29">
        <f t="shared" si="5"/>
        <v>147750</v>
      </c>
      <c r="J13" s="28">
        <f t="shared" si="5"/>
        <v>0</v>
      </c>
      <c r="K13" s="37"/>
      <c r="L13" s="25"/>
      <c r="M13" s="25"/>
      <c r="N13" s="25"/>
      <c r="O13" s="25"/>
      <c r="P13" s="25"/>
      <c r="Q13" s="25"/>
    </row>
    <row r="14" spans="1:17" x14ac:dyDescent="0.25">
      <c r="A14" s="20"/>
      <c r="B14" s="21"/>
      <c r="C14" s="20"/>
      <c r="D14" s="21"/>
      <c r="E14" s="33"/>
      <c r="F14" s="20"/>
      <c r="G14" s="22"/>
      <c r="H14" s="23"/>
      <c r="I14" s="24"/>
      <c r="J14" s="24"/>
      <c r="K14" s="21"/>
      <c r="L14" s="25"/>
      <c r="M14" s="25"/>
      <c r="N14" s="25"/>
      <c r="O14" s="25"/>
      <c r="P14" s="25"/>
      <c r="Q14" s="25"/>
    </row>
    <row r="15" spans="1:17" x14ac:dyDescent="0.25">
      <c r="A15" s="20"/>
      <c r="B15" s="37"/>
      <c r="C15" s="37"/>
      <c r="D15" s="37"/>
      <c r="E15" s="33" t="s">
        <v>182</v>
      </c>
      <c r="F15" s="26"/>
      <c r="G15" s="27"/>
      <c r="H15" s="28">
        <f t="shared" ref="H15:J15" si="6">H7+H13</f>
        <v>46402</v>
      </c>
      <c r="I15" s="29">
        <f t="shared" si="6"/>
        <v>398868.38</v>
      </c>
      <c r="J15" s="28">
        <f t="shared" si="6"/>
        <v>0</v>
      </c>
      <c r="K15" s="37"/>
      <c r="L15" s="25"/>
      <c r="M15" s="25"/>
      <c r="N15" s="25"/>
      <c r="O15" s="25"/>
      <c r="P15" s="25"/>
      <c r="Q15" s="2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C1046"/>
  <sheetViews>
    <sheetView workbookViewId="0"/>
  </sheetViews>
  <sheetFormatPr defaultColWidth="14.42578125" defaultRowHeight="15" customHeight="1" x14ac:dyDescent="0.25"/>
  <cols>
    <col min="1" max="1" width="6.85546875" customWidth="1"/>
    <col min="2" max="2" width="8.85546875" customWidth="1"/>
    <col min="3" max="3" width="20.5703125" customWidth="1"/>
    <col min="4" max="4" width="22.7109375" customWidth="1"/>
    <col min="5" max="5" width="23.42578125" customWidth="1"/>
    <col min="6" max="6" width="9" customWidth="1"/>
    <col min="7" max="7" width="7.85546875" customWidth="1"/>
    <col min="8" max="8" width="13.28515625" customWidth="1"/>
    <col min="9" max="9" width="15.7109375" customWidth="1"/>
    <col min="10" max="10" width="12.28515625" customWidth="1"/>
    <col min="11" max="11" width="5.5703125" customWidth="1"/>
    <col min="12" max="12" width="9.5703125" customWidth="1"/>
    <col min="13" max="15" width="10" customWidth="1"/>
    <col min="16" max="16" width="11.28515625" customWidth="1"/>
    <col min="17" max="17" width="12.140625" customWidth="1"/>
    <col min="18" max="28" width="8.5703125" customWidth="1"/>
  </cols>
  <sheetData>
    <row r="1" spans="1:29" ht="14.25" customHeight="1" x14ac:dyDescent="0.25">
      <c r="A1" s="15" t="s">
        <v>139</v>
      </c>
      <c r="B1" s="15" t="s">
        <v>140</v>
      </c>
      <c r="C1" s="15" t="s">
        <v>141</v>
      </c>
      <c r="D1" s="15" t="s">
        <v>2</v>
      </c>
      <c r="E1" s="15" t="s">
        <v>3</v>
      </c>
      <c r="F1" s="15" t="s">
        <v>142</v>
      </c>
      <c r="G1" s="16" t="s">
        <v>4</v>
      </c>
      <c r="H1" s="15" t="s">
        <v>143</v>
      </c>
      <c r="I1" s="15" t="s">
        <v>144</v>
      </c>
      <c r="J1" s="15" t="s">
        <v>7</v>
      </c>
      <c r="K1" s="15" t="s">
        <v>13</v>
      </c>
      <c r="L1" s="15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9" ht="14.25" customHeight="1" x14ac:dyDescent="0.25">
      <c r="A2" s="20">
        <v>321</v>
      </c>
      <c r="B2" s="20"/>
      <c r="C2" s="21"/>
      <c r="D2" s="21" t="s">
        <v>39</v>
      </c>
      <c r="E2" s="21" t="s">
        <v>20</v>
      </c>
      <c r="F2" s="20" t="s">
        <v>151</v>
      </c>
      <c r="G2" s="22">
        <v>7.59</v>
      </c>
      <c r="H2" s="23">
        <v>7025</v>
      </c>
      <c r="I2" s="24">
        <f t="shared" ref="I2:I3" si="0">G2*H2</f>
        <v>53319.75</v>
      </c>
      <c r="J2" s="23"/>
      <c r="K2" s="21"/>
      <c r="L2" s="25"/>
      <c r="M2" s="25"/>
      <c r="N2" s="25">
        <f t="shared" ref="N2:N3" si="1">O2-7</f>
        <v>45966</v>
      </c>
      <c r="O2" s="25">
        <v>45973</v>
      </c>
      <c r="P2" s="25"/>
      <c r="Q2" s="25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14.25" customHeight="1" x14ac:dyDescent="0.25">
      <c r="A3" s="20">
        <v>321</v>
      </c>
      <c r="B3" s="20"/>
      <c r="C3" s="21"/>
      <c r="D3" s="21" t="s">
        <v>39</v>
      </c>
      <c r="E3" s="21" t="s">
        <v>20</v>
      </c>
      <c r="F3" s="20" t="s">
        <v>151</v>
      </c>
      <c r="G3" s="22">
        <v>7.59</v>
      </c>
      <c r="H3" s="23">
        <v>1000</v>
      </c>
      <c r="I3" s="24">
        <f t="shared" si="0"/>
        <v>7590</v>
      </c>
      <c r="J3" s="23"/>
      <c r="K3" s="23"/>
      <c r="L3" s="23"/>
      <c r="M3" s="57"/>
      <c r="N3" s="25">
        <f t="shared" si="1"/>
        <v>45966</v>
      </c>
      <c r="O3" s="25">
        <v>45973</v>
      </c>
      <c r="P3" s="25"/>
      <c r="Q3" s="25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4.25" customHeight="1" x14ac:dyDescent="0.25">
      <c r="A4" s="26"/>
      <c r="B4" s="26"/>
      <c r="C4" s="58"/>
      <c r="D4" s="58"/>
      <c r="E4" s="58"/>
      <c r="F4" s="26" t="s">
        <v>153</v>
      </c>
      <c r="G4" s="27"/>
      <c r="H4" s="28">
        <f t="shared" ref="H4:J4" si="2">SUM(H2:H3)</f>
        <v>8025</v>
      </c>
      <c r="I4" s="29">
        <f t="shared" si="2"/>
        <v>60909.75</v>
      </c>
      <c r="J4" s="28">
        <f t="shared" si="2"/>
        <v>0</v>
      </c>
      <c r="K4" s="28"/>
      <c r="L4" s="28"/>
      <c r="M4" s="59"/>
      <c r="N4" s="60"/>
      <c r="O4" s="61"/>
      <c r="P4" s="61"/>
      <c r="Q4" s="61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spans="1:29" ht="14.25" customHeight="1" x14ac:dyDescent="0.25"/>
    <row r="6" spans="1:29" ht="14.25" customHeight="1" x14ac:dyDescent="0.25">
      <c r="A6" s="20">
        <v>321</v>
      </c>
      <c r="B6" s="21"/>
      <c r="C6" s="21"/>
      <c r="D6" s="21" t="s">
        <v>40</v>
      </c>
      <c r="E6" s="21" t="s">
        <v>31</v>
      </c>
      <c r="F6" s="20" t="s">
        <v>151</v>
      </c>
      <c r="G6" s="22">
        <v>8.16</v>
      </c>
      <c r="H6" s="23">
        <v>5105</v>
      </c>
      <c r="I6" s="24">
        <f t="shared" ref="I6:I7" si="3">G6*H6</f>
        <v>41656.800000000003</v>
      </c>
      <c r="J6" s="23"/>
      <c r="K6" s="21"/>
      <c r="L6" s="25"/>
      <c r="M6" s="25"/>
      <c r="N6" s="25">
        <f t="shared" ref="N6:N7" si="4">O6-7</f>
        <v>45974</v>
      </c>
      <c r="O6" s="25">
        <v>45981</v>
      </c>
      <c r="P6" s="25"/>
      <c r="Q6" s="25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4.25" customHeight="1" x14ac:dyDescent="0.25">
      <c r="A7" s="20">
        <v>321</v>
      </c>
      <c r="B7" s="21"/>
      <c r="C7" s="21"/>
      <c r="D7" s="21" t="s">
        <v>40</v>
      </c>
      <c r="E7" s="21" t="s">
        <v>31</v>
      </c>
      <c r="F7" s="20" t="s">
        <v>151</v>
      </c>
      <c r="G7" s="22">
        <v>8.16</v>
      </c>
      <c r="H7" s="23">
        <v>1000</v>
      </c>
      <c r="I7" s="24">
        <f t="shared" si="3"/>
        <v>8160</v>
      </c>
      <c r="J7" s="23"/>
      <c r="K7" s="21"/>
      <c r="L7" s="25"/>
      <c r="M7" s="25"/>
      <c r="N7" s="25">
        <f t="shared" si="4"/>
        <v>45974</v>
      </c>
      <c r="O7" s="25">
        <v>45981</v>
      </c>
      <c r="P7" s="25"/>
      <c r="Q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4.25" customHeight="1" x14ac:dyDescent="0.25">
      <c r="A8" s="20"/>
      <c r="B8" s="20"/>
      <c r="C8" s="20"/>
      <c r="D8" s="21"/>
      <c r="E8" s="21"/>
      <c r="F8" s="26" t="s">
        <v>153</v>
      </c>
      <c r="G8" s="38"/>
      <c r="H8" s="28">
        <f t="shared" ref="H8:J8" si="5">SUM(H6:H7)</f>
        <v>6105</v>
      </c>
      <c r="I8" s="29">
        <f t="shared" si="5"/>
        <v>49816.800000000003</v>
      </c>
      <c r="J8" s="28">
        <f t="shared" si="5"/>
        <v>0</v>
      </c>
      <c r="K8" s="21"/>
      <c r="L8" s="25"/>
      <c r="M8" s="25"/>
      <c r="N8" s="25"/>
      <c r="O8" s="25"/>
      <c r="P8" s="25"/>
      <c r="Q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14.25" customHeight="1" x14ac:dyDescent="0.25">
      <c r="A9" s="39"/>
      <c r="B9" s="39"/>
      <c r="C9" s="39"/>
      <c r="D9" s="39"/>
      <c r="E9" s="39"/>
      <c r="F9" s="39"/>
      <c r="G9" s="40"/>
      <c r="H9" s="41"/>
      <c r="I9" s="41"/>
      <c r="J9" s="41"/>
      <c r="K9" s="39"/>
      <c r="L9" s="41"/>
      <c r="M9" s="41"/>
      <c r="N9" s="41"/>
      <c r="O9" s="41"/>
      <c r="P9" s="41"/>
      <c r="Q9" s="41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4.25" customHeight="1" x14ac:dyDescent="0.25">
      <c r="A10" s="20">
        <v>321</v>
      </c>
      <c r="B10" s="21"/>
      <c r="C10" s="21"/>
      <c r="D10" s="21" t="s">
        <v>41</v>
      </c>
      <c r="E10" s="21" t="s">
        <v>42</v>
      </c>
      <c r="F10" s="20" t="s">
        <v>151</v>
      </c>
      <c r="G10" s="22">
        <v>6.37</v>
      </c>
      <c r="H10" s="23">
        <v>13818</v>
      </c>
      <c r="I10" s="24">
        <f t="shared" ref="I10:I11" si="6">G10*H10</f>
        <v>88020.66</v>
      </c>
      <c r="J10" s="23"/>
      <c r="K10" s="21"/>
      <c r="L10" s="25"/>
      <c r="M10" s="25"/>
      <c r="N10" s="25">
        <f t="shared" ref="N10:N11" si="7">O10-7</f>
        <v>46001</v>
      </c>
      <c r="O10" s="25">
        <v>46008</v>
      </c>
      <c r="P10" s="25"/>
      <c r="Q10" s="25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4.25" customHeight="1" x14ac:dyDescent="0.25">
      <c r="A11" s="20">
        <v>321</v>
      </c>
      <c r="B11" s="21"/>
      <c r="C11" s="21"/>
      <c r="D11" s="21" t="s">
        <v>41</v>
      </c>
      <c r="E11" s="21" t="s">
        <v>42</v>
      </c>
      <c r="F11" s="20" t="s">
        <v>151</v>
      </c>
      <c r="G11" s="22">
        <v>6.37</v>
      </c>
      <c r="H11" s="23">
        <v>1000</v>
      </c>
      <c r="I11" s="24">
        <f t="shared" si="6"/>
        <v>6370</v>
      </c>
      <c r="J11" s="23"/>
      <c r="K11" s="21"/>
      <c r="L11" s="25"/>
      <c r="M11" s="25"/>
      <c r="N11" s="25">
        <f t="shared" si="7"/>
        <v>46001</v>
      </c>
      <c r="O11" s="25">
        <v>46008</v>
      </c>
      <c r="P11" s="25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4.25" customHeight="1" x14ac:dyDescent="0.25">
      <c r="A12" s="20"/>
      <c r="B12" s="20"/>
      <c r="C12" s="20"/>
      <c r="D12" s="21"/>
      <c r="E12" s="21"/>
      <c r="F12" s="26" t="s">
        <v>153</v>
      </c>
      <c r="G12" s="38"/>
      <c r="H12" s="28">
        <f t="shared" ref="H12:J12" si="8">SUM(H10:H11)</f>
        <v>14818</v>
      </c>
      <c r="I12" s="29">
        <f t="shared" si="8"/>
        <v>94390.66</v>
      </c>
      <c r="J12" s="28">
        <f t="shared" si="8"/>
        <v>0</v>
      </c>
      <c r="K12" s="21"/>
      <c r="L12" s="25"/>
      <c r="M12" s="25"/>
      <c r="N12" s="25"/>
      <c r="O12" s="25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4.25" customHeight="1" x14ac:dyDescent="0.25">
      <c r="A13" s="39"/>
      <c r="B13" s="39"/>
      <c r="C13" s="39"/>
      <c r="D13" s="39"/>
      <c r="E13" s="39"/>
      <c r="F13" s="39"/>
      <c r="G13" s="40"/>
      <c r="H13" s="41"/>
      <c r="I13" s="41"/>
      <c r="J13" s="41"/>
      <c r="K13" s="39"/>
      <c r="L13" s="41"/>
      <c r="M13" s="41"/>
      <c r="N13" s="41"/>
      <c r="O13" s="41"/>
      <c r="P13" s="41"/>
      <c r="Q13" s="41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14.25" customHeight="1" x14ac:dyDescent="0.25">
      <c r="A14" s="20">
        <v>321</v>
      </c>
      <c r="B14" s="21"/>
      <c r="C14" s="21"/>
      <c r="D14" s="21" t="s">
        <v>43</v>
      </c>
      <c r="E14" s="21" t="s">
        <v>44</v>
      </c>
      <c r="F14" s="20" t="s">
        <v>151</v>
      </c>
      <c r="G14" s="22">
        <v>6.85</v>
      </c>
      <c r="H14" s="23">
        <v>3850</v>
      </c>
      <c r="I14" s="24">
        <f t="shared" ref="I14:I15" si="9">G14*H14</f>
        <v>26372.5</v>
      </c>
      <c r="J14" s="23"/>
      <c r="K14" s="21"/>
      <c r="L14" s="25"/>
      <c r="M14" s="25"/>
      <c r="N14" s="25">
        <f t="shared" ref="N14:N15" si="10">O14-7</f>
        <v>46002</v>
      </c>
      <c r="O14" s="25">
        <v>46009</v>
      </c>
      <c r="P14" s="25"/>
      <c r="Q14" s="25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14.25" customHeight="1" x14ac:dyDescent="0.25">
      <c r="A15" s="20">
        <v>321</v>
      </c>
      <c r="B15" s="21"/>
      <c r="C15" s="21"/>
      <c r="D15" s="21" t="s">
        <v>43</v>
      </c>
      <c r="E15" s="21" t="s">
        <v>44</v>
      </c>
      <c r="F15" s="20" t="s">
        <v>151</v>
      </c>
      <c r="G15" s="22">
        <v>6.85</v>
      </c>
      <c r="H15" s="23">
        <v>800</v>
      </c>
      <c r="I15" s="24">
        <f t="shared" si="9"/>
        <v>5480</v>
      </c>
      <c r="J15" s="23"/>
      <c r="K15" s="21"/>
      <c r="L15" s="25"/>
      <c r="M15" s="25"/>
      <c r="N15" s="25">
        <f t="shared" si="10"/>
        <v>46002</v>
      </c>
      <c r="O15" s="25">
        <v>46009</v>
      </c>
      <c r="P15" s="25"/>
      <c r="Q15" s="25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14.25" customHeight="1" x14ac:dyDescent="0.25">
      <c r="A16" s="20"/>
      <c r="B16" s="20"/>
      <c r="C16" s="20"/>
      <c r="D16" s="21"/>
      <c r="E16" s="21"/>
      <c r="F16" s="26" t="s">
        <v>153</v>
      </c>
      <c r="G16" s="38"/>
      <c r="H16" s="28">
        <f t="shared" ref="H16:J16" si="11">SUM(H14:H15)</f>
        <v>4650</v>
      </c>
      <c r="I16" s="29">
        <f t="shared" si="11"/>
        <v>31852.5</v>
      </c>
      <c r="J16" s="28">
        <f t="shared" si="11"/>
        <v>0</v>
      </c>
      <c r="K16" s="21"/>
      <c r="L16" s="25"/>
      <c r="M16" s="25"/>
      <c r="N16" s="25"/>
      <c r="O16" s="25"/>
      <c r="P16" s="25"/>
      <c r="Q16" s="25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14.25" customHeight="1" x14ac:dyDescent="0.25">
      <c r="A17" s="39"/>
      <c r="B17" s="39"/>
      <c r="C17" s="39"/>
      <c r="D17" s="39"/>
      <c r="E17" s="39"/>
      <c r="F17" s="39"/>
      <c r="G17" s="40"/>
      <c r="H17" s="41"/>
      <c r="I17" s="41"/>
      <c r="J17" s="41"/>
      <c r="K17" s="39"/>
      <c r="L17" s="41"/>
      <c r="M17" s="41"/>
      <c r="N17" s="41"/>
      <c r="O17" s="41"/>
      <c r="P17" s="41"/>
      <c r="Q17" s="41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4.25" customHeight="1" x14ac:dyDescent="0.25">
      <c r="A18" s="20">
        <v>321</v>
      </c>
      <c r="B18" s="21"/>
      <c r="C18" s="21"/>
      <c r="D18" s="21" t="s">
        <v>45</v>
      </c>
      <c r="E18" s="21" t="s">
        <v>46</v>
      </c>
      <c r="F18" s="20" t="s">
        <v>151</v>
      </c>
      <c r="G18" s="22">
        <v>7.48</v>
      </c>
      <c r="H18" s="23">
        <v>5900</v>
      </c>
      <c r="I18" s="24">
        <f t="shared" ref="I18:I19" si="12">G18*H18</f>
        <v>44132</v>
      </c>
      <c r="J18" s="23"/>
      <c r="K18" s="21"/>
      <c r="L18" s="25"/>
      <c r="M18" s="25"/>
      <c r="N18" s="25">
        <f t="shared" ref="N18:N19" si="13">O18-7</f>
        <v>45981</v>
      </c>
      <c r="O18" s="25">
        <v>45988</v>
      </c>
      <c r="P18" s="25"/>
      <c r="Q18" s="25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14.25" customHeight="1" x14ac:dyDescent="0.25">
      <c r="A19" s="20">
        <v>321</v>
      </c>
      <c r="B19" s="21"/>
      <c r="C19" s="21"/>
      <c r="D19" s="21" t="s">
        <v>45</v>
      </c>
      <c r="E19" s="21" t="s">
        <v>46</v>
      </c>
      <c r="F19" s="20" t="s">
        <v>151</v>
      </c>
      <c r="G19" s="22">
        <v>7.48</v>
      </c>
      <c r="H19" s="23">
        <v>1200</v>
      </c>
      <c r="I19" s="24">
        <f t="shared" si="12"/>
        <v>8976</v>
      </c>
      <c r="J19" s="23"/>
      <c r="K19" s="21"/>
      <c r="L19" s="25"/>
      <c r="M19" s="25"/>
      <c r="N19" s="25">
        <f t="shared" si="13"/>
        <v>45981</v>
      </c>
      <c r="O19" s="25">
        <v>45988</v>
      </c>
      <c r="P19" s="25"/>
      <c r="Q19" s="25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14.25" customHeight="1" x14ac:dyDescent="0.25">
      <c r="A20" s="20"/>
      <c r="B20" s="20"/>
      <c r="C20" s="20"/>
      <c r="D20" s="21"/>
      <c r="E20" s="21"/>
      <c r="F20" s="26" t="s">
        <v>153</v>
      </c>
      <c r="G20" s="38"/>
      <c r="H20" s="28">
        <f t="shared" ref="H20:J20" si="14">SUM(H18:H19)</f>
        <v>7100</v>
      </c>
      <c r="I20" s="29">
        <f t="shared" si="14"/>
        <v>53108</v>
      </c>
      <c r="J20" s="28">
        <f t="shared" si="14"/>
        <v>0</v>
      </c>
      <c r="K20" s="21"/>
      <c r="L20" s="25"/>
      <c r="M20" s="25"/>
      <c r="N20" s="25"/>
      <c r="O20" s="25"/>
      <c r="P20" s="25"/>
      <c r="Q20" s="25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14.25" customHeight="1" x14ac:dyDescent="0.25">
      <c r="A21" s="39"/>
      <c r="B21" s="39"/>
      <c r="C21" s="39"/>
      <c r="D21" s="39"/>
      <c r="E21" s="39"/>
      <c r="F21" s="39"/>
      <c r="G21" s="40"/>
      <c r="H21" s="41"/>
      <c r="I21" s="41"/>
      <c r="J21" s="41"/>
      <c r="K21" s="39"/>
      <c r="L21" s="41"/>
      <c r="M21" s="41"/>
      <c r="N21" s="41"/>
      <c r="O21" s="41"/>
      <c r="P21" s="41"/>
      <c r="Q21" s="41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14.25" customHeight="1" x14ac:dyDescent="0.25">
      <c r="A22" s="20">
        <v>326</v>
      </c>
      <c r="B22" s="21"/>
      <c r="C22" s="21"/>
      <c r="D22" s="21" t="s">
        <v>47</v>
      </c>
      <c r="E22" s="21" t="s">
        <v>48</v>
      </c>
      <c r="F22" s="20" t="s">
        <v>151</v>
      </c>
      <c r="G22" s="22">
        <v>9.81</v>
      </c>
      <c r="H22" s="23">
        <v>4274</v>
      </c>
      <c r="I22" s="24">
        <f t="shared" ref="I22:I23" si="15">G22*H22</f>
        <v>41927.94</v>
      </c>
      <c r="J22" s="23"/>
      <c r="K22" s="21"/>
      <c r="L22" s="25"/>
      <c r="M22" s="25"/>
      <c r="N22" s="25">
        <f t="shared" ref="N22:N23" si="16">O22-7</f>
        <v>45973</v>
      </c>
      <c r="O22" s="25">
        <v>45980</v>
      </c>
      <c r="P22" s="25"/>
      <c r="Q22" s="25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14.25" customHeight="1" x14ac:dyDescent="0.25">
      <c r="A23" s="20">
        <v>326</v>
      </c>
      <c r="B23" s="21"/>
      <c r="C23" s="21"/>
      <c r="D23" s="21" t="s">
        <v>47</v>
      </c>
      <c r="E23" s="21" t="s">
        <v>48</v>
      </c>
      <c r="F23" s="20" t="s">
        <v>151</v>
      </c>
      <c r="G23" s="22">
        <v>9.81</v>
      </c>
      <c r="H23" s="23">
        <v>1200</v>
      </c>
      <c r="I23" s="24">
        <f t="shared" si="15"/>
        <v>11772</v>
      </c>
      <c r="J23" s="23"/>
      <c r="K23" s="21"/>
      <c r="L23" s="25"/>
      <c r="M23" s="25"/>
      <c r="N23" s="25">
        <f t="shared" si="16"/>
        <v>45973</v>
      </c>
      <c r="O23" s="25">
        <v>45980</v>
      </c>
      <c r="P23" s="25"/>
      <c r="Q23" s="25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14.25" customHeight="1" x14ac:dyDescent="0.25">
      <c r="A24" s="20"/>
      <c r="B24" s="20"/>
      <c r="C24" s="20"/>
      <c r="D24" s="21"/>
      <c r="E24" s="21"/>
      <c r="F24" s="26" t="s">
        <v>153</v>
      </c>
      <c r="G24" s="38"/>
      <c r="H24" s="28">
        <f t="shared" ref="H24:J24" si="17">SUM(H22:H23)</f>
        <v>5474</v>
      </c>
      <c r="I24" s="29">
        <f t="shared" si="17"/>
        <v>53699.94</v>
      </c>
      <c r="J24" s="28">
        <f t="shared" si="17"/>
        <v>0</v>
      </c>
      <c r="K24" s="21"/>
      <c r="L24" s="25"/>
      <c r="M24" s="25"/>
      <c r="N24" s="25"/>
      <c r="O24" s="25"/>
      <c r="P24" s="25"/>
      <c r="Q24" s="25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14.25" customHeight="1" x14ac:dyDescent="0.25">
      <c r="A25" s="39"/>
      <c r="B25" s="39"/>
      <c r="C25" s="39"/>
      <c r="D25" s="39"/>
      <c r="E25" s="39"/>
      <c r="F25" s="39"/>
      <c r="G25" s="40"/>
      <c r="H25" s="41"/>
      <c r="I25" s="41"/>
      <c r="J25" s="41"/>
      <c r="K25" s="39"/>
      <c r="L25" s="41"/>
      <c r="M25" s="41"/>
      <c r="N25" s="41"/>
      <c r="O25" s="41"/>
      <c r="P25" s="41"/>
      <c r="Q25" s="41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14.25" customHeight="1" x14ac:dyDescent="0.25">
      <c r="A26" s="20">
        <v>326</v>
      </c>
      <c r="B26" s="21"/>
      <c r="C26" s="21"/>
      <c r="D26" s="21" t="s">
        <v>49</v>
      </c>
      <c r="E26" s="21" t="s">
        <v>50</v>
      </c>
      <c r="F26" s="20" t="s">
        <v>151</v>
      </c>
      <c r="G26" s="22">
        <v>7.71</v>
      </c>
      <c r="H26" s="23">
        <v>11202</v>
      </c>
      <c r="I26" s="24">
        <f t="shared" ref="I26:I27" si="18">G26*H26</f>
        <v>86367.42</v>
      </c>
      <c r="J26" s="23"/>
      <c r="K26" s="21"/>
      <c r="L26" s="25"/>
      <c r="M26" s="25"/>
      <c r="N26" s="25">
        <f t="shared" ref="N26:N27" si="19">O26-7</f>
        <v>45981</v>
      </c>
      <c r="O26" s="25">
        <v>45988</v>
      </c>
      <c r="P26" s="25"/>
      <c r="Q26" s="2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14.25" customHeight="1" x14ac:dyDescent="0.25">
      <c r="A27" s="20">
        <v>326</v>
      </c>
      <c r="B27" s="21"/>
      <c r="C27" s="21"/>
      <c r="D27" s="21" t="s">
        <v>49</v>
      </c>
      <c r="E27" s="21" t="s">
        <v>50</v>
      </c>
      <c r="F27" s="20" t="s">
        <v>151</v>
      </c>
      <c r="G27" s="22">
        <v>7.71</v>
      </c>
      <c r="H27" s="23">
        <v>1400</v>
      </c>
      <c r="I27" s="24">
        <f t="shared" si="18"/>
        <v>10794</v>
      </c>
      <c r="J27" s="23"/>
      <c r="K27" s="21"/>
      <c r="L27" s="25"/>
      <c r="M27" s="25"/>
      <c r="N27" s="25">
        <f t="shared" si="19"/>
        <v>45981</v>
      </c>
      <c r="O27" s="25">
        <v>45988</v>
      </c>
      <c r="P27" s="25"/>
      <c r="Q27" s="2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14.25" customHeight="1" x14ac:dyDescent="0.25">
      <c r="A28" s="20"/>
      <c r="B28" s="20"/>
      <c r="C28" s="20"/>
      <c r="D28" s="21"/>
      <c r="E28" s="21"/>
      <c r="F28" s="26" t="s">
        <v>153</v>
      </c>
      <c r="G28" s="38"/>
      <c r="H28" s="28">
        <f t="shared" ref="H28:J28" si="20">SUM(H26:H27)</f>
        <v>12602</v>
      </c>
      <c r="I28" s="29">
        <f t="shared" si="20"/>
        <v>97161.42</v>
      </c>
      <c r="J28" s="28">
        <f t="shared" si="20"/>
        <v>0</v>
      </c>
      <c r="K28" s="21"/>
      <c r="L28" s="25"/>
      <c r="M28" s="25"/>
      <c r="N28" s="25"/>
      <c r="O28" s="25"/>
      <c r="P28" s="25"/>
      <c r="Q28" s="2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14.25" customHeight="1" x14ac:dyDescent="0.25">
      <c r="A29" s="39"/>
      <c r="B29" s="39"/>
      <c r="C29" s="39"/>
      <c r="D29" s="39"/>
      <c r="E29" s="39"/>
      <c r="F29" s="39"/>
      <c r="G29" s="40"/>
      <c r="H29" s="41"/>
      <c r="I29" s="41"/>
      <c r="J29" s="41"/>
      <c r="K29" s="39"/>
      <c r="L29" s="41"/>
      <c r="M29" s="41"/>
      <c r="N29" s="41"/>
      <c r="O29" s="41"/>
      <c r="P29" s="41"/>
      <c r="Q29" s="41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14.25" customHeight="1" x14ac:dyDescent="0.25">
      <c r="A30" s="20">
        <v>326</v>
      </c>
      <c r="B30" s="21"/>
      <c r="C30" s="21"/>
      <c r="D30" s="21" t="s">
        <v>51</v>
      </c>
      <c r="E30" s="21" t="s">
        <v>52</v>
      </c>
      <c r="F30" s="20" t="s">
        <v>151</v>
      </c>
      <c r="G30" s="22">
        <v>6.69</v>
      </c>
      <c r="H30" s="23">
        <v>12551</v>
      </c>
      <c r="I30" s="24">
        <f t="shared" ref="I30:I31" si="21">G30*H30</f>
        <v>83966.19</v>
      </c>
      <c r="J30" s="23"/>
      <c r="K30" s="21"/>
      <c r="L30" s="25"/>
      <c r="M30" s="25"/>
      <c r="N30" s="25">
        <f t="shared" ref="N30:N31" si="22">O30-7</f>
        <v>45988</v>
      </c>
      <c r="O30" s="25">
        <v>45995</v>
      </c>
      <c r="P30" s="25"/>
      <c r="Q30" s="2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14.25" customHeight="1" x14ac:dyDescent="0.25">
      <c r="A31" s="20">
        <v>326</v>
      </c>
      <c r="B31" s="21"/>
      <c r="C31" s="21"/>
      <c r="D31" s="21" t="s">
        <v>51</v>
      </c>
      <c r="E31" s="21" t="s">
        <v>52</v>
      </c>
      <c r="F31" s="20" t="s">
        <v>151</v>
      </c>
      <c r="G31" s="22">
        <v>6.69</v>
      </c>
      <c r="H31" s="23">
        <v>1200</v>
      </c>
      <c r="I31" s="24">
        <f t="shared" si="21"/>
        <v>8028.0000000000009</v>
      </c>
      <c r="J31" s="23"/>
      <c r="K31" s="21"/>
      <c r="L31" s="25"/>
      <c r="M31" s="25"/>
      <c r="N31" s="25">
        <f t="shared" si="22"/>
        <v>45988</v>
      </c>
      <c r="O31" s="25">
        <v>45995</v>
      </c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ht="14.25" customHeight="1" x14ac:dyDescent="0.25">
      <c r="A32" s="20"/>
      <c r="B32" s="20"/>
      <c r="C32" s="20"/>
      <c r="D32" s="21"/>
      <c r="E32" s="21"/>
      <c r="F32" s="26" t="s">
        <v>153</v>
      </c>
      <c r="G32" s="38"/>
      <c r="H32" s="28">
        <f t="shared" ref="H32:J32" si="23">SUM(H30:H31)</f>
        <v>13751</v>
      </c>
      <c r="I32" s="29">
        <f t="shared" si="23"/>
        <v>91994.19</v>
      </c>
      <c r="J32" s="28">
        <f t="shared" si="23"/>
        <v>0</v>
      </c>
      <c r="K32" s="21"/>
      <c r="L32" s="25"/>
      <c r="M32" s="25"/>
      <c r="N32" s="25"/>
      <c r="O32" s="25"/>
      <c r="P32" s="25"/>
      <c r="Q32" s="2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1:29" ht="14.25" customHeight="1" x14ac:dyDescent="0.25">
      <c r="A33" s="39"/>
      <c r="B33" s="39"/>
      <c r="C33" s="39"/>
      <c r="D33" s="39"/>
      <c r="E33" s="39"/>
      <c r="F33" s="39"/>
      <c r="G33" s="40"/>
      <c r="H33" s="41"/>
      <c r="I33" s="41"/>
      <c r="J33" s="41"/>
      <c r="K33" s="39"/>
      <c r="L33" s="41"/>
      <c r="M33" s="41"/>
      <c r="N33" s="41"/>
      <c r="O33" s="41"/>
      <c r="P33" s="41"/>
      <c r="Q33" s="41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1:29" ht="14.25" customHeight="1" x14ac:dyDescent="0.25">
      <c r="A34" s="20">
        <v>326</v>
      </c>
      <c r="B34" s="21"/>
      <c r="C34" s="21"/>
      <c r="D34" s="21" t="s">
        <v>53</v>
      </c>
      <c r="E34" s="21" t="s">
        <v>54</v>
      </c>
      <c r="F34" s="20" t="s">
        <v>151</v>
      </c>
      <c r="G34" s="22">
        <v>7.95</v>
      </c>
      <c r="H34" s="23">
        <v>11005</v>
      </c>
      <c r="I34" s="24">
        <f t="shared" ref="I34:I37" si="24">G34*H34</f>
        <v>87489.75</v>
      </c>
      <c r="J34" s="23"/>
      <c r="K34" s="21"/>
      <c r="L34" s="25"/>
      <c r="M34" s="25"/>
      <c r="N34" s="25">
        <f t="shared" ref="N34:N37" si="25">O34-7</f>
        <v>45980</v>
      </c>
      <c r="O34" s="25">
        <v>45987</v>
      </c>
      <c r="P34" s="25"/>
      <c r="Q34" s="2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1:29" ht="14.25" customHeight="1" x14ac:dyDescent="0.25">
      <c r="A35" s="20">
        <v>326</v>
      </c>
      <c r="B35" s="21"/>
      <c r="C35" s="21"/>
      <c r="D35" s="21" t="s">
        <v>53</v>
      </c>
      <c r="E35" s="21" t="s">
        <v>54</v>
      </c>
      <c r="F35" s="20" t="s">
        <v>151</v>
      </c>
      <c r="G35" s="22">
        <v>7.95</v>
      </c>
      <c r="H35" s="23">
        <v>1000</v>
      </c>
      <c r="I35" s="24">
        <f t="shared" si="24"/>
        <v>7950</v>
      </c>
      <c r="J35" s="23"/>
      <c r="K35" s="21"/>
      <c r="L35" s="25"/>
      <c r="M35" s="25"/>
      <c r="N35" s="25">
        <f t="shared" si="25"/>
        <v>45980</v>
      </c>
      <c r="O35" s="25">
        <v>45987</v>
      </c>
      <c r="P35" s="25"/>
      <c r="Q35" s="25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1:29" ht="14.25" customHeight="1" x14ac:dyDescent="0.25">
      <c r="A36" s="20">
        <v>326</v>
      </c>
      <c r="B36" s="21"/>
      <c r="C36" s="21"/>
      <c r="D36" s="21" t="s">
        <v>53</v>
      </c>
      <c r="E36" s="21" t="s">
        <v>55</v>
      </c>
      <c r="F36" s="20" t="s">
        <v>151</v>
      </c>
      <c r="G36" s="22">
        <v>7.95</v>
      </c>
      <c r="H36" s="23">
        <v>6630</v>
      </c>
      <c r="I36" s="24">
        <f t="shared" si="24"/>
        <v>52708.5</v>
      </c>
      <c r="J36" s="23"/>
      <c r="K36" s="21"/>
      <c r="L36" s="25"/>
      <c r="M36" s="25"/>
      <c r="N36" s="25">
        <f t="shared" si="25"/>
        <v>45980</v>
      </c>
      <c r="O36" s="25">
        <v>45987</v>
      </c>
      <c r="P36" s="25"/>
      <c r="Q36" s="25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29" ht="14.25" customHeight="1" x14ac:dyDescent="0.25">
      <c r="A37" s="20">
        <v>326</v>
      </c>
      <c r="B37" s="21"/>
      <c r="C37" s="21"/>
      <c r="D37" s="21" t="s">
        <v>53</v>
      </c>
      <c r="E37" s="21" t="s">
        <v>55</v>
      </c>
      <c r="F37" s="20" t="s">
        <v>151</v>
      </c>
      <c r="G37" s="22">
        <v>7.95</v>
      </c>
      <c r="H37" s="23">
        <v>1000</v>
      </c>
      <c r="I37" s="24">
        <f t="shared" si="24"/>
        <v>7950</v>
      </c>
      <c r="J37" s="23"/>
      <c r="K37" s="21"/>
      <c r="L37" s="25"/>
      <c r="M37" s="25"/>
      <c r="N37" s="25">
        <f t="shared" si="25"/>
        <v>45980</v>
      </c>
      <c r="O37" s="25">
        <v>45987</v>
      </c>
      <c r="P37" s="25"/>
      <c r="Q37" s="25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1:29" ht="14.25" customHeight="1" x14ac:dyDescent="0.25">
      <c r="A38" s="20"/>
      <c r="B38" s="20"/>
      <c r="C38" s="20"/>
      <c r="D38" s="21"/>
      <c r="E38" s="21"/>
      <c r="F38" s="26" t="s">
        <v>153</v>
      </c>
      <c r="G38" s="38"/>
      <c r="H38" s="28">
        <f t="shared" ref="H38:J38" si="26">SUM(H34:H37)</f>
        <v>19635</v>
      </c>
      <c r="I38" s="29">
        <f t="shared" si="26"/>
        <v>156098.25</v>
      </c>
      <c r="J38" s="28">
        <f t="shared" si="26"/>
        <v>0</v>
      </c>
      <c r="K38" s="21"/>
      <c r="L38" s="25"/>
      <c r="M38" s="25"/>
      <c r="N38" s="25"/>
      <c r="O38" s="25"/>
      <c r="P38" s="25"/>
      <c r="Q38" s="25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 ht="14.25" customHeight="1" x14ac:dyDescent="0.25">
      <c r="A39" s="39"/>
      <c r="B39" s="39"/>
      <c r="C39" s="39"/>
      <c r="D39" s="39"/>
      <c r="E39" s="39"/>
      <c r="F39" s="39"/>
      <c r="G39" s="40"/>
      <c r="H39" s="41"/>
      <c r="I39" s="41"/>
      <c r="J39" s="41"/>
      <c r="K39" s="39"/>
      <c r="L39" s="41"/>
      <c r="M39" s="41"/>
      <c r="N39" s="41"/>
      <c r="O39" s="41"/>
      <c r="P39" s="41"/>
      <c r="Q39" s="41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29" ht="14.25" customHeight="1" x14ac:dyDescent="0.25">
      <c r="A40" s="20">
        <v>324</v>
      </c>
      <c r="B40" s="21"/>
      <c r="C40" s="21"/>
      <c r="D40" s="21" t="s">
        <v>56</v>
      </c>
      <c r="E40" s="21" t="s">
        <v>31</v>
      </c>
      <c r="F40" s="20" t="s">
        <v>151</v>
      </c>
      <c r="G40" s="22">
        <v>9.1300000000000008</v>
      </c>
      <c r="H40" s="23">
        <v>13098</v>
      </c>
      <c r="I40" s="24">
        <f t="shared" ref="I40:I43" si="27">G40*H40</f>
        <v>119584.74</v>
      </c>
      <c r="J40" s="23"/>
      <c r="K40" s="21"/>
      <c r="L40" s="25"/>
      <c r="M40" s="25"/>
      <c r="N40" s="25">
        <f t="shared" ref="N40:N43" si="28">O40-7</f>
        <v>46009</v>
      </c>
      <c r="O40" s="25">
        <v>46016</v>
      </c>
      <c r="P40" s="25"/>
      <c r="Q40" s="25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ht="14.25" customHeight="1" x14ac:dyDescent="0.25">
      <c r="A41" s="20">
        <v>324</v>
      </c>
      <c r="B41" s="21"/>
      <c r="C41" s="21"/>
      <c r="D41" s="21" t="s">
        <v>56</v>
      </c>
      <c r="E41" s="21" t="s">
        <v>31</v>
      </c>
      <c r="F41" s="20" t="s">
        <v>151</v>
      </c>
      <c r="G41" s="22">
        <v>9.1300000000000008</v>
      </c>
      <c r="H41" s="23">
        <v>1200</v>
      </c>
      <c r="I41" s="24">
        <f t="shared" si="27"/>
        <v>10956.000000000002</v>
      </c>
      <c r="J41" s="23"/>
      <c r="K41" s="21"/>
      <c r="L41" s="25"/>
      <c r="M41" s="25"/>
      <c r="N41" s="25">
        <f t="shared" si="28"/>
        <v>46009</v>
      </c>
      <c r="O41" s="25">
        <v>46016</v>
      </c>
      <c r="P41" s="25"/>
      <c r="Q41" s="25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29" ht="14.25" customHeight="1" x14ac:dyDescent="0.25">
      <c r="A42" s="20">
        <v>324</v>
      </c>
      <c r="B42" s="21"/>
      <c r="C42" s="21"/>
      <c r="D42" s="21" t="s">
        <v>56</v>
      </c>
      <c r="E42" s="21" t="s">
        <v>57</v>
      </c>
      <c r="F42" s="20" t="s">
        <v>151</v>
      </c>
      <c r="G42" s="22">
        <v>9.1300000000000008</v>
      </c>
      <c r="H42" s="23">
        <v>13098</v>
      </c>
      <c r="I42" s="24">
        <f t="shared" si="27"/>
        <v>119584.74</v>
      </c>
      <c r="J42" s="23"/>
      <c r="K42" s="21"/>
      <c r="L42" s="25"/>
      <c r="M42" s="25"/>
      <c r="N42" s="25">
        <f t="shared" si="28"/>
        <v>46009</v>
      </c>
      <c r="O42" s="25">
        <v>46016</v>
      </c>
      <c r="P42" s="25"/>
      <c r="Q42" s="25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 ht="14.25" customHeight="1" x14ac:dyDescent="0.25">
      <c r="A43" s="20">
        <v>324</v>
      </c>
      <c r="B43" s="21"/>
      <c r="C43" s="21"/>
      <c r="D43" s="21" t="s">
        <v>56</v>
      </c>
      <c r="E43" s="21" t="s">
        <v>57</v>
      </c>
      <c r="F43" s="20" t="s">
        <v>151</v>
      </c>
      <c r="G43" s="22">
        <v>9.1300000000000008</v>
      </c>
      <c r="H43" s="23">
        <v>1200</v>
      </c>
      <c r="I43" s="24">
        <f t="shared" si="27"/>
        <v>10956.000000000002</v>
      </c>
      <c r="J43" s="23"/>
      <c r="K43" s="21"/>
      <c r="L43" s="25"/>
      <c r="M43" s="25"/>
      <c r="N43" s="25">
        <f t="shared" si="28"/>
        <v>46009</v>
      </c>
      <c r="O43" s="25">
        <v>46016</v>
      </c>
      <c r="P43" s="25"/>
      <c r="Q43" s="2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1:29" ht="14.25" customHeight="1" x14ac:dyDescent="0.25">
      <c r="A44" s="20"/>
      <c r="B44" s="20"/>
      <c r="C44" s="20"/>
      <c r="D44" s="21"/>
      <c r="E44" s="21"/>
      <c r="F44" s="26" t="s">
        <v>153</v>
      </c>
      <c r="G44" s="38"/>
      <c r="H44" s="28">
        <f t="shared" ref="H44:J44" si="29">SUM(H40:H43)</f>
        <v>28596</v>
      </c>
      <c r="I44" s="29">
        <f t="shared" si="29"/>
        <v>261081.48</v>
      </c>
      <c r="J44" s="28">
        <f t="shared" si="29"/>
        <v>0</v>
      </c>
      <c r="K44" s="21"/>
      <c r="L44" s="25"/>
      <c r="M44" s="25"/>
      <c r="N44" s="25"/>
      <c r="O44" s="25"/>
      <c r="P44" s="25"/>
      <c r="Q44" s="2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ht="14.25" customHeight="1" x14ac:dyDescent="0.25">
      <c r="A45" s="39"/>
      <c r="B45" s="39"/>
      <c r="C45" s="39"/>
      <c r="D45" s="39"/>
      <c r="E45" s="39"/>
      <c r="F45" s="39"/>
      <c r="G45" s="40"/>
      <c r="H45" s="41"/>
      <c r="I45" s="41"/>
      <c r="J45" s="41"/>
      <c r="K45" s="39"/>
      <c r="L45" s="41"/>
      <c r="M45" s="41"/>
      <c r="N45" s="41"/>
      <c r="O45" s="41"/>
      <c r="P45" s="41"/>
      <c r="Q45" s="41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 ht="14.25" customHeight="1" x14ac:dyDescent="0.25">
      <c r="A46" s="20">
        <v>324</v>
      </c>
      <c r="B46" s="21"/>
      <c r="C46" s="21"/>
      <c r="D46" s="21" t="s">
        <v>58</v>
      </c>
      <c r="E46" s="21" t="s">
        <v>183</v>
      </c>
      <c r="F46" s="20" t="s">
        <v>151</v>
      </c>
      <c r="G46" s="22">
        <v>9.32</v>
      </c>
      <c r="H46" s="23">
        <v>3301</v>
      </c>
      <c r="I46" s="24">
        <f t="shared" ref="I46:I49" si="30">G46*H46</f>
        <v>30765.32</v>
      </c>
      <c r="J46" s="23"/>
      <c r="K46" s="21"/>
      <c r="L46" s="25"/>
      <c r="M46" s="25"/>
      <c r="N46" s="25">
        <f t="shared" ref="N46:N49" si="31">O46-7</f>
        <v>45995</v>
      </c>
      <c r="O46" s="25">
        <v>46002</v>
      </c>
      <c r="P46" s="25"/>
      <c r="Q46" s="25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 ht="14.25" customHeight="1" x14ac:dyDescent="0.25">
      <c r="A47" s="20">
        <v>324</v>
      </c>
      <c r="B47" s="21"/>
      <c r="C47" s="21"/>
      <c r="D47" s="21" t="s">
        <v>58</v>
      </c>
      <c r="E47" s="21" t="s">
        <v>183</v>
      </c>
      <c r="F47" s="20" t="s">
        <v>151</v>
      </c>
      <c r="G47" s="22">
        <v>9.32</v>
      </c>
      <c r="H47" s="23">
        <v>1300</v>
      </c>
      <c r="I47" s="24">
        <f t="shared" si="30"/>
        <v>12116</v>
      </c>
      <c r="J47" s="23"/>
      <c r="K47" s="21"/>
      <c r="L47" s="25"/>
      <c r="M47" s="25"/>
      <c r="N47" s="25">
        <f t="shared" si="31"/>
        <v>45995</v>
      </c>
      <c r="O47" s="25">
        <v>46002</v>
      </c>
      <c r="P47" s="25"/>
      <c r="Q47" s="25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ht="14.25" customHeight="1" x14ac:dyDescent="0.25">
      <c r="A48" s="20">
        <v>324</v>
      </c>
      <c r="B48" s="21"/>
      <c r="C48" s="21"/>
      <c r="D48" s="21" t="s">
        <v>58</v>
      </c>
      <c r="E48" s="21" t="s">
        <v>37</v>
      </c>
      <c r="F48" s="20" t="s">
        <v>151</v>
      </c>
      <c r="G48" s="22">
        <v>9.32</v>
      </c>
      <c r="H48" s="23">
        <v>10003</v>
      </c>
      <c r="I48" s="24">
        <f t="shared" si="30"/>
        <v>93227.96</v>
      </c>
      <c r="J48" s="23"/>
      <c r="K48" s="21"/>
      <c r="L48" s="25"/>
      <c r="M48" s="25"/>
      <c r="N48" s="25">
        <f t="shared" si="31"/>
        <v>45995</v>
      </c>
      <c r="O48" s="25">
        <v>46002</v>
      </c>
      <c r="P48" s="25"/>
      <c r="Q48" s="25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 ht="14.25" customHeight="1" x14ac:dyDescent="0.25">
      <c r="A49" s="20">
        <v>324</v>
      </c>
      <c r="B49" s="21"/>
      <c r="C49" s="21"/>
      <c r="D49" s="21" t="s">
        <v>58</v>
      </c>
      <c r="E49" s="21" t="s">
        <v>37</v>
      </c>
      <c r="F49" s="20" t="s">
        <v>151</v>
      </c>
      <c r="G49" s="22">
        <v>9.32</v>
      </c>
      <c r="H49" s="23">
        <v>1200</v>
      </c>
      <c r="I49" s="24">
        <f t="shared" si="30"/>
        <v>11184</v>
      </c>
      <c r="J49" s="23"/>
      <c r="K49" s="21"/>
      <c r="L49" s="25"/>
      <c r="M49" s="25"/>
      <c r="N49" s="25">
        <f t="shared" si="31"/>
        <v>45995</v>
      </c>
      <c r="O49" s="25">
        <v>46002</v>
      </c>
      <c r="P49" s="25"/>
      <c r="Q49" s="25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1:29" ht="14.25" customHeight="1" x14ac:dyDescent="0.25">
      <c r="A50" s="20"/>
      <c r="B50" s="20"/>
      <c r="C50" s="20"/>
      <c r="D50" s="21"/>
      <c r="E50" s="21"/>
      <c r="F50" s="26" t="s">
        <v>153</v>
      </c>
      <c r="G50" s="38"/>
      <c r="H50" s="28">
        <f t="shared" ref="H50:J50" si="32">SUM(H46:H49)</f>
        <v>15804</v>
      </c>
      <c r="I50" s="29">
        <f t="shared" si="32"/>
        <v>147293.28</v>
      </c>
      <c r="J50" s="28">
        <f t="shared" si="32"/>
        <v>0</v>
      </c>
      <c r="K50" s="21"/>
      <c r="L50" s="25"/>
      <c r="M50" s="25"/>
      <c r="N50" s="25"/>
      <c r="O50" s="25"/>
      <c r="P50" s="25"/>
      <c r="Q50" s="25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 ht="14.25" customHeight="1" x14ac:dyDescent="0.25">
      <c r="A51" s="39"/>
      <c r="B51" s="39"/>
      <c r="C51" s="39"/>
      <c r="D51" s="39"/>
      <c r="E51" s="39"/>
      <c r="F51" s="39"/>
      <c r="G51" s="40"/>
      <c r="H51" s="41"/>
      <c r="I51" s="41"/>
      <c r="J51" s="41"/>
      <c r="K51" s="39"/>
      <c r="L51" s="41"/>
      <c r="M51" s="41"/>
      <c r="N51" s="41"/>
      <c r="O51" s="41"/>
      <c r="P51" s="41"/>
      <c r="Q51" s="41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 ht="14.25" customHeight="1" x14ac:dyDescent="0.25">
      <c r="A52" s="20">
        <v>324</v>
      </c>
      <c r="B52" s="21"/>
      <c r="C52" s="21"/>
      <c r="D52" s="21" t="s">
        <v>60</v>
      </c>
      <c r="E52" s="21" t="s">
        <v>61</v>
      </c>
      <c r="F52" s="20" t="s">
        <v>151</v>
      </c>
      <c r="G52" s="22">
        <v>11.8</v>
      </c>
      <c r="H52" s="23">
        <v>3570</v>
      </c>
      <c r="I52" s="24">
        <f t="shared" ref="I52:I53" si="33">G52*H52</f>
        <v>42126</v>
      </c>
      <c r="J52" s="23"/>
      <c r="K52" s="21"/>
      <c r="L52" s="25"/>
      <c r="M52" s="25"/>
      <c r="N52" s="25">
        <f t="shared" ref="N52:N53" si="34">O52-7</f>
        <v>45995</v>
      </c>
      <c r="O52" s="25">
        <v>46002</v>
      </c>
      <c r="P52" s="25"/>
      <c r="Q52" s="25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1:29" ht="14.25" customHeight="1" x14ac:dyDescent="0.25">
      <c r="A53" s="20">
        <v>324</v>
      </c>
      <c r="B53" s="21"/>
      <c r="C53" s="21"/>
      <c r="D53" s="21" t="s">
        <v>60</v>
      </c>
      <c r="E53" s="21" t="s">
        <v>61</v>
      </c>
      <c r="F53" s="20" t="s">
        <v>151</v>
      </c>
      <c r="G53" s="22">
        <v>11.8</v>
      </c>
      <c r="H53" s="23">
        <v>800</v>
      </c>
      <c r="I53" s="24">
        <f t="shared" si="33"/>
        <v>9440</v>
      </c>
      <c r="J53" s="23"/>
      <c r="K53" s="21"/>
      <c r="L53" s="25"/>
      <c r="M53" s="25"/>
      <c r="N53" s="25">
        <f t="shared" si="34"/>
        <v>45995</v>
      </c>
      <c r="O53" s="25">
        <v>46002</v>
      </c>
      <c r="P53" s="25"/>
      <c r="Q53" s="25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 ht="14.25" customHeight="1" x14ac:dyDescent="0.25">
      <c r="A54" s="20"/>
      <c r="B54" s="20"/>
      <c r="C54" s="20"/>
      <c r="D54" s="21"/>
      <c r="E54" s="21"/>
      <c r="F54" s="26" t="s">
        <v>153</v>
      </c>
      <c r="G54" s="38"/>
      <c r="H54" s="28">
        <f t="shared" ref="H54:J54" si="35">SUM(H52:H53)</f>
        <v>4370</v>
      </c>
      <c r="I54" s="29">
        <f t="shared" si="35"/>
        <v>51566</v>
      </c>
      <c r="J54" s="28">
        <f t="shared" si="35"/>
        <v>0</v>
      </c>
      <c r="K54" s="21"/>
      <c r="L54" s="25"/>
      <c r="M54" s="25"/>
      <c r="N54" s="25"/>
      <c r="O54" s="25"/>
      <c r="P54" s="25"/>
      <c r="Q54" s="25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ht="14.25" customHeight="1" x14ac:dyDescent="0.25">
      <c r="A55" s="39"/>
      <c r="B55" s="39"/>
      <c r="C55" s="39"/>
      <c r="D55" s="39"/>
      <c r="E55" s="39"/>
      <c r="F55" s="39"/>
      <c r="G55" s="40"/>
      <c r="H55" s="41"/>
      <c r="I55" s="41"/>
      <c r="J55" s="41"/>
      <c r="K55" s="39"/>
      <c r="L55" s="41"/>
      <c r="M55" s="41"/>
      <c r="N55" s="41"/>
      <c r="O55" s="41"/>
      <c r="P55" s="41"/>
      <c r="Q55" s="41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 ht="14.25" customHeight="1" x14ac:dyDescent="0.25">
      <c r="A56" s="20">
        <v>324</v>
      </c>
      <c r="B56" s="21">
        <v>97055603</v>
      </c>
      <c r="C56" s="21" t="s">
        <v>184</v>
      </c>
      <c r="D56" s="21" t="s">
        <v>63</v>
      </c>
      <c r="E56" s="21" t="s">
        <v>64</v>
      </c>
      <c r="F56" s="20" t="s">
        <v>151</v>
      </c>
      <c r="G56" s="22">
        <v>11</v>
      </c>
      <c r="H56" s="23">
        <v>5899</v>
      </c>
      <c r="I56" s="24">
        <f t="shared" ref="I56:I57" si="36">G56*H56</f>
        <v>64889</v>
      </c>
      <c r="J56" s="23"/>
      <c r="K56" s="21"/>
      <c r="L56" s="25"/>
      <c r="M56" s="25"/>
      <c r="N56" s="25">
        <f t="shared" ref="N56:N57" si="37">O56-7</f>
        <v>45960</v>
      </c>
      <c r="O56" s="25">
        <v>45967</v>
      </c>
      <c r="P56" s="25"/>
      <c r="Q56" s="25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 ht="14.25" customHeight="1" x14ac:dyDescent="0.25">
      <c r="A57" s="20">
        <v>324</v>
      </c>
      <c r="B57" s="21">
        <v>97055611</v>
      </c>
      <c r="C57" s="21" t="s">
        <v>185</v>
      </c>
      <c r="D57" s="21" t="s">
        <v>63</v>
      </c>
      <c r="E57" s="21" t="s">
        <v>64</v>
      </c>
      <c r="F57" s="20" t="s">
        <v>151</v>
      </c>
      <c r="G57" s="22">
        <v>11</v>
      </c>
      <c r="H57" s="23">
        <v>250</v>
      </c>
      <c r="I57" s="24">
        <f t="shared" si="36"/>
        <v>2750</v>
      </c>
      <c r="J57" s="23"/>
      <c r="K57" s="21"/>
      <c r="L57" s="25"/>
      <c r="M57" s="25"/>
      <c r="N57" s="25">
        <f t="shared" si="37"/>
        <v>45960</v>
      </c>
      <c r="O57" s="25">
        <v>45967</v>
      </c>
      <c r="P57" s="25"/>
      <c r="Q57" s="25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ht="14.25" customHeight="1" x14ac:dyDescent="0.25">
      <c r="A58" s="20"/>
      <c r="B58" s="20"/>
      <c r="C58" s="20"/>
      <c r="D58" s="21"/>
      <c r="E58" s="21"/>
      <c r="F58" s="26" t="s">
        <v>153</v>
      </c>
      <c r="G58" s="38"/>
      <c r="H58" s="28">
        <f t="shared" ref="H58:J58" si="38">SUM(H56:H57)</f>
        <v>6149</v>
      </c>
      <c r="I58" s="29">
        <f t="shared" si="38"/>
        <v>67639</v>
      </c>
      <c r="J58" s="28">
        <f t="shared" si="38"/>
        <v>0</v>
      </c>
      <c r="K58" s="21"/>
      <c r="L58" s="25"/>
      <c r="M58" s="25"/>
      <c r="N58" s="25"/>
      <c r="O58" s="25"/>
      <c r="P58" s="25"/>
      <c r="Q58" s="25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 ht="14.25" customHeight="1" x14ac:dyDescent="0.25">
      <c r="A59" s="39"/>
      <c r="B59" s="39"/>
      <c r="C59" s="39"/>
      <c r="D59" s="39"/>
      <c r="E59" s="39"/>
      <c r="F59" s="39"/>
      <c r="G59" s="40"/>
      <c r="H59" s="41"/>
      <c r="I59" s="41"/>
      <c r="J59" s="41"/>
      <c r="K59" s="39"/>
      <c r="L59" s="41"/>
      <c r="M59" s="41"/>
      <c r="N59" s="41"/>
      <c r="O59" s="41"/>
      <c r="P59" s="41"/>
      <c r="Q59" s="41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 ht="14.25" customHeight="1" x14ac:dyDescent="0.25">
      <c r="A60" s="42"/>
      <c r="B60" s="42"/>
      <c r="C60" s="43"/>
      <c r="D60" s="43"/>
      <c r="E60" s="44" t="s">
        <v>170</v>
      </c>
      <c r="F60" s="42"/>
      <c r="G60" s="45"/>
      <c r="H60" s="46">
        <f>SUMIF(F:F,F4,H:H)</f>
        <v>147079</v>
      </c>
      <c r="I60" s="47">
        <f>SUMIF(F:F,F4,I:I)</f>
        <v>1216611.27</v>
      </c>
      <c r="J60" s="46">
        <f>SUMIF(F:F,F4,J:J)</f>
        <v>0</v>
      </c>
      <c r="K60" s="43"/>
      <c r="L60" s="48"/>
      <c r="M60" s="48"/>
      <c r="N60" s="48"/>
      <c r="O60" s="48"/>
      <c r="P60" s="48"/>
      <c r="Q60" s="48"/>
      <c r="R60" s="49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spans="1:29" ht="14.25" customHeight="1" x14ac:dyDescent="0.25"/>
    <row r="62" spans="1:29" ht="14.25" customHeight="1" x14ac:dyDescent="0.25"/>
    <row r="63" spans="1:29" ht="14.25" customHeight="1" x14ac:dyDescent="0.25"/>
    <row r="64" spans="1:2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</sheetData>
  <pageMargins left="0.7" right="0.7" top="0.75" bottom="0.75" header="0" footer="0"/>
  <pageSetup paperSize="9" scale="46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" customHeight="1" x14ac:dyDescent="0.25"/>
  <cols>
    <col min="1" max="1" width="8.5703125" customWidth="1"/>
    <col min="2" max="2" width="9.42578125" customWidth="1"/>
    <col min="3" max="3" width="22.85546875" customWidth="1"/>
    <col min="4" max="4" width="21.7109375" customWidth="1"/>
    <col min="5" max="5" width="33.28515625" customWidth="1"/>
    <col min="6" max="6" width="11.7109375" customWidth="1"/>
    <col min="7" max="7" width="9.140625" customWidth="1"/>
    <col min="8" max="8" width="11.140625" customWidth="1"/>
    <col min="9" max="10" width="12.5703125" customWidth="1"/>
    <col min="11" max="11" width="8" customWidth="1"/>
    <col min="12" max="12" width="9.85546875" customWidth="1"/>
    <col min="13" max="13" width="11.85546875" customWidth="1"/>
    <col min="14" max="14" width="10.28515625" customWidth="1"/>
    <col min="15" max="15" width="9.85546875" customWidth="1"/>
    <col min="16" max="16" width="11" customWidth="1"/>
    <col min="17" max="17" width="22.28515625" customWidth="1"/>
    <col min="18" max="28" width="8.5703125" customWidth="1"/>
  </cols>
  <sheetData>
    <row r="1" spans="1:28" ht="14.25" customHeight="1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142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5" t="s">
        <v>175</v>
      </c>
    </row>
    <row r="2" spans="1:28" ht="14.25" customHeight="1" x14ac:dyDescent="0.25">
      <c r="A2" s="20">
        <v>326</v>
      </c>
      <c r="B2" s="21"/>
      <c r="C2" s="20"/>
      <c r="D2" s="21" t="s">
        <v>66</v>
      </c>
      <c r="E2" s="33" t="s">
        <v>59</v>
      </c>
      <c r="F2" s="20" t="s">
        <v>151</v>
      </c>
      <c r="G2" s="22">
        <v>9.7799999999999994</v>
      </c>
      <c r="H2" s="23">
        <v>4270</v>
      </c>
      <c r="I2" s="24">
        <f t="shared" ref="I2:I3" si="0">G2*H2</f>
        <v>41760.6</v>
      </c>
      <c r="J2" s="23"/>
      <c r="K2" s="21"/>
      <c r="L2" s="25"/>
      <c r="M2" s="25"/>
      <c r="N2" s="25">
        <f t="shared" ref="N2:N3" si="1">O2-7</f>
        <v>45942</v>
      </c>
      <c r="O2" s="25">
        <v>45949</v>
      </c>
      <c r="P2" s="25"/>
      <c r="Q2" s="2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ht="14.25" customHeight="1" x14ac:dyDescent="0.25">
      <c r="A3" s="20">
        <v>326</v>
      </c>
      <c r="B3" s="21"/>
      <c r="C3" s="20"/>
      <c r="D3" s="21" t="s">
        <v>66</v>
      </c>
      <c r="E3" s="33" t="s">
        <v>59</v>
      </c>
      <c r="F3" s="20" t="s">
        <v>151</v>
      </c>
      <c r="G3" s="22">
        <v>9.7799999999999994</v>
      </c>
      <c r="H3" s="23">
        <v>1800</v>
      </c>
      <c r="I3" s="24">
        <f t="shared" si="0"/>
        <v>17604</v>
      </c>
      <c r="J3" s="23"/>
      <c r="K3" s="21"/>
      <c r="L3" s="25"/>
      <c r="M3" s="25"/>
      <c r="N3" s="25">
        <f t="shared" si="1"/>
        <v>45942</v>
      </c>
      <c r="O3" s="25">
        <v>45949</v>
      </c>
      <c r="P3" s="25"/>
      <c r="Q3" s="2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ht="14.25" customHeight="1" x14ac:dyDescent="0.25">
      <c r="A4" s="20"/>
      <c r="B4" s="37"/>
      <c r="C4" s="37"/>
      <c r="D4" s="37"/>
      <c r="E4" s="33"/>
      <c r="F4" s="26" t="s">
        <v>153</v>
      </c>
      <c r="G4" s="27"/>
      <c r="H4" s="28">
        <f t="shared" ref="H4:J4" si="2">SUM(H2:H3)</f>
        <v>6070</v>
      </c>
      <c r="I4" s="29">
        <f t="shared" si="2"/>
        <v>59364.6</v>
      </c>
      <c r="J4" s="28">
        <f t="shared" si="2"/>
        <v>0</v>
      </c>
      <c r="K4" s="37"/>
      <c r="L4" s="25"/>
      <c r="M4" s="25"/>
      <c r="N4" s="25"/>
      <c r="O4" s="25"/>
      <c r="P4" s="25"/>
      <c r="Q4" s="2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spans="1:28" ht="14.25" customHeight="1" x14ac:dyDescent="0.25">
      <c r="A5" s="20">
        <v>324</v>
      </c>
      <c r="B5" s="21"/>
      <c r="C5" s="20"/>
      <c r="D5" s="21" t="s">
        <v>67</v>
      </c>
      <c r="E5" s="33" t="s">
        <v>61</v>
      </c>
      <c r="F5" s="20" t="s">
        <v>151</v>
      </c>
      <c r="G5" s="22">
        <v>11.06</v>
      </c>
      <c r="H5" s="23">
        <v>4560</v>
      </c>
      <c r="I5" s="24">
        <f t="shared" ref="I5:I6" si="3">G5*H5</f>
        <v>50433.600000000006</v>
      </c>
      <c r="J5" s="23"/>
      <c r="K5" s="21"/>
      <c r="L5" s="25"/>
      <c r="M5" s="25"/>
      <c r="N5" s="25">
        <f t="shared" ref="N5:N6" si="4">O5-7</f>
        <v>45953</v>
      </c>
      <c r="O5" s="25">
        <v>45960</v>
      </c>
      <c r="P5" s="25"/>
      <c r="Q5" s="2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spans="1:28" ht="14.25" customHeight="1" x14ac:dyDescent="0.25">
      <c r="A6" s="20">
        <v>324</v>
      </c>
      <c r="B6" s="21"/>
      <c r="C6" s="20"/>
      <c r="D6" s="21" t="s">
        <v>67</v>
      </c>
      <c r="E6" s="33" t="s">
        <v>61</v>
      </c>
      <c r="F6" s="20" t="s">
        <v>151</v>
      </c>
      <c r="G6" s="22">
        <v>11.06</v>
      </c>
      <c r="H6" s="23">
        <v>500</v>
      </c>
      <c r="I6" s="24">
        <f t="shared" si="3"/>
        <v>5530</v>
      </c>
      <c r="J6" s="23"/>
      <c r="K6" s="21"/>
      <c r="L6" s="25"/>
      <c r="M6" s="25"/>
      <c r="N6" s="25">
        <f t="shared" si="4"/>
        <v>45953</v>
      </c>
      <c r="O6" s="25">
        <v>45960</v>
      </c>
      <c r="P6" s="25"/>
      <c r="Q6" s="2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spans="1:28" ht="14.25" customHeight="1" x14ac:dyDescent="0.25">
      <c r="A7" s="20"/>
      <c r="B7" s="37"/>
      <c r="C7" s="37"/>
      <c r="D7" s="37"/>
      <c r="E7" s="33"/>
      <c r="F7" s="26" t="s">
        <v>153</v>
      </c>
      <c r="G7" s="27"/>
      <c r="H7" s="28">
        <f t="shared" ref="H7:J7" si="5">SUM(H5:H6)</f>
        <v>5060</v>
      </c>
      <c r="I7" s="29">
        <f t="shared" si="5"/>
        <v>55963.600000000006</v>
      </c>
      <c r="J7" s="28">
        <f t="shared" si="5"/>
        <v>0</v>
      </c>
      <c r="K7" s="37"/>
      <c r="L7" s="25"/>
      <c r="M7" s="25"/>
      <c r="N7" s="25"/>
      <c r="O7" s="25"/>
      <c r="P7" s="25"/>
      <c r="Q7" s="2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 spans="1:28" ht="14.25" customHeight="1" x14ac:dyDescent="0.25">
      <c r="A8" s="39"/>
      <c r="B8" s="63"/>
      <c r="C8" s="39"/>
      <c r="D8" s="39"/>
      <c r="E8" s="39"/>
      <c r="F8" s="39"/>
      <c r="G8" s="40"/>
      <c r="H8" s="41"/>
      <c r="I8" s="41"/>
      <c r="J8" s="41"/>
      <c r="K8" s="54"/>
      <c r="L8" s="54"/>
      <c r="M8" s="54"/>
      <c r="N8" s="64"/>
      <c r="O8" s="65"/>
      <c r="P8" s="55"/>
      <c r="Q8" s="5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4.25" customHeight="1" x14ac:dyDescent="0.25">
      <c r="A9" s="66"/>
      <c r="B9" s="67"/>
      <c r="C9" s="66"/>
      <c r="D9" s="68"/>
      <c r="E9" s="44" t="s">
        <v>170</v>
      </c>
      <c r="F9" s="69"/>
      <c r="G9" s="70"/>
      <c r="H9" s="71">
        <f>SUMIF(F:F,F4,H:H)</f>
        <v>11130</v>
      </c>
      <c r="I9" s="72">
        <f>SUMIF(F:F,F4,I:I)</f>
        <v>115328.20000000001</v>
      </c>
      <c r="J9" s="71">
        <f>SUMIF(F:F,F4,J:J)</f>
        <v>0</v>
      </c>
      <c r="K9" s="54"/>
      <c r="L9" s="54"/>
      <c r="M9" s="54"/>
      <c r="N9" s="64"/>
      <c r="O9" s="73"/>
      <c r="P9" s="55"/>
      <c r="Q9" s="55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14.25" customHeight="1" x14ac:dyDescent="0.25">
      <c r="A10" s="66"/>
      <c r="B10" s="67"/>
      <c r="C10" s="66"/>
      <c r="D10" s="66"/>
      <c r="E10" s="66"/>
      <c r="F10" s="66"/>
      <c r="G10" s="74"/>
      <c r="H10" s="75"/>
      <c r="I10" s="75"/>
      <c r="J10" s="75"/>
      <c r="K10" s="54"/>
      <c r="L10" s="54"/>
      <c r="M10" s="54"/>
      <c r="N10" s="64"/>
      <c r="O10" s="73"/>
      <c r="P10" s="55"/>
      <c r="Q10" s="55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4.25" customHeight="1" x14ac:dyDescent="0.25">
      <c r="A11" s="51"/>
      <c r="B11" s="76"/>
      <c r="C11" s="52"/>
      <c r="D11" s="52"/>
      <c r="E11" s="52"/>
      <c r="F11" s="52"/>
      <c r="G11" s="53"/>
      <c r="H11" s="54"/>
      <c r="I11" s="54"/>
      <c r="J11" s="54"/>
      <c r="K11" s="54"/>
      <c r="L11" s="54"/>
      <c r="M11" s="54"/>
      <c r="N11" s="64"/>
      <c r="O11" s="77"/>
      <c r="P11" s="55"/>
      <c r="Q11" s="5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4.25" customHeight="1" x14ac:dyDescent="0.25">
      <c r="A12" s="51"/>
      <c r="B12" s="76"/>
      <c r="C12" s="52"/>
      <c r="D12" s="52"/>
      <c r="E12" s="52"/>
      <c r="F12" s="52"/>
      <c r="G12" s="53"/>
      <c r="H12" s="54"/>
      <c r="I12" s="54"/>
      <c r="J12" s="54"/>
      <c r="K12" s="54"/>
      <c r="L12" s="54"/>
      <c r="M12" s="54"/>
      <c r="N12" s="64"/>
      <c r="O12" s="77"/>
      <c r="P12" s="55"/>
      <c r="Q12" s="5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4.25" customHeight="1" x14ac:dyDescent="0.25">
      <c r="A13" s="51"/>
      <c r="B13" s="76"/>
      <c r="C13" s="52"/>
      <c r="D13" s="52"/>
      <c r="E13" s="52"/>
      <c r="F13" s="52"/>
      <c r="G13" s="53"/>
      <c r="H13" s="54"/>
      <c r="I13" s="54"/>
      <c r="J13" s="54"/>
      <c r="K13" s="54"/>
      <c r="L13" s="54"/>
      <c r="M13" s="54"/>
      <c r="N13" s="64"/>
      <c r="O13" s="77"/>
      <c r="P13" s="55"/>
      <c r="Q13" s="55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4.25" customHeight="1" x14ac:dyDescent="0.25">
      <c r="A14" s="51"/>
      <c r="B14" s="76"/>
      <c r="C14" s="52"/>
      <c r="D14" s="52"/>
      <c r="E14" s="52"/>
      <c r="F14" s="52"/>
      <c r="G14" s="53"/>
      <c r="H14" s="54"/>
      <c r="I14" s="54"/>
      <c r="J14" s="54"/>
      <c r="K14" s="54"/>
      <c r="L14" s="54"/>
      <c r="M14" s="54"/>
      <c r="N14" s="64"/>
      <c r="O14" s="77"/>
      <c r="P14" s="55"/>
      <c r="Q14" s="55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4.25" customHeight="1" x14ac:dyDescent="0.25">
      <c r="A15" s="51"/>
      <c r="B15" s="76"/>
      <c r="C15" s="52"/>
      <c r="D15" s="52"/>
      <c r="E15" s="52"/>
      <c r="F15" s="52"/>
      <c r="G15" s="53"/>
      <c r="H15" s="54"/>
      <c r="I15" s="54"/>
      <c r="J15" s="54"/>
      <c r="K15" s="54"/>
      <c r="L15" s="54"/>
      <c r="M15" s="54"/>
      <c r="N15" s="64"/>
      <c r="O15" s="77"/>
      <c r="P15" s="55"/>
      <c r="Q15" s="55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4.25" customHeight="1" x14ac:dyDescent="0.25">
      <c r="A16" s="51"/>
      <c r="B16" s="76"/>
      <c r="C16" s="52"/>
      <c r="D16" s="52"/>
      <c r="E16" s="52"/>
      <c r="F16" s="52"/>
      <c r="G16" s="53"/>
      <c r="H16" s="54"/>
      <c r="I16" s="54"/>
      <c r="J16" s="54"/>
      <c r="K16" s="54"/>
      <c r="L16" s="54"/>
      <c r="M16" s="54"/>
      <c r="N16" s="64"/>
      <c r="O16" s="77"/>
      <c r="P16" s="55"/>
      <c r="Q16" s="55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4.25" customHeight="1" x14ac:dyDescent="0.25">
      <c r="A17" s="51"/>
      <c r="B17" s="76"/>
      <c r="C17" s="52"/>
      <c r="D17" s="52"/>
      <c r="E17" s="52"/>
      <c r="F17" s="52"/>
      <c r="G17" s="53"/>
      <c r="H17" s="54"/>
      <c r="I17" s="54"/>
      <c r="J17" s="54"/>
      <c r="K17" s="54"/>
      <c r="L17" s="54"/>
      <c r="M17" s="54"/>
      <c r="N17" s="64"/>
      <c r="O17" s="77"/>
      <c r="P17" s="55"/>
      <c r="Q17" s="55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4.25" customHeight="1" x14ac:dyDescent="0.25">
      <c r="A18" s="51"/>
      <c r="B18" s="76"/>
      <c r="C18" s="52"/>
      <c r="D18" s="52"/>
      <c r="E18" s="52"/>
      <c r="F18" s="52"/>
      <c r="G18" s="53"/>
      <c r="H18" s="54"/>
      <c r="I18" s="54"/>
      <c r="J18" s="54"/>
      <c r="K18" s="54"/>
      <c r="L18" s="54"/>
      <c r="M18" s="54"/>
      <c r="N18" s="64"/>
      <c r="O18" s="77"/>
      <c r="P18" s="55"/>
      <c r="Q18" s="55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4.25" customHeight="1" x14ac:dyDescent="0.25">
      <c r="A19" s="51"/>
      <c r="B19" s="76"/>
      <c r="C19" s="52"/>
      <c r="D19" s="52"/>
      <c r="E19" s="52"/>
      <c r="F19" s="52"/>
      <c r="G19" s="53"/>
      <c r="H19" s="54"/>
      <c r="I19" s="54"/>
      <c r="J19" s="54"/>
      <c r="K19" s="54"/>
      <c r="L19" s="54"/>
      <c r="M19" s="54"/>
      <c r="N19" s="64"/>
      <c r="O19" s="77"/>
      <c r="P19" s="55"/>
      <c r="Q19" s="55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4.25" customHeight="1" x14ac:dyDescent="0.25">
      <c r="A20" s="51"/>
      <c r="B20" s="76"/>
      <c r="C20" s="52"/>
      <c r="D20" s="52"/>
      <c r="E20" s="52"/>
      <c r="F20" s="52"/>
      <c r="G20" s="53"/>
      <c r="H20" s="54"/>
      <c r="I20" s="54"/>
      <c r="J20" s="54"/>
      <c r="K20" s="54"/>
      <c r="L20" s="54"/>
      <c r="M20" s="54"/>
      <c r="N20" s="64"/>
      <c r="O20" s="77"/>
      <c r="P20" s="55"/>
      <c r="Q20" s="55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4.25" customHeight="1" x14ac:dyDescent="0.25">
      <c r="A21" s="51"/>
      <c r="B21" s="76"/>
      <c r="C21" s="52"/>
      <c r="D21" s="52"/>
      <c r="E21" s="52"/>
      <c r="F21" s="52"/>
      <c r="G21" s="53"/>
      <c r="H21" s="54"/>
      <c r="I21" s="54"/>
      <c r="J21" s="54"/>
      <c r="K21" s="54"/>
      <c r="L21" s="54"/>
      <c r="M21" s="54"/>
      <c r="N21" s="64"/>
      <c r="O21" s="77"/>
      <c r="P21" s="55"/>
      <c r="Q21" s="55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4.25" customHeight="1" x14ac:dyDescent="0.25">
      <c r="A22" s="51"/>
      <c r="B22" s="76"/>
      <c r="C22" s="52"/>
      <c r="D22" s="52"/>
      <c r="E22" s="52"/>
      <c r="F22" s="52"/>
      <c r="G22" s="53"/>
      <c r="H22" s="54"/>
      <c r="I22" s="54"/>
      <c r="J22" s="54"/>
      <c r="K22" s="54"/>
      <c r="L22" s="54"/>
      <c r="M22" s="54"/>
      <c r="N22" s="64"/>
      <c r="O22" s="77"/>
      <c r="P22" s="55"/>
      <c r="Q22" s="55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4.25" customHeight="1" x14ac:dyDescent="0.25">
      <c r="A23" s="51"/>
      <c r="B23" s="76"/>
      <c r="C23" s="52"/>
      <c r="D23" s="52"/>
      <c r="E23" s="52"/>
      <c r="F23" s="52"/>
      <c r="G23" s="53"/>
      <c r="H23" s="54"/>
      <c r="I23" s="54"/>
      <c r="J23" s="54"/>
      <c r="K23" s="54"/>
      <c r="L23" s="54"/>
      <c r="M23" s="54"/>
      <c r="N23" s="64"/>
      <c r="O23" s="77"/>
      <c r="P23" s="55"/>
      <c r="Q23" s="55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4.25" customHeight="1" x14ac:dyDescent="0.25">
      <c r="A24" s="51"/>
      <c r="B24" s="76"/>
      <c r="C24" s="52"/>
      <c r="D24" s="52"/>
      <c r="E24" s="52"/>
      <c r="F24" s="52"/>
      <c r="G24" s="53"/>
      <c r="H24" s="54"/>
      <c r="I24" s="54"/>
      <c r="J24" s="54"/>
      <c r="K24" s="54"/>
      <c r="L24" s="54"/>
      <c r="M24" s="54"/>
      <c r="N24" s="64"/>
      <c r="O24" s="77"/>
      <c r="P24" s="55"/>
      <c r="Q24" s="55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4.25" customHeight="1" x14ac:dyDescent="0.25">
      <c r="A25" s="51"/>
      <c r="B25" s="76"/>
      <c r="C25" s="52"/>
      <c r="D25" s="52"/>
      <c r="E25" s="52"/>
      <c r="F25" s="52"/>
      <c r="G25" s="53"/>
      <c r="H25" s="54"/>
      <c r="I25" s="54"/>
      <c r="J25" s="54"/>
      <c r="K25" s="54"/>
      <c r="L25" s="54"/>
      <c r="M25" s="54"/>
      <c r="N25" s="64"/>
      <c r="O25" s="77"/>
      <c r="P25" s="55"/>
      <c r="Q25" s="55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4.25" customHeight="1" x14ac:dyDescent="0.25">
      <c r="A26" s="51"/>
      <c r="B26" s="76"/>
      <c r="C26" s="52"/>
      <c r="D26" s="52"/>
      <c r="E26" s="52"/>
      <c r="F26" s="52"/>
      <c r="G26" s="53"/>
      <c r="H26" s="54"/>
      <c r="I26" s="54"/>
      <c r="J26" s="54"/>
      <c r="K26" s="54"/>
      <c r="L26" s="54"/>
      <c r="M26" s="54"/>
      <c r="N26" s="64"/>
      <c r="O26" s="77"/>
      <c r="P26" s="55"/>
      <c r="Q26" s="5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4.25" customHeight="1" x14ac:dyDescent="0.25">
      <c r="A27" s="51"/>
      <c r="B27" s="76"/>
      <c r="C27" s="52"/>
      <c r="D27" s="52"/>
      <c r="E27" s="52"/>
      <c r="F27" s="52"/>
      <c r="G27" s="53"/>
      <c r="H27" s="54"/>
      <c r="I27" s="54"/>
      <c r="J27" s="54"/>
      <c r="K27" s="54"/>
      <c r="L27" s="54"/>
      <c r="M27" s="54"/>
      <c r="N27" s="64"/>
      <c r="O27" s="77"/>
      <c r="P27" s="55"/>
      <c r="Q27" s="5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4.25" customHeight="1" x14ac:dyDescent="0.25">
      <c r="A28" s="51"/>
      <c r="B28" s="76"/>
      <c r="C28" s="52"/>
      <c r="D28" s="52"/>
      <c r="E28" s="52"/>
      <c r="F28" s="52"/>
      <c r="G28" s="53"/>
      <c r="H28" s="54"/>
      <c r="I28" s="54"/>
      <c r="J28" s="54"/>
      <c r="K28" s="54"/>
      <c r="L28" s="54"/>
      <c r="M28" s="54"/>
      <c r="N28" s="64"/>
      <c r="O28" s="77"/>
      <c r="P28" s="55"/>
      <c r="Q28" s="5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4.25" customHeight="1" x14ac:dyDescent="0.25">
      <c r="A29" s="51"/>
      <c r="B29" s="76"/>
      <c r="C29" s="52"/>
      <c r="D29" s="52"/>
      <c r="E29" s="52"/>
      <c r="F29" s="52"/>
      <c r="G29" s="53"/>
      <c r="H29" s="54"/>
      <c r="I29" s="54"/>
      <c r="J29" s="54"/>
      <c r="K29" s="54"/>
      <c r="L29" s="54"/>
      <c r="M29" s="54"/>
      <c r="N29" s="64"/>
      <c r="O29" s="77"/>
      <c r="P29" s="55"/>
      <c r="Q29" s="5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4.25" customHeight="1" x14ac:dyDescent="0.25">
      <c r="A30" s="51"/>
      <c r="B30" s="76"/>
      <c r="C30" s="52"/>
      <c r="D30" s="52"/>
      <c r="E30" s="52"/>
      <c r="F30" s="52"/>
      <c r="G30" s="53"/>
      <c r="H30" s="54"/>
      <c r="I30" s="54"/>
      <c r="J30" s="54"/>
      <c r="K30" s="54"/>
      <c r="L30" s="54"/>
      <c r="M30" s="54"/>
      <c r="N30" s="64"/>
      <c r="O30" s="77"/>
      <c r="P30" s="55"/>
      <c r="Q30" s="5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4.25" customHeight="1" x14ac:dyDescent="0.25">
      <c r="A31" s="51"/>
      <c r="B31" s="76"/>
      <c r="C31" s="52"/>
      <c r="D31" s="52"/>
      <c r="E31" s="52"/>
      <c r="F31" s="52"/>
      <c r="G31" s="53"/>
      <c r="H31" s="54"/>
      <c r="I31" s="54"/>
      <c r="J31" s="54"/>
      <c r="K31" s="54"/>
      <c r="L31" s="54"/>
      <c r="M31" s="54"/>
      <c r="N31" s="64"/>
      <c r="O31" s="77"/>
      <c r="P31" s="55"/>
      <c r="Q31" s="5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4.25" customHeight="1" x14ac:dyDescent="0.25">
      <c r="A32" s="51"/>
      <c r="B32" s="76"/>
      <c r="C32" s="52"/>
      <c r="D32" s="52"/>
      <c r="E32" s="52"/>
      <c r="F32" s="52"/>
      <c r="G32" s="53"/>
      <c r="H32" s="54"/>
      <c r="I32" s="54"/>
      <c r="J32" s="54"/>
      <c r="K32" s="54"/>
      <c r="L32" s="54"/>
      <c r="M32" s="54"/>
      <c r="N32" s="64"/>
      <c r="O32" s="77"/>
      <c r="P32" s="55"/>
      <c r="Q32" s="5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4.25" customHeight="1" x14ac:dyDescent="0.25">
      <c r="A33" s="51"/>
      <c r="B33" s="76"/>
      <c r="C33" s="52"/>
      <c r="D33" s="52"/>
      <c r="E33" s="52"/>
      <c r="F33" s="52"/>
      <c r="G33" s="53"/>
      <c r="H33" s="54"/>
      <c r="I33" s="54"/>
      <c r="J33" s="54"/>
      <c r="K33" s="54"/>
      <c r="L33" s="54"/>
      <c r="M33" s="54"/>
      <c r="N33" s="64"/>
      <c r="O33" s="77"/>
      <c r="P33" s="55"/>
      <c r="Q33" s="5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4.25" customHeight="1" x14ac:dyDescent="0.25">
      <c r="A34" s="51"/>
      <c r="B34" s="76"/>
      <c r="C34" s="52"/>
      <c r="D34" s="52"/>
      <c r="E34" s="52"/>
      <c r="F34" s="52"/>
      <c r="G34" s="53"/>
      <c r="H34" s="54"/>
      <c r="I34" s="54"/>
      <c r="J34" s="54"/>
      <c r="K34" s="54"/>
      <c r="L34" s="54"/>
      <c r="M34" s="54"/>
      <c r="N34" s="64"/>
      <c r="O34" s="77"/>
      <c r="P34" s="55"/>
      <c r="Q34" s="5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4.25" customHeight="1" x14ac:dyDescent="0.25">
      <c r="A35" s="51"/>
      <c r="B35" s="76"/>
      <c r="C35" s="52"/>
      <c r="D35" s="52"/>
      <c r="E35" s="52"/>
      <c r="F35" s="52"/>
      <c r="G35" s="53"/>
      <c r="H35" s="54"/>
      <c r="I35" s="54"/>
      <c r="J35" s="54"/>
      <c r="K35" s="54"/>
      <c r="L35" s="54"/>
      <c r="M35" s="54"/>
      <c r="N35" s="64"/>
      <c r="O35" s="77"/>
      <c r="P35" s="55"/>
      <c r="Q35" s="55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4.25" customHeight="1" x14ac:dyDescent="0.25">
      <c r="A36" s="66"/>
      <c r="B36" s="67"/>
      <c r="C36" s="66"/>
      <c r="D36" s="66"/>
      <c r="E36" s="66"/>
      <c r="F36" s="66"/>
      <c r="G36" s="74"/>
      <c r="H36" s="75"/>
      <c r="I36" s="75"/>
      <c r="J36" s="75"/>
      <c r="K36" s="75"/>
      <c r="L36" s="75"/>
      <c r="M36" s="75"/>
      <c r="N36" s="78"/>
      <c r="O36" s="73"/>
      <c r="P36" s="55"/>
      <c r="Q36" s="55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4.25" customHeight="1" x14ac:dyDescent="0.25">
      <c r="A37" s="66"/>
      <c r="B37" s="67"/>
      <c r="C37" s="66"/>
      <c r="D37" s="66"/>
      <c r="E37" s="66"/>
      <c r="F37" s="66"/>
      <c r="G37" s="74"/>
      <c r="H37" s="75"/>
      <c r="I37" s="75"/>
      <c r="J37" s="75"/>
      <c r="K37" s="75"/>
      <c r="L37" s="75"/>
      <c r="M37" s="75"/>
      <c r="N37" s="78"/>
      <c r="O37" s="73"/>
      <c r="P37" s="55"/>
      <c r="Q37" s="55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25" customHeight="1" x14ac:dyDescent="0.25">
      <c r="A38" s="66"/>
      <c r="B38" s="67"/>
      <c r="C38" s="66"/>
      <c r="D38" s="66"/>
      <c r="E38" s="66"/>
      <c r="F38" s="66"/>
      <c r="G38" s="74"/>
      <c r="H38" s="75"/>
      <c r="I38" s="75"/>
      <c r="J38" s="75"/>
      <c r="K38" s="75"/>
      <c r="L38" s="75"/>
      <c r="M38" s="75"/>
      <c r="N38" s="78"/>
      <c r="O38" s="73"/>
      <c r="P38" s="55"/>
      <c r="Q38" s="55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4.25" customHeight="1" x14ac:dyDescent="0.25">
      <c r="A39" s="66"/>
      <c r="B39" s="67"/>
      <c r="C39" s="66"/>
      <c r="D39" s="66"/>
      <c r="E39" s="66"/>
      <c r="F39" s="66"/>
      <c r="G39" s="74"/>
      <c r="H39" s="75"/>
      <c r="I39" s="75"/>
      <c r="J39" s="75"/>
      <c r="K39" s="75"/>
      <c r="L39" s="75"/>
      <c r="M39" s="75"/>
      <c r="N39" s="78"/>
      <c r="O39" s="73"/>
      <c r="P39" s="55"/>
      <c r="Q39" s="55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4.25" customHeight="1" x14ac:dyDescent="0.25">
      <c r="A40" s="66"/>
      <c r="B40" s="67"/>
      <c r="C40" s="66"/>
      <c r="D40" s="66"/>
      <c r="E40" s="66"/>
      <c r="F40" s="66"/>
      <c r="G40" s="74"/>
      <c r="H40" s="75"/>
      <c r="I40" s="75"/>
      <c r="J40" s="75"/>
      <c r="K40" s="75"/>
      <c r="L40" s="75"/>
      <c r="M40" s="75"/>
      <c r="N40" s="78"/>
      <c r="O40" s="73"/>
      <c r="P40" s="55"/>
      <c r="Q40" s="55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4.25" customHeight="1" x14ac:dyDescent="0.25">
      <c r="A41" s="66"/>
      <c r="B41" s="67"/>
      <c r="C41" s="66"/>
      <c r="D41" s="66"/>
      <c r="E41" s="66"/>
      <c r="F41" s="66"/>
      <c r="G41" s="74"/>
      <c r="H41" s="75"/>
      <c r="I41" s="75"/>
      <c r="J41" s="75"/>
      <c r="K41" s="75"/>
      <c r="L41" s="75"/>
      <c r="M41" s="75"/>
      <c r="N41" s="78"/>
      <c r="O41" s="73"/>
      <c r="P41" s="55"/>
      <c r="Q41" s="55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4.25" customHeight="1" x14ac:dyDescent="0.25">
      <c r="A42" s="66"/>
      <c r="B42" s="67"/>
      <c r="C42" s="66"/>
      <c r="D42" s="66"/>
      <c r="E42" s="66"/>
      <c r="F42" s="66"/>
      <c r="G42" s="74"/>
      <c r="H42" s="75"/>
      <c r="I42" s="75"/>
      <c r="J42" s="75"/>
      <c r="K42" s="75"/>
      <c r="L42" s="75"/>
      <c r="M42" s="75"/>
      <c r="N42" s="78"/>
      <c r="O42" s="73"/>
      <c r="P42" s="55"/>
      <c r="Q42" s="55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4.25" customHeight="1" x14ac:dyDescent="0.25">
      <c r="A43" s="66"/>
      <c r="B43" s="67"/>
      <c r="C43" s="66"/>
      <c r="D43" s="66"/>
      <c r="E43" s="66"/>
      <c r="F43" s="66"/>
      <c r="G43" s="74"/>
      <c r="H43" s="75"/>
      <c r="I43" s="75"/>
      <c r="J43" s="75"/>
      <c r="K43" s="75"/>
      <c r="L43" s="75"/>
      <c r="M43" s="75"/>
      <c r="N43" s="78"/>
      <c r="O43" s="73"/>
      <c r="P43" s="55"/>
      <c r="Q43" s="5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4.25" customHeight="1" x14ac:dyDescent="0.25">
      <c r="A44" s="66"/>
      <c r="B44" s="67"/>
      <c r="C44" s="66"/>
      <c r="D44" s="66"/>
      <c r="E44" s="66"/>
      <c r="F44" s="66"/>
      <c r="G44" s="74"/>
      <c r="H44" s="75"/>
      <c r="I44" s="75"/>
      <c r="J44" s="75"/>
      <c r="K44" s="75"/>
      <c r="L44" s="75"/>
      <c r="M44" s="75"/>
      <c r="N44" s="78"/>
      <c r="O44" s="73"/>
      <c r="P44" s="55"/>
      <c r="Q44" s="5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4.25" customHeight="1" x14ac:dyDescent="0.25">
      <c r="A45" s="66"/>
      <c r="B45" s="67"/>
      <c r="C45" s="66"/>
      <c r="D45" s="66"/>
      <c r="E45" s="66"/>
      <c r="F45" s="66"/>
      <c r="G45" s="74"/>
      <c r="H45" s="75"/>
      <c r="I45" s="75"/>
      <c r="J45" s="75"/>
      <c r="K45" s="75"/>
      <c r="L45" s="75"/>
      <c r="M45" s="75"/>
      <c r="N45" s="78"/>
      <c r="O45" s="73"/>
      <c r="P45" s="55"/>
      <c r="Q45" s="55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4.25" customHeight="1" x14ac:dyDescent="0.25">
      <c r="A46" s="66"/>
      <c r="B46" s="67"/>
      <c r="C46" s="66"/>
      <c r="D46" s="66"/>
      <c r="E46" s="66"/>
      <c r="F46" s="66"/>
      <c r="G46" s="74"/>
      <c r="H46" s="75"/>
      <c r="I46" s="75"/>
      <c r="J46" s="75"/>
      <c r="K46" s="75"/>
      <c r="L46" s="75"/>
      <c r="M46" s="75"/>
      <c r="N46" s="78"/>
      <c r="O46" s="73"/>
      <c r="P46" s="55"/>
      <c r="Q46" s="55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4.25" customHeight="1" x14ac:dyDescent="0.25">
      <c r="A47" s="66"/>
      <c r="B47" s="67"/>
      <c r="C47" s="66"/>
      <c r="D47" s="66"/>
      <c r="E47" s="66"/>
      <c r="F47" s="66"/>
      <c r="G47" s="74"/>
      <c r="H47" s="75"/>
      <c r="I47" s="75"/>
      <c r="J47" s="75"/>
      <c r="K47" s="75"/>
      <c r="L47" s="75"/>
      <c r="M47" s="75"/>
      <c r="N47" s="78"/>
      <c r="O47" s="73"/>
      <c r="P47" s="55"/>
      <c r="Q47" s="55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4.25" customHeight="1" x14ac:dyDescent="0.25">
      <c r="A48" s="66"/>
      <c r="B48" s="67"/>
      <c r="C48" s="66"/>
      <c r="D48" s="66"/>
      <c r="E48" s="66"/>
      <c r="F48" s="66"/>
      <c r="G48" s="74"/>
      <c r="H48" s="75"/>
      <c r="I48" s="75"/>
      <c r="J48" s="75"/>
      <c r="K48" s="75"/>
      <c r="L48" s="75"/>
      <c r="M48" s="75"/>
      <c r="N48" s="78"/>
      <c r="O48" s="73"/>
      <c r="P48" s="55"/>
      <c r="Q48" s="55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4.25" customHeight="1" x14ac:dyDescent="0.25">
      <c r="A49" s="66"/>
      <c r="B49" s="67"/>
      <c r="C49" s="66"/>
      <c r="D49" s="66"/>
      <c r="E49" s="66"/>
      <c r="F49" s="66"/>
      <c r="G49" s="74"/>
      <c r="H49" s="75"/>
      <c r="I49" s="75"/>
      <c r="J49" s="75"/>
      <c r="K49" s="75"/>
      <c r="L49" s="75"/>
      <c r="M49" s="75"/>
      <c r="N49" s="78"/>
      <c r="O49" s="73"/>
      <c r="P49" s="55"/>
      <c r="Q49" s="55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4.25" customHeight="1" x14ac:dyDescent="0.25">
      <c r="A50" s="66"/>
      <c r="B50" s="67"/>
      <c r="C50" s="66"/>
      <c r="D50" s="66"/>
      <c r="E50" s="66"/>
      <c r="F50" s="66"/>
      <c r="G50" s="74"/>
      <c r="H50" s="75"/>
      <c r="I50" s="75"/>
      <c r="J50" s="75"/>
      <c r="K50" s="75"/>
      <c r="L50" s="75"/>
      <c r="M50" s="75"/>
      <c r="N50" s="78"/>
      <c r="O50" s="73"/>
      <c r="P50" s="55"/>
      <c r="Q50" s="55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4.25" customHeight="1" x14ac:dyDescent="0.25">
      <c r="A51" s="66"/>
      <c r="B51" s="67"/>
      <c r="C51" s="66"/>
      <c r="D51" s="66"/>
      <c r="E51" s="66"/>
      <c r="F51" s="66"/>
      <c r="G51" s="74"/>
      <c r="H51" s="75"/>
      <c r="I51" s="75"/>
      <c r="J51" s="75"/>
      <c r="K51" s="75"/>
      <c r="L51" s="75"/>
      <c r="M51" s="75"/>
      <c r="N51" s="78"/>
      <c r="O51" s="73"/>
      <c r="P51" s="55"/>
      <c r="Q51" s="55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4.25" customHeight="1" x14ac:dyDescent="0.25">
      <c r="A52" s="66"/>
      <c r="B52" s="67"/>
      <c r="C52" s="66"/>
      <c r="D52" s="66"/>
      <c r="E52" s="66"/>
      <c r="F52" s="66"/>
      <c r="G52" s="74"/>
      <c r="H52" s="75"/>
      <c r="I52" s="75"/>
      <c r="J52" s="75"/>
      <c r="K52" s="75"/>
      <c r="L52" s="75"/>
      <c r="M52" s="75"/>
      <c r="N52" s="78"/>
      <c r="O52" s="73"/>
      <c r="P52" s="55"/>
      <c r="Q52" s="55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4.25" customHeight="1" x14ac:dyDescent="0.25">
      <c r="A53" s="66"/>
      <c r="B53" s="67"/>
      <c r="C53" s="66"/>
      <c r="D53" s="66"/>
      <c r="E53" s="66"/>
      <c r="F53" s="66"/>
      <c r="G53" s="74"/>
      <c r="H53" s="75"/>
      <c r="I53" s="75"/>
      <c r="J53" s="75"/>
      <c r="K53" s="75"/>
      <c r="L53" s="75"/>
      <c r="M53" s="75"/>
      <c r="N53" s="78"/>
      <c r="O53" s="73"/>
      <c r="P53" s="55"/>
      <c r="Q53" s="55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4.25" customHeight="1" x14ac:dyDescent="0.25">
      <c r="A54" s="66"/>
      <c r="B54" s="67"/>
      <c r="C54" s="66"/>
      <c r="D54" s="66"/>
      <c r="E54" s="66"/>
      <c r="F54" s="66"/>
      <c r="G54" s="74"/>
      <c r="H54" s="75"/>
      <c r="I54" s="75"/>
      <c r="J54" s="75"/>
      <c r="K54" s="75"/>
      <c r="L54" s="75"/>
      <c r="M54" s="75"/>
      <c r="N54" s="78"/>
      <c r="O54" s="73"/>
      <c r="P54" s="55"/>
      <c r="Q54" s="55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4.25" customHeight="1" x14ac:dyDescent="0.25">
      <c r="A55" s="66"/>
      <c r="B55" s="67"/>
      <c r="C55" s="66"/>
      <c r="D55" s="66"/>
      <c r="E55" s="66"/>
      <c r="F55" s="66"/>
      <c r="G55" s="74"/>
      <c r="H55" s="75"/>
      <c r="I55" s="75"/>
      <c r="J55" s="75"/>
      <c r="K55" s="75"/>
      <c r="L55" s="75"/>
      <c r="M55" s="75"/>
      <c r="N55" s="78"/>
      <c r="O55" s="73"/>
      <c r="P55" s="55"/>
      <c r="Q55" s="55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4.25" customHeight="1" x14ac:dyDescent="0.25">
      <c r="A56" s="66"/>
      <c r="B56" s="67"/>
      <c r="C56" s="66"/>
      <c r="D56" s="66"/>
      <c r="E56" s="66"/>
      <c r="F56" s="66"/>
      <c r="G56" s="74"/>
      <c r="H56" s="75"/>
      <c r="I56" s="75"/>
      <c r="J56" s="75"/>
      <c r="K56" s="75"/>
      <c r="L56" s="75"/>
      <c r="M56" s="75"/>
      <c r="N56" s="78"/>
      <c r="O56" s="73"/>
      <c r="P56" s="55"/>
      <c r="Q56" s="55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4.25" customHeight="1" x14ac:dyDescent="0.25">
      <c r="A57" s="51"/>
      <c r="B57" s="76"/>
      <c r="C57" s="52"/>
      <c r="D57" s="52"/>
      <c r="E57" s="52"/>
      <c r="F57" s="52"/>
      <c r="G57" s="53"/>
      <c r="H57" s="54"/>
      <c r="I57" s="54"/>
      <c r="J57" s="54"/>
      <c r="K57" s="54"/>
      <c r="L57" s="54"/>
      <c r="M57" s="54"/>
      <c r="N57" s="64"/>
      <c r="O57" s="77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spans="1:28" ht="14.25" customHeight="1" x14ac:dyDescent="0.25">
      <c r="A58" s="51"/>
      <c r="B58" s="76"/>
      <c r="C58" s="52"/>
      <c r="D58" s="52"/>
      <c r="E58" s="52"/>
      <c r="F58" s="52"/>
      <c r="G58" s="53"/>
      <c r="H58" s="54"/>
      <c r="I58" s="54"/>
      <c r="J58" s="54"/>
      <c r="K58" s="54"/>
      <c r="L58" s="54"/>
      <c r="M58" s="54"/>
      <c r="N58" s="64"/>
      <c r="O58" s="77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 spans="1:28" ht="14.25" customHeight="1" x14ac:dyDescent="0.25">
      <c r="A59" s="51"/>
      <c r="B59" s="76"/>
      <c r="C59" s="52"/>
      <c r="D59" s="52"/>
      <c r="E59" s="52"/>
      <c r="F59" s="52"/>
      <c r="G59" s="53"/>
      <c r="H59" s="54"/>
      <c r="I59" s="54"/>
      <c r="J59" s="54"/>
      <c r="K59" s="54"/>
      <c r="L59" s="54"/>
      <c r="M59" s="54"/>
      <c r="N59" s="64"/>
      <c r="O59" s="77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 spans="1:28" ht="14.25" customHeight="1" x14ac:dyDescent="0.25">
      <c r="A60" s="51"/>
      <c r="B60" s="76"/>
      <c r="C60" s="52"/>
      <c r="D60" s="52"/>
      <c r="E60" s="52"/>
      <c r="F60" s="52"/>
      <c r="G60" s="53"/>
      <c r="H60" s="54"/>
      <c r="I60" s="54"/>
      <c r="J60" s="54"/>
      <c r="K60" s="54"/>
      <c r="L60" s="54"/>
      <c r="M60" s="54"/>
      <c r="N60" s="64"/>
      <c r="O60" s="77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spans="1:28" ht="14.25" customHeight="1" x14ac:dyDescent="0.25">
      <c r="A61" s="51"/>
      <c r="B61" s="76"/>
      <c r="C61" s="52"/>
      <c r="D61" s="52"/>
      <c r="E61" s="52"/>
      <c r="F61" s="52"/>
      <c r="G61" s="53"/>
      <c r="H61" s="54"/>
      <c r="I61" s="54"/>
      <c r="J61" s="54"/>
      <c r="K61" s="54"/>
      <c r="L61" s="54"/>
      <c r="M61" s="54"/>
      <c r="N61" s="64"/>
      <c r="O61" s="77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 spans="1:28" ht="14.25" customHeight="1" x14ac:dyDescent="0.25">
      <c r="A62" s="51"/>
      <c r="B62" s="76"/>
      <c r="C62" s="52"/>
      <c r="D62" s="52"/>
      <c r="E62" s="52"/>
      <c r="F62" s="52"/>
      <c r="G62" s="53"/>
      <c r="H62" s="54"/>
      <c r="I62" s="54"/>
      <c r="J62" s="54"/>
      <c r="K62" s="54"/>
      <c r="L62" s="54"/>
      <c r="M62" s="54"/>
      <c r="N62" s="64"/>
      <c r="O62" s="77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 spans="1:28" ht="14.25" customHeight="1" x14ac:dyDescent="0.25">
      <c r="A63" s="51"/>
      <c r="B63" s="76"/>
      <c r="C63" s="52"/>
      <c r="D63" s="52"/>
      <c r="E63" s="52"/>
      <c r="F63" s="52"/>
      <c r="G63" s="53"/>
      <c r="H63" s="54"/>
      <c r="I63" s="54"/>
      <c r="J63" s="54"/>
      <c r="K63" s="54"/>
      <c r="L63" s="54"/>
      <c r="M63" s="54"/>
      <c r="N63" s="64"/>
      <c r="O63" s="77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 spans="1:28" ht="14.25" customHeight="1" x14ac:dyDescent="0.25">
      <c r="A64" s="51"/>
      <c r="B64" s="76"/>
      <c r="C64" s="52"/>
      <c r="D64" s="52"/>
      <c r="E64" s="52"/>
      <c r="F64" s="52"/>
      <c r="G64" s="53"/>
      <c r="H64" s="54"/>
      <c r="I64" s="54"/>
      <c r="J64" s="54"/>
      <c r="K64" s="54"/>
      <c r="L64" s="54"/>
      <c r="M64" s="54"/>
      <c r="N64" s="64"/>
      <c r="O64" s="77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 spans="1:28" ht="14.25" customHeight="1" x14ac:dyDescent="0.25">
      <c r="A65" s="51"/>
      <c r="B65" s="76"/>
      <c r="C65" s="52"/>
      <c r="D65" s="52"/>
      <c r="E65" s="52"/>
      <c r="F65" s="52"/>
      <c r="G65" s="53"/>
      <c r="H65" s="54"/>
      <c r="I65" s="54"/>
      <c r="J65" s="54"/>
      <c r="K65" s="54"/>
      <c r="L65" s="54"/>
      <c r="M65" s="54"/>
      <c r="N65" s="64"/>
      <c r="O65" s="77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 spans="1:28" ht="14.25" customHeight="1" x14ac:dyDescent="0.25">
      <c r="A66" s="51"/>
      <c r="B66" s="76"/>
      <c r="C66" s="52"/>
      <c r="D66" s="52"/>
      <c r="E66" s="52"/>
      <c r="F66" s="52"/>
      <c r="G66" s="53"/>
      <c r="H66" s="54"/>
      <c r="I66" s="54"/>
      <c r="J66" s="54"/>
      <c r="K66" s="54"/>
      <c r="L66" s="54"/>
      <c r="M66" s="54"/>
      <c r="N66" s="64"/>
      <c r="O66" s="77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 spans="1:28" ht="14.25" customHeight="1" x14ac:dyDescent="0.25">
      <c r="A67" s="51"/>
      <c r="B67" s="76"/>
      <c r="C67" s="52"/>
      <c r="D67" s="52"/>
      <c r="E67" s="52"/>
      <c r="F67" s="52"/>
      <c r="G67" s="53"/>
      <c r="H67" s="54"/>
      <c r="I67" s="54"/>
      <c r="J67" s="54"/>
      <c r="K67" s="54"/>
      <c r="L67" s="54"/>
      <c r="M67" s="54"/>
      <c r="N67" s="64"/>
      <c r="O67" s="77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 spans="1:28" ht="14.25" customHeight="1" x14ac:dyDescent="0.25">
      <c r="A68" s="51"/>
      <c r="B68" s="76"/>
      <c r="C68" s="52"/>
      <c r="D68" s="52"/>
      <c r="E68" s="52"/>
      <c r="F68" s="52"/>
      <c r="G68" s="53"/>
      <c r="H68" s="54"/>
      <c r="I68" s="54"/>
      <c r="J68" s="54"/>
      <c r="K68" s="54"/>
      <c r="L68" s="54"/>
      <c r="M68" s="54"/>
      <c r="N68" s="64"/>
      <c r="O68" s="77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 spans="1:28" ht="14.25" customHeight="1" x14ac:dyDescent="0.25">
      <c r="A69" s="51"/>
      <c r="B69" s="76"/>
      <c r="C69" s="52"/>
      <c r="D69" s="52"/>
      <c r="E69" s="52"/>
      <c r="F69" s="52"/>
      <c r="G69" s="53"/>
      <c r="H69" s="54"/>
      <c r="I69" s="54"/>
      <c r="J69" s="54"/>
      <c r="K69" s="54"/>
      <c r="L69" s="54"/>
      <c r="M69" s="54"/>
      <c r="N69" s="64"/>
      <c r="O69" s="77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 spans="1:28" ht="14.25" customHeight="1" x14ac:dyDescent="0.25">
      <c r="A70" s="51"/>
      <c r="B70" s="76"/>
      <c r="C70" s="52"/>
      <c r="D70" s="52"/>
      <c r="E70" s="52"/>
      <c r="F70" s="52"/>
      <c r="G70" s="53"/>
      <c r="H70" s="54"/>
      <c r="I70" s="54"/>
      <c r="J70" s="54"/>
      <c r="K70" s="54"/>
      <c r="L70" s="54"/>
      <c r="M70" s="54"/>
      <c r="N70" s="64"/>
      <c r="O70" s="77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 spans="1:28" ht="14.25" customHeight="1" x14ac:dyDescent="0.25">
      <c r="A71" s="51"/>
      <c r="B71" s="76"/>
      <c r="C71" s="52"/>
      <c r="D71" s="52"/>
      <c r="E71" s="52"/>
      <c r="F71" s="52"/>
      <c r="G71" s="53"/>
      <c r="H71" s="54"/>
      <c r="I71" s="54"/>
      <c r="J71" s="54"/>
      <c r="K71" s="54"/>
      <c r="L71" s="54"/>
      <c r="M71" s="54"/>
      <c r="N71" s="64"/>
      <c r="O71" s="77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 spans="1:28" ht="14.25" customHeight="1" x14ac:dyDescent="0.25">
      <c r="A72" s="51"/>
      <c r="B72" s="76"/>
      <c r="C72" s="52"/>
      <c r="D72" s="52"/>
      <c r="E72" s="52"/>
      <c r="F72" s="52"/>
      <c r="G72" s="53"/>
      <c r="H72" s="54"/>
      <c r="I72" s="54"/>
      <c r="J72" s="54"/>
      <c r="K72" s="54"/>
      <c r="L72" s="54"/>
      <c r="M72" s="54"/>
      <c r="N72" s="64"/>
      <c r="O72" s="77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 spans="1:28" ht="14.25" customHeight="1" x14ac:dyDescent="0.25">
      <c r="A73" s="51"/>
      <c r="B73" s="76"/>
      <c r="C73" s="52"/>
      <c r="D73" s="52"/>
      <c r="E73" s="52"/>
      <c r="F73" s="52"/>
      <c r="G73" s="53"/>
      <c r="H73" s="54"/>
      <c r="I73" s="54"/>
      <c r="J73" s="54"/>
      <c r="K73" s="54"/>
      <c r="L73" s="54"/>
      <c r="M73" s="54"/>
      <c r="N73" s="64"/>
      <c r="O73" s="77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 spans="1:28" ht="14.25" customHeight="1" x14ac:dyDescent="0.25">
      <c r="A74" s="51"/>
      <c r="B74" s="76"/>
      <c r="C74" s="52"/>
      <c r="D74" s="52"/>
      <c r="E74" s="52"/>
      <c r="F74" s="52"/>
      <c r="G74" s="53"/>
      <c r="H74" s="54"/>
      <c r="I74" s="54"/>
      <c r="J74" s="54"/>
      <c r="K74" s="54"/>
      <c r="L74" s="54"/>
      <c r="M74" s="54"/>
      <c r="N74" s="64"/>
      <c r="O74" s="77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 spans="1:28" ht="14.25" customHeight="1" x14ac:dyDescent="0.25">
      <c r="A75" s="51"/>
      <c r="B75" s="76"/>
      <c r="C75" s="52"/>
      <c r="D75" s="52"/>
      <c r="E75" s="52"/>
      <c r="F75" s="52"/>
      <c r="G75" s="53"/>
      <c r="H75" s="54"/>
      <c r="I75" s="54"/>
      <c r="J75" s="54"/>
      <c r="K75" s="54"/>
      <c r="L75" s="54"/>
      <c r="M75" s="54"/>
      <c r="N75" s="64"/>
      <c r="O75" s="77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 spans="1:28" ht="14.25" customHeight="1" x14ac:dyDescent="0.25">
      <c r="A76" s="51"/>
      <c r="B76" s="76"/>
      <c r="C76" s="52"/>
      <c r="D76" s="52"/>
      <c r="E76" s="52"/>
      <c r="F76" s="52"/>
      <c r="G76" s="53"/>
      <c r="H76" s="54"/>
      <c r="I76" s="54"/>
      <c r="J76" s="54"/>
      <c r="K76" s="54"/>
      <c r="L76" s="54"/>
      <c r="M76" s="54"/>
      <c r="N76" s="64"/>
      <c r="O76" s="77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 spans="1:28" ht="14.25" customHeight="1" x14ac:dyDescent="0.25">
      <c r="A77" s="51"/>
      <c r="B77" s="76"/>
      <c r="C77" s="52"/>
      <c r="D77" s="52"/>
      <c r="E77" s="52"/>
      <c r="F77" s="52"/>
      <c r="G77" s="53"/>
      <c r="H77" s="54"/>
      <c r="I77" s="54"/>
      <c r="J77" s="54"/>
      <c r="K77" s="54"/>
      <c r="L77" s="54"/>
      <c r="M77" s="54"/>
      <c r="N77" s="64"/>
      <c r="O77" s="77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 spans="1:28" ht="14.25" customHeight="1" x14ac:dyDescent="0.25">
      <c r="A78" s="51"/>
      <c r="B78" s="76"/>
      <c r="C78" s="52"/>
      <c r="D78" s="52"/>
      <c r="E78" s="52"/>
      <c r="F78" s="52"/>
      <c r="G78" s="53"/>
      <c r="H78" s="54"/>
      <c r="I78" s="54"/>
      <c r="J78" s="54"/>
      <c r="K78" s="54"/>
      <c r="L78" s="54"/>
      <c r="M78" s="54"/>
      <c r="N78" s="64"/>
      <c r="O78" s="77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 spans="1:28" ht="14.25" customHeight="1" x14ac:dyDescent="0.25">
      <c r="A79" s="51"/>
      <c r="B79" s="76"/>
      <c r="C79" s="52"/>
      <c r="D79" s="52"/>
      <c r="E79" s="52"/>
      <c r="F79" s="52"/>
      <c r="G79" s="53"/>
      <c r="H79" s="54"/>
      <c r="I79" s="54"/>
      <c r="J79" s="54"/>
      <c r="K79" s="54"/>
      <c r="L79" s="54"/>
      <c r="M79" s="54"/>
      <c r="N79" s="64"/>
      <c r="O79" s="77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spans="1:28" ht="14.25" customHeight="1" x14ac:dyDescent="0.25">
      <c r="A80" s="51"/>
      <c r="B80" s="76"/>
      <c r="C80" s="52"/>
      <c r="D80" s="52"/>
      <c r="E80" s="52"/>
      <c r="F80" s="52"/>
      <c r="G80" s="53"/>
      <c r="H80" s="54"/>
      <c r="I80" s="54"/>
      <c r="J80" s="54"/>
      <c r="K80" s="54"/>
      <c r="L80" s="54"/>
      <c r="M80" s="54"/>
      <c r="N80" s="64"/>
      <c r="O80" s="77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spans="1:28" ht="14.25" customHeight="1" x14ac:dyDescent="0.25">
      <c r="A81" s="51"/>
      <c r="B81" s="76"/>
      <c r="C81" s="52"/>
      <c r="D81" s="52"/>
      <c r="E81" s="52"/>
      <c r="F81" s="52"/>
      <c r="G81" s="53"/>
      <c r="H81" s="54"/>
      <c r="I81" s="54"/>
      <c r="J81" s="54"/>
      <c r="K81" s="54"/>
      <c r="L81" s="54"/>
      <c r="M81" s="54"/>
      <c r="N81" s="64"/>
      <c r="O81" s="77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spans="1:28" ht="14.25" customHeight="1" x14ac:dyDescent="0.25">
      <c r="A82" s="51"/>
      <c r="B82" s="76"/>
      <c r="C82" s="52"/>
      <c r="D82" s="52"/>
      <c r="E82" s="52"/>
      <c r="F82" s="52"/>
      <c r="G82" s="53"/>
      <c r="H82" s="54"/>
      <c r="I82" s="54"/>
      <c r="J82" s="54"/>
      <c r="K82" s="54"/>
      <c r="L82" s="54"/>
      <c r="M82" s="54"/>
      <c r="N82" s="64"/>
      <c r="O82" s="77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spans="1:28" ht="14.25" customHeight="1" x14ac:dyDescent="0.25">
      <c r="A83" s="51"/>
      <c r="B83" s="76"/>
      <c r="C83" s="52"/>
      <c r="D83" s="52"/>
      <c r="E83" s="52"/>
      <c r="F83" s="52"/>
      <c r="G83" s="53"/>
      <c r="H83" s="54"/>
      <c r="I83" s="54"/>
      <c r="J83" s="54"/>
      <c r="K83" s="54"/>
      <c r="L83" s="54"/>
      <c r="M83" s="54"/>
      <c r="N83" s="64"/>
      <c r="O83" s="77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spans="1:28" ht="14.25" customHeight="1" x14ac:dyDescent="0.25">
      <c r="A84" s="51"/>
      <c r="B84" s="76"/>
      <c r="C84" s="52"/>
      <c r="D84" s="52"/>
      <c r="E84" s="52"/>
      <c r="F84" s="52"/>
      <c r="G84" s="53"/>
      <c r="H84" s="54"/>
      <c r="I84" s="54"/>
      <c r="J84" s="54"/>
      <c r="K84" s="54"/>
      <c r="L84" s="54"/>
      <c r="M84" s="54"/>
      <c r="N84" s="64"/>
      <c r="O84" s="77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1:28" ht="14.25" customHeight="1" x14ac:dyDescent="0.25">
      <c r="A85" s="51"/>
      <c r="B85" s="76"/>
      <c r="C85" s="52"/>
      <c r="D85" s="52"/>
      <c r="E85" s="52"/>
      <c r="F85" s="52"/>
      <c r="G85" s="53"/>
      <c r="H85" s="54"/>
      <c r="I85" s="54"/>
      <c r="J85" s="54"/>
      <c r="K85" s="54"/>
      <c r="L85" s="54"/>
      <c r="M85" s="54"/>
      <c r="N85" s="64"/>
      <c r="O85" s="77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spans="1:28" ht="14.25" customHeight="1" x14ac:dyDescent="0.25">
      <c r="A86" s="51"/>
      <c r="B86" s="76"/>
      <c r="C86" s="52"/>
      <c r="D86" s="52"/>
      <c r="E86" s="52"/>
      <c r="F86" s="52"/>
      <c r="G86" s="53"/>
      <c r="H86" s="54"/>
      <c r="I86" s="54"/>
      <c r="J86" s="54"/>
      <c r="K86" s="54"/>
      <c r="L86" s="54"/>
      <c r="M86" s="54"/>
      <c r="N86" s="64"/>
      <c r="O86" s="77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spans="1:28" ht="14.25" customHeight="1" x14ac:dyDescent="0.25">
      <c r="A87" s="51"/>
      <c r="B87" s="76"/>
      <c r="C87" s="52"/>
      <c r="D87" s="52"/>
      <c r="E87" s="52"/>
      <c r="F87" s="52"/>
      <c r="G87" s="53"/>
      <c r="H87" s="54"/>
      <c r="I87" s="54"/>
      <c r="J87" s="54"/>
      <c r="K87" s="54"/>
      <c r="L87" s="54"/>
      <c r="M87" s="54"/>
      <c r="N87" s="64"/>
      <c r="O87" s="77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spans="1:28" ht="14.25" customHeight="1" x14ac:dyDescent="0.25">
      <c r="A88" s="51"/>
      <c r="B88" s="76"/>
      <c r="C88" s="52"/>
      <c r="D88" s="52"/>
      <c r="E88" s="52"/>
      <c r="F88" s="52"/>
      <c r="G88" s="53"/>
      <c r="H88" s="54"/>
      <c r="I88" s="54"/>
      <c r="J88" s="54"/>
      <c r="K88" s="54"/>
      <c r="L88" s="54"/>
      <c r="M88" s="54"/>
      <c r="N88" s="64"/>
      <c r="O88" s="77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spans="1:28" ht="14.25" customHeight="1" x14ac:dyDescent="0.25">
      <c r="A89" s="51"/>
      <c r="B89" s="76"/>
      <c r="C89" s="52"/>
      <c r="D89" s="52"/>
      <c r="E89" s="52"/>
      <c r="F89" s="52"/>
      <c r="G89" s="53"/>
      <c r="H89" s="54"/>
      <c r="I89" s="54"/>
      <c r="J89" s="54"/>
      <c r="K89" s="54"/>
      <c r="L89" s="54"/>
      <c r="M89" s="54"/>
      <c r="N89" s="64"/>
      <c r="O89" s="77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1:28" ht="14.25" customHeight="1" x14ac:dyDescent="0.25">
      <c r="A90" s="51"/>
      <c r="B90" s="76"/>
      <c r="C90" s="52"/>
      <c r="D90" s="52"/>
      <c r="E90" s="52"/>
      <c r="F90" s="52"/>
      <c r="G90" s="53"/>
      <c r="H90" s="54"/>
      <c r="I90" s="54"/>
      <c r="J90" s="54"/>
      <c r="K90" s="54"/>
      <c r="L90" s="54"/>
      <c r="M90" s="54"/>
      <c r="N90" s="64"/>
      <c r="O90" s="77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spans="1:28" ht="14.25" customHeight="1" x14ac:dyDescent="0.25">
      <c r="A91" s="51"/>
      <c r="B91" s="76"/>
      <c r="C91" s="52"/>
      <c r="D91" s="52"/>
      <c r="E91" s="52"/>
      <c r="F91" s="52"/>
      <c r="G91" s="53"/>
      <c r="H91" s="54"/>
      <c r="I91" s="54"/>
      <c r="J91" s="54"/>
      <c r="K91" s="54"/>
      <c r="L91" s="54"/>
      <c r="M91" s="54"/>
      <c r="N91" s="64"/>
      <c r="O91" s="77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spans="1:28" ht="14.25" customHeight="1" x14ac:dyDescent="0.25">
      <c r="A92" s="51"/>
      <c r="B92" s="76"/>
      <c r="C92" s="52"/>
      <c r="D92" s="52"/>
      <c r="E92" s="52"/>
      <c r="F92" s="52"/>
      <c r="G92" s="53"/>
      <c r="H92" s="54"/>
      <c r="I92" s="54"/>
      <c r="J92" s="54"/>
      <c r="K92" s="54"/>
      <c r="L92" s="54"/>
      <c r="M92" s="54"/>
      <c r="N92" s="64"/>
      <c r="O92" s="77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spans="1:28" ht="14.25" customHeight="1" x14ac:dyDescent="0.25">
      <c r="A93" s="51"/>
      <c r="B93" s="76"/>
      <c r="C93" s="52"/>
      <c r="D93" s="52"/>
      <c r="E93" s="52"/>
      <c r="F93" s="52"/>
      <c r="G93" s="53"/>
      <c r="H93" s="54"/>
      <c r="I93" s="54"/>
      <c r="J93" s="54"/>
      <c r="K93" s="54"/>
      <c r="L93" s="54"/>
      <c r="M93" s="54"/>
      <c r="N93" s="64"/>
      <c r="O93" s="77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spans="1:28" ht="14.25" customHeight="1" x14ac:dyDescent="0.25">
      <c r="A94" s="51"/>
      <c r="B94" s="76"/>
      <c r="C94" s="52"/>
      <c r="D94" s="52"/>
      <c r="E94" s="52"/>
      <c r="F94" s="52"/>
      <c r="G94" s="53"/>
      <c r="H94" s="54"/>
      <c r="I94" s="54"/>
      <c r="J94" s="54"/>
      <c r="K94" s="54"/>
      <c r="L94" s="54"/>
      <c r="M94" s="54"/>
      <c r="N94" s="64"/>
      <c r="O94" s="77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spans="1:28" ht="14.25" customHeight="1" x14ac:dyDescent="0.25">
      <c r="A95" s="51"/>
      <c r="B95" s="76"/>
      <c r="C95" s="52"/>
      <c r="D95" s="52"/>
      <c r="E95" s="52"/>
      <c r="F95" s="52"/>
      <c r="G95" s="53"/>
      <c r="H95" s="54"/>
      <c r="I95" s="54"/>
      <c r="J95" s="54"/>
      <c r="K95" s="54"/>
      <c r="L95" s="54"/>
      <c r="M95" s="54"/>
      <c r="N95" s="64"/>
      <c r="O95" s="77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spans="1:28" ht="14.25" customHeight="1" x14ac:dyDescent="0.25">
      <c r="A96" s="51"/>
      <c r="B96" s="76"/>
      <c r="C96" s="52"/>
      <c r="D96" s="52"/>
      <c r="E96" s="52"/>
      <c r="F96" s="52"/>
      <c r="G96" s="53"/>
      <c r="H96" s="54"/>
      <c r="I96" s="54"/>
      <c r="J96" s="54"/>
      <c r="K96" s="54"/>
      <c r="L96" s="54"/>
      <c r="M96" s="54"/>
      <c r="N96" s="64"/>
      <c r="O96" s="77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spans="1:28" ht="14.25" customHeight="1" x14ac:dyDescent="0.25">
      <c r="A97" s="51"/>
      <c r="B97" s="76"/>
      <c r="C97" s="52"/>
      <c r="D97" s="52"/>
      <c r="E97" s="52"/>
      <c r="F97" s="52"/>
      <c r="G97" s="53"/>
      <c r="H97" s="54"/>
      <c r="I97" s="54"/>
      <c r="J97" s="54"/>
      <c r="K97" s="54"/>
      <c r="L97" s="54"/>
      <c r="M97" s="54"/>
      <c r="N97" s="64"/>
      <c r="O97" s="77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spans="1:28" ht="14.25" customHeight="1" x14ac:dyDescent="0.25">
      <c r="A98" s="51"/>
      <c r="B98" s="76"/>
      <c r="C98" s="52"/>
      <c r="D98" s="52"/>
      <c r="E98" s="52"/>
      <c r="F98" s="52"/>
      <c r="G98" s="53"/>
      <c r="H98" s="54"/>
      <c r="I98" s="54"/>
      <c r="J98" s="54"/>
      <c r="K98" s="54"/>
      <c r="L98" s="54"/>
      <c r="M98" s="54"/>
      <c r="N98" s="64"/>
      <c r="O98" s="77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spans="1:28" ht="14.25" customHeight="1" x14ac:dyDescent="0.25">
      <c r="A99" s="51"/>
      <c r="B99" s="76"/>
      <c r="C99" s="52"/>
      <c r="D99" s="52"/>
      <c r="E99" s="52"/>
      <c r="F99" s="52"/>
      <c r="G99" s="53"/>
      <c r="H99" s="54"/>
      <c r="I99" s="54"/>
      <c r="J99" s="54"/>
      <c r="K99" s="54"/>
      <c r="L99" s="54"/>
      <c r="M99" s="54"/>
      <c r="N99" s="64"/>
      <c r="O99" s="77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spans="1:28" ht="14.25" customHeight="1" x14ac:dyDescent="0.25">
      <c r="A100" s="51"/>
      <c r="B100" s="76"/>
      <c r="C100" s="52"/>
      <c r="D100" s="52"/>
      <c r="E100" s="52"/>
      <c r="F100" s="52"/>
      <c r="G100" s="53"/>
      <c r="H100" s="54"/>
      <c r="I100" s="54"/>
      <c r="J100" s="54"/>
      <c r="K100" s="54"/>
      <c r="L100" s="54"/>
      <c r="M100" s="54"/>
      <c r="N100" s="64"/>
      <c r="O100" s="77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spans="1:28" ht="14.25" customHeight="1" x14ac:dyDescent="0.25">
      <c r="A101" s="51"/>
      <c r="B101" s="76"/>
      <c r="C101" s="52"/>
      <c r="D101" s="52"/>
      <c r="E101" s="52"/>
      <c r="F101" s="52"/>
      <c r="G101" s="53"/>
      <c r="H101" s="54"/>
      <c r="I101" s="54"/>
      <c r="J101" s="54"/>
      <c r="K101" s="54"/>
      <c r="L101" s="54"/>
      <c r="M101" s="54"/>
      <c r="N101" s="64"/>
      <c r="O101" s="77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spans="1:28" ht="14.25" customHeight="1" x14ac:dyDescent="0.25">
      <c r="A102" s="51"/>
      <c r="B102" s="76"/>
      <c r="C102" s="52"/>
      <c r="D102" s="52"/>
      <c r="E102" s="52"/>
      <c r="F102" s="52"/>
      <c r="G102" s="53"/>
      <c r="H102" s="54"/>
      <c r="I102" s="54"/>
      <c r="J102" s="54"/>
      <c r="K102" s="54"/>
      <c r="L102" s="54"/>
      <c r="M102" s="54"/>
      <c r="N102" s="64"/>
      <c r="O102" s="77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spans="1:28" ht="14.25" customHeight="1" x14ac:dyDescent="0.25">
      <c r="A103" s="51"/>
      <c r="B103" s="76"/>
      <c r="C103" s="52"/>
      <c r="D103" s="52"/>
      <c r="E103" s="52"/>
      <c r="F103" s="52"/>
      <c r="G103" s="53"/>
      <c r="H103" s="54"/>
      <c r="I103" s="54"/>
      <c r="J103" s="54"/>
      <c r="K103" s="54"/>
      <c r="L103" s="54"/>
      <c r="M103" s="54"/>
      <c r="N103" s="64"/>
      <c r="O103" s="77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spans="1:28" ht="14.25" customHeight="1" x14ac:dyDescent="0.25">
      <c r="A104" s="51"/>
      <c r="B104" s="76"/>
      <c r="C104" s="52"/>
      <c r="D104" s="52"/>
      <c r="E104" s="52"/>
      <c r="F104" s="52"/>
      <c r="G104" s="53"/>
      <c r="H104" s="54"/>
      <c r="I104" s="54"/>
      <c r="J104" s="54"/>
      <c r="K104" s="54"/>
      <c r="L104" s="54"/>
      <c r="M104" s="54"/>
      <c r="N104" s="64"/>
      <c r="O104" s="77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spans="1:28" ht="14.25" customHeight="1" x14ac:dyDescent="0.25">
      <c r="A105" s="51"/>
      <c r="B105" s="76"/>
      <c r="C105" s="52"/>
      <c r="D105" s="52"/>
      <c r="E105" s="52"/>
      <c r="F105" s="52"/>
      <c r="G105" s="53"/>
      <c r="H105" s="54"/>
      <c r="I105" s="54"/>
      <c r="J105" s="54"/>
      <c r="K105" s="54"/>
      <c r="L105" s="54"/>
      <c r="M105" s="54"/>
      <c r="N105" s="64"/>
      <c r="O105" s="77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spans="1:28" ht="14.25" customHeight="1" x14ac:dyDescent="0.25">
      <c r="A106" s="51"/>
      <c r="B106" s="76"/>
      <c r="C106" s="52"/>
      <c r="D106" s="52"/>
      <c r="E106" s="52"/>
      <c r="F106" s="52"/>
      <c r="G106" s="53"/>
      <c r="H106" s="54"/>
      <c r="I106" s="54"/>
      <c r="J106" s="54"/>
      <c r="K106" s="54"/>
      <c r="L106" s="54"/>
      <c r="M106" s="54"/>
      <c r="N106" s="64"/>
      <c r="O106" s="77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spans="1:28" ht="14.25" customHeight="1" x14ac:dyDescent="0.25">
      <c r="A107" s="51"/>
      <c r="B107" s="76"/>
      <c r="C107" s="52"/>
      <c r="D107" s="52"/>
      <c r="E107" s="52"/>
      <c r="F107" s="52"/>
      <c r="G107" s="53"/>
      <c r="H107" s="54"/>
      <c r="I107" s="54"/>
      <c r="J107" s="54"/>
      <c r="K107" s="54"/>
      <c r="L107" s="54"/>
      <c r="M107" s="54"/>
      <c r="N107" s="64"/>
      <c r="O107" s="77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spans="1:28" ht="14.25" customHeight="1" x14ac:dyDescent="0.25">
      <c r="A108" s="51"/>
      <c r="B108" s="76"/>
      <c r="C108" s="52"/>
      <c r="D108" s="52"/>
      <c r="E108" s="52"/>
      <c r="F108" s="52"/>
      <c r="G108" s="53"/>
      <c r="H108" s="54"/>
      <c r="I108" s="54"/>
      <c r="J108" s="54"/>
      <c r="K108" s="54"/>
      <c r="L108" s="54"/>
      <c r="M108" s="54"/>
      <c r="N108" s="64"/>
      <c r="O108" s="77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spans="1:28" ht="14.25" customHeight="1" x14ac:dyDescent="0.25">
      <c r="A109" s="51"/>
      <c r="B109" s="76"/>
      <c r="C109" s="52"/>
      <c r="D109" s="52"/>
      <c r="E109" s="52"/>
      <c r="F109" s="52"/>
      <c r="G109" s="53"/>
      <c r="H109" s="54"/>
      <c r="I109" s="54"/>
      <c r="J109" s="54"/>
      <c r="K109" s="54"/>
      <c r="L109" s="54"/>
      <c r="M109" s="54"/>
      <c r="N109" s="64"/>
      <c r="O109" s="77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spans="1:28" ht="14.25" customHeight="1" x14ac:dyDescent="0.25">
      <c r="A110" s="51"/>
      <c r="B110" s="76"/>
      <c r="C110" s="52"/>
      <c r="D110" s="52"/>
      <c r="E110" s="52"/>
      <c r="F110" s="52"/>
      <c r="G110" s="53"/>
      <c r="H110" s="54"/>
      <c r="I110" s="54"/>
      <c r="J110" s="54"/>
      <c r="K110" s="54"/>
      <c r="L110" s="54"/>
      <c r="M110" s="54"/>
      <c r="N110" s="64"/>
      <c r="O110" s="77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spans="1:28" ht="14.25" customHeight="1" x14ac:dyDescent="0.25">
      <c r="A111" s="51"/>
      <c r="B111" s="76"/>
      <c r="C111" s="52"/>
      <c r="D111" s="52"/>
      <c r="E111" s="52"/>
      <c r="F111" s="52"/>
      <c r="G111" s="53"/>
      <c r="H111" s="54"/>
      <c r="I111" s="54"/>
      <c r="J111" s="54"/>
      <c r="K111" s="54"/>
      <c r="L111" s="54"/>
      <c r="M111" s="54"/>
      <c r="N111" s="64"/>
      <c r="O111" s="77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spans="1:28" ht="14.25" customHeight="1" x14ac:dyDescent="0.25">
      <c r="A112" s="51"/>
      <c r="B112" s="76"/>
      <c r="C112" s="52"/>
      <c r="D112" s="52"/>
      <c r="E112" s="52"/>
      <c r="F112" s="52"/>
      <c r="G112" s="53"/>
      <c r="H112" s="54"/>
      <c r="I112" s="54"/>
      <c r="J112" s="54"/>
      <c r="K112" s="54"/>
      <c r="L112" s="54"/>
      <c r="M112" s="54"/>
      <c r="N112" s="64"/>
      <c r="O112" s="77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spans="1:28" ht="14.25" customHeight="1" x14ac:dyDescent="0.25">
      <c r="A113" s="51"/>
      <c r="B113" s="76"/>
      <c r="C113" s="52"/>
      <c r="D113" s="52"/>
      <c r="E113" s="52"/>
      <c r="F113" s="52"/>
      <c r="G113" s="53"/>
      <c r="H113" s="54"/>
      <c r="I113" s="54"/>
      <c r="J113" s="54"/>
      <c r="K113" s="54"/>
      <c r="L113" s="54"/>
      <c r="M113" s="54"/>
      <c r="N113" s="64"/>
      <c r="O113" s="77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spans="1:28" ht="14.25" customHeight="1" x14ac:dyDescent="0.25">
      <c r="A114" s="51"/>
      <c r="B114" s="76"/>
      <c r="C114" s="52"/>
      <c r="D114" s="52"/>
      <c r="E114" s="52"/>
      <c r="F114" s="52"/>
      <c r="G114" s="53"/>
      <c r="H114" s="54"/>
      <c r="I114" s="54"/>
      <c r="J114" s="54"/>
      <c r="K114" s="54"/>
      <c r="L114" s="54"/>
      <c r="M114" s="54"/>
      <c r="N114" s="64"/>
      <c r="O114" s="77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spans="1:28" ht="14.25" customHeight="1" x14ac:dyDescent="0.25">
      <c r="A115" s="51"/>
      <c r="B115" s="76"/>
      <c r="C115" s="52"/>
      <c r="D115" s="52"/>
      <c r="E115" s="52"/>
      <c r="F115" s="52"/>
      <c r="G115" s="53"/>
      <c r="H115" s="54"/>
      <c r="I115" s="54"/>
      <c r="J115" s="54"/>
      <c r="K115" s="54"/>
      <c r="L115" s="54"/>
      <c r="M115" s="54"/>
      <c r="N115" s="64"/>
      <c r="O115" s="77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spans="1:28" ht="14.25" customHeight="1" x14ac:dyDescent="0.25">
      <c r="A116" s="51"/>
      <c r="B116" s="76"/>
      <c r="C116" s="52"/>
      <c r="D116" s="52"/>
      <c r="E116" s="52"/>
      <c r="F116" s="52"/>
      <c r="G116" s="53"/>
      <c r="H116" s="54"/>
      <c r="I116" s="54"/>
      <c r="J116" s="54"/>
      <c r="K116" s="54"/>
      <c r="L116" s="54"/>
      <c r="M116" s="54"/>
      <c r="N116" s="64"/>
      <c r="O116" s="77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spans="1:28" ht="14.25" customHeight="1" x14ac:dyDescent="0.25">
      <c r="A117" s="51"/>
      <c r="B117" s="76"/>
      <c r="C117" s="52"/>
      <c r="D117" s="52"/>
      <c r="E117" s="52"/>
      <c r="F117" s="52"/>
      <c r="G117" s="53"/>
      <c r="H117" s="54"/>
      <c r="I117" s="54"/>
      <c r="J117" s="54"/>
      <c r="K117" s="54"/>
      <c r="L117" s="54"/>
      <c r="M117" s="54"/>
      <c r="N117" s="64"/>
      <c r="O117" s="77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spans="1:28" ht="14.25" customHeight="1" x14ac:dyDescent="0.25">
      <c r="A118" s="51"/>
      <c r="B118" s="76"/>
      <c r="C118" s="52"/>
      <c r="D118" s="52"/>
      <c r="E118" s="52"/>
      <c r="F118" s="52"/>
      <c r="G118" s="53"/>
      <c r="H118" s="54"/>
      <c r="I118" s="54"/>
      <c r="J118" s="54"/>
      <c r="K118" s="54"/>
      <c r="L118" s="54"/>
      <c r="M118" s="54"/>
      <c r="N118" s="64"/>
      <c r="O118" s="77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spans="1:28" ht="14.25" customHeight="1" x14ac:dyDescent="0.25">
      <c r="A119" s="51"/>
      <c r="B119" s="76"/>
      <c r="C119" s="52"/>
      <c r="D119" s="52"/>
      <c r="E119" s="52"/>
      <c r="F119" s="52"/>
      <c r="G119" s="53"/>
      <c r="H119" s="54"/>
      <c r="I119" s="54"/>
      <c r="J119" s="54"/>
      <c r="K119" s="54"/>
      <c r="L119" s="54"/>
      <c r="M119" s="54"/>
      <c r="N119" s="64"/>
      <c r="O119" s="77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spans="1:28" ht="14.25" customHeight="1" x14ac:dyDescent="0.25">
      <c r="A120" s="51"/>
      <c r="B120" s="76"/>
      <c r="C120" s="52"/>
      <c r="D120" s="52"/>
      <c r="E120" s="52"/>
      <c r="F120" s="52"/>
      <c r="G120" s="53"/>
      <c r="H120" s="54"/>
      <c r="I120" s="54"/>
      <c r="J120" s="54"/>
      <c r="K120" s="54"/>
      <c r="L120" s="54"/>
      <c r="M120" s="54"/>
      <c r="N120" s="64"/>
      <c r="O120" s="77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spans="1:28" ht="14.25" customHeight="1" x14ac:dyDescent="0.25">
      <c r="A121" s="51"/>
      <c r="B121" s="76"/>
      <c r="C121" s="52"/>
      <c r="D121" s="52"/>
      <c r="E121" s="52"/>
      <c r="F121" s="52"/>
      <c r="G121" s="53"/>
      <c r="H121" s="54"/>
      <c r="I121" s="54"/>
      <c r="J121" s="54"/>
      <c r="K121" s="54"/>
      <c r="L121" s="54"/>
      <c r="M121" s="54"/>
      <c r="N121" s="64"/>
      <c r="O121" s="77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spans="1:28" ht="14.25" customHeight="1" x14ac:dyDescent="0.25">
      <c r="A122" s="51"/>
      <c r="B122" s="76"/>
      <c r="C122" s="52"/>
      <c r="D122" s="52"/>
      <c r="E122" s="52"/>
      <c r="F122" s="52"/>
      <c r="G122" s="53"/>
      <c r="H122" s="54"/>
      <c r="I122" s="54"/>
      <c r="J122" s="54"/>
      <c r="K122" s="54"/>
      <c r="L122" s="54"/>
      <c r="M122" s="54"/>
      <c r="N122" s="64"/>
      <c r="O122" s="77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spans="1:28" ht="14.25" customHeight="1" x14ac:dyDescent="0.25">
      <c r="A123" s="51"/>
      <c r="B123" s="76"/>
      <c r="C123" s="52"/>
      <c r="D123" s="52"/>
      <c r="E123" s="52"/>
      <c r="F123" s="52"/>
      <c r="G123" s="53"/>
      <c r="H123" s="54"/>
      <c r="I123" s="54"/>
      <c r="J123" s="54"/>
      <c r="K123" s="54"/>
      <c r="L123" s="54"/>
      <c r="M123" s="54"/>
      <c r="N123" s="64"/>
      <c r="O123" s="77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spans="1:28" ht="14.25" customHeight="1" x14ac:dyDescent="0.25">
      <c r="A124" s="51"/>
      <c r="B124" s="76"/>
      <c r="C124" s="52"/>
      <c r="D124" s="52"/>
      <c r="E124" s="52"/>
      <c r="F124" s="52"/>
      <c r="G124" s="53"/>
      <c r="H124" s="54"/>
      <c r="I124" s="54"/>
      <c r="J124" s="54"/>
      <c r="K124" s="54"/>
      <c r="L124" s="54"/>
      <c r="M124" s="54"/>
      <c r="N124" s="64"/>
      <c r="O124" s="77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spans="1:28" ht="14.25" customHeight="1" x14ac:dyDescent="0.25">
      <c r="A125" s="51"/>
      <c r="B125" s="76"/>
      <c r="C125" s="52"/>
      <c r="D125" s="52"/>
      <c r="E125" s="52"/>
      <c r="F125" s="52"/>
      <c r="G125" s="53"/>
      <c r="H125" s="54"/>
      <c r="I125" s="54"/>
      <c r="J125" s="54"/>
      <c r="K125" s="54"/>
      <c r="L125" s="54"/>
      <c r="M125" s="54"/>
      <c r="N125" s="64"/>
      <c r="O125" s="77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spans="1:28" ht="14.25" customHeight="1" x14ac:dyDescent="0.25">
      <c r="A126" s="51"/>
      <c r="B126" s="76"/>
      <c r="C126" s="52"/>
      <c r="D126" s="52"/>
      <c r="E126" s="52"/>
      <c r="F126" s="52"/>
      <c r="G126" s="53"/>
      <c r="H126" s="54"/>
      <c r="I126" s="54"/>
      <c r="J126" s="54"/>
      <c r="K126" s="54"/>
      <c r="L126" s="54"/>
      <c r="M126" s="54"/>
      <c r="N126" s="64"/>
      <c r="O126" s="77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spans="1:28" ht="14.25" customHeight="1" x14ac:dyDescent="0.25">
      <c r="A127" s="51"/>
      <c r="B127" s="76"/>
      <c r="C127" s="52"/>
      <c r="D127" s="52"/>
      <c r="E127" s="52"/>
      <c r="F127" s="52"/>
      <c r="G127" s="53"/>
      <c r="H127" s="54"/>
      <c r="I127" s="54"/>
      <c r="J127" s="54"/>
      <c r="K127" s="54"/>
      <c r="L127" s="54"/>
      <c r="M127" s="54"/>
      <c r="N127" s="64"/>
      <c r="O127" s="77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spans="1:28" ht="14.25" customHeight="1" x14ac:dyDescent="0.25">
      <c r="A128" s="51"/>
      <c r="B128" s="76"/>
      <c r="C128" s="52"/>
      <c r="D128" s="52"/>
      <c r="E128" s="52"/>
      <c r="F128" s="52"/>
      <c r="G128" s="53"/>
      <c r="H128" s="54"/>
      <c r="I128" s="54"/>
      <c r="J128" s="54"/>
      <c r="K128" s="54"/>
      <c r="L128" s="54"/>
      <c r="M128" s="54"/>
      <c r="N128" s="64"/>
      <c r="O128" s="77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spans="1:28" ht="14.25" customHeight="1" x14ac:dyDescent="0.25">
      <c r="A129" s="51"/>
      <c r="B129" s="76"/>
      <c r="C129" s="52"/>
      <c r="D129" s="52"/>
      <c r="E129" s="52"/>
      <c r="F129" s="52"/>
      <c r="G129" s="53"/>
      <c r="H129" s="54"/>
      <c r="I129" s="54"/>
      <c r="J129" s="54"/>
      <c r="K129" s="54"/>
      <c r="L129" s="54"/>
      <c r="M129" s="54"/>
      <c r="N129" s="64"/>
      <c r="O129" s="77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spans="1:28" ht="14.25" customHeight="1" x14ac:dyDescent="0.25">
      <c r="A130" s="51"/>
      <c r="B130" s="76"/>
      <c r="C130" s="52"/>
      <c r="D130" s="52"/>
      <c r="E130" s="52"/>
      <c r="F130" s="52"/>
      <c r="G130" s="53"/>
      <c r="H130" s="54"/>
      <c r="I130" s="54"/>
      <c r="J130" s="54"/>
      <c r="K130" s="54"/>
      <c r="L130" s="54"/>
      <c r="M130" s="54"/>
      <c r="N130" s="64"/>
      <c r="O130" s="77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spans="1:28" ht="14.25" customHeight="1" x14ac:dyDescent="0.25">
      <c r="A131" s="51"/>
      <c r="B131" s="76"/>
      <c r="C131" s="52"/>
      <c r="D131" s="52"/>
      <c r="E131" s="52"/>
      <c r="F131" s="52"/>
      <c r="G131" s="53"/>
      <c r="H131" s="54"/>
      <c r="I131" s="54"/>
      <c r="J131" s="54"/>
      <c r="K131" s="54"/>
      <c r="L131" s="54"/>
      <c r="M131" s="54"/>
      <c r="N131" s="64"/>
      <c r="O131" s="77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spans="1:28" ht="14.25" customHeight="1" x14ac:dyDescent="0.25">
      <c r="A132" s="51"/>
      <c r="B132" s="76"/>
      <c r="C132" s="52"/>
      <c r="D132" s="52"/>
      <c r="E132" s="52"/>
      <c r="F132" s="52"/>
      <c r="G132" s="53"/>
      <c r="H132" s="54"/>
      <c r="I132" s="54"/>
      <c r="J132" s="54"/>
      <c r="K132" s="54"/>
      <c r="L132" s="54"/>
      <c r="M132" s="54"/>
      <c r="N132" s="64"/>
      <c r="O132" s="77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spans="1:28" ht="14.25" customHeight="1" x14ac:dyDescent="0.25">
      <c r="A133" s="51"/>
      <c r="B133" s="76"/>
      <c r="C133" s="52"/>
      <c r="D133" s="52"/>
      <c r="E133" s="52"/>
      <c r="F133" s="52"/>
      <c r="G133" s="53"/>
      <c r="H133" s="54"/>
      <c r="I133" s="54"/>
      <c r="J133" s="54"/>
      <c r="K133" s="54"/>
      <c r="L133" s="54"/>
      <c r="M133" s="54"/>
      <c r="N133" s="64"/>
      <c r="O133" s="77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spans="1:28" ht="14.25" customHeight="1" x14ac:dyDescent="0.25">
      <c r="A134" s="51"/>
      <c r="B134" s="76"/>
      <c r="C134" s="52"/>
      <c r="D134" s="52"/>
      <c r="E134" s="52"/>
      <c r="F134" s="52"/>
      <c r="G134" s="53"/>
      <c r="H134" s="54"/>
      <c r="I134" s="54"/>
      <c r="J134" s="54"/>
      <c r="K134" s="54"/>
      <c r="L134" s="54"/>
      <c r="M134" s="54"/>
      <c r="N134" s="64"/>
      <c r="O134" s="77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spans="1:28" ht="14.25" customHeight="1" x14ac:dyDescent="0.25">
      <c r="A135" s="51"/>
      <c r="B135" s="76"/>
      <c r="C135" s="52"/>
      <c r="D135" s="52"/>
      <c r="E135" s="52"/>
      <c r="F135" s="52"/>
      <c r="G135" s="53"/>
      <c r="H135" s="54"/>
      <c r="I135" s="54"/>
      <c r="J135" s="54"/>
      <c r="K135" s="54"/>
      <c r="L135" s="54"/>
      <c r="M135" s="54"/>
      <c r="N135" s="64"/>
      <c r="O135" s="77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spans="1:28" ht="14.25" customHeight="1" x14ac:dyDescent="0.25">
      <c r="A136" s="51"/>
      <c r="B136" s="76"/>
      <c r="C136" s="52"/>
      <c r="D136" s="52"/>
      <c r="E136" s="52"/>
      <c r="F136" s="52"/>
      <c r="G136" s="53"/>
      <c r="H136" s="54"/>
      <c r="I136" s="54"/>
      <c r="J136" s="54"/>
      <c r="K136" s="54"/>
      <c r="L136" s="54"/>
      <c r="M136" s="54"/>
      <c r="N136" s="64"/>
      <c r="O136" s="77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spans="1:28" ht="14.25" customHeight="1" x14ac:dyDescent="0.25">
      <c r="A137" s="51"/>
      <c r="B137" s="76"/>
      <c r="C137" s="52"/>
      <c r="D137" s="52"/>
      <c r="E137" s="52"/>
      <c r="F137" s="52"/>
      <c r="G137" s="53"/>
      <c r="H137" s="54"/>
      <c r="I137" s="54"/>
      <c r="J137" s="54"/>
      <c r="K137" s="54"/>
      <c r="L137" s="54"/>
      <c r="M137" s="54"/>
      <c r="N137" s="64"/>
      <c r="O137" s="77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spans="1:28" ht="14.25" customHeight="1" x14ac:dyDescent="0.25">
      <c r="A138" s="51"/>
      <c r="B138" s="76"/>
      <c r="C138" s="52"/>
      <c r="D138" s="52"/>
      <c r="E138" s="52"/>
      <c r="F138" s="52"/>
      <c r="G138" s="53"/>
      <c r="H138" s="54"/>
      <c r="I138" s="54"/>
      <c r="J138" s="54"/>
      <c r="K138" s="54"/>
      <c r="L138" s="54"/>
      <c r="M138" s="54"/>
      <c r="N138" s="64"/>
      <c r="O138" s="77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spans="1:28" ht="14.25" customHeight="1" x14ac:dyDescent="0.25">
      <c r="A139" s="51"/>
      <c r="B139" s="76"/>
      <c r="C139" s="52"/>
      <c r="D139" s="52"/>
      <c r="E139" s="52"/>
      <c r="F139" s="52"/>
      <c r="G139" s="53"/>
      <c r="H139" s="54"/>
      <c r="I139" s="54"/>
      <c r="J139" s="54"/>
      <c r="K139" s="54"/>
      <c r="L139" s="54"/>
      <c r="M139" s="54"/>
      <c r="N139" s="64"/>
      <c r="O139" s="77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spans="1:28" ht="14.25" customHeight="1" x14ac:dyDescent="0.25">
      <c r="A140" s="51"/>
      <c r="B140" s="76"/>
      <c r="C140" s="52"/>
      <c r="D140" s="52"/>
      <c r="E140" s="52"/>
      <c r="F140" s="52"/>
      <c r="G140" s="53"/>
      <c r="H140" s="54"/>
      <c r="I140" s="54"/>
      <c r="J140" s="54"/>
      <c r="K140" s="54"/>
      <c r="L140" s="54"/>
      <c r="M140" s="54"/>
      <c r="N140" s="64"/>
      <c r="O140" s="77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spans="1:28" ht="14.25" customHeight="1" x14ac:dyDescent="0.25">
      <c r="A141" s="51"/>
      <c r="B141" s="76"/>
      <c r="C141" s="52"/>
      <c r="D141" s="52"/>
      <c r="E141" s="52"/>
      <c r="F141" s="52"/>
      <c r="G141" s="53"/>
      <c r="H141" s="54"/>
      <c r="I141" s="54"/>
      <c r="J141" s="54"/>
      <c r="K141" s="54"/>
      <c r="L141" s="54"/>
      <c r="M141" s="54"/>
      <c r="N141" s="64"/>
      <c r="O141" s="77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spans="1:28" ht="14.25" customHeight="1" x14ac:dyDescent="0.25">
      <c r="A142" s="51"/>
      <c r="B142" s="76"/>
      <c r="C142" s="52"/>
      <c r="D142" s="52"/>
      <c r="E142" s="52"/>
      <c r="F142" s="52"/>
      <c r="G142" s="53"/>
      <c r="H142" s="54"/>
      <c r="I142" s="54"/>
      <c r="J142" s="54"/>
      <c r="K142" s="54"/>
      <c r="L142" s="54"/>
      <c r="M142" s="54"/>
      <c r="N142" s="64"/>
      <c r="O142" s="77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spans="1:28" ht="14.25" customHeight="1" x14ac:dyDescent="0.25">
      <c r="A143" s="51"/>
      <c r="B143" s="76"/>
      <c r="C143" s="52"/>
      <c r="D143" s="52"/>
      <c r="E143" s="52"/>
      <c r="F143" s="52"/>
      <c r="G143" s="53"/>
      <c r="H143" s="54"/>
      <c r="I143" s="54"/>
      <c r="J143" s="54"/>
      <c r="K143" s="54"/>
      <c r="L143" s="54"/>
      <c r="M143" s="54"/>
      <c r="N143" s="64"/>
      <c r="O143" s="77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spans="1:28" ht="14.25" customHeight="1" x14ac:dyDescent="0.25">
      <c r="A144" s="51"/>
      <c r="B144" s="76"/>
      <c r="C144" s="52"/>
      <c r="D144" s="52"/>
      <c r="E144" s="52"/>
      <c r="F144" s="52"/>
      <c r="G144" s="53"/>
      <c r="H144" s="54"/>
      <c r="I144" s="54"/>
      <c r="J144" s="54"/>
      <c r="K144" s="54"/>
      <c r="L144" s="54"/>
      <c r="M144" s="54"/>
      <c r="N144" s="64"/>
      <c r="O144" s="77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spans="1:28" ht="14.25" customHeight="1" x14ac:dyDescent="0.25">
      <c r="A145" s="51"/>
      <c r="B145" s="76"/>
      <c r="C145" s="52"/>
      <c r="D145" s="52"/>
      <c r="E145" s="52"/>
      <c r="F145" s="52"/>
      <c r="G145" s="53"/>
      <c r="H145" s="54"/>
      <c r="I145" s="54"/>
      <c r="J145" s="54"/>
      <c r="K145" s="54"/>
      <c r="L145" s="54"/>
      <c r="M145" s="54"/>
      <c r="N145" s="64"/>
      <c r="O145" s="77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spans="1:28" ht="14.25" customHeight="1" x14ac:dyDescent="0.25">
      <c r="A146" s="51"/>
      <c r="B146" s="76"/>
      <c r="C146" s="52"/>
      <c r="D146" s="52"/>
      <c r="E146" s="52"/>
      <c r="F146" s="52"/>
      <c r="G146" s="53"/>
      <c r="H146" s="54"/>
      <c r="I146" s="54"/>
      <c r="J146" s="54"/>
      <c r="K146" s="54"/>
      <c r="L146" s="54"/>
      <c r="M146" s="54"/>
      <c r="N146" s="64"/>
      <c r="O146" s="77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spans="1:28" ht="14.25" customHeight="1" x14ac:dyDescent="0.25">
      <c r="A147" s="51"/>
      <c r="B147" s="76"/>
      <c r="C147" s="52"/>
      <c r="D147" s="52"/>
      <c r="E147" s="52"/>
      <c r="F147" s="52"/>
      <c r="G147" s="53"/>
      <c r="H147" s="54"/>
      <c r="I147" s="54"/>
      <c r="J147" s="54"/>
      <c r="K147" s="54"/>
      <c r="L147" s="54"/>
      <c r="M147" s="54"/>
      <c r="N147" s="64"/>
      <c r="O147" s="77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spans="1:28" ht="14.25" customHeight="1" x14ac:dyDescent="0.25">
      <c r="A148" s="51"/>
      <c r="B148" s="76"/>
      <c r="C148" s="52"/>
      <c r="D148" s="52"/>
      <c r="E148" s="52"/>
      <c r="F148" s="52"/>
      <c r="G148" s="53"/>
      <c r="H148" s="54"/>
      <c r="I148" s="54"/>
      <c r="J148" s="54"/>
      <c r="K148" s="54"/>
      <c r="L148" s="54"/>
      <c r="M148" s="54"/>
      <c r="N148" s="64"/>
      <c r="O148" s="77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spans="1:28" ht="14.25" customHeight="1" x14ac:dyDescent="0.25">
      <c r="A149" s="51"/>
      <c r="B149" s="76"/>
      <c r="C149" s="52"/>
      <c r="D149" s="52"/>
      <c r="E149" s="52"/>
      <c r="F149" s="52"/>
      <c r="G149" s="53"/>
      <c r="H149" s="54"/>
      <c r="I149" s="54"/>
      <c r="J149" s="54"/>
      <c r="K149" s="54"/>
      <c r="L149" s="54"/>
      <c r="M149" s="54"/>
      <c r="N149" s="64"/>
      <c r="O149" s="77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spans="1:28" ht="14.25" customHeight="1" x14ac:dyDescent="0.25">
      <c r="A150" s="51"/>
      <c r="B150" s="76"/>
      <c r="C150" s="52"/>
      <c r="D150" s="52"/>
      <c r="E150" s="52"/>
      <c r="F150" s="52"/>
      <c r="G150" s="53"/>
      <c r="H150" s="54"/>
      <c r="I150" s="54"/>
      <c r="J150" s="54"/>
      <c r="K150" s="54"/>
      <c r="L150" s="54"/>
      <c r="M150" s="54"/>
      <c r="N150" s="64"/>
      <c r="O150" s="77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spans="1:28" ht="14.25" customHeight="1" x14ac:dyDescent="0.25">
      <c r="A151" s="51"/>
      <c r="B151" s="76"/>
      <c r="C151" s="52"/>
      <c r="D151" s="52"/>
      <c r="E151" s="52"/>
      <c r="F151" s="52"/>
      <c r="G151" s="53"/>
      <c r="H151" s="54"/>
      <c r="I151" s="54"/>
      <c r="J151" s="54"/>
      <c r="K151" s="54"/>
      <c r="L151" s="54"/>
      <c r="M151" s="54"/>
      <c r="N151" s="64"/>
      <c r="O151" s="77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spans="1:28" ht="14.25" customHeight="1" x14ac:dyDescent="0.25">
      <c r="A152" s="51"/>
      <c r="B152" s="76"/>
      <c r="C152" s="52"/>
      <c r="D152" s="52"/>
      <c r="E152" s="52"/>
      <c r="F152" s="52"/>
      <c r="G152" s="53"/>
      <c r="H152" s="54"/>
      <c r="I152" s="54"/>
      <c r="J152" s="54"/>
      <c r="K152" s="54"/>
      <c r="L152" s="54"/>
      <c r="M152" s="54"/>
      <c r="N152" s="64"/>
      <c r="O152" s="77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spans="1:28" ht="14.25" customHeight="1" x14ac:dyDescent="0.25">
      <c r="A153" s="51"/>
      <c r="B153" s="76"/>
      <c r="C153" s="52"/>
      <c r="D153" s="52"/>
      <c r="E153" s="52"/>
      <c r="F153" s="52"/>
      <c r="G153" s="53"/>
      <c r="H153" s="54"/>
      <c r="I153" s="54"/>
      <c r="J153" s="54"/>
      <c r="K153" s="54"/>
      <c r="L153" s="54"/>
      <c r="M153" s="54"/>
      <c r="N153" s="64"/>
      <c r="O153" s="77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spans="1:28" ht="14.25" customHeight="1" x14ac:dyDescent="0.25">
      <c r="A154" s="51"/>
      <c r="B154" s="76"/>
      <c r="C154" s="52"/>
      <c r="D154" s="52"/>
      <c r="E154" s="52"/>
      <c r="F154" s="52"/>
      <c r="G154" s="53"/>
      <c r="H154" s="54"/>
      <c r="I154" s="54"/>
      <c r="J154" s="54"/>
      <c r="K154" s="54"/>
      <c r="L154" s="54"/>
      <c r="M154" s="54"/>
      <c r="N154" s="64"/>
      <c r="O154" s="77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spans="1:28" ht="14.25" customHeight="1" x14ac:dyDescent="0.25">
      <c r="A155" s="51"/>
      <c r="B155" s="76"/>
      <c r="C155" s="52"/>
      <c r="D155" s="52"/>
      <c r="E155" s="52"/>
      <c r="F155" s="52"/>
      <c r="G155" s="53"/>
      <c r="H155" s="54"/>
      <c r="I155" s="54"/>
      <c r="J155" s="54"/>
      <c r="K155" s="54"/>
      <c r="L155" s="54"/>
      <c r="M155" s="54"/>
      <c r="N155" s="64"/>
      <c r="O155" s="77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spans="1:28" ht="14.25" customHeight="1" x14ac:dyDescent="0.25">
      <c r="A156" s="51"/>
      <c r="B156" s="76"/>
      <c r="C156" s="52"/>
      <c r="D156" s="52"/>
      <c r="E156" s="52"/>
      <c r="F156" s="52"/>
      <c r="G156" s="53"/>
      <c r="H156" s="54"/>
      <c r="I156" s="54"/>
      <c r="J156" s="54"/>
      <c r="K156" s="54"/>
      <c r="L156" s="54"/>
      <c r="M156" s="54"/>
      <c r="N156" s="64"/>
      <c r="O156" s="77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spans="1:28" ht="14.25" customHeight="1" x14ac:dyDescent="0.25">
      <c r="A157" s="51"/>
      <c r="B157" s="76"/>
      <c r="C157" s="52"/>
      <c r="D157" s="52"/>
      <c r="E157" s="52"/>
      <c r="F157" s="52"/>
      <c r="G157" s="53"/>
      <c r="H157" s="54"/>
      <c r="I157" s="54"/>
      <c r="J157" s="54"/>
      <c r="K157" s="54"/>
      <c r="L157" s="54"/>
      <c r="M157" s="54"/>
      <c r="N157" s="64"/>
      <c r="O157" s="77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spans="1:28" ht="14.25" customHeight="1" x14ac:dyDescent="0.25">
      <c r="A158" s="51"/>
      <c r="B158" s="76"/>
      <c r="C158" s="52"/>
      <c r="D158" s="52"/>
      <c r="E158" s="52"/>
      <c r="F158" s="52"/>
      <c r="G158" s="53"/>
      <c r="H158" s="54"/>
      <c r="I158" s="54"/>
      <c r="J158" s="54"/>
      <c r="K158" s="54"/>
      <c r="L158" s="54"/>
      <c r="M158" s="54"/>
      <c r="N158" s="64"/>
      <c r="O158" s="77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spans="1:28" ht="14.25" customHeight="1" x14ac:dyDescent="0.25">
      <c r="A159" s="55"/>
      <c r="B159" s="79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7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spans="1:28" ht="14.25" customHeight="1" x14ac:dyDescent="0.25">
      <c r="A160" s="55"/>
      <c r="B160" s="79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7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spans="1:28" ht="14.25" customHeight="1" x14ac:dyDescent="0.25">
      <c r="A161" s="55"/>
      <c r="B161" s="79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7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spans="1:28" ht="14.25" customHeight="1" x14ac:dyDescent="0.25">
      <c r="A162" s="55"/>
      <c r="B162" s="79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7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spans="1:28" ht="14.25" customHeight="1" x14ac:dyDescent="0.25">
      <c r="A163" s="55"/>
      <c r="B163" s="79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7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spans="1:28" ht="14.25" customHeight="1" x14ac:dyDescent="0.25">
      <c r="A164" s="55"/>
      <c r="B164" s="79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7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spans="1:28" ht="14.25" customHeight="1" x14ac:dyDescent="0.25">
      <c r="A165" s="55"/>
      <c r="B165" s="79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7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spans="1:28" ht="14.25" customHeight="1" x14ac:dyDescent="0.25">
      <c r="A166" s="55"/>
      <c r="B166" s="79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7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spans="1:28" ht="14.25" customHeight="1" x14ac:dyDescent="0.25">
      <c r="A167" s="55"/>
      <c r="B167" s="79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7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spans="1:28" ht="14.25" customHeight="1" x14ac:dyDescent="0.25">
      <c r="A168" s="55"/>
      <c r="B168" s="79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7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spans="1:28" ht="14.25" customHeight="1" x14ac:dyDescent="0.25">
      <c r="A169" s="55"/>
      <c r="B169" s="79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7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spans="1:28" ht="14.25" customHeight="1" x14ac:dyDescent="0.25">
      <c r="A170" s="55"/>
      <c r="B170" s="79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7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spans="1:28" ht="14.25" customHeight="1" x14ac:dyDescent="0.25">
      <c r="A171" s="55"/>
      <c r="B171" s="79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7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spans="1:28" ht="14.25" customHeight="1" x14ac:dyDescent="0.25">
      <c r="A172" s="55"/>
      <c r="B172" s="79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7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spans="1:28" ht="14.25" customHeight="1" x14ac:dyDescent="0.25">
      <c r="A173" s="55"/>
      <c r="B173" s="79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7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spans="1:28" ht="14.25" customHeight="1" x14ac:dyDescent="0.25">
      <c r="A174" s="55"/>
      <c r="B174" s="79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7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spans="1:28" ht="14.25" customHeight="1" x14ac:dyDescent="0.25">
      <c r="A175" s="55"/>
      <c r="B175" s="79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7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spans="1:28" ht="14.25" customHeight="1" x14ac:dyDescent="0.25">
      <c r="A176" s="55"/>
      <c r="B176" s="79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7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spans="1:28" ht="14.25" customHeight="1" x14ac:dyDescent="0.25">
      <c r="A177" s="55"/>
      <c r="B177" s="79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7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spans="1:28" ht="14.25" customHeight="1" x14ac:dyDescent="0.25">
      <c r="A178" s="55"/>
      <c r="B178" s="79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7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spans="1:28" ht="14.25" customHeight="1" x14ac:dyDescent="0.25">
      <c r="A179" s="55"/>
      <c r="B179" s="79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7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spans="1:28" ht="14.25" customHeight="1" x14ac:dyDescent="0.25">
      <c r="A180" s="55"/>
      <c r="B180" s="79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7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spans="1:28" ht="14.25" customHeight="1" x14ac:dyDescent="0.25">
      <c r="A181" s="55"/>
      <c r="B181" s="79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7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spans="1:28" ht="14.25" customHeight="1" x14ac:dyDescent="0.25">
      <c r="A182" s="55"/>
      <c r="B182" s="79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7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spans="1:28" ht="14.25" customHeight="1" x14ac:dyDescent="0.25">
      <c r="A183" s="55"/>
      <c r="B183" s="79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7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spans="1:28" ht="14.25" customHeight="1" x14ac:dyDescent="0.25">
      <c r="A184" s="55"/>
      <c r="B184" s="79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7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spans="1:28" ht="14.25" customHeight="1" x14ac:dyDescent="0.25">
      <c r="A185" s="55"/>
      <c r="B185" s="79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7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spans="1:28" ht="14.25" customHeight="1" x14ac:dyDescent="0.25">
      <c r="A186" s="55"/>
      <c r="B186" s="79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7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spans="1:28" ht="14.25" customHeight="1" x14ac:dyDescent="0.25">
      <c r="A187" s="55"/>
      <c r="B187" s="79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7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spans="1:28" ht="14.25" customHeight="1" x14ac:dyDescent="0.25">
      <c r="A188" s="55"/>
      <c r="B188" s="79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7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spans="1:28" ht="14.25" customHeight="1" x14ac:dyDescent="0.25">
      <c r="A189" s="55"/>
      <c r="B189" s="79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7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spans="1:28" ht="14.25" customHeight="1" x14ac:dyDescent="0.25">
      <c r="A190" s="55"/>
      <c r="B190" s="79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7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spans="1:28" ht="14.25" customHeight="1" x14ac:dyDescent="0.25">
      <c r="A191" s="55"/>
      <c r="B191" s="79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7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spans="1:28" ht="14.25" customHeight="1" x14ac:dyDescent="0.25">
      <c r="A192" s="55"/>
      <c r="B192" s="79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7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spans="1:28" ht="14.25" customHeight="1" x14ac:dyDescent="0.25">
      <c r="A193" s="55"/>
      <c r="B193" s="79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7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spans="1:28" ht="14.25" customHeight="1" x14ac:dyDescent="0.25">
      <c r="A194" s="55"/>
      <c r="B194" s="79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7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spans="1:28" ht="14.25" customHeight="1" x14ac:dyDescent="0.25">
      <c r="A195" s="55"/>
      <c r="B195" s="79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7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spans="1:28" ht="14.25" customHeight="1" x14ac:dyDescent="0.25">
      <c r="A196" s="55"/>
      <c r="B196" s="79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7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spans="1:28" ht="14.25" customHeight="1" x14ac:dyDescent="0.25">
      <c r="A197" s="55"/>
      <c r="B197" s="79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7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spans="1:28" ht="14.25" customHeight="1" x14ac:dyDescent="0.25">
      <c r="A198" s="55"/>
      <c r="B198" s="79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7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spans="1:28" ht="14.25" customHeight="1" x14ac:dyDescent="0.25">
      <c r="A199" s="55"/>
      <c r="B199" s="79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7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spans="1:28" ht="14.25" customHeight="1" x14ac:dyDescent="0.25">
      <c r="A200" s="55"/>
      <c r="B200" s="79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7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spans="1:28" ht="14.25" customHeight="1" x14ac:dyDescent="0.25">
      <c r="A201" s="55"/>
      <c r="B201" s="79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7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spans="1:28" ht="14.25" customHeight="1" x14ac:dyDescent="0.25">
      <c r="A202" s="55"/>
      <c r="B202" s="79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7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spans="1:28" ht="14.25" customHeight="1" x14ac:dyDescent="0.25">
      <c r="A203" s="55"/>
      <c r="B203" s="79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7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spans="1:28" ht="14.25" customHeight="1" x14ac:dyDescent="0.25">
      <c r="A204" s="55"/>
      <c r="B204" s="79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7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spans="1:28" ht="14.25" customHeight="1" x14ac:dyDescent="0.25">
      <c r="A205" s="55"/>
      <c r="B205" s="79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7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spans="1:28" ht="14.25" customHeight="1" x14ac:dyDescent="0.25">
      <c r="A206" s="55"/>
      <c r="B206" s="79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7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spans="1:28" ht="14.25" customHeight="1" x14ac:dyDescent="0.25">
      <c r="A207" s="55"/>
      <c r="B207" s="79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7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spans="1:28" ht="14.25" customHeight="1" x14ac:dyDescent="0.25">
      <c r="A208" s="55"/>
      <c r="B208" s="79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7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spans="1:28" ht="14.25" customHeight="1" x14ac:dyDescent="0.25">
      <c r="A209" s="55"/>
      <c r="B209" s="79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7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spans="1:28" ht="14.25" customHeight="1" x14ac:dyDescent="0.25">
      <c r="A210" s="55"/>
      <c r="B210" s="79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7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spans="1:28" ht="14.25" customHeight="1" x14ac:dyDescent="0.25">
      <c r="A211" s="55"/>
      <c r="B211" s="79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7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spans="1:28" ht="14.25" customHeight="1" x14ac:dyDescent="0.25">
      <c r="A212" s="55"/>
      <c r="B212" s="79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7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spans="1:28" ht="14.25" customHeight="1" x14ac:dyDescent="0.25">
      <c r="A213" s="55"/>
      <c r="B213" s="79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79"/>
      <c r="P213" s="56"/>
      <c r="Q213" s="56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spans="1:28" ht="14.25" customHeight="1" x14ac:dyDescent="0.25">
      <c r="A214" s="55"/>
      <c r="B214" s="79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79"/>
      <c r="P214" s="56"/>
      <c r="Q214" s="56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spans="1:28" ht="14.25" customHeight="1" x14ac:dyDescent="0.25">
      <c r="A215" s="55"/>
      <c r="B215" s="79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79"/>
      <c r="P215" s="56"/>
      <c r="Q215" s="56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spans="1:28" ht="14.25" customHeight="1" x14ac:dyDescent="0.25">
      <c r="A216" s="55"/>
      <c r="B216" s="7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79"/>
      <c r="P216" s="56"/>
      <c r="Q216" s="56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spans="1:28" ht="14.25" customHeight="1" x14ac:dyDescent="0.25">
      <c r="A217" s="55"/>
      <c r="B217" s="79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79"/>
      <c r="P217" s="56"/>
      <c r="Q217" s="56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spans="1:28" ht="14.25" customHeight="1" x14ac:dyDescent="0.25">
      <c r="A218" s="55"/>
      <c r="B218" s="79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79"/>
      <c r="P218" s="56"/>
      <c r="Q218" s="56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spans="1:28" ht="14.25" customHeight="1" x14ac:dyDescent="0.25">
      <c r="A219" s="55"/>
      <c r="B219" s="79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79"/>
      <c r="P219" s="56"/>
      <c r="Q219" s="56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spans="1:28" ht="14.25" customHeight="1" x14ac:dyDescent="0.25">
      <c r="A220" s="55"/>
      <c r="B220" s="79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79"/>
      <c r="P220" s="56"/>
      <c r="Q220" s="56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spans="1:28" ht="15.75" customHeight="1" x14ac:dyDescent="0.25"/>
    <row r="222" spans="1:28" ht="15.75" customHeight="1" x14ac:dyDescent="0.25"/>
    <row r="223" spans="1:28" ht="15.75" customHeight="1" x14ac:dyDescent="0.25"/>
    <row r="224" spans="1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O7" xr:uid="{00000000-0009-0000-0000-000004000000}"/>
  <pageMargins left="0.7" right="0.7" top="0.75" bottom="0.75" header="0" footer="0"/>
  <pageSetup paperSize="9" scale="53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C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6.85546875" customWidth="1"/>
    <col min="2" max="2" width="8.85546875" customWidth="1"/>
    <col min="3" max="3" width="20.5703125" customWidth="1"/>
    <col min="4" max="4" width="21.5703125" customWidth="1"/>
    <col min="5" max="5" width="24.42578125" customWidth="1"/>
    <col min="6" max="6" width="9" customWidth="1"/>
    <col min="7" max="7" width="7.85546875" customWidth="1"/>
    <col min="8" max="8" width="13.28515625" customWidth="1"/>
    <col min="9" max="9" width="15.7109375" customWidth="1"/>
    <col min="10" max="10" width="12.28515625" customWidth="1"/>
    <col min="11" max="11" width="5.5703125" customWidth="1"/>
    <col min="12" max="12" width="9.5703125" customWidth="1"/>
    <col min="13" max="15" width="10" customWidth="1"/>
    <col min="16" max="16" width="11.28515625" customWidth="1"/>
    <col min="17" max="17" width="12.140625" customWidth="1"/>
    <col min="18" max="28" width="8.5703125" customWidth="1"/>
  </cols>
  <sheetData>
    <row r="1" spans="1:29" ht="14.25" customHeight="1" x14ac:dyDescent="0.25">
      <c r="A1" s="15" t="s">
        <v>139</v>
      </c>
      <c r="B1" s="15" t="s">
        <v>140</v>
      </c>
      <c r="C1" s="15" t="s">
        <v>141</v>
      </c>
      <c r="D1" s="15" t="s">
        <v>2</v>
      </c>
      <c r="E1" s="15" t="s">
        <v>3</v>
      </c>
      <c r="F1" s="15" t="s">
        <v>142</v>
      </c>
      <c r="G1" s="16" t="s">
        <v>4</v>
      </c>
      <c r="H1" s="15" t="s">
        <v>143</v>
      </c>
      <c r="I1" s="15" t="s">
        <v>144</v>
      </c>
      <c r="J1" s="15" t="s">
        <v>7</v>
      </c>
      <c r="K1" s="15" t="s">
        <v>13</v>
      </c>
      <c r="L1" s="15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9" ht="14.25" customHeight="1" x14ac:dyDescent="0.25">
      <c r="A2" s="20">
        <v>326</v>
      </c>
      <c r="B2" s="20"/>
      <c r="C2" s="21"/>
      <c r="D2" s="21" t="s">
        <v>69</v>
      </c>
      <c r="E2" s="21" t="s">
        <v>70</v>
      </c>
      <c r="F2" s="20" t="s">
        <v>151</v>
      </c>
      <c r="G2" s="22"/>
      <c r="H2" s="23">
        <v>4750</v>
      </c>
      <c r="I2" s="24">
        <f t="shared" ref="I2:I3" si="0">G2*H2</f>
        <v>0</v>
      </c>
      <c r="J2" s="23"/>
      <c r="K2" s="21"/>
      <c r="L2" s="25"/>
      <c r="M2" s="25"/>
      <c r="N2" s="25">
        <f t="shared" ref="N2:N3" si="1">O2-7</f>
        <v>45942</v>
      </c>
      <c r="O2" s="25">
        <v>45949</v>
      </c>
      <c r="P2" s="25"/>
      <c r="Q2" s="25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14.25" customHeight="1" x14ac:dyDescent="0.25">
      <c r="A3" s="20">
        <v>326</v>
      </c>
      <c r="B3" s="20"/>
      <c r="C3" s="21"/>
      <c r="D3" s="21" t="s">
        <v>69</v>
      </c>
      <c r="E3" s="21" t="s">
        <v>70</v>
      </c>
      <c r="F3" s="20" t="s">
        <v>151</v>
      </c>
      <c r="G3" s="22"/>
      <c r="H3" s="23">
        <v>1500</v>
      </c>
      <c r="I3" s="24">
        <f t="shared" si="0"/>
        <v>0</v>
      </c>
      <c r="J3" s="23"/>
      <c r="K3" s="23"/>
      <c r="L3" s="23"/>
      <c r="M3" s="57"/>
      <c r="N3" s="25">
        <f t="shared" si="1"/>
        <v>45942</v>
      </c>
      <c r="O3" s="25">
        <v>45949</v>
      </c>
      <c r="P3" s="25"/>
      <c r="Q3" s="25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4.25" customHeight="1" x14ac:dyDescent="0.25">
      <c r="A4" s="26"/>
      <c r="B4" s="26"/>
      <c r="C4" s="58"/>
      <c r="D4" s="58"/>
      <c r="E4" s="58"/>
      <c r="F4" s="26" t="s">
        <v>153</v>
      </c>
      <c r="G4" s="27"/>
      <c r="H4" s="28">
        <f t="shared" ref="H4:J4" si="2">SUM(H2:H3)</f>
        <v>6250</v>
      </c>
      <c r="I4" s="29">
        <f t="shared" si="2"/>
        <v>0</v>
      </c>
      <c r="J4" s="28">
        <f t="shared" si="2"/>
        <v>0</v>
      </c>
      <c r="K4" s="28"/>
      <c r="L4" s="28"/>
      <c r="M4" s="59"/>
      <c r="N4" s="60"/>
      <c r="O4" s="61"/>
      <c r="P4" s="61"/>
      <c r="Q4" s="61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spans="1:29" ht="14.25" customHeight="1" x14ac:dyDescent="0.25"/>
    <row r="6" spans="1:29" ht="14.25" customHeight="1" x14ac:dyDescent="0.25">
      <c r="A6" s="20">
        <v>326</v>
      </c>
      <c r="B6" s="21"/>
      <c r="C6" s="21"/>
      <c r="D6" s="21" t="s">
        <v>71</v>
      </c>
      <c r="E6" s="21" t="s">
        <v>72</v>
      </c>
      <c r="F6" s="20" t="s">
        <v>151</v>
      </c>
      <c r="G6" s="22"/>
      <c r="H6" s="23">
        <v>6560</v>
      </c>
      <c r="I6" s="24">
        <f t="shared" ref="I6:I7" si="3">G6*H6</f>
        <v>0</v>
      </c>
      <c r="J6" s="23"/>
      <c r="K6" s="21"/>
      <c r="L6" s="25"/>
      <c r="M6" s="25"/>
      <c r="N6" s="25">
        <f t="shared" ref="N6:N7" si="4">O6-7</f>
        <v>45942</v>
      </c>
      <c r="O6" s="25">
        <v>45949</v>
      </c>
      <c r="P6" s="25"/>
      <c r="Q6" s="25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4.25" customHeight="1" x14ac:dyDescent="0.25">
      <c r="A7" s="20">
        <v>326</v>
      </c>
      <c r="B7" s="21"/>
      <c r="C7" s="21"/>
      <c r="D7" s="21" t="s">
        <v>71</v>
      </c>
      <c r="E7" s="21" t="s">
        <v>72</v>
      </c>
      <c r="F7" s="20" t="s">
        <v>151</v>
      </c>
      <c r="G7" s="22"/>
      <c r="H7" s="23">
        <v>1800</v>
      </c>
      <c r="I7" s="24">
        <f t="shared" si="3"/>
        <v>0</v>
      </c>
      <c r="J7" s="23"/>
      <c r="K7" s="21"/>
      <c r="L7" s="25"/>
      <c r="M7" s="25"/>
      <c r="N7" s="25">
        <f t="shared" si="4"/>
        <v>45942</v>
      </c>
      <c r="O7" s="25">
        <v>45949</v>
      </c>
      <c r="P7" s="25"/>
      <c r="Q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4.25" customHeight="1" x14ac:dyDescent="0.25">
      <c r="A8" s="20"/>
      <c r="B8" s="20"/>
      <c r="C8" s="20"/>
      <c r="D8" s="21"/>
      <c r="E8" s="21"/>
      <c r="F8" s="26" t="s">
        <v>153</v>
      </c>
      <c r="G8" s="38"/>
      <c r="H8" s="28">
        <f t="shared" ref="H8:J8" si="5">SUM(H6:H7)</f>
        <v>8360</v>
      </c>
      <c r="I8" s="29">
        <f t="shared" si="5"/>
        <v>0</v>
      </c>
      <c r="J8" s="28">
        <f t="shared" si="5"/>
        <v>0</v>
      </c>
      <c r="K8" s="21"/>
      <c r="L8" s="25"/>
      <c r="M8" s="25"/>
      <c r="N8" s="25"/>
      <c r="O8" s="25"/>
      <c r="P8" s="25"/>
      <c r="Q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14.25" customHeight="1" x14ac:dyDescent="0.25">
      <c r="A9" s="39"/>
      <c r="B9" s="39"/>
      <c r="C9" s="39"/>
      <c r="D9" s="39"/>
      <c r="E9" s="39"/>
      <c r="F9" s="39"/>
      <c r="G9" s="40"/>
      <c r="H9" s="41"/>
      <c r="I9" s="41"/>
      <c r="J9" s="41"/>
      <c r="K9" s="39"/>
      <c r="L9" s="41"/>
      <c r="M9" s="41"/>
      <c r="N9" s="41"/>
      <c r="O9" s="41"/>
      <c r="P9" s="41"/>
      <c r="Q9" s="41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4.25" customHeight="1" x14ac:dyDescent="0.25">
      <c r="A10" s="20">
        <v>321</v>
      </c>
      <c r="B10" s="21">
        <v>97048844</v>
      </c>
      <c r="C10" s="21" t="s">
        <v>186</v>
      </c>
      <c r="D10" s="21" t="s">
        <v>73</v>
      </c>
      <c r="E10" s="21" t="s">
        <v>74</v>
      </c>
      <c r="F10" s="20" t="s">
        <v>151</v>
      </c>
      <c r="G10" s="22">
        <v>8.8800000000000008</v>
      </c>
      <c r="H10" s="23">
        <v>5508</v>
      </c>
      <c r="I10" s="24">
        <f t="shared" ref="I10:I11" si="6">G10*H10</f>
        <v>48911.040000000001</v>
      </c>
      <c r="J10" s="23"/>
      <c r="K10" s="21"/>
      <c r="L10" s="25"/>
      <c r="M10" s="25"/>
      <c r="N10" s="25">
        <f t="shared" ref="N10:N11" si="7">O10-7</f>
        <v>45953</v>
      </c>
      <c r="O10" s="25">
        <v>45960</v>
      </c>
      <c r="P10" s="25"/>
      <c r="Q10" s="25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4.25" customHeight="1" x14ac:dyDescent="0.25">
      <c r="A11" s="20">
        <v>321</v>
      </c>
      <c r="B11" s="21">
        <v>97048852</v>
      </c>
      <c r="C11" s="21" t="s">
        <v>187</v>
      </c>
      <c r="D11" s="21" t="s">
        <v>73</v>
      </c>
      <c r="E11" s="21" t="s">
        <v>74</v>
      </c>
      <c r="F11" s="20" t="s">
        <v>151</v>
      </c>
      <c r="G11" s="22">
        <v>8.8800000000000008</v>
      </c>
      <c r="H11" s="23">
        <v>500</v>
      </c>
      <c r="I11" s="24">
        <f t="shared" si="6"/>
        <v>4440</v>
      </c>
      <c r="J11" s="23"/>
      <c r="K11" s="21"/>
      <c r="L11" s="25"/>
      <c r="M11" s="25"/>
      <c r="N11" s="25">
        <f t="shared" si="7"/>
        <v>45953</v>
      </c>
      <c r="O11" s="25">
        <v>45960</v>
      </c>
      <c r="P11" s="25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4.25" customHeight="1" x14ac:dyDescent="0.25">
      <c r="A12" s="20"/>
      <c r="B12" s="20"/>
      <c r="C12" s="20"/>
      <c r="D12" s="21"/>
      <c r="E12" s="21"/>
      <c r="F12" s="26" t="s">
        <v>153</v>
      </c>
      <c r="G12" s="38"/>
      <c r="H12" s="28">
        <f t="shared" ref="H12:J12" si="8">SUM(H10:H11)</f>
        <v>6008</v>
      </c>
      <c r="I12" s="29">
        <f t="shared" si="8"/>
        <v>53351.040000000001</v>
      </c>
      <c r="J12" s="28">
        <f t="shared" si="8"/>
        <v>0</v>
      </c>
      <c r="K12" s="21"/>
      <c r="L12" s="25"/>
      <c r="M12" s="25"/>
      <c r="N12" s="25"/>
      <c r="O12" s="25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4.25" customHeight="1" x14ac:dyDescent="0.25">
      <c r="A13" s="39"/>
      <c r="B13" s="39"/>
      <c r="C13" s="39"/>
      <c r="D13" s="39"/>
      <c r="E13" s="39"/>
      <c r="F13" s="39"/>
      <c r="G13" s="40"/>
      <c r="H13" s="41"/>
      <c r="I13" s="41"/>
      <c r="J13" s="41"/>
      <c r="K13" s="39"/>
      <c r="L13" s="41"/>
      <c r="M13" s="41"/>
      <c r="N13" s="41"/>
      <c r="O13" s="41"/>
      <c r="P13" s="41"/>
      <c r="Q13" s="41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14.25" customHeight="1" x14ac:dyDescent="0.25">
      <c r="A14" s="20">
        <v>321</v>
      </c>
      <c r="B14" s="21">
        <v>97048860</v>
      </c>
      <c r="C14" s="21" t="s">
        <v>188</v>
      </c>
      <c r="D14" s="21" t="s">
        <v>75</v>
      </c>
      <c r="E14" s="21" t="s">
        <v>22</v>
      </c>
      <c r="F14" s="20" t="s">
        <v>151</v>
      </c>
      <c r="G14" s="22">
        <v>5.72</v>
      </c>
      <c r="H14" s="23">
        <v>6426</v>
      </c>
      <c r="I14" s="24">
        <f t="shared" ref="I14:I15" si="9">G14*H14</f>
        <v>36756.720000000001</v>
      </c>
      <c r="J14" s="23"/>
      <c r="K14" s="21"/>
      <c r="L14" s="25"/>
      <c r="M14" s="25"/>
      <c r="N14" s="25">
        <f t="shared" ref="N14:N15" si="10">O14-7</f>
        <v>45953</v>
      </c>
      <c r="O14" s="25">
        <v>45960</v>
      </c>
      <c r="P14" s="25"/>
      <c r="Q14" s="25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14.25" customHeight="1" x14ac:dyDescent="0.25">
      <c r="A15" s="20">
        <v>321</v>
      </c>
      <c r="B15" s="21">
        <v>97048879</v>
      </c>
      <c r="C15" s="21" t="s">
        <v>189</v>
      </c>
      <c r="D15" s="21" t="s">
        <v>75</v>
      </c>
      <c r="E15" s="21" t="s">
        <v>22</v>
      </c>
      <c r="F15" s="20" t="s">
        <v>151</v>
      </c>
      <c r="G15" s="22">
        <v>5.72</v>
      </c>
      <c r="H15" s="23">
        <v>500</v>
      </c>
      <c r="I15" s="24">
        <f t="shared" si="9"/>
        <v>2860</v>
      </c>
      <c r="J15" s="23"/>
      <c r="K15" s="21"/>
      <c r="L15" s="25"/>
      <c r="M15" s="25"/>
      <c r="N15" s="25">
        <f t="shared" si="10"/>
        <v>45953</v>
      </c>
      <c r="O15" s="25">
        <v>45960</v>
      </c>
      <c r="P15" s="25"/>
      <c r="Q15" s="25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14.25" customHeight="1" x14ac:dyDescent="0.25">
      <c r="A16" s="20"/>
      <c r="B16" s="20"/>
      <c r="C16" s="20"/>
      <c r="D16" s="21"/>
      <c r="E16" s="21"/>
      <c r="F16" s="26" t="s">
        <v>153</v>
      </c>
      <c r="G16" s="38"/>
      <c r="H16" s="28">
        <f t="shared" ref="H16:J16" si="11">SUM(H14:H15)</f>
        <v>6926</v>
      </c>
      <c r="I16" s="29">
        <f t="shared" si="11"/>
        <v>39616.720000000001</v>
      </c>
      <c r="J16" s="28">
        <f t="shared" si="11"/>
        <v>0</v>
      </c>
      <c r="K16" s="21"/>
      <c r="L16" s="25"/>
      <c r="M16" s="25"/>
      <c r="N16" s="25"/>
      <c r="O16" s="25"/>
      <c r="P16" s="25"/>
      <c r="Q16" s="25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14.25" customHeight="1" x14ac:dyDescent="0.25">
      <c r="A17" s="39"/>
      <c r="B17" s="39"/>
      <c r="C17" s="39"/>
      <c r="D17" s="39"/>
      <c r="E17" s="39"/>
      <c r="F17" s="39"/>
      <c r="G17" s="40"/>
      <c r="H17" s="41"/>
      <c r="I17" s="41"/>
      <c r="J17" s="41"/>
      <c r="K17" s="39"/>
      <c r="L17" s="41"/>
      <c r="M17" s="41"/>
      <c r="N17" s="41"/>
      <c r="O17" s="41"/>
      <c r="P17" s="41"/>
      <c r="Q17" s="41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4.25" customHeight="1" x14ac:dyDescent="0.25">
      <c r="A18" s="80"/>
      <c r="B18" s="80"/>
      <c r="C18" s="81"/>
      <c r="D18" s="81"/>
      <c r="E18" s="80" t="s">
        <v>170</v>
      </c>
      <c r="F18" s="80"/>
      <c r="G18" s="82"/>
      <c r="H18" s="28">
        <f>SUMIF(F:F,F4,H:H)</f>
        <v>27544</v>
      </c>
      <c r="I18" s="29">
        <f>SUMIF(F:F,F4,I:I)</f>
        <v>92967.760000000009</v>
      </c>
      <c r="J18" s="28">
        <f>SUMIF(F:F,F4,J:J)</f>
        <v>0</v>
      </c>
      <c r="K18" s="81"/>
      <c r="L18" s="83"/>
      <c r="M18" s="83"/>
      <c r="N18" s="83"/>
      <c r="O18" s="83"/>
      <c r="P18" s="83"/>
      <c r="Q18" s="83"/>
      <c r="R18" s="62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</row>
    <row r="19" spans="1:29" ht="14.25" customHeight="1" x14ac:dyDescent="0.25"/>
    <row r="20" spans="1:29" ht="14.25" customHeight="1" x14ac:dyDescent="0.25"/>
    <row r="21" spans="1:29" ht="14.25" customHeight="1" x14ac:dyDescent="0.25"/>
    <row r="22" spans="1:29" ht="14.25" customHeight="1" x14ac:dyDescent="0.25"/>
    <row r="23" spans="1:29" ht="14.25" customHeight="1" x14ac:dyDescent="0.25"/>
    <row r="24" spans="1:29" ht="14.25" customHeight="1" x14ac:dyDescent="0.25"/>
    <row r="25" spans="1:29" ht="14.25" customHeight="1" x14ac:dyDescent="0.25"/>
    <row r="26" spans="1:29" ht="14.25" customHeight="1" x14ac:dyDescent="0.25"/>
    <row r="27" spans="1:29" ht="14.25" customHeight="1" x14ac:dyDescent="0.25"/>
    <row r="28" spans="1:29" ht="14.25" customHeight="1" x14ac:dyDescent="0.25"/>
    <row r="29" spans="1:29" ht="14.25" customHeight="1" x14ac:dyDescent="0.25"/>
    <row r="30" spans="1:29" ht="14.25" customHeight="1" x14ac:dyDescent="0.25"/>
    <row r="31" spans="1:29" ht="14.25" customHeight="1" x14ac:dyDescent="0.25"/>
    <row r="32" spans="1:2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scale="46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3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9.42578125" customWidth="1"/>
    <col min="3" max="3" width="20.5703125" customWidth="1"/>
    <col min="4" max="4" width="24.42578125" customWidth="1"/>
    <col min="5" max="5" width="20.140625" customWidth="1"/>
    <col min="6" max="6" width="8.85546875" customWidth="1"/>
    <col min="7" max="7" width="9.85546875" customWidth="1"/>
    <col min="8" max="8" width="11.140625" customWidth="1"/>
    <col min="9" max="9" width="13.85546875" customWidth="1"/>
    <col min="10" max="10" width="13" customWidth="1"/>
    <col min="11" max="11" width="8" customWidth="1"/>
    <col min="12" max="12" width="9.85546875" customWidth="1"/>
    <col min="13" max="13" width="12.85546875" customWidth="1"/>
    <col min="14" max="14" width="9.85546875" customWidth="1"/>
    <col min="15" max="15" width="9.5703125" customWidth="1"/>
    <col min="16" max="16" width="9.85546875" customWidth="1"/>
    <col min="17" max="17" width="22.28515625" customWidth="1"/>
    <col min="18" max="28" width="8.5703125" customWidth="1"/>
  </cols>
  <sheetData>
    <row r="1" spans="1:17" ht="14.25" customHeight="1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142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175</v>
      </c>
    </row>
    <row r="2" spans="1:17" ht="14.25" customHeight="1" x14ac:dyDescent="0.25">
      <c r="A2" s="20">
        <v>421</v>
      </c>
      <c r="B2" s="21">
        <v>96913533</v>
      </c>
      <c r="C2" s="20" t="s">
        <v>190</v>
      </c>
      <c r="D2" s="21" t="s">
        <v>191</v>
      </c>
      <c r="E2" s="33" t="s">
        <v>78</v>
      </c>
      <c r="F2" s="20" t="s">
        <v>151</v>
      </c>
      <c r="G2" s="22">
        <v>6.98</v>
      </c>
      <c r="H2" s="23">
        <v>7976</v>
      </c>
      <c r="I2" s="24">
        <f t="shared" ref="I2:I3" si="0">G2*H2</f>
        <v>55672.480000000003</v>
      </c>
      <c r="J2" s="23"/>
      <c r="K2" s="58">
        <v>41.5</v>
      </c>
      <c r="L2" s="25"/>
      <c r="M2" s="25"/>
      <c r="N2" s="25">
        <f t="shared" ref="N2:N3" si="1">O2-7</f>
        <v>45925</v>
      </c>
      <c r="O2" s="25">
        <v>45932</v>
      </c>
      <c r="P2" s="25"/>
      <c r="Q2" s="25"/>
    </row>
    <row r="3" spans="1:17" ht="14.25" customHeight="1" x14ac:dyDescent="0.25">
      <c r="A3" s="20">
        <v>421</v>
      </c>
      <c r="B3" s="21">
        <v>96913541</v>
      </c>
      <c r="C3" s="20" t="s">
        <v>192</v>
      </c>
      <c r="D3" s="21" t="s">
        <v>191</v>
      </c>
      <c r="E3" s="33" t="s">
        <v>78</v>
      </c>
      <c r="F3" s="20" t="s">
        <v>151</v>
      </c>
      <c r="G3" s="22">
        <v>6.98</v>
      </c>
      <c r="H3" s="23">
        <v>299</v>
      </c>
      <c r="I3" s="24">
        <f t="shared" si="0"/>
        <v>2087.02</v>
      </c>
      <c r="J3" s="23"/>
      <c r="K3" s="58"/>
      <c r="L3" s="25"/>
      <c r="M3" s="25"/>
      <c r="N3" s="25">
        <f t="shared" si="1"/>
        <v>45925</v>
      </c>
      <c r="O3" s="25">
        <v>45932</v>
      </c>
      <c r="P3" s="25"/>
      <c r="Q3" s="25"/>
    </row>
    <row r="4" spans="1:17" ht="14.25" customHeight="1" x14ac:dyDescent="0.25">
      <c r="A4" s="20"/>
      <c r="B4" s="37"/>
      <c r="C4" s="37"/>
      <c r="D4" s="37"/>
      <c r="E4" s="33"/>
      <c r="F4" s="26" t="s">
        <v>181</v>
      </c>
      <c r="G4" s="27"/>
      <c r="H4" s="28">
        <f t="shared" ref="H4:J4" si="2">SUM(H2:H3)</f>
        <v>8275</v>
      </c>
      <c r="I4" s="29">
        <f t="shared" si="2"/>
        <v>57759.5</v>
      </c>
      <c r="J4" s="28">
        <f t="shared" si="2"/>
        <v>0</v>
      </c>
      <c r="K4" s="85"/>
      <c r="L4" s="25"/>
      <c r="M4" s="25"/>
      <c r="N4" s="25"/>
      <c r="O4" s="25"/>
      <c r="P4" s="25"/>
      <c r="Q4" s="25"/>
    </row>
    <row r="5" spans="1:17" ht="14.25" customHeight="1" x14ac:dyDescent="0.25">
      <c r="A5" s="20">
        <v>421</v>
      </c>
      <c r="B5" s="21">
        <v>96913495</v>
      </c>
      <c r="C5" s="20" t="s">
        <v>193</v>
      </c>
      <c r="D5" s="21" t="s">
        <v>79</v>
      </c>
      <c r="E5" s="33" t="s">
        <v>81</v>
      </c>
      <c r="F5" s="20" t="s">
        <v>151</v>
      </c>
      <c r="G5" s="22">
        <v>5.18</v>
      </c>
      <c r="H5" s="23">
        <v>5082</v>
      </c>
      <c r="I5" s="24">
        <f t="shared" ref="I5:I8" si="3">G5*H5</f>
        <v>26324.76</v>
      </c>
      <c r="J5" s="23"/>
      <c r="K5" s="58">
        <v>36</v>
      </c>
      <c r="L5" s="25"/>
      <c r="M5" s="25"/>
      <c r="N5" s="25">
        <f t="shared" ref="N5:N8" si="4">O5-7</f>
        <v>45932</v>
      </c>
      <c r="O5" s="25">
        <v>45939</v>
      </c>
      <c r="P5" s="25"/>
      <c r="Q5" s="25"/>
    </row>
    <row r="6" spans="1:17" ht="14.25" customHeight="1" x14ac:dyDescent="0.25">
      <c r="A6" s="20">
        <v>421</v>
      </c>
      <c r="B6" s="21">
        <v>96913509</v>
      </c>
      <c r="C6" s="20" t="s">
        <v>194</v>
      </c>
      <c r="D6" s="21" t="s">
        <v>79</v>
      </c>
      <c r="E6" s="33" t="s">
        <v>81</v>
      </c>
      <c r="F6" s="20" t="s">
        <v>151</v>
      </c>
      <c r="G6" s="22">
        <v>5.18</v>
      </c>
      <c r="H6" s="23">
        <v>201</v>
      </c>
      <c r="I6" s="24">
        <f t="shared" si="3"/>
        <v>1041.1799999999998</v>
      </c>
      <c r="J6" s="23"/>
      <c r="K6" s="58"/>
      <c r="L6" s="25"/>
      <c r="M6" s="25"/>
      <c r="N6" s="25">
        <f t="shared" si="4"/>
        <v>45932</v>
      </c>
      <c r="O6" s="25">
        <v>45939</v>
      </c>
      <c r="P6" s="25"/>
      <c r="Q6" s="25"/>
    </row>
    <row r="7" spans="1:17" ht="14.25" customHeight="1" x14ac:dyDescent="0.25">
      <c r="A7" s="20">
        <v>421</v>
      </c>
      <c r="B7" s="21">
        <v>96913479</v>
      </c>
      <c r="C7" s="20" t="s">
        <v>195</v>
      </c>
      <c r="D7" s="21" t="s">
        <v>79</v>
      </c>
      <c r="E7" s="33" t="s">
        <v>80</v>
      </c>
      <c r="F7" s="20" t="s">
        <v>151</v>
      </c>
      <c r="G7" s="22">
        <v>5.18</v>
      </c>
      <c r="H7" s="23">
        <v>13807</v>
      </c>
      <c r="I7" s="24">
        <f t="shared" si="3"/>
        <v>71520.259999999995</v>
      </c>
      <c r="J7" s="23"/>
      <c r="K7" s="58"/>
      <c r="L7" s="25"/>
      <c r="M7" s="25"/>
      <c r="N7" s="25">
        <f t="shared" si="4"/>
        <v>45932</v>
      </c>
      <c r="O7" s="25">
        <v>45939</v>
      </c>
      <c r="P7" s="25"/>
      <c r="Q7" s="25"/>
    </row>
    <row r="8" spans="1:17" ht="14.25" customHeight="1" x14ac:dyDescent="0.25">
      <c r="A8" s="20">
        <v>421</v>
      </c>
      <c r="B8" s="21">
        <v>96913487</v>
      </c>
      <c r="C8" s="20" t="s">
        <v>196</v>
      </c>
      <c r="D8" s="21" t="s">
        <v>79</v>
      </c>
      <c r="E8" s="33" t="s">
        <v>80</v>
      </c>
      <c r="F8" s="20" t="s">
        <v>151</v>
      </c>
      <c r="G8" s="22">
        <v>5.18</v>
      </c>
      <c r="H8" s="23">
        <v>201</v>
      </c>
      <c r="I8" s="24">
        <f t="shared" si="3"/>
        <v>1041.1799999999998</v>
      </c>
      <c r="J8" s="23"/>
      <c r="K8" s="58"/>
      <c r="L8" s="25"/>
      <c r="M8" s="25"/>
      <c r="N8" s="25">
        <f t="shared" si="4"/>
        <v>45932</v>
      </c>
      <c r="O8" s="25">
        <v>45939</v>
      </c>
      <c r="P8" s="25"/>
      <c r="Q8" s="25"/>
    </row>
    <row r="9" spans="1:17" ht="14.25" customHeight="1" x14ac:dyDescent="0.25">
      <c r="A9" s="20"/>
      <c r="B9" s="37"/>
      <c r="C9" s="37"/>
      <c r="D9" s="37"/>
      <c r="E9" s="33"/>
      <c r="F9" s="26" t="s">
        <v>181</v>
      </c>
      <c r="G9" s="27"/>
      <c r="H9" s="28">
        <f t="shared" ref="H9:J9" si="5">SUM(H5:H8)</f>
        <v>19291</v>
      </c>
      <c r="I9" s="29">
        <f t="shared" si="5"/>
        <v>99927.37999999999</v>
      </c>
      <c r="J9" s="28">
        <f t="shared" si="5"/>
        <v>0</v>
      </c>
      <c r="K9" s="85"/>
      <c r="L9" s="25"/>
      <c r="M9" s="25"/>
      <c r="N9" s="25"/>
      <c r="O9" s="25"/>
      <c r="P9" s="25"/>
      <c r="Q9" s="25"/>
    </row>
    <row r="10" spans="1:17" ht="14.25" customHeight="1" x14ac:dyDescent="0.25">
      <c r="A10" s="20">
        <v>426</v>
      </c>
      <c r="B10" s="21">
        <v>96913770</v>
      </c>
      <c r="C10" s="20" t="s">
        <v>197</v>
      </c>
      <c r="D10" s="21" t="s">
        <v>82</v>
      </c>
      <c r="E10" s="33" t="s">
        <v>83</v>
      </c>
      <c r="F10" s="20" t="s">
        <v>151</v>
      </c>
      <c r="G10" s="22">
        <v>6.68</v>
      </c>
      <c r="H10" s="23">
        <v>11723</v>
      </c>
      <c r="I10" s="24">
        <f t="shared" ref="I10:I11" si="6">G10*H10</f>
        <v>78309.64</v>
      </c>
      <c r="J10" s="23"/>
      <c r="K10" s="58">
        <v>50</v>
      </c>
      <c r="L10" s="25"/>
      <c r="M10" s="25"/>
      <c r="N10" s="25">
        <f t="shared" ref="N10:N11" si="7">O10-7</f>
        <v>45925</v>
      </c>
      <c r="O10" s="25">
        <v>45932</v>
      </c>
      <c r="P10" s="25"/>
      <c r="Q10" s="25"/>
    </row>
    <row r="11" spans="1:17" ht="14.25" customHeight="1" x14ac:dyDescent="0.25">
      <c r="A11" s="20">
        <v>426</v>
      </c>
      <c r="B11" s="21">
        <v>96913789</v>
      </c>
      <c r="C11" s="20" t="s">
        <v>198</v>
      </c>
      <c r="D11" s="21" t="s">
        <v>82</v>
      </c>
      <c r="E11" s="33" t="s">
        <v>83</v>
      </c>
      <c r="F11" s="20" t="s">
        <v>151</v>
      </c>
      <c r="G11" s="22">
        <v>6.68</v>
      </c>
      <c r="H11" s="23">
        <v>400</v>
      </c>
      <c r="I11" s="24">
        <f t="shared" si="6"/>
        <v>2672</v>
      </c>
      <c r="J11" s="23"/>
      <c r="K11" s="58"/>
      <c r="L11" s="25"/>
      <c r="M11" s="25"/>
      <c r="N11" s="25">
        <f t="shared" si="7"/>
        <v>45925</v>
      </c>
      <c r="O11" s="25">
        <v>45932</v>
      </c>
      <c r="P11" s="25"/>
      <c r="Q11" s="25"/>
    </row>
    <row r="12" spans="1:17" ht="14.25" customHeight="1" x14ac:dyDescent="0.25">
      <c r="A12" s="20"/>
      <c r="B12" s="37"/>
      <c r="C12" s="37"/>
      <c r="D12" s="37"/>
      <c r="E12" s="33"/>
      <c r="F12" s="26" t="s">
        <v>181</v>
      </c>
      <c r="G12" s="27"/>
      <c r="H12" s="28">
        <f t="shared" ref="H12:J12" si="8">SUM(H10:H11)</f>
        <v>12123</v>
      </c>
      <c r="I12" s="29">
        <f t="shared" si="8"/>
        <v>80981.64</v>
      </c>
      <c r="J12" s="28">
        <f t="shared" si="8"/>
        <v>0</v>
      </c>
      <c r="K12" s="85"/>
      <c r="L12" s="25"/>
      <c r="M12" s="25"/>
      <c r="N12" s="25"/>
      <c r="O12" s="25"/>
      <c r="P12" s="25"/>
      <c r="Q12" s="25"/>
    </row>
    <row r="13" spans="1:17" ht="14.25" customHeight="1" x14ac:dyDescent="0.25">
      <c r="A13" s="20">
        <v>426</v>
      </c>
      <c r="B13" s="21">
        <v>96913681</v>
      </c>
      <c r="C13" s="20" t="s">
        <v>199</v>
      </c>
      <c r="D13" s="21" t="s">
        <v>84</v>
      </c>
      <c r="E13" s="33" t="s">
        <v>85</v>
      </c>
      <c r="F13" s="20" t="s">
        <v>151</v>
      </c>
      <c r="G13" s="22">
        <v>6.73</v>
      </c>
      <c r="H13" s="23">
        <v>4540</v>
      </c>
      <c r="I13" s="24">
        <f>G13+H13</f>
        <v>4546.7299999999996</v>
      </c>
      <c r="J13" s="23"/>
      <c r="K13" s="58">
        <v>50</v>
      </c>
      <c r="L13" s="25"/>
      <c r="M13" s="25"/>
      <c r="N13" s="25">
        <f t="shared" ref="N13:N16" si="9">O13-7</f>
        <v>45925</v>
      </c>
      <c r="O13" s="25">
        <v>45932</v>
      </c>
      <c r="P13" s="25"/>
      <c r="Q13" s="25"/>
    </row>
    <row r="14" spans="1:17" ht="14.25" customHeight="1" x14ac:dyDescent="0.25">
      <c r="A14" s="20">
        <v>426</v>
      </c>
      <c r="B14" s="21">
        <v>96913690</v>
      </c>
      <c r="C14" s="20" t="s">
        <v>200</v>
      </c>
      <c r="D14" s="21" t="s">
        <v>84</v>
      </c>
      <c r="E14" s="33" t="s">
        <v>85</v>
      </c>
      <c r="F14" s="20" t="s">
        <v>151</v>
      </c>
      <c r="G14" s="22">
        <v>6.73</v>
      </c>
      <c r="H14" s="23">
        <v>199</v>
      </c>
      <c r="I14" s="24">
        <f t="shared" ref="I14:I16" si="10">G14*H14</f>
        <v>1339.27</v>
      </c>
      <c r="J14" s="23"/>
      <c r="K14" s="58"/>
      <c r="L14" s="25"/>
      <c r="M14" s="25"/>
      <c r="N14" s="25">
        <f t="shared" si="9"/>
        <v>45925</v>
      </c>
      <c r="O14" s="25">
        <v>45932</v>
      </c>
      <c r="P14" s="25"/>
      <c r="Q14" s="25"/>
    </row>
    <row r="15" spans="1:17" ht="14.25" customHeight="1" x14ac:dyDescent="0.25">
      <c r="A15" s="20">
        <v>426</v>
      </c>
      <c r="B15" s="21">
        <v>96913665</v>
      </c>
      <c r="C15" s="20" t="s">
        <v>201</v>
      </c>
      <c r="D15" s="21" t="s">
        <v>84</v>
      </c>
      <c r="E15" s="33" t="s">
        <v>86</v>
      </c>
      <c r="F15" s="20" t="s">
        <v>151</v>
      </c>
      <c r="G15" s="22">
        <v>6.73</v>
      </c>
      <c r="H15" s="23">
        <v>16628</v>
      </c>
      <c r="I15" s="24">
        <f t="shared" si="10"/>
        <v>111906.44</v>
      </c>
      <c r="J15" s="23"/>
      <c r="K15" s="58"/>
      <c r="L15" s="25"/>
      <c r="M15" s="25"/>
      <c r="N15" s="25">
        <f t="shared" si="9"/>
        <v>45925</v>
      </c>
      <c r="O15" s="25">
        <v>45932</v>
      </c>
      <c r="P15" s="25"/>
      <c r="Q15" s="25"/>
    </row>
    <row r="16" spans="1:17" ht="14.25" customHeight="1" x14ac:dyDescent="0.25">
      <c r="A16" s="20">
        <v>426</v>
      </c>
      <c r="B16" s="21">
        <v>96913673</v>
      </c>
      <c r="C16" s="20" t="s">
        <v>202</v>
      </c>
      <c r="D16" s="21" t="s">
        <v>84</v>
      </c>
      <c r="E16" s="33" t="s">
        <v>86</v>
      </c>
      <c r="F16" s="20" t="s">
        <v>151</v>
      </c>
      <c r="G16" s="22">
        <v>6.73</v>
      </c>
      <c r="H16" s="23">
        <v>274</v>
      </c>
      <c r="I16" s="24">
        <f t="shared" si="10"/>
        <v>1844.0200000000002</v>
      </c>
      <c r="J16" s="23"/>
      <c r="K16" s="58"/>
      <c r="L16" s="25"/>
      <c r="M16" s="25"/>
      <c r="N16" s="25">
        <f t="shared" si="9"/>
        <v>45925</v>
      </c>
      <c r="O16" s="25">
        <v>45932</v>
      </c>
      <c r="P16" s="25"/>
      <c r="Q16" s="25"/>
    </row>
    <row r="17" spans="1:28" ht="14.25" customHeight="1" x14ac:dyDescent="0.25">
      <c r="A17" s="20"/>
      <c r="B17" s="37"/>
      <c r="C17" s="37"/>
      <c r="D17" s="37"/>
      <c r="E17" s="33"/>
      <c r="F17" s="26" t="s">
        <v>181</v>
      </c>
      <c r="G17" s="27"/>
      <c r="H17" s="28">
        <f t="shared" ref="H17:J17" si="11">SUM(H13:H16)</f>
        <v>21641</v>
      </c>
      <c r="I17" s="29">
        <f t="shared" si="11"/>
        <v>119636.46</v>
      </c>
      <c r="J17" s="28">
        <f t="shared" si="11"/>
        <v>0</v>
      </c>
      <c r="K17" s="86"/>
      <c r="L17" s="25"/>
      <c r="M17" s="25"/>
      <c r="N17" s="25"/>
      <c r="O17" s="25"/>
      <c r="P17" s="25"/>
      <c r="Q17" s="25"/>
    </row>
    <row r="18" spans="1:28" ht="14.25" customHeight="1" x14ac:dyDescent="0.25">
      <c r="A18" s="20">
        <v>424</v>
      </c>
      <c r="B18" s="21">
        <v>96892633</v>
      </c>
      <c r="C18" s="20" t="s">
        <v>203</v>
      </c>
      <c r="D18" s="21" t="s">
        <v>87</v>
      </c>
      <c r="E18" s="33" t="s">
        <v>88</v>
      </c>
      <c r="F18" s="20" t="s">
        <v>151</v>
      </c>
      <c r="G18" s="22">
        <v>7.9</v>
      </c>
      <c r="H18" s="23">
        <v>4007</v>
      </c>
      <c r="I18" s="24">
        <f t="shared" ref="I18:I19" si="12">G18*H18</f>
        <v>31655.300000000003</v>
      </c>
      <c r="J18" s="23"/>
      <c r="K18" s="85">
        <v>52</v>
      </c>
      <c r="L18" s="25"/>
      <c r="M18" s="25"/>
      <c r="N18" s="25">
        <f t="shared" ref="N18:N19" si="13">O18-7</f>
        <v>45904</v>
      </c>
      <c r="O18" s="25">
        <v>45911</v>
      </c>
      <c r="P18" s="25"/>
      <c r="Q18" s="25"/>
    </row>
    <row r="19" spans="1:28" ht="14.25" customHeight="1" x14ac:dyDescent="0.25">
      <c r="A19" s="20">
        <v>424</v>
      </c>
      <c r="B19" s="21">
        <v>96892641</v>
      </c>
      <c r="C19" s="20" t="s">
        <v>204</v>
      </c>
      <c r="D19" s="21" t="s">
        <v>87</v>
      </c>
      <c r="E19" s="33" t="s">
        <v>88</v>
      </c>
      <c r="F19" s="20" t="s">
        <v>151</v>
      </c>
      <c r="G19" s="22">
        <v>7.9</v>
      </c>
      <c r="H19" s="23">
        <v>252</v>
      </c>
      <c r="I19" s="24">
        <f t="shared" si="12"/>
        <v>1990.8000000000002</v>
      </c>
      <c r="J19" s="23"/>
      <c r="K19" s="58"/>
      <c r="L19" s="25"/>
      <c r="M19" s="25"/>
      <c r="N19" s="25">
        <f t="shared" si="13"/>
        <v>45904</v>
      </c>
      <c r="O19" s="25">
        <v>45911</v>
      </c>
      <c r="P19" s="25"/>
      <c r="Q19" s="25"/>
    </row>
    <row r="20" spans="1:28" ht="14.25" customHeight="1" x14ac:dyDescent="0.25">
      <c r="A20" s="20"/>
      <c r="B20" s="37"/>
      <c r="C20" s="37"/>
      <c r="D20" s="37"/>
      <c r="E20" s="33"/>
      <c r="F20" s="26" t="s">
        <v>181</v>
      </c>
      <c r="G20" s="27"/>
      <c r="H20" s="28">
        <f t="shared" ref="H20:J20" si="14">SUM(H18:H19)</f>
        <v>4259</v>
      </c>
      <c r="I20" s="29">
        <f t="shared" si="14"/>
        <v>33646.100000000006</v>
      </c>
      <c r="J20" s="28">
        <f t="shared" si="14"/>
        <v>0</v>
      </c>
      <c r="K20" s="85"/>
      <c r="L20" s="25"/>
      <c r="M20" s="25"/>
      <c r="N20" s="25"/>
      <c r="O20" s="25"/>
      <c r="P20" s="25"/>
      <c r="Q20" s="25"/>
    </row>
    <row r="21" spans="1:28" ht="14.25" customHeight="1" x14ac:dyDescent="0.25">
      <c r="A21" s="20">
        <v>424</v>
      </c>
      <c r="B21" s="21">
        <v>96913894</v>
      </c>
      <c r="C21" s="20" t="s">
        <v>205</v>
      </c>
      <c r="D21" s="21" t="s">
        <v>89</v>
      </c>
      <c r="E21" s="33" t="s">
        <v>90</v>
      </c>
      <c r="F21" s="20" t="s">
        <v>151</v>
      </c>
      <c r="G21" s="22">
        <v>8.3000000000000007</v>
      </c>
      <c r="H21" s="23">
        <v>9101</v>
      </c>
      <c r="I21" s="24">
        <f t="shared" ref="I21:I26" si="15">G21*H21</f>
        <v>75538.3</v>
      </c>
      <c r="J21" s="23"/>
      <c r="K21" s="58">
        <v>56.5</v>
      </c>
      <c r="L21" s="25"/>
      <c r="M21" s="25"/>
      <c r="N21" s="25">
        <f t="shared" ref="N21:N26" si="16">O21-7</f>
        <v>45925</v>
      </c>
      <c r="O21" s="25">
        <v>45932</v>
      </c>
      <c r="P21" s="25"/>
      <c r="Q21" s="25"/>
    </row>
    <row r="22" spans="1:28" ht="14.25" customHeight="1" x14ac:dyDescent="0.25">
      <c r="A22" s="20">
        <v>424</v>
      </c>
      <c r="B22" s="21">
        <v>96913908</v>
      </c>
      <c r="C22" s="20" t="s">
        <v>206</v>
      </c>
      <c r="D22" s="21" t="s">
        <v>89</v>
      </c>
      <c r="E22" s="33" t="s">
        <v>90</v>
      </c>
      <c r="F22" s="20" t="s">
        <v>151</v>
      </c>
      <c r="G22" s="22">
        <v>8.3000000000000007</v>
      </c>
      <c r="H22" s="23">
        <v>299</v>
      </c>
      <c r="I22" s="24">
        <f t="shared" si="15"/>
        <v>2481.7000000000003</v>
      </c>
      <c r="J22" s="23"/>
      <c r="K22" s="21"/>
      <c r="L22" s="25"/>
      <c r="M22" s="25"/>
      <c r="N22" s="25">
        <f t="shared" si="16"/>
        <v>45925</v>
      </c>
      <c r="O22" s="25">
        <v>45932</v>
      </c>
      <c r="P22" s="25"/>
      <c r="Q22" s="25"/>
    </row>
    <row r="23" spans="1:28" ht="14.25" customHeight="1" x14ac:dyDescent="0.25">
      <c r="A23" s="20">
        <v>424</v>
      </c>
      <c r="B23" s="21">
        <v>96913851</v>
      </c>
      <c r="C23" s="20" t="s">
        <v>207</v>
      </c>
      <c r="D23" s="21" t="s">
        <v>89</v>
      </c>
      <c r="E23" s="33" t="s">
        <v>88</v>
      </c>
      <c r="F23" s="20" t="s">
        <v>151</v>
      </c>
      <c r="G23" s="22">
        <v>8.3000000000000007</v>
      </c>
      <c r="H23" s="23">
        <v>19850</v>
      </c>
      <c r="I23" s="24">
        <f t="shared" si="15"/>
        <v>164755</v>
      </c>
      <c r="J23" s="23"/>
      <c r="K23" s="21"/>
      <c r="L23" s="25"/>
      <c r="M23" s="25"/>
      <c r="N23" s="25">
        <f t="shared" si="16"/>
        <v>45925</v>
      </c>
      <c r="O23" s="25">
        <v>45932</v>
      </c>
      <c r="P23" s="25"/>
      <c r="Q23" s="25"/>
    </row>
    <row r="24" spans="1:28" ht="14.25" customHeight="1" x14ac:dyDescent="0.25">
      <c r="A24" s="20">
        <v>424</v>
      </c>
      <c r="B24" s="21">
        <v>96913860</v>
      </c>
      <c r="C24" s="20" t="s">
        <v>208</v>
      </c>
      <c r="D24" s="21" t="s">
        <v>89</v>
      </c>
      <c r="E24" s="33" t="s">
        <v>88</v>
      </c>
      <c r="F24" s="20" t="s">
        <v>151</v>
      </c>
      <c r="G24" s="22">
        <v>8.3000000000000007</v>
      </c>
      <c r="H24" s="23">
        <v>499</v>
      </c>
      <c r="I24" s="24">
        <f t="shared" si="15"/>
        <v>4141.7000000000007</v>
      </c>
      <c r="J24" s="23"/>
      <c r="K24" s="21"/>
      <c r="L24" s="25"/>
      <c r="M24" s="25"/>
      <c r="N24" s="25">
        <f t="shared" si="16"/>
        <v>45925</v>
      </c>
      <c r="O24" s="25">
        <v>45932</v>
      </c>
      <c r="P24" s="25"/>
      <c r="Q24" s="25"/>
    </row>
    <row r="25" spans="1:28" ht="14.25" customHeight="1" x14ac:dyDescent="0.25">
      <c r="A25" s="20">
        <v>424</v>
      </c>
      <c r="B25" s="21">
        <v>96913878</v>
      </c>
      <c r="C25" s="20" t="s">
        <v>209</v>
      </c>
      <c r="D25" s="21" t="s">
        <v>89</v>
      </c>
      <c r="E25" s="33" t="s">
        <v>91</v>
      </c>
      <c r="F25" s="20" t="s">
        <v>151</v>
      </c>
      <c r="G25" s="22">
        <v>8.3000000000000007</v>
      </c>
      <c r="H25" s="23">
        <v>14362</v>
      </c>
      <c r="I25" s="24">
        <f t="shared" si="15"/>
        <v>119204.6</v>
      </c>
      <c r="J25" s="23"/>
      <c r="K25" s="21"/>
      <c r="L25" s="25"/>
      <c r="M25" s="25"/>
      <c r="N25" s="25">
        <f t="shared" si="16"/>
        <v>45925</v>
      </c>
      <c r="O25" s="25">
        <v>45932</v>
      </c>
      <c r="P25" s="25"/>
      <c r="Q25" s="25"/>
    </row>
    <row r="26" spans="1:28" ht="14.25" customHeight="1" x14ac:dyDescent="0.25">
      <c r="A26" s="20">
        <v>424</v>
      </c>
      <c r="B26" s="21">
        <v>96913886</v>
      </c>
      <c r="C26" s="20" t="s">
        <v>210</v>
      </c>
      <c r="D26" s="21" t="s">
        <v>89</v>
      </c>
      <c r="E26" s="33" t="s">
        <v>91</v>
      </c>
      <c r="F26" s="20" t="s">
        <v>151</v>
      </c>
      <c r="G26" s="22">
        <v>8.3000000000000007</v>
      </c>
      <c r="H26" s="23">
        <v>126</v>
      </c>
      <c r="I26" s="24">
        <f t="shared" si="15"/>
        <v>1045.8000000000002</v>
      </c>
      <c r="J26" s="23"/>
      <c r="K26" s="21"/>
      <c r="L26" s="25"/>
      <c r="M26" s="25"/>
      <c r="N26" s="25">
        <f t="shared" si="16"/>
        <v>45925</v>
      </c>
      <c r="O26" s="25">
        <v>45932</v>
      </c>
      <c r="P26" s="25"/>
      <c r="Q26" s="25"/>
    </row>
    <row r="27" spans="1:28" ht="14.25" customHeight="1" x14ac:dyDescent="0.25">
      <c r="A27" s="20"/>
      <c r="B27" s="37"/>
      <c r="C27" s="37"/>
      <c r="D27" s="37"/>
      <c r="E27" s="33"/>
      <c r="F27" s="26" t="s">
        <v>181</v>
      </c>
      <c r="G27" s="27"/>
      <c r="H27" s="28">
        <f t="shared" ref="H27:J27" si="17">SUM(H21:H26)</f>
        <v>44237</v>
      </c>
      <c r="I27" s="29">
        <f t="shared" si="17"/>
        <v>367167.10000000003</v>
      </c>
      <c r="J27" s="28">
        <f t="shared" si="17"/>
        <v>0</v>
      </c>
      <c r="K27" s="37"/>
      <c r="L27" s="25"/>
      <c r="M27" s="25"/>
      <c r="N27" s="25"/>
      <c r="O27" s="25"/>
      <c r="P27" s="25"/>
      <c r="Q27" s="25"/>
    </row>
    <row r="28" spans="1:28" ht="14.25" customHeight="1" x14ac:dyDescent="0.25">
      <c r="A28" s="87"/>
      <c r="B28" s="88"/>
      <c r="C28" s="88"/>
      <c r="D28" s="88"/>
      <c r="E28" s="88"/>
      <c r="F28" s="87"/>
      <c r="G28" s="89"/>
      <c r="H28" s="90"/>
      <c r="I28" s="91"/>
      <c r="J28" s="91"/>
      <c r="K28" s="88"/>
      <c r="L28" s="92"/>
      <c r="M28" s="92"/>
      <c r="N28" s="92"/>
      <c r="O28" s="93"/>
      <c r="P28" s="93"/>
      <c r="Q28" s="8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4.25" customHeight="1" x14ac:dyDescent="0.25">
      <c r="A29" s="94"/>
      <c r="B29" s="95"/>
      <c r="C29" s="95"/>
      <c r="D29" s="95"/>
      <c r="E29" s="95" t="s">
        <v>182</v>
      </c>
      <c r="F29" s="95"/>
      <c r="G29" s="96"/>
      <c r="H29" s="97">
        <f>SUMIF(F:F,F4,H:H)</f>
        <v>109826</v>
      </c>
      <c r="I29" s="98">
        <f>SUMIF(F:F,F4,I:I)</f>
        <v>759118.18000000017</v>
      </c>
      <c r="J29" s="97">
        <f>SUMIF(F:F,F4,J:J)</f>
        <v>0</v>
      </c>
      <c r="L29" s="99"/>
      <c r="M29" s="99"/>
      <c r="N29" s="99"/>
      <c r="O29" s="65"/>
      <c r="P29" s="65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4.25" customHeight="1" x14ac:dyDescent="0.25">
      <c r="A30" s="66"/>
      <c r="B30" s="67"/>
      <c r="C30" s="66"/>
      <c r="D30" s="66"/>
      <c r="E30" s="66"/>
      <c r="F30" s="66"/>
      <c r="G30" s="74"/>
      <c r="H30" s="75"/>
      <c r="I30" s="75"/>
      <c r="J30" s="75"/>
      <c r="K30" s="66"/>
      <c r="L30" s="78"/>
      <c r="M30" s="78"/>
      <c r="N30" s="78"/>
      <c r="O30" s="73"/>
      <c r="P30" s="73"/>
      <c r="Q30" s="66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4.25" customHeight="1" x14ac:dyDescent="0.25">
      <c r="A31" s="66"/>
      <c r="B31" s="67"/>
      <c r="C31" s="66"/>
      <c r="D31" s="66"/>
      <c r="E31" s="66"/>
      <c r="F31" s="66"/>
      <c r="G31" s="74"/>
      <c r="H31" s="75"/>
      <c r="I31" s="75"/>
      <c r="J31" s="75"/>
      <c r="K31" s="66"/>
      <c r="L31" s="78"/>
      <c r="M31" s="78"/>
      <c r="N31" s="78"/>
      <c r="O31" s="73"/>
      <c r="P31" s="73"/>
      <c r="Q31" s="66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4.25" customHeight="1" x14ac:dyDescent="0.25">
      <c r="A32" s="66"/>
      <c r="B32" s="67"/>
      <c r="C32" s="66"/>
      <c r="D32" s="66"/>
      <c r="E32" s="66"/>
      <c r="F32" s="66"/>
      <c r="G32" s="74"/>
      <c r="H32" s="75"/>
      <c r="I32" s="75"/>
      <c r="J32" s="75"/>
      <c r="K32" s="66"/>
      <c r="L32" s="78"/>
      <c r="M32" s="78"/>
      <c r="N32" s="78"/>
      <c r="O32" s="73"/>
      <c r="P32" s="73"/>
      <c r="Q32" s="66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4.25" customHeight="1" x14ac:dyDescent="0.25">
      <c r="A33" s="51"/>
      <c r="B33" s="76"/>
      <c r="C33" s="52"/>
      <c r="D33" s="52"/>
      <c r="E33" s="52"/>
      <c r="F33" s="52"/>
      <c r="G33" s="53"/>
      <c r="H33" s="54"/>
      <c r="I33" s="54"/>
      <c r="J33" s="54"/>
      <c r="K33" s="52"/>
      <c r="L33" s="64"/>
      <c r="M33" s="64"/>
      <c r="N33" s="64"/>
      <c r="O33" s="77"/>
      <c r="P33" s="77"/>
      <c r="Q33" s="52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4.25" customHeight="1" x14ac:dyDescent="0.25">
      <c r="A34" s="51"/>
      <c r="B34" s="76"/>
      <c r="C34" s="52"/>
      <c r="D34" s="52"/>
      <c r="E34" s="52"/>
      <c r="F34" s="52"/>
      <c r="G34" s="53"/>
      <c r="H34" s="54"/>
      <c r="I34" s="54"/>
      <c r="J34" s="54"/>
      <c r="K34" s="52"/>
      <c r="L34" s="64"/>
      <c r="M34" s="64"/>
      <c r="N34" s="64"/>
      <c r="O34" s="77"/>
      <c r="P34" s="77"/>
      <c r="Q34" s="52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4.25" customHeight="1" x14ac:dyDescent="0.25">
      <c r="A35" s="51"/>
      <c r="B35" s="76"/>
      <c r="C35" s="52"/>
      <c r="D35" s="52"/>
      <c r="E35" s="52"/>
      <c r="F35" s="52"/>
      <c r="G35" s="53"/>
      <c r="H35" s="54"/>
      <c r="I35" s="54"/>
      <c r="J35" s="54"/>
      <c r="K35" s="52"/>
      <c r="L35" s="64"/>
      <c r="M35" s="64"/>
      <c r="N35" s="64"/>
      <c r="O35" s="77"/>
      <c r="P35" s="77"/>
      <c r="Q35" s="52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4.25" customHeight="1" x14ac:dyDescent="0.25">
      <c r="A36" s="51"/>
      <c r="B36" s="76"/>
      <c r="C36" s="52"/>
      <c r="D36" s="52"/>
      <c r="E36" s="52"/>
      <c r="F36" s="52"/>
      <c r="G36" s="53"/>
      <c r="H36" s="54"/>
      <c r="I36" s="54"/>
      <c r="J36" s="54"/>
      <c r="K36" s="52"/>
      <c r="L36" s="64"/>
      <c r="M36" s="64"/>
      <c r="N36" s="64"/>
      <c r="O36" s="77"/>
      <c r="P36" s="77"/>
      <c r="Q36" s="52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4.25" customHeight="1" x14ac:dyDescent="0.25">
      <c r="A37" s="51"/>
      <c r="B37" s="76"/>
      <c r="C37" s="52"/>
      <c r="D37" s="52"/>
      <c r="E37" s="52"/>
      <c r="F37" s="52"/>
      <c r="G37" s="53"/>
      <c r="H37" s="54"/>
      <c r="I37" s="54"/>
      <c r="J37" s="54"/>
      <c r="K37" s="52"/>
      <c r="L37" s="64"/>
      <c r="M37" s="64"/>
      <c r="N37" s="64"/>
      <c r="O37" s="77"/>
      <c r="P37" s="77"/>
      <c r="Q37" s="52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25" customHeight="1" x14ac:dyDescent="0.25">
      <c r="A38" s="51"/>
      <c r="B38" s="76"/>
      <c r="C38" s="52"/>
      <c r="D38" s="52"/>
      <c r="E38" s="52"/>
      <c r="F38" s="52"/>
      <c r="G38" s="53"/>
      <c r="H38" s="54"/>
      <c r="I38" s="54"/>
      <c r="J38" s="54"/>
      <c r="K38" s="52"/>
      <c r="L38" s="64"/>
      <c r="M38" s="64"/>
      <c r="N38" s="64"/>
      <c r="O38" s="77"/>
      <c r="P38" s="77"/>
      <c r="Q38" s="52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4.25" customHeight="1" x14ac:dyDescent="0.25">
      <c r="A39" s="51"/>
      <c r="B39" s="76"/>
      <c r="C39" s="52"/>
      <c r="D39" s="52"/>
      <c r="E39" s="52"/>
      <c r="F39" s="52"/>
      <c r="G39" s="53"/>
      <c r="H39" s="54"/>
      <c r="I39" s="54"/>
      <c r="J39" s="54"/>
      <c r="K39" s="52"/>
      <c r="L39" s="64"/>
      <c r="M39" s="64"/>
      <c r="N39" s="64"/>
      <c r="O39" s="77"/>
      <c r="P39" s="77"/>
      <c r="Q39" s="52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4.25" customHeight="1" x14ac:dyDescent="0.25">
      <c r="A40" s="51"/>
      <c r="B40" s="76"/>
      <c r="C40" s="52"/>
      <c r="D40" s="52"/>
      <c r="E40" s="52"/>
      <c r="F40" s="52"/>
      <c r="G40" s="53"/>
      <c r="H40" s="54"/>
      <c r="I40" s="54"/>
      <c r="J40" s="54"/>
      <c r="K40" s="52"/>
      <c r="L40" s="64"/>
      <c r="M40" s="64"/>
      <c r="N40" s="64"/>
      <c r="O40" s="77"/>
      <c r="P40" s="77"/>
      <c r="Q40" s="52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4.25" customHeight="1" x14ac:dyDescent="0.25">
      <c r="A41" s="51"/>
      <c r="B41" s="76"/>
      <c r="C41" s="52"/>
      <c r="D41" s="52"/>
      <c r="E41" s="52"/>
      <c r="F41" s="52"/>
      <c r="G41" s="53"/>
      <c r="H41" s="54"/>
      <c r="I41" s="54"/>
      <c r="J41" s="54"/>
      <c r="K41" s="52"/>
      <c r="L41" s="64"/>
      <c r="M41" s="64"/>
      <c r="N41" s="64"/>
      <c r="O41" s="77"/>
      <c r="P41" s="77"/>
      <c r="Q41" s="52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4.25" customHeight="1" x14ac:dyDescent="0.25">
      <c r="A42" s="51"/>
      <c r="B42" s="76"/>
      <c r="C42" s="52"/>
      <c r="D42" s="52"/>
      <c r="E42" s="52"/>
      <c r="F42" s="52"/>
      <c r="G42" s="53"/>
      <c r="H42" s="54"/>
      <c r="I42" s="54"/>
      <c r="J42" s="54"/>
      <c r="K42" s="52"/>
      <c r="L42" s="64"/>
      <c r="M42" s="64"/>
      <c r="N42" s="64"/>
      <c r="O42" s="77"/>
      <c r="P42" s="77"/>
      <c r="Q42" s="52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4.25" customHeight="1" x14ac:dyDescent="0.25">
      <c r="A43" s="51"/>
      <c r="B43" s="76"/>
      <c r="C43" s="52"/>
      <c r="D43" s="52"/>
      <c r="E43" s="52"/>
      <c r="F43" s="52"/>
      <c r="G43" s="53"/>
      <c r="H43" s="54"/>
      <c r="I43" s="54"/>
      <c r="J43" s="54"/>
      <c r="K43" s="52"/>
      <c r="L43" s="64"/>
      <c r="M43" s="64"/>
      <c r="N43" s="64"/>
      <c r="O43" s="77"/>
      <c r="P43" s="77"/>
      <c r="Q43" s="52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4.25" customHeight="1" x14ac:dyDescent="0.25">
      <c r="A44" s="51"/>
      <c r="B44" s="76"/>
      <c r="C44" s="52"/>
      <c r="D44" s="52"/>
      <c r="E44" s="52"/>
      <c r="F44" s="52"/>
      <c r="G44" s="53"/>
      <c r="H44" s="54"/>
      <c r="I44" s="54"/>
      <c r="J44" s="54"/>
      <c r="K44" s="52"/>
      <c r="L44" s="64"/>
      <c r="M44" s="64"/>
      <c r="N44" s="64"/>
      <c r="O44" s="77"/>
      <c r="P44" s="77"/>
      <c r="Q44" s="52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4.25" customHeight="1" x14ac:dyDescent="0.25">
      <c r="A45" s="51"/>
      <c r="B45" s="76"/>
      <c r="C45" s="52"/>
      <c r="D45" s="52"/>
      <c r="E45" s="52"/>
      <c r="F45" s="52"/>
      <c r="G45" s="53"/>
      <c r="H45" s="54"/>
      <c r="I45" s="54"/>
      <c r="J45" s="54"/>
      <c r="K45" s="52"/>
      <c r="L45" s="64"/>
      <c r="M45" s="64"/>
      <c r="N45" s="64"/>
      <c r="O45" s="77"/>
      <c r="P45" s="77"/>
      <c r="Q45" s="52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4.25" customHeight="1" x14ac:dyDescent="0.25">
      <c r="A46" s="51"/>
      <c r="B46" s="76"/>
      <c r="C46" s="52"/>
      <c r="D46" s="52"/>
      <c r="E46" s="52"/>
      <c r="F46" s="52"/>
      <c r="G46" s="53"/>
      <c r="H46" s="54"/>
      <c r="I46" s="54"/>
      <c r="J46" s="54"/>
      <c r="K46" s="52"/>
      <c r="L46" s="64"/>
      <c r="M46" s="64"/>
      <c r="N46" s="64"/>
      <c r="O46" s="77"/>
      <c r="P46" s="77"/>
      <c r="Q46" s="52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4.25" customHeight="1" x14ac:dyDescent="0.25">
      <c r="A47" s="51"/>
      <c r="B47" s="76"/>
      <c r="C47" s="52"/>
      <c r="D47" s="52"/>
      <c r="E47" s="52"/>
      <c r="F47" s="52"/>
      <c r="G47" s="53"/>
      <c r="H47" s="54"/>
      <c r="I47" s="54"/>
      <c r="J47" s="54"/>
      <c r="K47" s="52"/>
      <c r="L47" s="64"/>
      <c r="M47" s="64"/>
      <c r="N47" s="64"/>
      <c r="O47" s="77"/>
      <c r="P47" s="77"/>
      <c r="Q47" s="52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4.25" customHeight="1" x14ac:dyDescent="0.25">
      <c r="A48" s="51"/>
      <c r="B48" s="76"/>
      <c r="C48" s="52"/>
      <c r="D48" s="52"/>
      <c r="E48" s="52"/>
      <c r="F48" s="52"/>
      <c r="G48" s="53"/>
      <c r="H48" s="54"/>
      <c r="I48" s="54"/>
      <c r="J48" s="54"/>
      <c r="K48" s="52"/>
      <c r="L48" s="64"/>
      <c r="M48" s="64"/>
      <c r="N48" s="64"/>
      <c r="O48" s="77"/>
      <c r="P48" s="77"/>
      <c r="Q48" s="52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4.25" customHeight="1" x14ac:dyDescent="0.25">
      <c r="A49" s="51"/>
      <c r="B49" s="76"/>
      <c r="C49" s="52"/>
      <c r="D49" s="52"/>
      <c r="E49" s="52"/>
      <c r="F49" s="52"/>
      <c r="G49" s="53"/>
      <c r="H49" s="54"/>
      <c r="I49" s="54"/>
      <c r="J49" s="54"/>
      <c r="K49" s="52"/>
      <c r="L49" s="64"/>
      <c r="M49" s="64"/>
      <c r="N49" s="64"/>
      <c r="O49" s="77"/>
      <c r="P49" s="77"/>
      <c r="Q49" s="52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4.25" customHeight="1" x14ac:dyDescent="0.25">
      <c r="A50" s="51"/>
      <c r="B50" s="76"/>
      <c r="C50" s="52"/>
      <c r="D50" s="52"/>
      <c r="E50" s="52"/>
      <c r="F50" s="52"/>
      <c r="G50" s="53"/>
      <c r="H50" s="54"/>
      <c r="I50" s="54"/>
      <c r="J50" s="54"/>
      <c r="K50" s="52"/>
      <c r="L50" s="64"/>
      <c r="M50" s="64"/>
      <c r="N50" s="64"/>
      <c r="O50" s="77"/>
      <c r="P50" s="77"/>
      <c r="Q50" s="52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4.25" customHeight="1" x14ac:dyDescent="0.25">
      <c r="A51" s="51"/>
      <c r="B51" s="76"/>
      <c r="C51" s="52"/>
      <c r="D51" s="52"/>
      <c r="E51" s="52"/>
      <c r="F51" s="52"/>
      <c r="G51" s="53"/>
      <c r="H51" s="54"/>
      <c r="I51" s="54"/>
      <c r="J51" s="54"/>
      <c r="K51" s="52"/>
      <c r="L51" s="64"/>
      <c r="M51" s="64"/>
      <c r="N51" s="64"/>
      <c r="O51" s="77"/>
      <c r="P51" s="77"/>
      <c r="Q51" s="52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4.25" customHeight="1" x14ac:dyDescent="0.25">
      <c r="A52" s="51"/>
      <c r="B52" s="76"/>
      <c r="C52" s="52"/>
      <c r="D52" s="52"/>
      <c r="E52" s="52"/>
      <c r="F52" s="52"/>
      <c r="G52" s="53"/>
      <c r="H52" s="54"/>
      <c r="I52" s="54"/>
      <c r="J52" s="54"/>
      <c r="K52" s="52"/>
      <c r="L52" s="64"/>
      <c r="M52" s="64"/>
      <c r="N52" s="64"/>
      <c r="O52" s="77"/>
      <c r="P52" s="77"/>
      <c r="Q52" s="52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4.25" customHeight="1" x14ac:dyDescent="0.25">
      <c r="A53" s="51"/>
      <c r="B53" s="76"/>
      <c r="C53" s="52"/>
      <c r="D53" s="52"/>
      <c r="E53" s="52"/>
      <c r="F53" s="52"/>
      <c r="G53" s="53"/>
      <c r="H53" s="54"/>
      <c r="I53" s="54"/>
      <c r="J53" s="54"/>
      <c r="K53" s="52"/>
      <c r="L53" s="64"/>
      <c r="M53" s="64"/>
      <c r="N53" s="64"/>
      <c r="O53" s="77"/>
      <c r="P53" s="77"/>
      <c r="Q53" s="52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4.25" customHeight="1" x14ac:dyDescent="0.25">
      <c r="A54" s="51"/>
      <c r="B54" s="76"/>
      <c r="C54" s="52"/>
      <c r="D54" s="52"/>
      <c r="E54" s="52"/>
      <c r="F54" s="52"/>
      <c r="G54" s="53"/>
      <c r="H54" s="54"/>
      <c r="I54" s="54"/>
      <c r="J54" s="54"/>
      <c r="K54" s="52"/>
      <c r="L54" s="64"/>
      <c r="M54" s="64"/>
      <c r="N54" s="64"/>
      <c r="O54" s="77"/>
      <c r="P54" s="77"/>
      <c r="Q54" s="52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4.25" customHeight="1" x14ac:dyDescent="0.25">
      <c r="A55" s="51"/>
      <c r="B55" s="76"/>
      <c r="C55" s="52"/>
      <c r="D55" s="52"/>
      <c r="E55" s="52"/>
      <c r="F55" s="52"/>
      <c r="G55" s="53"/>
      <c r="H55" s="54"/>
      <c r="I55" s="54"/>
      <c r="J55" s="54"/>
      <c r="K55" s="52"/>
      <c r="L55" s="64"/>
      <c r="M55" s="64"/>
      <c r="N55" s="64"/>
      <c r="O55" s="77"/>
      <c r="P55" s="77"/>
      <c r="Q55" s="52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4.25" customHeight="1" x14ac:dyDescent="0.25">
      <c r="A56" s="51"/>
      <c r="B56" s="76"/>
      <c r="C56" s="52"/>
      <c r="D56" s="52"/>
      <c r="E56" s="52"/>
      <c r="F56" s="52"/>
      <c r="G56" s="53"/>
      <c r="H56" s="54"/>
      <c r="I56" s="54"/>
      <c r="J56" s="54"/>
      <c r="K56" s="52"/>
      <c r="L56" s="64"/>
      <c r="M56" s="64"/>
      <c r="N56" s="64"/>
      <c r="O56" s="77"/>
      <c r="P56" s="77"/>
      <c r="Q56" s="52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4.25" customHeight="1" x14ac:dyDescent="0.25">
      <c r="A57" s="51"/>
      <c r="B57" s="76"/>
      <c r="C57" s="52"/>
      <c r="D57" s="52"/>
      <c r="E57" s="52"/>
      <c r="F57" s="52"/>
      <c r="G57" s="53"/>
      <c r="H57" s="54"/>
      <c r="I57" s="54"/>
      <c r="J57" s="54"/>
      <c r="K57" s="52"/>
      <c r="L57" s="64"/>
      <c r="M57" s="64"/>
      <c r="N57" s="64"/>
      <c r="O57" s="77"/>
      <c r="P57" s="77"/>
      <c r="Q57" s="52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4.25" customHeight="1" x14ac:dyDescent="0.25">
      <c r="A58" s="66"/>
      <c r="B58" s="67"/>
      <c r="C58" s="66"/>
      <c r="D58" s="66"/>
      <c r="E58" s="66"/>
      <c r="F58" s="66"/>
      <c r="G58" s="74"/>
      <c r="H58" s="75"/>
      <c r="I58" s="75"/>
      <c r="J58" s="75"/>
      <c r="K58" s="66"/>
      <c r="L58" s="78"/>
      <c r="M58" s="78"/>
      <c r="N58" s="78"/>
      <c r="O58" s="73"/>
      <c r="P58" s="73"/>
      <c r="Q58" s="66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4.25" customHeight="1" x14ac:dyDescent="0.25">
      <c r="A59" s="66"/>
      <c r="B59" s="67"/>
      <c r="C59" s="66"/>
      <c r="D59" s="66"/>
      <c r="E59" s="66"/>
      <c r="F59" s="66"/>
      <c r="G59" s="74"/>
      <c r="H59" s="75"/>
      <c r="I59" s="75"/>
      <c r="J59" s="75"/>
      <c r="K59" s="66"/>
      <c r="L59" s="78"/>
      <c r="M59" s="78"/>
      <c r="N59" s="78"/>
      <c r="O59" s="73"/>
      <c r="P59" s="73"/>
      <c r="Q59" s="66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4.25" customHeight="1" x14ac:dyDescent="0.25">
      <c r="A60" s="66"/>
      <c r="B60" s="67"/>
      <c r="C60" s="66"/>
      <c r="D60" s="66"/>
      <c r="E60" s="66"/>
      <c r="F60" s="66"/>
      <c r="G60" s="74"/>
      <c r="H60" s="75"/>
      <c r="I60" s="75"/>
      <c r="J60" s="75"/>
      <c r="K60" s="66"/>
      <c r="L60" s="78"/>
      <c r="M60" s="78"/>
      <c r="N60" s="78"/>
      <c r="O60" s="73"/>
      <c r="P60" s="73"/>
      <c r="Q60" s="66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4.25" customHeight="1" x14ac:dyDescent="0.25">
      <c r="A61" s="66"/>
      <c r="B61" s="67"/>
      <c r="C61" s="66"/>
      <c r="D61" s="66"/>
      <c r="E61" s="66"/>
      <c r="F61" s="66"/>
      <c r="G61" s="74"/>
      <c r="H61" s="75"/>
      <c r="I61" s="75"/>
      <c r="J61" s="75"/>
      <c r="K61" s="66"/>
      <c r="L61" s="78"/>
      <c r="M61" s="78"/>
      <c r="N61" s="78"/>
      <c r="O61" s="73"/>
      <c r="P61" s="73"/>
      <c r="Q61" s="66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4.25" customHeight="1" x14ac:dyDescent="0.25">
      <c r="A62" s="66"/>
      <c r="B62" s="67"/>
      <c r="C62" s="66"/>
      <c r="D62" s="66"/>
      <c r="E62" s="66"/>
      <c r="F62" s="66"/>
      <c r="G62" s="74"/>
      <c r="H62" s="75"/>
      <c r="I62" s="75"/>
      <c r="J62" s="75"/>
      <c r="K62" s="66"/>
      <c r="L62" s="78"/>
      <c r="M62" s="78"/>
      <c r="N62" s="78"/>
      <c r="O62" s="73"/>
      <c r="P62" s="73"/>
      <c r="Q62" s="66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4.25" customHeight="1" x14ac:dyDescent="0.25">
      <c r="A63" s="66"/>
      <c r="B63" s="67"/>
      <c r="C63" s="66"/>
      <c r="D63" s="66"/>
      <c r="E63" s="66"/>
      <c r="F63" s="66"/>
      <c r="G63" s="74"/>
      <c r="H63" s="75"/>
      <c r="I63" s="75"/>
      <c r="J63" s="75"/>
      <c r="K63" s="66"/>
      <c r="L63" s="78"/>
      <c r="M63" s="78"/>
      <c r="N63" s="78"/>
      <c r="O63" s="73"/>
      <c r="P63" s="73"/>
      <c r="Q63" s="66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4.25" customHeight="1" x14ac:dyDescent="0.25">
      <c r="A64" s="66"/>
      <c r="B64" s="67"/>
      <c r="C64" s="66"/>
      <c r="D64" s="66"/>
      <c r="E64" s="66"/>
      <c r="F64" s="66"/>
      <c r="G64" s="74"/>
      <c r="H64" s="75"/>
      <c r="I64" s="75"/>
      <c r="J64" s="75"/>
      <c r="K64" s="66"/>
      <c r="L64" s="78"/>
      <c r="M64" s="78"/>
      <c r="N64" s="78"/>
      <c r="O64" s="73"/>
      <c r="P64" s="73"/>
      <c r="Q64" s="66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4.25" customHeight="1" x14ac:dyDescent="0.25">
      <c r="A65" s="66"/>
      <c r="B65" s="67"/>
      <c r="C65" s="66"/>
      <c r="D65" s="66"/>
      <c r="E65" s="66"/>
      <c r="F65" s="66"/>
      <c r="G65" s="74"/>
      <c r="H65" s="75"/>
      <c r="I65" s="75"/>
      <c r="J65" s="75"/>
      <c r="K65" s="66"/>
      <c r="L65" s="78"/>
      <c r="M65" s="78"/>
      <c r="N65" s="78"/>
      <c r="O65" s="73"/>
      <c r="P65" s="73"/>
      <c r="Q65" s="66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4.25" customHeight="1" x14ac:dyDescent="0.25">
      <c r="A66" s="66"/>
      <c r="B66" s="67"/>
      <c r="C66" s="66"/>
      <c r="D66" s="66"/>
      <c r="E66" s="66"/>
      <c r="F66" s="66"/>
      <c r="G66" s="74"/>
      <c r="H66" s="75"/>
      <c r="I66" s="75"/>
      <c r="J66" s="75"/>
      <c r="K66" s="66"/>
      <c r="L66" s="78"/>
      <c r="M66" s="78"/>
      <c r="N66" s="78"/>
      <c r="O66" s="73"/>
      <c r="P66" s="73"/>
      <c r="Q66" s="66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4.25" customHeight="1" x14ac:dyDescent="0.25">
      <c r="A67" s="66"/>
      <c r="B67" s="67"/>
      <c r="C67" s="66"/>
      <c r="D67" s="66"/>
      <c r="E67" s="66"/>
      <c r="F67" s="66"/>
      <c r="G67" s="74"/>
      <c r="H67" s="75"/>
      <c r="I67" s="75"/>
      <c r="J67" s="75"/>
      <c r="K67" s="66"/>
      <c r="L67" s="78"/>
      <c r="M67" s="78"/>
      <c r="N67" s="78"/>
      <c r="O67" s="73"/>
      <c r="P67" s="73"/>
      <c r="Q67" s="66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4.25" customHeight="1" x14ac:dyDescent="0.25">
      <c r="A68" s="66"/>
      <c r="B68" s="67"/>
      <c r="C68" s="66"/>
      <c r="D68" s="66"/>
      <c r="E68" s="66"/>
      <c r="F68" s="66"/>
      <c r="G68" s="74"/>
      <c r="H68" s="75"/>
      <c r="I68" s="75"/>
      <c r="J68" s="75"/>
      <c r="K68" s="66"/>
      <c r="L68" s="78"/>
      <c r="M68" s="78"/>
      <c r="N68" s="78"/>
      <c r="O68" s="73"/>
      <c r="P68" s="73"/>
      <c r="Q68" s="66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4.25" customHeight="1" x14ac:dyDescent="0.25">
      <c r="A69" s="66"/>
      <c r="B69" s="67"/>
      <c r="C69" s="66"/>
      <c r="D69" s="66"/>
      <c r="E69" s="66"/>
      <c r="F69" s="66"/>
      <c r="G69" s="74"/>
      <c r="H69" s="75"/>
      <c r="I69" s="75"/>
      <c r="J69" s="75"/>
      <c r="K69" s="66"/>
      <c r="L69" s="78"/>
      <c r="M69" s="78"/>
      <c r="N69" s="78"/>
      <c r="O69" s="73"/>
      <c r="P69" s="73"/>
      <c r="Q69" s="66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4.25" customHeight="1" x14ac:dyDescent="0.25">
      <c r="A70" s="66"/>
      <c r="B70" s="67"/>
      <c r="C70" s="66"/>
      <c r="D70" s="66"/>
      <c r="E70" s="66"/>
      <c r="F70" s="66"/>
      <c r="G70" s="74"/>
      <c r="H70" s="75"/>
      <c r="I70" s="75"/>
      <c r="J70" s="75"/>
      <c r="K70" s="66"/>
      <c r="L70" s="78"/>
      <c r="M70" s="78"/>
      <c r="N70" s="78"/>
      <c r="O70" s="73"/>
      <c r="P70" s="73"/>
      <c r="Q70" s="66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4.25" customHeight="1" x14ac:dyDescent="0.25">
      <c r="A71" s="66"/>
      <c r="B71" s="67"/>
      <c r="C71" s="66"/>
      <c r="D71" s="66"/>
      <c r="E71" s="66"/>
      <c r="F71" s="66"/>
      <c r="G71" s="74"/>
      <c r="H71" s="75"/>
      <c r="I71" s="75"/>
      <c r="J71" s="75"/>
      <c r="K71" s="66"/>
      <c r="L71" s="78"/>
      <c r="M71" s="78"/>
      <c r="N71" s="78"/>
      <c r="O71" s="73"/>
      <c r="P71" s="73"/>
      <c r="Q71" s="66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4.25" customHeight="1" x14ac:dyDescent="0.25">
      <c r="A72" s="66"/>
      <c r="B72" s="67"/>
      <c r="C72" s="66"/>
      <c r="D72" s="66"/>
      <c r="E72" s="66"/>
      <c r="F72" s="66"/>
      <c r="G72" s="74"/>
      <c r="H72" s="75"/>
      <c r="I72" s="75"/>
      <c r="J72" s="75"/>
      <c r="K72" s="66"/>
      <c r="L72" s="78"/>
      <c r="M72" s="78"/>
      <c r="N72" s="78"/>
      <c r="O72" s="73"/>
      <c r="P72" s="73"/>
      <c r="Q72" s="66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4.25" customHeight="1" x14ac:dyDescent="0.25">
      <c r="A73" s="66"/>
      <c r="B73" s="67"/>
      <c r="C73" s="66"/>
      <c r="D73" s="66"/>
      <c r="E73" s="66"/>
      <c r="F73" s="66"/>
      <c r="G73" s="74"/>
      <c r="H73" s="75"/>
      <c r="I73" s="75"/>
      <c r="J73" s="75"/>
      <c r="K73" s="66"/>
      <c r="L73" s="78"/>
      <c r="M73" s="78"/>
      <c r="N73" s="78"/>
      <c r="O73" s="73"/>
      <c r="P73" s="73"/>
      <c r="Q73" s="66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4.25" customHeight="1" x14ac:dyDescent="0.25">
      <c r="A74" s="66"/>
      <c r="B74" s="67"/>
      <c r="C74" s="66"/>
      <c r="D74" s="66"/>
      <c r="E74" s="66"/>
      <c r="F74" s="66"/>
      <c r="G74" s="74"/>
      <c r="H74" s="75"/>
      <c r="I74" s="75"/>
      <c r="J74" s="75"/>
      <c r="K74" s="66"/>
      <c r="L74" s="78"/>
      <c r="M74" s="78"/>
      <c r="N74" s="78"/>
      <c r="O74" s="73"/>
      <c r="P74" s="73"/>
      <c r="Q74" s="66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4.25" customHeight="1" x14ac:dyDescent="0.25">
      <c r="A75" s="66"/>
      <c r="B75" s="67"/>
      <c r="C75" s="66"/>
      <c r="D75" s="66"/>
      <c r="E75" s="66"/>
      <c r="F75" s="66"/>
      <c r="G75" s="74"/>
      <c r="H75" s="75"/>
      <c r="I75" s="75"/>
      <c r="J75" s="75"/>
      <c r="K75" s="66"/>
      <c r="L75" s="78"/>
      <c r="M75" s="78"/>
      <c r="N75" s="78"/>
      <c r="O75" s="73"/>
      <c r="P75" s="73"/>
      <c r="Q75" s="66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4.25" customHeight="1" x14ac:dyDescent="0.25">
      <c r="A76" s="66"/>
      <c r="B76" s="67"/>
      <c r="C76" s="66"/>
      <c r="D76" s="66"/>
      <c r="E76" s="66"/>
      <c r="F76" s="66"/>
      <c r="G76" s="74"/>
      <c r="H76" s="75"/>
      <c r="I76" s="75"/>
      <c r="J76" s="75"/>
      <c r="K76" s="66"/>
      <c r="L76" s="78"/>
      <c r="M76" s="78"/>
      <c r="N76" s="78"/>
      <c r="O76" s="73"/>
      <c r="P76" s="73"/>
      <c r="Q76" s="66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4.25" customHeight="1" x14ac:dyDescent="0.25">
      <c r="A77" s="66"/>
      <c r="B77" s="67"/>
      <c r="C77" s="66"/>
      <c r="D77" s="66"/>
      <c r="E77" s="66"/>
      <c r="F77" s="66"/>
      <c r="G77" s="74"/>
      <c r="H77" s="75"/>
      <c r="I77" s="75"/>
      <c r="J77" s="75"/>
      <c r="K77" s="66"/>
      <c r="L77" s="78"/>
      <c r="M77" s="78"/>
      <c r="N77" s="78"/>
      <c r="O77" s="73"/>
      <c r="P77" s="73"/>
      <c r="Q77" s="66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4.25" customHeight="1" x14ac:dyDescent="0.25">
      <c r="A78" s="66"/>
      <c r="B78" s="67"/>
      <c r="C78" s="66"/>
      <c r="D78" s="66"/>
      <c r="E78" s="66"/>
      <c r="F78" s="66"/>
      <c r="G78" s="74"/>
      <c r="H78" s="75"/>
      <c r="I78" s="75"/>
      <c r="J78" s="75"/>
      <c r="K78" s="66"/>
      <c r="L78" s="78"/>
      <c r="M78" s="78"/>
      <c r="N78" s="78"/>
      <c r="O78" s="73"/>
      <c r="P78" s="73"/>
      <c r="Q78" s="66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4.25" customHeight="1" x14ac:dyDescent="0.25">
      <c r="A79" s="51"/>
      <c r="B79" s="76"/>
      <c r="C79" s="52"/>
      <c r="D79" s="52"/>
      <c r="E79" s="52"/>
      <c r="F79" s="52"/>
      <c r="G79" s="53"/>
      <c r="H79" s="54"/>
      <c r="I79" s="54"/>
      <c r="J79" s="54"/>
      <c r="K79" s="52"/>
      <c r="L79" s="64"/>
      <c r="M79" s="64"/>
      <c r="N79" s="64"/>
      <c r="O79" s="77"/>
      <c r="P79" s="77"/>
      <c r="Q79" s="52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spans="1:28" ht="14.25" customHeight="1" x14ac:dyDescent="0.25">
      <c r="A80" s="51"/>
      <c r="B80" s="76"/>
      <c r="C80" s="52"/>
      <c r="D80" s="52"/>
      <c r="E80" s="52"/>
      <c r="F80" s="52"/>
      <c r="G80" s="53"/>
      <c r="H80" s="54"/>
      <c r="I80" s="54"/>
      <c r="J80" s="54"/>
      <c r="K80" s="52"/>
      <c r="L80" s="64"/>
      <c r="M80" s="64"/>
      <c r="N80" s="64"/>
      <c r="O80" s="77"/>
      <c r="P80" s="77"/>
      <c r="Q80" s="52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spans="1:28" ht="14.25" customHeight="1" x14ac:dyDescent="0.25">
      <c r="A81" s="51"/>
      <c r="B81" s="76"/>
      <c r="C81" s="52"/>
      <c r="D81" s="52"/>
      <c r="E81" s="52"/>
      <c r="F81" s="52"/>
      <c r="G81" s="53"/>
      <c r="H81" s="54"/>
      <c r="I81" s="54"/>
      <c r="J81" s="54"/>
      <c r="K81" s="52"/>
      <c r="L81" s="64"/>
      <c r="M81" s="64"/>
      <c r="N81" s="64"/>
      <c r="O81" s="77"/>
      <c r="P81" s="77"/>
      <c r="Q81" s="52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spans="1:28" ht="14.25" customHeight="1" x14ac:dyDescent="0.25">
      <c r="A82" s="51"/>
      <c r="B82" s="76"/>
      <c r="C82" s="52"/>
      <c r="D82" s="52"/>
      <c r="E82" s="52"/>
      <c r="F82" s="52"/>
      <c r="G82" s="53"/>
      <c r="H82" s="54"/>
      <c r="I82" s="54"/>
      <c r="J82" s="54"/>
      <c r="K82" s="52"/>
      <c r="L82" s="64"/>
      <c r="M82" s="64"/>
      <c r="N82" s="64"/>
      <c r="O82" s="77"/>
      <c r="P82" s="77"/>
      <c r="Q82" s="52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spans="1:28" ht="14.25" customHeight="1" x14ac:dyDescent="0.25">
      <c r="A83" s="51"/>
      <c r="B83" s="76"/>
      <c r="C83" s="52"/>
      <c r="D83" s="52"/>
      <c r="E83" s="52"/>
      <c r="F83" s="52"/>
      <c r="G83" s="53"/>
      <c r="H83" s="54"/>
      <c r="I83" s="54"/>
      <c r="J83" s="54"/>
      <c r="K83" s="52"/>
      <c r="L83" s="64"/>
      <c r="M83" s="64"/>
      <c r="N83" s="64"/>
      <c r="O83" s="77"/>
      <c r="P83" s="77"/>
      <c r="Q83" s="52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spans="1:28" ht="14.25" customHeight="1" x14ac:dyDescent="0.25">
      <c r="A84" s="51"/>
      <c r="B84" s="76"/>
      <c r="C84" s="52"/>
      <c r="D84" s="52"/>
      <c r="E84" s="52"/>
      <c r="F84" s="52"/>
      <c r="G84" s="53"/>
      <c r="H84" s="54"/>
      <c r="I84" s="54"/>
      <c r="J84" s="54"/>
      <c r="K84" s="52"/>
      <c r="L84" s="64"/>
      <c r="M84" s="64"/>
      <c r="N84" s="64"/>
      <c r="O84" s="77"/>
      <c r="P84" s="77"/>
      <c r="Q84" s="52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1:28" ht="14.25" customHeight="1" x14ac:dyDescent="0.25">
      <c r="A85" s="51"/>
      <c r="B85" s="76"/>
      <c r="C85" s="52"/>
      <c r="D85" s="52"/>
      <c r="E85" s="52"/>
      <c r="F85" s="52"/>
      <c r="G85" s="53"/>
      <c r="H85" s="54"/>
      <c r="I85" s="54"/>
      <c r="J85" s="54"/>
      <c r="K85" s="52"/>
      <c r="L85" s="64"/>
      <c r="M85" s="64"/>
      <c r="N85" s="64"/>
      <c r="O85" s="77"/>
      <c r="P85" s="77"/>
      <c r="Q85" s="52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spans="1:28" ht="14.25" customHeight="1" x14ac:dyDescent="0.25">
      <c r="A86" s="51"/>
      <c r="B86" s="76"/>
      <c r="C86" s="52"/>
      <c r="D86" s="52"/>
      <c r="E86" s="52"/>
      <c r="F86" s="52"/>
      <c r="G86" s="53"/>
      <c r="H86" s="54"/>
      <c r="I86" s="54"/>
      <c r="J86" s="54"/>
      <c r="K86" s="52"/>
      <c r="L86" s="64"/>
      <c r="M86" s="64"/>
      <c r="N86" s="64"/>
      <c r="O86" s="77"/>
      <c r="P86" s="77"/>
      <c r="Q86" s="52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spans="1:28" ht="14.25" customHeight="1" x14ac:dyDescent="0.25">
      <c r="A87" s="51"/>
      <c r="B87" s="76"/>
      <c r="C87" s="52"/>
      <c r="D87" s="52"/>
      <c r="E87" s="52"/>
      <c r="F87" s="52"/>
      <c r="G87" s="53"/>
      <c r="H87" s="54"/>
      <c r="I87" s="54"/>
      <c r="J87" s="54"/>
      <c r="K87" s="52"/>
      <c r="L87" s="64"/>
      <c r="M87" s="64"/>
      <c r="N87" s="64"/>
      <c r="O87" s="77"/>
      <c r="P87" s="77"/>
      <c r="Q87" s="52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spans="1:28" ht="14.25" customHeight="1" x14ac:dyDescent="0.25">
      <c r="A88" s="51"/>
      <c r="B88" s="76"/>
      <c r="C88" s="52"/>
      <c r="D88" s="52"/>
      <c r="E88" s="52"/>
      <c r="F88" s="52"/>
      <c r="G88" s="53"/>
      <c r="H88" s="54"/>
      <c r="I88" s="54"/>
      <c r="J88" s="54"/>
      <c r="K88" s="52"/>
      <c r="L88" s="64"/>
      <c r="M88" s="64"/>
      <c r="N88" s="64"/>
      <c r="O88" s="77"/>
      <c r="P88" s="77"/>
      <c r="Q88" s="52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spans="1:28" ht="14.25" customHeight="1" x14ac:dyDescent="0.25">
      <c r="A89" s="51"/>
      <c r="B89" s="76"/>
      <c r="C89" s="52"/>
      <c r="D89" s="52"/>
      <c r="E89" s="52"/>
      <c r="F89" s="52"/>
      <c r="G89" s="53"/>
      <c r="H89" s="54"/>
      <c r="I89" s="54"/>
      <c r="J89" s="54"/>
      <c r="K89" s="52"/>
      <c r="L89" s="64"/>
      <c r="M89" s="64"/>
      <c r="N89" s="64"/>
      <c r="O89" s="77"/>
      <c r="P89" s="77"/>
      <c r="Q89" s="52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1:28" ht="14.25" customHeight="1" x14ac:dyDescent="0.25">
      <c r="A90" s="51"/>
      <c r="B90" s="76"/>
      <c r="C90" s="52"/>
      <c r="D90" s="52"/>
      <c r="E90" s="52"/>
      <c r="F90" s="52"/>
      <c r="G90" s="53"/>
      <c r="H90" s="54"/>
      <c r="I90" s="54"/>
      <c r="J90" s="54"/>
      <c r="K90" s="52"/>
      <c r="L90" s="64"/>
      <c r="M90" s="64"/>
      <c r="N90" s="64"/>
      <c r="O90" s="77"/>
      <c r="P90" s="77"/>
      <c r="Q90" s="52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spans="1:28" ht="14.25" customHeight="1" x14ac:dyDescent="0.25">
      <c r="A91" s="51"/>
      <c r="B91" s="76"/>
      <c r="C91" s="52"/>
      <c r="D91" s="52"/>
      <c r="E91" s="52"/>
      <c r="F91" s="52"/>
      <c r="G91" s="53"/>
      <c r="H91" s="54"/>
      <c r="I91" s="54"/>
      <c r="J91" s="54"/>
      <c r="K91" s="52"/>
      <c r="L91" s="64"/>
      <c r="M91" s="64"/>
      <c r="N91" s="64"/>
      <c r="O91" s="77"/>
      <c r="P91" s="77"/>
      <c r="Q91" s="52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spans="1:28" ht="14.25" customHeight="1" x14ac:dyDescent="0.25">
      <c r="A92" s="51"/>
      <c r="B92" s="76"/>
      <c r="C92" s="52"/>
      <c r="D92" s="52"/>
      <c r="E92" s="52"/>
      <c r="F92" s="52"/>
      <c r="G92" s="53"/>
      <c r="H92" s="54"/>
      <c r="I92" s="54"/>
      <c r="J92" s="54"/>
      <c r="K92" s="52"/>
      <c r="L92" s="64"/>
      <c r="M92" s="64"/>
      <c r="N92" s="64"/>
      <c r="O92" s="77"/>
      <c r="P92" s="77"/>
      <c r="Q92" s="52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spans="1:28" ht="14.25" customHeight="1" x14ac:dyDescent="0.25">
      <c r="A93" s="51"/>
      <c r="B93" s="76"/>
      <c r="C93" s="52"/>
      <c r="D93" s="52"/>
      <c r="E93" s="52"/>
      <c r="F93" s="52"/>
      <c r="G93" s="53"/>
      <c r="H93" s="54"/>
      <c r="I93" s="54"/>
      <c r="J93" s="54"/>
      <c r="K93" s="52"/>
      <c r="L93" s="64"/>
      <c r="M93" s="64"/>
      <c r="N93" s="64"/>
      <c r="O93" s="77"/>
      <c r="P93" s="77"/>
      <c r="Q93" s="52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spans="1:28" ht="14.25" customHeight="1" x14ac:dyDescent="0.25">
      <c r="A94" s="51"/>
      <c r="B94" s="76"/>
      <c r="C94" s="52"/>
      <c r="D94" s="52"/>
      <c r="E94" s="52"/>
      <c r="F94" s="52"/>
      <c r="G94" s="53"/>
      <c r="H94" s="54"/>
      <c r="I94" s="54"/>
      <c r="J94" s="54"/>
      <c r="K94" s="52"/>
      <c r="L94" s="64"/>
      <c r="M94" s="64"/>
      <c r="N94" s="64"/>
      <c r="O94" s="77"/>
      <c r="P94" s="77"/>
      <c r="Q94" s="52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spans="1:28" ht="14.25" customHeight="1" x14ac:dyDescent="0.25">
      <c r="A95" s="51"/>
      <c r="B95" s="76"/>
      <c r="C95" s="52"/>
      <c r="D95" s="52"/>
      <c r="E95" s="52"/>
      <c r="F95" s="52"/>
      <c r="G95" s="53"/>
      <c r="H95" s="54"/>
      <c r="I95" s="54"/>
      <c r="J95" s="54"/>
      <c r="K95" s="52"/>
      <c r="L95" s="64"/>
      <c r="M95" s="64"/>
      <c r="N95" s="64"/>
      <c r="O95" s="77"/>
      <c r="P95" s="77"/>
      <c r="Q95" s="52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spans="1:28" ht="14.25" customHeight="1" x14ac:dyDescent="0.25">
      <c r="A96" s="51"/>
      <c r="B96" s="76"/>
      <c r="C96" s="52"/>
      <c r="D96" s="52"/>
      <c r="E96" s="52"/>
      <c r="F96" s="52"/>
      <c r="G96" s="53"/>
      <c r="H96" s="54"/>
      <c r="I96" s="54"/>
      <c r="J96" s="54"/>
      <c r="K96" s="52"/>
      <c r="L96" s="64"/>
      <c r="M96" s="64"/>
      <c r="N96" s="64"/>
      <c r="O96" s="77"/>
      <c r="P96" s="77"/>
      <c r="Q96" s="52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spans="1:28" ht="14.25" customHeight="1" x14ac:dyDescent="0.25">
      <c r="A97" s="51"/>
      <c r="B97" s="76"/>
      <c r="C97" s="52"/>
      <c r="D97" s="52"/>
      <c r="E97" s="52"/>
      <c r="F97" s="52"/>
      <c r="G97" s="53"/>
      <c r="H97" s="54"/>
      <c r="I97" s="54"/>
      <c r="J97" s="54"/>
      <c r="K97" s="52"/>
      <c r="L97" s="64"/>
      <c r="M97" s="64"/>
      <c r="N97" s="64"/>
      <c r="O97" s="77"/>
      <c r="P97" s="77"/>
      <c r="Q97" s="52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spans="1:28" ht="14.25" customHeight="1" x14ac:dyDescent="0.25">
      <c r="A98" s="51"/>
      <c r="B98" s="76"/>
      <c r="C98" s="52"/>
      <c r="D98" s="52"/>
      <c r="E98" s="52"/>
      <c r="F98" s="52"/>
      <c r="G98" s="53"/>
      <c r="H98" s="54"/>
      <c r="I98" s="54"/>
      <c r="J98" s="54"/>
      <c r="K98" s="52"/>
      <c r="L98" s="64"/>
      <c r="M98" s="64"/>
      <c r="N98" s="64"/>
      <c r="O98" s="77"/>
      <c r="P98" s="77"/>
      <c r="Q98" s="52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spans="1:28" ht="14.25" customHeight="1" x14ac:dyDescent="0.25">
      <c r="A99" s="51"/>
      <c r="B99" s="76"/>
      <c r="C99" s="52"/>
      <c r="D99" s="52"/>
      <c r="E99" s="52"/>
      <c r="F99" s="52"/>
      <c r="G99" s="53"/>
      <c r="H99" s="54"/>
      <c r="I99" s="54"/>
      <c r="J99" s="54"/>
      <c r="K99" s="52"/>
      <c r="L99" s="64"/>
      <c r="M99" s="64"/>
      <c r="N99" s="64"/>
      <c r="O99" s="77"/>
      <c r="P99" s="77"/>
      <c r="Q99" s="52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spans="1:28" ht="14.25" customHeight="1" x14ac:dyDescent="0.25">
      <c r="A100" s="51"/>
      <c r="B100" s="76"/>
      <c r="C100" s="52"/>
      <c r="D100" s="52"/>
      <c r="E100" s="52"/>
      <c r="F100" s="52"/>
      <c r="G100" s="53"/>
      <c r="H100" s="54"/>
      <c r="I100" s="54"/>
      <c r="J100" s="54"/>
      <c r="K100" s="52"/>
      <c r="L100" s="64"/>
      <c r="M100" s="64"/>
      <c r="N100" s="64"/>
      <c r="O100" s="77"/>
      <c r="P100" s="77"/>
      <c r="Q100" s="52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spans="1:28" ht="14.25" customHeight="1" x14ac:dyDescent="0.25">
      <c r="A101" s="51"/>
      <c r="B101" s="76"/>
      <c r="C101" s="52"/>
      <c r="D101" s="52"/>
      <c r="E101" s="52"/>
      <c r="F101" s="52"/>
      <c r="G101" s="53"/>
      <c r="H101" s="54"/>
      <c r="I101" s="54"/>
      <c r="J101" s="54"/>
      <c r="K101" s="52"/>
      <c r="L101" s="64"/>
      <c r="M101" s="64"/>
      <c r="N101" s="64"/>
      <c r="O101" s="77"/>
      <c r="P101" s="77"/>
      <c r="Q101" s="52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spans="1:28" ht="14.25" customHeight="1" x14ac:dyDescent="0.25">
      <c r="A102" s="51"/>
      <c r="B102" s="76"/>
      <c r="C102" s="52"/>
      <c r="D102" s="52"/>
      <c r="E102" s="52"/>
      <c r="F102" s="52"/>
      <c r="G102" s="53"/>
      <c r="H102" s="54"/>
      <c r="I102" s="54"/>
      <c r="J102" s="54"/>
      <c r="K102" s="52"/>
      <c r="L102" s="64"/>
      <c r="M102" s="64"/>
      <c r="N102" s="64"/>
      <c r="O102" s="77"/>
      <c r="P102" s="77"/>
      <c r="Q102" s="52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spans="1:28" ht="14.25" customHeight="1" x14ac:dyDescent="0.25">
      <c r="A103" s="51"/>
      <c r="B103" s="76"/>
      <c r="C103" s="52"/>
      <c r="D103" s="52"/>
      <c r="E103" s="52"/>
      <c r="F103" s="52"/>
      <c r="G103" s="53"/>
      <c r="H103" s="54"/>
      <c r="I103" s="54"/>
      <c r="J103" s="54"/>
      <c r="K103" s="52"/>
      <c r="L103" s="64"/>
      <c r="M103" s="64"/>
      <c r="N103" s="64"/>
      <c r="O103" s="77"/>
      <c r="P103" s="77"/>
      <c r="Q103" s="52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spans="1:28" ht="14.25" customHeight="1" x14ac:dyDescent="0.25">
      <c r="A104" s="51"/>
      <c r="B104" s="76"/>
      <c r="C104" s="52"/>
      <c r="D104" s="52"/>
      <c r="E104" s="52"/>
      <c r="F104" s="52"/>
      <c r="G104" s="53"/>
      <c r="H104" s="54"/>
      <c r="I104" s="54"/>
      <c r="J104" s="54"/>
      <c r="K104" s="52"/>
      <c r="L104" s="64"/>
      <c r="M104" s="64"/>
      <c r="N104" s="64"/>
      <c r="O104" s="77"/>
      <c r="P104" s="77"/>
      <c r="Q104" s="52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spans="1:28" ht="14.25" customHeight="1" x14ac:dyDescent="0.25">
      <c r="A105" s="51"/>
      <c r="B105" s="76"/>
      <c r="C105" s="52"/>
      <c r="D105" s="52"/>
      <c r="E105" s="52"/>
      <c r="F105" s="52"/>
      <c r="G105" s="53"/>
      <c r="H105" s="54"/>
      <c r="I105" s="54"/>
      <c r="J105" s="54"/>
      <c r="K105" s="52"/>
      <c r="L105" s="64"/>
      <c r="M105" s="64"/>
      <c r="N105" s="64"/>
      <c r="O105" s="77"/>
      <c r="P105" s="77"/>
      <c r="Q105" s="52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spans="1:28" ht="14.25" customHeight="1" x14ac:dyDescent="0.25">
      <c r="A106" s="51"/>
      <c r="B106" s="76"/>
      <c r="C106" s="52"/>
      <c r="D106" s="52"/>
      <c r="E106" s="52"/>
      <c r="F106" s="52"/>
      <c r="G106" s="53"/>
      <c r="H106" s="54"/>
      <c r="I106" s="54"/>
      <c r="J106" s="54"/>
      <c r="K106" s="52"/>
      <c r="L106" s="64"/>
      <c r="M106" s="64"/>
      <c r="N106" s="64"/>
      <c r="O106" s="77"/>
      <c r="P106" s="77"/>
      <c r="Q106" s="52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spans="1:28" ht="14.25" customHeight="1" x14ac:dyDescent="0.25">
      <c r="A107" s="51"/>
      <c r="B107" s="76"/>
      <c r="C107" s="52"/>
      <c r="D107" s="52"/>
      <c r="E107" s="52"/>
      <c r="F107" s="52"/>
      <c r="G107" s="53"/>
      <c r="H107" s="54"/>
      <c r="I107" s="54"/>
      <c r="J107" s="54"/>
      <c r="K107" s="52"/>
      <c r="L107" s="64"/>
      <c r="M107" s="64"/>
      <c r="N107" s="64"/>
      <c r="O107" s="77"/>
      <c r="P107" s="77"/>
      <c r="Q107" s="52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spans="1:28" ht="14.25" customHeight="1" x14ac:dyDescent="0.25">
      <c r="A108" s="51"/>
      <c r="B108" s="76"/>
      <c r="C108" s="52"/>
      <c r="D108" s="52"/>
      <c r="E108" s="52"/>
      <c r="F108" s="52"/>
      <c r="G108" s="53"/>
      <c r="H108" s="54"/>
      <c r="I108" s="54"/>
      <c r="J108" s="54"/>
      <c r="K108" s="52"/>
      <c r="L108" s="64"/>
      <c r="M108" s="64"/>
      <c r="N108" s="64"/>
      <c r="O108" s="77"/>
      <c r="P108" s="77"/>
      <c r="Q108" s="52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spans="1:28" ht="14.25" customHeight="1" x14ac:dyDescent="0.25">
      <c r="A109" s="51"/>
      <c r="B109" s="76"/>
      <c r="C109" s="52"/>
      <c r="D109" s="52"/>
      <c r="E109" s="52"/>
      <c r="F109" s="52"/>
      <c r="G109" s="53"/>
      <c r="H109" s="54"/>
      <c r="I109" s="54"/>
      <c r="J109" s="54"/>
      <c r="K109" s="52"/>
      <c r="L109" s="64"/>
      <c r="M109" s="64"/>
      <c r="N109" s="64"/>
      <c r="O109" s="77"/>
      <c r="P109" s="77"/>
      <c r="Q109" s="52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spans="1:28" ht="14.25" customHeight="1" x14ac:dyDescent="0.25">
      <c r="A110" s="51"/>
      <c r="B110" s="76"/>
      <c r="C110" s="52"/>
      <c r="D110" s="52"/>
      <c r="E110" s="52"/>
      <c r="F110" s="52"/>
      <c r="G110" s="53"/>
      <c r="H110" s="54"/>
      <c r="I110" s="54"/>
      <c r="J110" s="54"/>
      <c r="K110" s="52"/>
      <c r="L110" s="64"/>
      <c r="M110" s="64"/>
      <c r="N110" s="64"/>
      <c r="O110" s="77"/>
      <c r="P110" s="77"/>
      <c r="Q110" s="52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spans="1:28" ht="14.25" customHeight="1" x14ac:dyDescent="0.25">
      <c r="A111" s="51"/>
      <c r="B111" s="76"/>
      <c r="C111" s="52"/>
      <c r="D111" s="52"/>
      <c r="E111" s="52"/>
      <c r="F111" s="52"/>
      <c r="G111" s="53"/>
      <c r="H111" s="54"/>
      <c r="I111" s="54"/>
      <c r="J111" s="54"/>
      <c r="K111" s="52"/>
      <c r="L111" s="64"/>
      <c r="M111" s="64"/>
      <c r="N111" s="64"/>
      <c r="O111" s="77"/>
      <c r="P111" s="77"/>
      <c r="Q111" s="52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spans="1:28" ht="14.25" customHeight="1" x14ac:dyDescent="0.25">
      <c r="A112" s="51"/>
      <c r="B112" s="76"/>
      <c r="C112" s="52"/>
      <c r="D112" s="52"/>
      <c r="E112" s="52"/>
      <c r="F112" s="52"/>
      <c r="G112" s="53"/>
      <c r="H112" s="54"/>
      <c r="I112" s="54"/>
      <c r="J112" s="54"/>
      <c r="K112" s="52"/>
      <c r="L112" s="64"/>
      <c r="M112" s="64"/>
      <c r="N112" s="64"/>
      <c r="O112" s="77"/>
      <c r="P112" s="77"/>
      <c r="Q112" s="52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spans="1:28" ht="14.25" customHeight="1" x14ac:dyDescent="0.25">
      <c r="A113" s="51"/>
      <c r="B113" s="76"/>
      <c r="C113" s="52"/>
      <c r="D113" s="52"/>
      <c r="E113" s="52"/>
      <c r="F113" s="52"/>
      <c r="G113" s="53"/>
      <c r="H113" s="54"/>
      <c r="I113" s="54"/>
      <c r="J113" s="54"/>
      <c r="K113" s="52"/>
      <c r="L113" s="64"/>
      <c r="M113" s="64"/>
      <c r="N113" s="64"/>
      <c r="O113" s="77"/>
      <c r="P113" s="77"/>
      <c r="Q113" s="52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spans="1:28" ht="14.25" customHeight="1" x14ac:dyDescent="0.25">
      <c r="A114" s="51"/>
      <c r="B114" s="76"/>
      <c r="C114" s="52"/>
      <c r="D114" s="52"/>
      <c r="E114" s="52"/>
      <c r="F114" s="52"/>
      <c r="G114" s="53"/>
      <c r="H114" s="54"/>
      <c r="I114" s="54"/>
      <c r="J114" s="54"/>
      <c r="K114" s="52"/>
      <c r="L114" s="64"/>
      <c r="M114" s="64"/>
      <c r="N114" s="64"/>
      <c r="O114" s="77"/>
      <c r="P114" s="77"/>
      <c r="Q114" s="52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spans="1:28" ht="14.25" customHeight="1" x14ac:dyDescent="0.25">
      <c r="A115" s="51"/>
      <c r="B115" s="76"/>
      <c r="C115" s="52"/>
      <c r="D115" s="52"/>
      <c r="E115" s="52"/>
      <c r="F115" s="52"/>
      <c r="G115" s="53"/>
      <c r="H115" s="54"/>
      <c r="I115" s="54"/>
      <c r="J115" s="54"/>
      <c r="K115" s="52"/>
      <c r="L115" s="64"/>
      <c r="M115" s="64"/>
      <c r="N115" s="64"/>
      <c r="O115" s="77"/>
      <c r="P115" s="77"/>
      <c r="Q115" s="52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spans="1:28" ht="14.25" customHeight="1" x14ac:dyDescent="0.25">
      <c r="A116" s="51"/>
      <c r="B116" s="76"/>
      <c r="C116" s="52"/>
      <c r="D116" s="52"/>
      <c r="E116" s="52"/>
      <c r="F116" s="52"/>
      <c r="G116" s="53"/>
      <c r="H116" s="54"/>
      <c r="I116" s="54"/>
      <c r="J116" s="54"/>
      <c r="K116" s="52"/>
      <c r="L116" s="64"/>
      <c r="M116" s="64"/>
      <c r="N116" s="64"/>
      <c r="O116" s="77"/>
      <c r="P116" s="77"/>
      <c r="Q116" s="52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spans="1:28" ht="14.25" customHeight="1" x14ac:dyDescent="0.25">
      <c r="A117" s="51"/>
      <c r="B117" s="76"/>
      <c r="C117" s="52"/>
      <c r="D117" s="52"/>
      <c r="E117" s="52"/>
      <c r="F117" s="52"/>
      <c r="G117" s="53"/>
      <c r="H117" s="54"/>
      <c r="I117" s="54"/>
      <c r="J117" s="54"/>
      <c r="K117" s="52"/>
      <c r="L117" s="64"/>
      <c r="M117" s="64"/>
      <c r="N117" s="64"/>
      <c r="O117" s="77"/>
      <c r="P117" s="77"/>
      <c r="Q117" s="52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spans="1:28" ht="14.25" customHeight="1" x14ac:dyDescent="0.25">
      <c r="A118" s="51"/>
      <c r="B118" s="76"/>
      <c r="C118" s="52"/>
      <c r="D118" s="52"/>
      <c r="E118" s="52"/>
      <c r="F118" s="52"/>
      <c r="G118" s="53"/>
      <c r="H118" s="54"/>
      <c r="I118" s="54"/>
      <c r="J118" s="54"/>
      <c r="K118" s="52"/>
      <c r="L118" s="64"/>
      <c r="M118" s="64"/>
      <c r="N118" s="64"/>
      <c r="O118" s="77"/>
      <c r="P118" s="77"/>
      <c r="Q118" s="52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spans="1:28" ht="14.25" customHeight="1" x14ac:dyDescent="0.25">
      <c r="A119" s="51"/>
      <c r="B119" s="76"/>
      <c r="C119" s="52"/>
      <c r="D119" s="52"/>
      <c r="E119" s="52"/>
      <c r="F119" s="52"/>
      <c r="G119" s="53"/>
      <c r="H119" s="54"/>
      <c r="I119" s="54"/>
      <c r="J119" s="54"/>
      <c r="K119" s="52"/>
      <c r="L119" s="64"/>
      <c r="M119" s="64"/>
      <c r="N119" s="64"/>
      <c r="O119" s="77"/>
      <c r="P119" s="77"/>
      <c r="Q119" s="52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spans="1:28" ht="14.25" customHeight="1" x14ac:dyDescent="0.25">
      <c r="A120" s="51"/>
      <c r="B120" s="76"/>
      <c r="C120" s="52"/>
      <c r="D120" s="52"/>
      <c r="E120" s="52"/>
      <c r="F120" s="52"/>
      <c r="G120" s="53"/>
      <c r="H120" s="54"/>
      <c r="I120" s="54"/>
      <c r="J120" s="54"/>
      <c r="K120" s="52"/>
      <c r="L120" s="64"/>
      <c r="M120" s="64"/>
      <c r="N120" s="64"/>
      <c r="O120" s="77"/>
      <c r="P120" s="77"/>
      <c r="Q120" s="52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spans="1:28" ht="14.25" customHeight="1" x14ac:dyDescent="0.25">
      <c r="A121" s="51"/>
      <c r="B121" s="76"/>
      <c r="C121" s="52"/>
      <c r="D121" s="52"/>
      <c r="E121" s="52"/>
      <c r="F121" s="52"/>
      <c r="G121" s="53"/>
      <c r="H121" s="54"/>
      <c r="I121" s="54"/>
      <c r="J121" s="54"/>
      <c r="K121" s="52"/>
      <c r="L121" s="64"/>
      <c r="M121" s="64"/>
      <c r="N121" s="64"/>
      <c r="O121" s="77"/>
      <c r="P121" s="77"/>
      <c r="Q121" s="52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spans="1:28" ht="14.25" customHeight="1" x14ac:dyDescent="0.25">
      <c r="A122" s="51"/>
      <c r="B122" s="76"/>
      <c r="C122" s="52"/>
      <c r="D122" s="52"/>
      <c r="E122" s="52"/>
      <c r="F122" s="52"/>
      <c r="G122" s="53"/>
      <c r="H122" s="54"/>
      <c r="I122" s="54"/>
      <c r="J122" s="54"/>
      <c r="K122" s="52"/>
      <c r="L122" s="64"/>
      <c r="M122" s="64"/>
      <c r="N122" s="64"/>
      <c r="O122" s="77"/>
      <c r="P122" s="77"/>
      <c r="Q122" s="52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spans="1:28" ht="14.25" customHeight="1" x14ac:dyDescent="0.25">
      <c r="A123" s="51"/>
      <c r="B123" s="76"/>
      <c r="C123" s="52"/>
      <c r="D123" s="52"/>
      <c r="E123" s="52"/>
      <c r="F123" s="52"/>
      <c r="G123" s="53"/>
      <c r="H123" s="54"/>
      <c r="I123" s="54"/>
      <c r="J123" s="54"/>
      <c r="K123" s="52"/>
      <c r="L123" s="64"/>
      <c r="M123" s="64"/>
      <c r="N123" s="64"/>
      <c r="O123" s="77"/>
      <c r="P123" s="77"/>
      <c r="Q123" s="52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spans="1:28" ht="14.25" customHeight="1" x14ac:dyDescent="0.25">
      <c r="A124" s="51"/>
      <c r="B124" s="76"/>
      <c r="C124" s="52"/>
      <c r="D124" s="52"/>
      <c r="E124" s="52"/>
      <c r="F124" s="52"/>
      <c r="G124" s="53"/>
      <c r="H124" s="54"/>
      <c r="I124" s="54"/>
      <c r="J124" s="54"/>
      <c r="K124" s="52"/>
      <c r="L124" s="64"/>
      <c r="M124" s="64"/>
      <c r="N124" s="64"/>
      <c r="O124" s="77"/>
      <c r="P124" s="77"/>
      <c r="Q124" s="52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spans="1:28" ht="14.25" customHeight="1" x14ac:dyDescent="0.25">
      <c r="A125" s="51"/>
      <c r="B125" s="76"/>
      <c r="C125" s="52"/>
      <c r="D125" s="52"/>
      <c r="E125" s="52"/>
      <c r="F125" s="52"/>
      <c r="G125" s="53"/>
      <c r="H125" s="54"/>
      <c r="I125" s="54"/>
      <c r="J125" s="54"/>
      <c r="K125" s="52"/>
      <c r="L125" s="64"/>
      <c r="M125" s="64"/>
      <c r="N125" s="64"/>
      <c r="O125" s="77"/>
      <c r="P125" s="77"/>
      <c r="Q125" s="52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spans="1:28" ht="14.25" customHeight="1" x14ac:dyDescent="0.25">
      <c r="A126" s="51"/>
      <c r="B126" s="76"/>
      <c r="C126" s="52"/>
      <c r="D126" s="52"/>
      <c r="E126" s="52"/>
      <c r="F126" s="52"/>
      <c r="G126" s="53"/>
      <c r="H126" s="54"/>
      <c r="I126" s="54"/>
      <c r="J126" s="54"/>
      <c r="K126" s="52"/>
      <c r="L126" s="64"/>
      <c r="M126" s="64"/>
      <c r="N126" s="64"/>
      <c r="O126" s="77"/>
      <c r="P126" s="77"/>
      <c r="Q126" s="52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spans="1:28" ht="14.25" customHeight="1" x14ac:dyDescent="0.25">
      <c r="A127" s="51"/>
      <c r="B127" s="76"/>
      <c r="C127" s="52"/>
      <c r="D127" s="52"/>
      <c r="E127" s="52"/>
      <c r="F127" s="52"/>
      <c r="G127" s="53"/>
      <c r="H127" s="54"/>
      <c r="I127" s="54"/>
      <c r="J127" s="54"/>
      <c r="K127" s="52"/>
      <c r="L127" s="64"/>
      <c r="M127" s="64"/>
      <c r="N127" s="64"/>
      <c r="O127" s="77"/>
      <c r="P127" s="77"/>
      <c r="Q127" s="52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spans="1:28" ht="14.25" customHeight="1" x14ac:dyDescent="0.25">
      <c r="A128" s="51"/>
      <c r="B128" s="76"/>
      <c r="C128" s="52"/>
      <c r="D128" s="52"/>
      <c r="E128" s="52"/>
      <c r="F128" s="52"/>
      <c r="G128" s="53"/>
      <c r="H128" s="54"/>
      <c r="I128" s="54"/>
      <c r="J128" s="54"/>
      <c r="K128" s="52"/>
      <c r="L128" s="64"/>
      <c r="M128" s="64"/>
      <c r="N128" s="64"/>
      <c r="O128" s="77"/>
      <c r="P128" s="77"/>
      <c r="Q128" s="52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spans="1:28" ht="14.25" customHeight="1" x14ac:dyDescent="0.25">
      <c r="A129" s="51"/>
      <c r="B129" s="76"/>
      <c r="C129" s="52"/>
      <c r="D129" s="52"/>
      <c r="E129" s="52"/>
      <c r="F129" s="52"/>
      <c r="G129" s="53"/>
      <c r="H129" s="54"/>
      <c r="I129" s="54"/>
      <c r="J129" s="54"/>
      <c r="K129" s="52"/>
      <c r="L129" s="64"/>
      <c r="M129" s="64"/>
      <c r="N129" s="64"/>
      <c r="O129" s="77"/>
      <c r="P129" s="77"/>
      <c r="Q129" s="52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spans="1:28" ht="14.25" customHeight="1" x14ac:dyDescent="0.25">
      <c r="A130" s="51"/>
      <c r="B130" s="76"/>
      <c r="C130" s="52"/>
      <c r="D130" s="52"/>
      <c r="E130" s="52"/>
      <c r="F130" s="52"/>
      <c r="G130" s="53"/>
      <c r="H130" s="54"/>
      <c r="I130" s="54"/>
      <c r="J130" s="54"/>
      <c r="K130" s="52"/>
      <c r="L130" s="64"/>
      <c r="M130" s="64"/>
      <c r="N130" s="64"/>
      <c r="O130" s="77"/>
      <c r="P130" s="77"/>
      <c r="Q130" s="52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spans="1:28" ht="14.25" customHeight="1" x14ac:dyDescent="0.25">
      <c r="A131" s="51"/>
      <c r="B131" s="76"/>
      <c r="C131" s="52"/>
      <c r="D131" s="52"/>
      <c r="E131" s="52"/>
      <c r="F131" s="52"/>
      <c r="G131" s="53"/>
      <c r="H131" s="54"/>
      <c r="I131" s="54"/>
      <c r="J131" s="54"/>
      <c r="K131" s="52"/>
      <c r="L131" s="64"/>
      <c r="M131" s="64"/>
      <c r="N131" s="64"/>
      <c r="O131" s="77"/>
      <c r="P131" s="77"/>
      <c r="Q131" s="52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spans="1:28" ht="14.25" customHeight="1" x14ac:dyDescent="0.25">
      <c r="A132" s="51"/>
      <c r="B132" s="76"/>
      <c r="C132" s="52"/>
      <c r="D132" s="52"/>
      <c r="E132" s="52"/>
      <c r="F132" s="52"/>
      <c r="G132" s="53"/>
      <c r="H132" s="54"/>
      <c r="I132" s="54"/>
      <c r="J132" s="54"/>
      <c r="K132" s="52"/>
      <c r="L132" s="64"/>
      <c r="M132" s="64"/>
      <c r="N132" s="64"/>
      <c r="O132" s="77"/>
      <c r="P132" s="77"/>
      <c r="Q132" s="52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spans="1:28" ht="14.25" customHeight="1" x14ac:dyDescent="0.25">
      <c r="A133" s="51"/>
      <c r="B133" s="76"/>
      <c r="C133" s="52"/>
      <c r="D133" s="52"/>
      <c r="E133" s="52"/>
      <c r="F133" s="52"/>
      <c r="G133" s="53"/>
      <c r="H133" s="54"/>
      <c r="I133" s="54"/>
      <c r="J133" s="54"/>
      <c r="K133" s="52"/>
      <c r="L133" s="64"/>
      <c r="M133" s="64"/>
      <c r="N133" s="64"/>
      <c r="O133" s="77"/>
      <c r="P133" s="77"/>
      <c r="Q133" s="52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spans="1:28" ht="14.25" customHeight="1" x14ac:dyDescent="0.25">
      <c r="A134" s="51"/>
      <c r="B134" s="76"/>
      <c r="C134" s="52"/>
      <c r="D134" s="52"/>
      <c r="E134" s="52"/>
      <c r="F134" s="52"/>
      <c r="G134" s="53"/>
      <c r="H134" s="54"/>
      <c r="I134" s="54"/>
      <c r="J134" s="54"/>
      <c r="K134" s="52"/>
      <c r="L134" s="64"/>
      <c r="M134" s="64"/>
      <c r="N134" s="64"/>
      <c r="O134" s="77"/>
      <c r="P134" s="77"/>
      <c r="Q134" s="52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spans="1:28" ht="14.25" customHeight="1" x14ac:dyDescent="0.25">
      <c r="A135" s="51"/>
      <c r="B135" s="76"/>
      <c r="C135" s="52"/>
      <c r="D135" s="52"/>
      <c r="E135" s="52"/>
      <c r="F135" s="52"/>
      <c r="G135" s="53"/>
      <c r="H135" s="54"/>
      <c r="I135" s="54"/>
      <c r="J135" s="54"/>
      <c r="K135" s="52"/>
      <c r="L135" s="64"/>
      <c r="M135" s="64"/>
      <c r="N135" s="64"/>
      <c r="O135" s="77"/>
      <c r="P135" s="77"/>
      <c r="Q135" s="52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spans="1:28" ht="14.25" customHeight="1" x14ac:dyDescent="0.25">
      <c r="A136" s="51"/>
      <c r="B136" s="76"/>
      <c r="C136" s="52"/>
      <c r="D136" s="52"/>
      <c r="E136" s="52"/>
      <c r="F136" s="52"/>
      <c r="G136" s="53"/>
      <c r="H136" s="54"/>
      <c r="I136" s="54"/>
      <c r="J136" s="54"/>
      <c r="K136" s="52"/>
      <c r="L136" s="64"/>
      <c r="M136" s="64"/>
      <c r="N136" s="64"/>
      <c r="O136" s="77"/>
      <c r="P136" s="77"/>
      <c r="Q136" s="52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spans="1:28" ht="14.25" customHeight="1" x14ac:dyDescent="0.25">
      <c r="A137" s="51"/>
      <c r="B137" s="76"/>
      <c r="C137" s="52"/>
      <c r="D137" s="52"/>
      <c r="E137" s="52"/>
      <c r="F137" s="52"/>
      <c r="G137" s="53"/>
      <c r="H137" s="54"/>
      <c r="I137" s="54"/>
      <c r="J137" s="54"/>
      <c r="K137" s="52"/>
      <c r="L137" s="64"/>
      <c r="M137" s="64"/>
      <c r="N137" s="64"/>
      <c r="O137" s="77"/>
      <c r="P137" s="77"/>
      <c r="Q137" s="52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spans="1:28" ht="14.25" customHeight="1" x14ac:dyDescent="0.25">
      <c r="A138" s="51"/>
      <c r="B138" s="76"/>
      <c r="C138" s="52"/>
      <c r="D138" s="52"/>
      <c r="E138" s="52"/>
      <c r="F138" s="52"/>
      <c r="G138" s="53"/>
      <c r="H138" s="54"/>
      <c r="I138" s="54"/>
      <c r="J138" s="54"/>
      <c r="K138" s="52"/>
      <c r="L138" s="64"/>
      <c r="M138" s="64"/>
      <c r="N138" s="64"/>
      <c r="O138" s="77"/>
      <c r="P138" s="77"/>
      <c r="Q138" s="52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spans="1:28" ht="14.25" customHeight="1" x14ac:dyDescent="0.25">
      <c r="A139" s="51"/>
      <c r="B139" s="76"/>
      <c r="C139" s="52"/>
      <c r="D139" s="52"/>
      <c r="E139" s="52"/>
      <c r="F139" s="52"/>
      <c r="G139" s="53"/>
      <c r="H139" s="54"/>
      <c r="I139" s="54"/>
      <c r="J139" s="54"/>
      <c r="K139" s="52"/>
      <c r="L139" s="64"/>
      <c r="M139" s="64"/>
      <c r="N139" s="64"/>
      <c r="O139" s="77"/>
      <c r="P139" s="77"/>
      <c r="Q139" s="52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spans="1:28" ht="14.25" customHeight="1" x14ac:dyDescent="0.25">
      <c r="A140" s="51"/>
      <c r="B140" s="76"/>
      <c r="C140" s="52"/>
      <c r="D140" s="52"/>
      <c r="E140" s="52"/>
      <c r="F140" s="52"/>
      <c r="G140" s="53"/>
      <c r="H140" s="54"/>
      <c r="I140" s="54"/>
      <c r="J140" s="54"/>
      <c r="K140" s="52"/>
      <c r="L140" s="64"/>
      <c r="M140" s="64"/>
      <c r="N140" s="64"/>
      <c r="O140" s="77"/>
      <c r="P140" s="77"/>
      <c r="Q140" s="52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spans="1:28" ht="14.25" customHeight="1" x14ac:dyDescent="0.25">
      <c r="A141" s="51"/>
      <c r="B141" s="76"/>
      <c r="C141" s="52"/>
      <c r="D141" s="52"/>
      <c r="E141" s="52"/>
      <c r="F141" s="52"/>
      <c r="G141" s="53"/>
      <c r="H141" s="54"/>
      <c r="I141" s="54"/>
      <c r="J141" s="54"/>
      <c r="K141" s="52"/>
      <c r="L141" s="64"/>
      <c r="M141" s="64"/>
      <c r="N141" s="64"/>
      <c r="O141" s="77"/>
      <c r="P141" s="77"/>
      <c r="Q141" s="52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spans="1:28" ht="14.25" customHeight="1" x14ac:dyDescent="0.25">
      <c r="A142" s="51"/>
      <c r="B142" s="76"/>
      <c r="C142" s="52"/>
      <c r="D142" s="52"/>
      <c r="E142" s="52"/>
      <c r="F142" s="52"/>
      <c r="G142" s="53"/>
      <c r="H142" s="54"/>
      <c r="I142" s="54"/>
      <c r="J142" s="54"/>
      <c r="K142" s="52"/>
      <c r="L142" s="64"/>
      <c r="M142" s="64"/>
      <c r="N142" s="64"/>
      <c r="O142" s="77"/>
      <c r="P142" s="77"/>
      <c r="Q142" s="52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spans="1:28" ht="14.25" customHeight="1" x14ac:dyDescent="0.25">
      <c r="A143" s="51"/>
      <c r="B143" s="76"/>
      <c r="C143" s="52"/>
      <c r="D143" s="52"/>
      <c r="E143" s="52"/>
      <c r="F143" s="52"/>
      <c r="G143" s="53"/>
      <c r="H143" s="54"/>
      <c r="I143" s="54"/>
      <c r="J143" s="54"/>
      <c r="K143" s="52"/>
      <c r="L143" s="64"/>
      <c r="M143" s="64"/>
      <c r="N143" s="64"/>
      <c r="O143" s="77"/>
      <c r="P143" s="77"/>
      <c r="Q143" s="52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spans="1:28" ht="14.25" customHeight="1" x14ac:dyDescent="0.25">
      <c r="A144" s="51"/>
      <c r="B144" s="76"/>
      <c r="C144" s="52"/>
      <c r="D144" s="52"/>
      <c r="E144" s="52"/>
      <c r="F144" s="52"/>
      <c r="G144" s="53"/>
      <c r="H144" s="54"/>
      <c r="I144" s="54"/>
      <c r="J144" s="54"/>
      <c r="K144" s="52"/>
      <c r="L144" s="64"/>
      <c r="M144" s="64"/>
      <c r="N144" s="64"/>
      <c r="O144" s="77"/>
      <c r="P144" s="77"/>
      <c r="Q144" s="52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spans="1:28" ht="14.25" customHeight="1" x14ac:dyDescent="0.25">
      <c r="A145" s="51"/>
      <c r="B145" s="76"/>
      <c r="C145" s="52"/>
      <c r="D145" s="52"/>
      <c r="E145" s="52"/>
      <c r="F145" s="52"/>
      <c r="G145" s="53"/>
      <c r="H145" s="54"/>
      <c r="I145" s="54"/>
      <c r="J145" s="54"/>
      <c r="K145" s="52"/>
      <c r="L145" s="64"/>
      <c r="M145" s="64"/>
      <c r="N145" s="64"/>
      <c r="O145" s="77"/>
      <c r="P145" s="77"/>
      <c r="Q145" s="52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spans="1:28" ht="14.25" customHeight="1" x14ac:dyDescent="0.25">
      <c r="A146" s="51"/>
      <c r="B146" s="76"/>
      <c r="C146" s="52"/>
      <c r="D146" s="52"/>
      <c r="E146" s="52"/>
      <c r="F146" s="52"/>
      <c r="G146" s="53"/>
      <c r="H146" s="54"/>
      <c r="I146" s="54"/>
      <c r="J146" s="54"/>
      <c r="K146" s="52"/>
      <c r="L146" s="64"/>
      <c r="M146" s="64"/>
      <c r="N146" s="64"/>
      <c r="O146" s="77"/>
      <c r="P146" s="77"/>
      <c r="Q146" s="52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spans="1:28" ht="14.25" customHeight="1" x14ac:dyDescent="0.25">
      <c r="A147" s="51"/>
      <c r="B147" s="76"/>
      <c r="C147" s="52"/>
      <c r="D147" s="52"/>
      <c r="E147" s="52"/>
      <c r="F147" s="52"/>
      <c r="G147" s="53"/>
      <c r="H147" s="54"/>
      <c r="I147" s="54"/>
      <c r="J147" s="54"/>
      <c r="K147" s="52"/>
      <c r="L147" s="64"/>
      <c r="M147" s="64"/>
      <c r="N147" s="64"/>
      <c r="O147" s="77"/>
      <c r="P147" s="77"/>
      <c r="Q147" s="52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spans="1:28" ht="14.25" customHeight="1" x14ac:dyDescent="0.25">
      <c r="A148" s="51"/>
      <c r="B148" s="76"/>
      <c r="C148" s="52"/>
      <c r="D148" s="52"/>
      <c r="E148" s="52"/>
      <c r="F148" s="52"/>
      <c r="G148" s="53"/>
      <c r="H148" s="54"/>
      <c r="I148" s="54"/>
      <c r="J148" s="54"/>
      <c r="K148" s="52"/>
      <c r="L148" s="64"/>
      <c r="M148" s="64"/>
      <c r="N148" s="64"/>
      <c r="O148" s="77"/>
      <c r="P148" s="77"/>
      <c r="Q148" s="52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spans="1:28" ht="14.25" customHeight="1" x14ac:dyDescent="0.25">
      <c r="A149" s="51"/>
      <c r="B149" s="76"/>
      <c r="C149" s="52"/>
      <c r="D149" s="52"/>
      <c r="E149" s="52"/>
      <c r="F149" s="52"/>
      <c r="G149" s="53"/>
      <c r="H149" s="54"/>
      <c r="I149" s="54"/>
      <c r="J149" s="54"/>
      <c r="K149" s="52"/>
      <c r="L149" s="64"/>
      <c r="M149" s="64"/>
      <c r="N149" s="64"/>
      <c r="O149" s="77"/>
      <c r="P149" s="77"/>
      <c r="Q149" s="52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spans="1:28" ht="14.25" customHeight="1" x14ac:dyDescent="0.25">
      <c r="A150" s="51"/>
      <c r="B150" s="76"/>
      <c r="C150" s="52"/>
      <c r="D150" s="52"/>
      <c r="E150" s="52"/>
      <c r="F150" s="52"/>
      <c r="G150" s="53"/>
      <c r="H150" s="54"/>
      <c r="I150" s="54"/>
      <c r="J150" s="54"/>
      <c r="K150" s="52"/>
      <c r="L150" s="64"/>
      <c r="M150" s="64"/>
      <c r="N150" s="64"/>
      <c r="O150" s="77"/>
      <c r="P150" s="77"/>
      <c r="Q150" s="52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spans="1:28" ht="14.25" customHeight="1" x14ac:dyDescent="0.25">
      <c r="A151" s="51"/>
      <c r="B151" s="76"/>
      <c r="C151" s="52"/>
      <c r="D151" s="52"/>
      <c r="E151" s="52"/>
      <c r="F151" s="52"/>
      <c r="G151" s="53"/>
      <c r="H151" s="54"/>
      <c r="I151" s="54"/>
      <c r="J151" s="54"/>
      <c r="K151" s="52"/>
      <c r="L151" s="64"/>
      <c r="M151" s="64"/>
      <c r="N151" s="64"/>
      <c r="O151" s="77"/>
      <c r="P151" s="77"/>
      <c r="Q151" s="52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spans="1:28" ht="14.25" customHeight="1" x14ac:dyDescent="0.25">
      <c r="A152" s="51"/>
      <c r="B152" s="76"/>
      <c r="C152" s="52"/>
      <c r="D152" s="52"/>
      <c r="E152" s="52"/>
      <c r="F152" s="52"/>
      <c r="G152" s="53"/>
      <c r="H152" s="54"/>
      <c r="I152" s="54"/>
      <c r="J152" s="54"/>
      <c r="K152" s="52"/>
      <c r="L152" s="64"/>
      <c r="M152" s="64"/>
      <c r="N152" s="64"/>
      <c r="O152" s="77"/>
      <c r="P152" s="77"/>
      <c r="Q152" s="52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spans="1:28" ht="14.25" customHeight="1" x14ac:dyDescent="0.25">
      <c r="A153" s="51"/>
      <c r="B153" s="76"/>
      <c r="C153" s="52"/>
      <c r="D153" s="52"/>
      <c r="E153" s="52"/>
      <c r="F153" s="52"/>
      <c r="G153" s="53"/>
      <c r="H153" s="54"/>
      <c r="I153" s="54"/>
      <c r="J153" s="54"/>
      <c r="K153" s="52"/>
      <c r="L153" s="64"/>
      <c r="M153" s="64"/>
      <c r="N153" s="64"/>
      <c r="O153" s="77"/>
      <c r="P153" s="77"/>
      <c r="Q153" s="52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spans="1:28" ht="14.25" customHeight="1" x14ac:dyDescent="0.25">
      <c r="A154" s="51"/>
      <c r="B154" s="76"/>
      <c r="C154" s="52"/>
      <c r="D154" s="52"/>
      <c r="E154" s="52"/>
      <c r="F154" s="52"/>
      <c r="G154" s="53"/>
      <c r="H154" s="54"/>
      <c r="I154" s="54"/>
      <c r="J154" s="54"/>
      <c r="K154" s="52"/>
      <c r="L154" s="64"/>
      <c r="M154" s="64"/>
      <c r="N154" s="64"/>
      <c r="O154" s="77"/>
      <c r="P154" s="77"/>
      <c r="Q154" s="52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spans="1:28" ht="14.25" customHeight="1" x14ac:dyDescent="0.25">
      <c r="A155" s="51"/>
      <c r="B155" s="76"/>
      <c r="C155" s="52"/>
      <c r="D155" s="52"/>
      <c r="E155" s="52"/>
      <c r="F155" s="52"/>
      <c r="G155" s="53"/>
      <c r="H155" s="54"/>
      <c r="I155" s="54"/>
      <c r="J155" s="54"/>
      <c r="K155" s="52"/>
      <c r="L155" s="64"/>
      <c r="M155" s="64"/>
      <c r="N155" s="64"/>
      <c r="O155" s="77"/>
      <c r="P155" s="77"/>
      <c r="Q155" s="52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spans="1:28" ht="14.25" customHeight="1" x14ac:dyDescent="0.25">
      <c r="A156" s="51"/>
      <c r="B156" s="76"/>
      <c r="C156" s="52"/>
      <c r="D156" s="52"/>
      <c r="E156" s="52"/>
      <c r="F156" s="52"/>
      <c r="G156" s="53"/>
      <c r="H156" s="54"/>
      <c r="I156" s="54"/>
      <c r="J156" s="54"/>
      <c r="K156" s="52"/>
      <c r="L156" s="64"/>
      <c r="M156" s="64"/>
      <c r="N156" s="64"/>
      <c r="O156" s="77"/>
      <c r="P156" s="77"/>
      <c r="Q156" s="52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spans="1:28" ht="14.25" customHeight="1" x14ac:dyDescent="0.25">
      <c r="A157" s="51"/>
      <c r="B157" s="76"/>
      <c r="C157" s="52"/>
      <c r="D157" s="52"/>
      <c r="E157" s="52"/>
      <c r="F157" s="52"/>
      <c r="G157" s="53"/>
      <c r="H157" s="54"/>
      <c r="I157" s="54"/>
      <c r="J157" s="54"/>
      <c r="K157" s="52"/>
      <c r="L157" s="64"/>
      <c r="M157" s="64"/>
      <c r="N157" s="64"/>
      <c r="O157" s="77"/>
      <c r="P157" s="77"/>
      <c r="Q157" s="52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spans="1:28" ht="14.25" customHeight="1" x14ac:dyDescent="0.25">
      <c r="A158" s="51"/>
      <c r="B158" s="76"/>
      <c r="C158" s="52"/>
      <c r="D158" s="52"/>
      <c r="E158" s="52"/>
      <c r="F158" s="52"/>
      <c r="G158" s="53"/>
      <c r="H158" s="54"/>
      <c r="I158" s="54"/>
      <c r="J158" s="54"/>
      <c r="K158" s="52"/>
      <c r="L158" s="64"/>
      <c r="M158" s="64"/>
      <c r="N158" s="64"/>
      <c r="O158" s="77"/>
      <c r="P158" s="77"/>
      <c r="Q158" s="52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spans="1:28" ht="14.25" customHeight="1" x14ac:dyDescent="0.25">
      <c r="A159" s="51"/>
      <c r="B159" s="76"/>
      <c r="C159" s="52"/>
      <c r="D159" s="52"/>
      <c r="E159" s="52"/>
      <c r="F159" s="52"/>
      <c r="G159" s="53"/>
      <c r="H159" s="54"/>
      <c r="I159" s="54"/>
      <c r="J159" s="54"/>
      <c r="K159" s="52"/>
      <c r="L159" s="64"/>
      <c r="M159" s="64"/>
      <c r="N159" s="64"/>
      <c r="O159" s="77"/>
      <c r="P159" s="77"/>
      <c r="Q159" s="52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spans="1:28" ht="14.25" customHeight="1" x14ac:dyDescent="0.25">
      <c r="A160" s="51"/>
      <c r="B160" s="76"/>
      <c r="C160" s="52"/>
      <c r="D160" s="52"/>
      <c r="E160" s="52"/>
      <c r="F160" s="52"/>
      <c r="G160" s="53"/>
      <c r="H160" s="54"/>
      <c r="I160" s="54"/>
      <c r="J160" s="54"/>
      <c r="K160" s="52"/>
      <c r="L160" s="64"/>
      <c r="M160" s="64"/>
      <c r="N160" s="64"/>
      <c r="O160" s="77"/>
      <c r="P160" s="77"/>
      <c r="Q160" s="52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spans="1:28" ht="14.25" customHeight="1" x14ac:dyDescent="0.25">
      <c r="A161" s="51"/>
      <c r="B161" s="76"/>
      <c r="C161" s="52"/>
      <c r="D161" s="52"/>
      <c r="E161" s="52"/>
      <c r="F161" s="52"/>
      <c r="G161" s="53"/>
      <c r="H161" s="54"/>
      <c r="I161" s="54"/>
      <c r="J161" s="54"/>
      <c r="K161" s="52"/>
      <c r="L161" s="64"/>
      <c r="M161" s="64"/>
      <c r="N161" s="64"/>
      <c r="O161" s="77"/>
      <c r="P161" s="77"/>
      <c r="Q161" s="52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spans="1:28" ht="14.25" customHeight="1" x14ac:dyDescent="0.25">
      <c r="A162" s="51"/>
      <c r="B162" s="76"/>
      <c r="C162" s="52"/>
      <c r="D162" s="52"/>
      <c r="E162" s="52"/>
      <c r="F162" s="52"/>
      <c r="G162" s="53"/>
      <c r="H162" s="54"/>
      <c r="I162" s="54"/>
      <c r="J162" s="54"/>
      <c r="K162" s="52"/>
      <c r="L162" s="64"/>
      <c r="M162" s="64"/>
      <c r="N162" s="64"/>
      <c r="O162" s="77"/>
      <c r="P162" s="77"/>
      <c r="Q162" s="52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spans="1:28" ht="14.25" customHeight="1" x14ac:dyDescent="0.25">
      <c r="A163" s="51"/>
      <c r="B163" s="76"/>
      <c r="C163" s="52"/>
      <c r="D163" s="52"/>
      <c r="E163" s="52"/>
      <c r="F163" s="52"/>
      <c r="G163" s="53"/>
      <c r="H163" s="54"/>
      <c r="I163" s="54"/>
      <c r="J163" s="54"/>
      <c r="K163" s="52"/>
      <c r="L163" s="64"/>
      <c r="M163" s="64"/>
      <c r="N163" s="64"/>
      <c r="O163" s="77"/>
      <c r="P163" s="77"/>
      <c r="Q163" s="52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spans="1:28" ht="14.25" customHeight="1" x14ac:dyDescent="0.25">
      <c r="A164" s="51"/>
      <c r="B164" s="76"/>
      <c r="C164" s="52"/>
      <c r="D164" s="52"/>
      <c r="E164" s="52"/>
      <c r="F164" s="52"/>
      <c r="G164" s="53"/>
      <c r="H164" s="54"/>
      <c r="I164" s="54"/>
      <c r="J164" s="54"/>
      <c r="K164" s="52"/>
      <c r="L164" s="64"/>
      <c r="M164" s="64"/>
      <c r="N164" s="64"/>
      <c r="O164" s="77"/>
      <c r="P164" s="77"/>
      <c r="Q164" s="52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spans="1:28" ht="14.25" customHeight="1" x14ac:dyDescent="0.25">
      <c r="A165" s="51"/>
      <c r="B165" s="76"/>
      <c r="C165" s="52"/>
      <c r="D165" s="52"/>
      <c r="E165" s="52"/>
      <c r="F165" s="52"/>
      <c r="G165" s="53"/>
      <c r="H165" s="54"/>
      <c r="I165" s="54"/>
      <c r="J165" s="54"/>
      <c r="K165" s="52"/>
      <c r="L165" s="64"/>
      <c r="M165" s="64"/>
      <c r="N165" s="64"/>
      <c r="O165" s="77"/>
      <c r="P165" s="77"/>
      <c r="Q165" s="52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spans="1:28" ht="14.25" customHeight="1" x14ac:dyDescent="0.25">
      <c r="A166" s="51"/>
      <c r="B166" s="76"/>
      <c r="C166" s="52"/>
      <c r="D166" s="52"/>
      <c r="E166" s="52"/>
      <c r="F166" s="52"/>
      <c r="G166" s="53"/>
      <c r="H166" s="54"/>
      <c r="I166" s="54"/>
      <c r="J166" s="54"/>
      <c r="K166" s="52"/>
      <c r="L166" s="64"/>
      <c r="M166" s="64"/>
      <c r="N166" s="64"/>
      <c r="O166" s="77"/>
      <c r="P166" s="77"/>
      <c r="Q166" s="52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spans="1:28" ht="14.25" customHeight="1" x14ac:dyDescent="0.25">
      <c r="A167" s="51"/>
      <c r="B167" s="76"/>
      <c r="C167" s="52"/>
      <c r="D167" s="52"/>
      <c r="E167" s="52"/>
      <c r="F167" s="52"/>
      <c r="G167" s="53"/>
      <c r="H167" s="54"/>
      <c r="I167" s="54"/>
      <c r="J167" s="54"/>
      <c r="K167" s="52"/>
      <c r="L167" s="64"/>
      <c r="M167" s="64"/>
      <c r="N167" s="64"/>
      <c r="O167" s="77"/>
      <c r="P167" s="77"/>
      <c r="Q167" s="52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spans="1:28" ht="14.25" customHeight="1" x14ac:dyDescent="0.25">
      <c r="A168" s="51"/>
      <c r="B168" s="76"/>
      <c r="C168" s="52"/>
      <c r="D168" s="52"/>
      <c r="E168" s="52"/>
      <c r="F168" s="52"/>
      <c r="G168" s="53"/>
      <c r="H168" s="54"/>
      <c r="I168" s="54"/>
      <c r="J168" s="54"/>
      <c r="K168" s="52"/>
      <c r="L168" s="64"/>
      <c r="M168" s="64"/>
      <c r="N168" s="64"/>
      <c r="O168" s="77"/>
      <c r="P168" s="77"/>
      <c r="Q168" s="52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spans="1:28" ht="14.25" customHeight="1" x14ac:dyDescent="0.25">
      <c r="A169" s="51"/>
      <c r="B169" s="76"/>
      <c r="C169" s="52"/>
      <c r="D169" s="52"/>
      <c r="E169" s="52"/>
      <c r="F169" s="52"/>
      <c r="G169" s="53"/>
      <c r="H169" s="54"/>
      <c r="I169" s="54"/>
      <c r="J169" s="54"/>
      <c r="K169" s="52"/>
      <c r="L169" s="64"/>
      <c r="M169" s="64"/>
      <c r="N169" s="64"/>
      <c r="O169" s="77"/>
      <c r="P169" s="77"/>
      <c r="Q169" s="52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spans="1:28" ht="14.25" customHeight="1" x14ac:dyDescent="0.25">
      <c r="A170" s="51"/>
      <c r="B170" s="76"/>
      <c r="C170" s="52"/>
      <c r="D170" s="52"/>
      <c r="E170" s="52"/>
      <c r="F170" s="52"/>
      <c r="G170" s="53"/>
      <c r="H170" s="54"/>
      <c r="I170" s="54"/>
      <c r="J170" s="54"/>
      <c r="K170" s="52"/>
      <c r="L170" s="64"/>
      <c r="M170" s="64"/>
      <c r="N170" s="64"/>
      <c r="O170" s="77"/>
      <c r="P170" s="77"/>
      <c r="Q170" s="52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spans="1:28" ht="14.25" customHeight="1" x14ac:dyDescent="0.25">
      <c r="A171" s="51"/>
      <c r="B171" s="76"/>
      <c r="C171" s="52"/>
      <c r="D171" s="52"/>
      <c r="E171" s="52"/>
      <c r="F171" s="52"/>
      <c r="G171" s="53"/>
      <c r="H171" s="54"/>
      <c r="I171" s="54"/>
      <c r="J171" s="54"/>
      <c r="K171" s="52"/>
      <c r="L171" s="64"/>
      <c r="M171" s="64"/>
      <c r="N171" s="64"/>
      <c r="O171" s="77"/>
      <c r="P171" s="77"/>
      <c r="Q171" s="52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spans="1:28" ht="14.25" customHeight="1" x14ac:dyDescent="0.25">
      <c r="A172" s="51"/>
      <c r="B172" s="76"/>
      <c r="C172" s="52"/>
      <c r="D172" s="52"/>
      <c r="E172" s="52"/>
      <c r="F172" s="52"/>
      <c r="G172" s="53"/>
      <c r="H172" s="54"/>
      <c r="I172" s="54"/>
      <c r="J172" s="54"/>
      <c r="K172" s="52"/>
      <c r="L172" s="64"/>
      <c r="M172" s="64"/>
      <c r="N172" s="64"/>
      <c r="O172" s="77"/>
      <c r="P172" s="77"/>
      <c r="Q172" s="52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spans="1:28" ht="14.25" customHeight="1" x14ac:dyDescent="0.25">
      <c r="A173" s="51"/>
      <c r="B173" s="76"/>
      <c r="C173" s="52"/>
      <c r="D173" s="52"/>
      <c r="E173" s="52"/>
      <c r="F173" s="52"/>
      <c r="G173" s="53"/>
      <c r="H173" s="54"/>
      <c r="I173" s="54"/>
      <c r="J173" s="54"/>
      <c r="K173" s="52"/>
      <c r="L173" s="64"/>
      <c r="M173" s="64"/>
      <c r="N173" s="64"/>
      <c r="O173" s="77"/>
      <c r="P173" s="77"/>
      <c r="Q173" s="52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spans="1:28" ht="14.25" customHeight="1" x14ac:dyDescent="0.25">
      <c r="A174" s="51"/>
      <c r="B174" s="76"/>
      <c r="C174" s="52"/>
      <c r="D174" s="52"/>
      <c r="E174" s="52"/>
      <c r="F174" s="52"/>
      <c r="G174" s="53"/>
      <c r="H174" s="54"/>
      <c r="I174" s="54"/>
      <c r="J174" s="54"/>
      <c r="K174" s="52"/>
      <c r="L174" s="64"/>
      <c r="M174" s="64"/>
      <c r="N174" s="64"/>
      <c r="O174" s="77"/>
      <c r="P174" s="77"/>
      <c r="Q174" s="52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spans="1:28" ht="14.25" customHeight="1" x14ac:dyDescent="0.25">
      <c r="A175" s="51"/>
      <c r="B175" s="76"/>
      <c r="C175" s="52"/>
      <c r="D175" s="52"/>
      <c r="E175" s="52"/>
      <c r="F175" s="52"/>
      <c r="G175" s="53"/>
      <c r="H175" s="54"/>
      <c r="I175" s="54"/>
      <c r="J175" s="54"/>
      <c r="K175" s="52"/>
      <c r="L175" s="64"/>
      <c r="M175" s="64"/>
      <c r="N175" s="64"/>
      <c r="O175" s="77"/>
      <c r="P175" s="77"/>
      <c r="Q175" s="52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spans="1:28" ht="14.25" customHeight="1" x14ac:dyDescent="0.25">
      <c r="A176" s="51"/>
      <c r="B176" s="76"/>
      <c r="C176" s="52"/>
      <c r="D176" s="52"/>
      <c r="E176" s="52"/>
      <c r="F176" s="52"/>
      <c r="G176" s="53"/>
      <c r="H176" s="54"/>
      <c r="I176" s="54"/>
      <c r="J176" s="54"/>
      <c r="K176" s="52"/>
      <c r="L176" s="64"/>
      <c r="M176" s="64"/>
      <c r="N176" s="64"/>
      <c r="O176" s="77"/>
      <c r="P176" s="77"/>
      <c r="Q176" s="52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spans="1:28" ht="14.25" customHeight="1" x14ac:dyDescent="0.25">
      <c r="A177" s="51"/>
      <c r="B177" s="76"/>
      <c r="C177" s="52"/>
      <c r="D177" s="52"/>
      <c r="E177" s="52"/>
      <c r="F177" s="52"/>
      <c r="G177" s="53"/>
      <c r="H177" s="54"/>
      <c r="I177" s="54"/>
      <c r="J177" s="54"/>
      <c r="K177" s="52"/>
      <c r="L177" s="64"/>
      <c r="M177" s="64"/>
      <c r="N177" s="64"/>
      <c r="O177" s="77"/>
      <c r="P177" s="77"/>
      <c r="Q177" s="52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spans="1:28" ht="14.25" customHeight="1" x14ac:dyDescent="0.25">
      <c r="A178" s="51"/>
      <c r="B178" s="76"/>
      <c r="C178" s="52"/>
      <c r="D178" s="52"/>
      <c r="E178" s="52"/>
      <c r="F178" s="52"/>
      <c r="G178" s="53"/>
      <c r="H178" s="54"/>
      <c r="I178" s="54"/>
      <c r="J178" s="54"/>
      <c r="K178" s="52"/>
      <c r="L178" s="64"/>
      <c r="M178" s="64"/>
      <c r="N178" s="64"/>
      <c r="O178" s="77"/>
      <c r="P178" s="77"/>
      <c r="Q178" s="52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spans="1:28" ht="14.25" customHeight="1" x14ac:dyDescent="0.25">
      <c r="A179" s="51"/>
      <c r="B179" s="76"/>
      <c r="C179" s="52"/>
      <c r="D179" s="52"/>
      <c r="E179" s="52"/>
      <c r="F179" s="52"/>
      <c r="G179" s="53"/>
      <c r="H179" s="54"/>
      <c r="I179" s="54"/>
      <c r="J179" s="54"/>
      <c r="K179" s="52"/>
      <c r="L179" s="64"/>
      <c r="M179" s="64"/>
      <c r="N179" s="64"/>
      <c r="O179" s="77"/>
      <c r="P179" s="77"/>
      <c r="Q179" s="52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spans="1:28" ht="14.25" customHeight="1" x14ac:dyDescent="0.25">
      <c r="A180" s="51"/>
      <c r="B180" s="76"/>
      <c r="C180" s="52"/>
      <c r="D180" s="52"/>
      <c r="E180" s="52"/>
      <c r="F180" s="52"/>
      <c r="G180" s="53"/>
      <c r="H180" s="54"/>
      <c r="I180" s="54"/>
      <c r="J180" s="54"/>
      <c r="K180" s="52"/>
      <c r="L180" s="64"/>
      <c r="M180" s="64"/>
      <c r="N180" s="64"/>
      <c r="O180" s="77"/>
      <c r="P180" s="77"/>
      <c r="Q180" s="52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spans="1:28" ht="14.25" customHeight="1" x14ac:dyDescent="0.25">
      <c r="A181" s="55"/>
      <c r="B181" s="79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79"/>
      <c r="P181" s="79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spans="1:28" ht="14.25" customHeight="1" x14ac:dyDescent="0.25">
      <c r="A182" s="55"/>
      <c r="B182" s="79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79"/>
      <c r="P182" s="79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spans="1:28" ht="14.25" customHeight="1" x14ac:dyDescent="0.25">
      <c r="A183" s="55"/>
      <c r="B183" s="79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79"/>
      <c r="P183" s="79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spans="1:28" ht="14.25" customHeight="1" x14ac:dyDescent="0.25">
      <c r="A184" s="55"/>
      <c r="B184" s="79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79"/>
      <c r="P184" s="79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spans="1:28" ht="14.25" customHeight="1" x14ac:dyDescent="0.25">
      <c r="A185" s="55"/>
      <c r="B185" s="79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79"/>
      <c r="P185" s="79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spans="1:28" ht="14.25" customHeight="1" x14ac:dyDescent="0.25">
      <c r="A186" s="55"/>
      <c r="B186" s="79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79"/>
      <c r="P186" s="79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spans="1:28" ht="14.25" customHeight="1" x14ac:dyDescent="0.25">
      <c r="A187" s="55"/>
      <c r="B187" s="79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79"/>
      <c r="P187" s="79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spans="1:28" ht="14.25" customHeight="1" x14ac:dyDescent="0.25">
      <c r="A188" s="55"/>
      <c r="B188" s="79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79"/>
      <c r="P188" s="79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spans="1:28" ht="14.25" customHeight="1" x14ac:dyDescent="0.25">
      <c r="A189" s="55"/>
      <c r="B189" s="79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79"/>
      <c r="P189" s="79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spans="1:28" ht="14.25" customHeight="1" x14ac:dyDescent="0.25">
      <c r="A190" s="55"/>
      <c r="B190" s="79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79"/>
      <c r="P190" s="79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spans="1:28" ht="14.25" customHeight="1" x14ac:dyDescent="0.25">
      <c r="A191" s="55"/>
      <c r="B191" s="79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79"/>
      <c r="P191" s="79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spans="1:28" ht="14.25" customHeight="1" x14ac:dyDescent="0.25">
      <c r="A192" s="55"/>
      <c r="B192" s="79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79"/>
      <c r="P192" s="79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spans="1:28" ht="14.25" customHeight="1" x14ac:dyDescent="0.25">
      <c r="A193" s="55"/>
      <c r="B193" s="79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79"/>
      <c r="P193" s="79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spans="1:28" ht="14.25" customHeight="1" x14ac:dyDescent="0.25">
      <c r="A194" s="55"/>
      <c r="B194" s="79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79"/>
      <c r="P194" s="79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spans="1:28" ht="14.25" customHeight="1" x14ac:dyDescent="0.25">
      <c r="A195" s="55"/>
      <c r="B195" s="79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79"/>
      <c r="P195" s="79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spans="1:28" ht="14.25" customHeight="1" x14ac:dyDescent="0.25">
      <c r="A196" s="55"/>
      <c r="B196" s="79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79"/>
      <c r="P196" s="79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spans="1:28" ht="14.25" customHeight="1" x14ac:dyDescent="0.25">
      <c r="A197" s="55"/>
      <c r="B197" s="79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79"/>
      <c r="P197" s="79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spans="1:28" ht="14.25" customHeight="1" x14ac:dyDescent="0.25">
      <c r="A198" s="55"/>
      <c r="B198" s="79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79"/>
      <c r="P198" s="79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spans="1:28" ht="14.25" customHeight="1" x14ac:dyDescent="0.25">
      <c r="A199" s="55"/>
      <c r="B199" s="79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79"/>
      <c r="P199" s="79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spans="1:28" ht="14.25" customHeight="1" x14ac:dyDescent="0.25">
      <c r="A200" s="55"/>
      <c r="B200" s="79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79"/>
      <c r="P200" s="79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spans="1:28" ht="14.25" customHeight="1" x14ac:dyDescent="0.25">
      <c r="A201" s="55"/>
      <c r="B201" s="79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79"/>
      <c r="P201" s="79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spans="1:28" ht="14.25" customHeight="1" x14ac:dyDescent="0.25">
      <c r="A202" s="55"/>
      <c r="B202" s="79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79"/>
      <c r="P202" s="79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spans="1:28" ht="14.25" customHeight="1" x14ac:dyDescent="0.25">
      <c r="A203" s="55"/>
      <c r="B203" s="79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79"/>
      <c r="P203" s="79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spans="1:28" ht="14.25" customHeight="1" x14ac:dyDescent="0.25">
      <c r="A204" s="55"/>
      <c r="B204" s="79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79"/>
      <c r="P204" s="79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spans="1:28" ht="14.25" customHeight="1" x14ac:dyDescent="0.25">
      <c r="A205" s="55"/>
      <c r="B205" s="79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79"/>
      <c r="P205" s="79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spans="1:28" ht="14.25" customHeight="1" x14ac:dyDescent="0.25">
      <c r="A206" s="55"/>
      <c r="B206" s="79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79"/>
      <c r="P206" s="79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spans="1:28" ht="14.25" customHeight="1" x14ac:dyDescent="0.25">
      <c r="A207" s="55"/>
      <c r="B207" s="79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79"/>
      <c r="P207" s="79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spans="1:28" ht="14.25" customHeight="1" x14ac:dyDescent="0.25">
      <c r="A208" s="55"/>
      <c r="B208" s="79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79"/>
      <c r="P208" s="79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spans="1:28" ht="14.25" customHeight="1" x14ac:dyDescent="0.25">
      <c r="A209" s="55"/>
      <c r="B209" s="79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79"/>
      <c r="P209" s="79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spans="1:28" ht="14.25" customHeight="1" x14ac:dyDescent="0.25">
      <c r="A210" s="55"/>
      <c r="B210" s="79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79"/>
      <c r="P210" s="79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spans="1:28" ht="14.25" customHeight="1" x14ac:dyDescent="0.25">
      <c r="A211" s="55"/>
      <c r="B211" s="79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79"/>
      <c r="P211" s="79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spans="1:28" ht="14.25" customHeight="1" x14ac:dyDescent="0.25">
      <c r="A212" s="55"/>
      <c r="B212" s="79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79"/>
      <c r="P212" s="79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spans="1:28" ht="14.25" customHeight="1" x14ac:dyDescent="0.25">
      <c r="A213" s="55"/>
      <c r="B213" s="79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79"/>
      <c r="P213" s="79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spans="1:28" ht="14.25" customHeight="1" x14ac:dyDescent="0.25">
      <c r="A214" s="55"/>
      <c r="B214" s="79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79"/>
      <c r="P214" s="79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spans="1:28" ht="14.25" customHeight="1" x14ac:dyDescent="0.25">
      <c r="A215" s="55"/>
      <c r="B215" s="79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79"/>
      <c r="P215" s="79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spans="1:28" ht="14.25" customHeight="1" x14ac:dyDescent="0.25">
      <c r="A216" s="55"/>
      <c r="B216" s="7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79"/>
      <c r="P216" s="79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spans="1:28" ht="14.25" customHeight="1" x14ac:dyDescent="0.25">
      <c r="A217" s="55"/>
      <c r="B217" s="79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79"/>
      <c r="P217" s="79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spans="1:28" ht="14.25" customHeight="1" x14ac:dyDescent="0.25">
      <c r="A218" s="55"/>
      <c r="B218" s="79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79"/>
      <c r="P218" s="79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spans="1:28" ht="14.25" customHeight="1" x14ac:dyDescent="0.25">
      <c r="A219" s="55"/>
      <c r="B219" s="79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79"/>
      <c r="P219" s="79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spans="1:28" ht="14.25" customHeight="1" x14ac:dyDescent="0.25">
      <c r="A220" s="55"/>
      <c r="B220" s="79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79"/>
      <c r="P220" s="79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spans="1:28" ht="14.25" customHeight="1" x14ac:dyDescent="0.25">
      <c r="A221" s="55"/>
      <c r="B221" s="79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79"/>
      <c r="P221" s="79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spans="1:28" ht="14.25" customHeight="1" x14ac:dyDescent="0.25">
      <c r="A222" s="55"/>
      <c r="B222" s="79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79"/>
      <c r="P222" s="79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spans="1:28" ht="14.25" customHeight="1" x14ac:dyDescent="0.25">
      <c r="A223" s="55"/>
      <c r="B223" s="79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79"/>
      <c r="P223" s="79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spans="1:28" ht="14.25" customHeight="1" x14ac:dyDescent="0.25">
      <c r="A224" s="55"/>
      <c r="B224" s="79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79"/>
      <c r="P224" s="79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spans="1:28" ht="14.25" customHeight="1" x14ac:dyDescent="0.25">
      <c r="A225" s="55"/>
      <c r="B225" s="79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79"/>
      <c r="P225" s="79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spans="1:28" ht="14.25" customHeight="1" x14ac:dyDescent="0.25">
      <c r="A226" s="55"/>
      <c r="B226" s="79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79"/>
      <c r="P226" s="79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spans="1:28" ht="14.25" customHeight="1" x14ac:dyDescent="0.25">
      <c r="A227" s="55"/>
      <c r="B227" s="79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79"/>
      <c r="P227" s="79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spans="1:28" ht="14.25" customHeight="1" x14ac:dyDescent="0.25">
      <c r="A228" s="55"/>
      <c r="B228" s="79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79"/>
      <c r="P228" s="79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spans="1:28" ht="14.25" customHeight="1" x14ac:dyDescent="0.25">
      <c r="A229" s="55"/>
      <c r="B229" s="79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79"/>
      <c r="P229" s="79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spans="1:28" ht="14.25" customHeight="1" x14ac:dyDescent="0.25">
      <c r="A230" s="55"/>
      <c r="B230" s="79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79"/>
      <c r="P230" s="79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spans="1:28" ht="14.25" customHeight="1" x14ac:dyDescent="0.25">
      <c r="A231" s="55"/>
      <c r="B231" s="79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79"/>
      <c r="P231" s="79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spans="1:28" ht="14.25" customHeight="1" x14ac:dyDescent="0.25">
      <c r="A232" s="55"/>
      <c r="B232" s="79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79"/>
      <c r="P232" s="79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spans="1:28" ht="14.25" customHeight="1" x14ac:dyDescent="0.25">
      <c r="A233" s="55"/>
      <c r="B233" s="79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79"/>
      <c r="P233" s="79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spans="1:28" ht="14.25" customHeight="1" x14ac:dyDescent="0.25">
      <c r="A234" s="55"/>
      <c r="B234" s="79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79"/>
      <c r="P234" s="79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spans="1:28" ht="14.25" customHeight="1" x14ac:dyDescent="0.25">
      <c r="A235" s="55"/>
      <c r="B235" s="79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79"/>
      <c r="P235" s="79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spans="1:28" ht="14.25" customHeight="1" x14ac:dyDescent="0.25">
      <c r="A236" s="55"/>
      <c r="B236" s="79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79"/>
      <c r="P236" s="79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spans="1:28" ht="14.25" customHeight="1" x14ac:dyDescent="0.25">
      <c r="A237" s="55"/>
      <c r="B237" s="79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79"/>
      <c r="P237" s="79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spans="1:28" ht="14.25" customHeight="1" x14ac:dyDescent="0.25">
      <c r="A238" s="55"/>
      <c r="B238" s="79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79"/>
      <c r="P238" s="79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spans="1:28" ht="14.25" customHeight="1" x14ac:dyDescent="0.25">
      <c r="A239" s="55"/>
      <c r="B239" s="79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79"/>
      <c r="P239" s="79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spans="1:28" ht="14.25" customHeight="1" x14ac:dyDescent="0.25">
      <c r="A240" s="55"/>
      <c r="B240" s="79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79"/>
      <c r="P240" s="79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spans="1:28" ht="14.25" customHeight="1" x14ac:dyDescent="0.25">
      <c r="A241" s="55"/>
      <c r="B241" s="79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79"/>
      <c r="P241" s="79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spans="1:28" ht="14.25" customHeight="1" x14ac:dyDescent="0.25">
      <c r="A242" s="55"/>
      <c r="B242" s="79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79"/>
      <c r="P242" s="79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spans="1:28" ht="14.25" customHeight="1" x14ac:dyDescent="0.25">
      <c r="A243" s="55"/>
      <c r="B243" s="79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79"/>
      <c r="P243" s="79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spans="1:28" ht="14.25" customHeight="1" x14ac:dyDescent="0.25">
      <c r="A244" s="55"/>
      <c r="B244" s="79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79"/>
      <c r="P244" s="79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spans="1:28" ht="14.25" customHeight="1" x14ac:dyDescent="0.25">
      <c r="A245" s="55"/>
      <c r="B245" s="79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79"/>
      <c r="P245" s="79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spans="1:28" ht="14.25" customHeight="1" x14ac:dyDescent="0.25">
      <c r="A246" s="55"/>
      <c r="B246" s="79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79"/>
      <c r="P246" s="79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spans="1:28" ht="14.25" customHeight="1" x14ac:dyDescent="0.25">
      <c r="A247" s="55"/>
      <c r="B247" s="79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79"/>
      <c r="P247" s="79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spans="1:28" ht="14.25" customHeight="1" x14ac:dyDescent="0.25">
      <c r="A248" s="55"/>
      <c r="B248" s="79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79"/>
      <c r="P248" s="79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spans="1:28" ht="14.25" customHeight="1" x14ac:dyDescent="0.25">
      <c r="A249" s="55"/>
      <c r="B249" s="79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79"/>
      <c r="P249" s="79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spans="1:28" ht="14.25" customHeight="1" x14ac:dyDescent="0.25">
      <c r="A250" s="55"/>
      <c r="B250" s="79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79"/>
      <c r="P250" s="79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spans="1:28" ht="14.25" customHeight="1" x14ac:dyDescent="0.25">
      <c r="A251" s="55"/>
      <c r="B251" s="79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79"/>
      <c r="P251" s="79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spans="1:28" ht="14.25" customHeight="1" x14ac:dyDescent="0.25">
      <c r="A252" s="55"/>
      <c r="B252" s="79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79"/>
      <c r="P252" s="79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spans="1:28" ht="14.25" customHeight="1" x14ac:dyDescent="0.25">
      <c r="A253" s="55"/>
      <c r="B253" s="79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79"/>
      <c r="P253" s="79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spans="1:28" ht="14.25" customHeight="1" x14ac:dyDescent="0.25">
      <c r="A254" s="55"/>
      <c r="B254" s="79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79"/>
      <c r="P254" s="79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spans="1:28" ht="14.25" customHeight="1" x14ac:dyDescent="0.25">
      <c r="A255" s="55"/>
      <c r="B255" s="79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79"/>
      <c r="P255" s="79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spans="1:28" ht="14.25" customHeight="1" x14ac:dyDescent="0.25">
      <c r="A256" s="55"/>
      <c r="B256" s="79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79"/>
      <c r="P256" s="79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spans="1:28" ht="14.25" customHeight="1" x14ac:dyDescent="0.25">
      <c r="A257" s="55"/>
      <c r="B257" s="79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79"/>
      <c r="P257" s="79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spans="1:28" ht="14.25" customHeight="1" x14ac:dyDescent="0.25">
      <c r="A258" s="55"/>
      <c r="B258" s="79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79"/>
      <c r="P258" s="79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spans="1:28" ht="14.25" customHeight="1" x14ac:dyDescent="0.25">
      <c r="A259" s="55"/>
      <c r="B259" s="79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79"/>
      <c r="P259" s="79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spans="1:28" ht="14.25" customHeight="1" x14ac:dyDescent="0.25">
      <c r="A260" s="55"/>
      <c r="B260" s="79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79"/>
      <c r="P260" s="79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spans="1:28" ht="14.25" customHeight="1" x14ac:dyDescent="0.25">
      <c r="A261" s="55"/>
      <c r="B261" s="79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79"/>
      <c r="P261" s="79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spans="1:28" ht="14.25" customHeight="1" x14ac:dyDescent="0.25">
      <c r="A262" s="55"/>
      <c r="B262" s="79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79"/>
      <c r="P262" s="79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spans="1:28" ht="14.25" customHeight="1" x14ac:dyDescent="0.25">
      <c r="A263" s="55"/>
      <c r="B263" s="79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79"/>
      <c r="P263" s="79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spans="1:28" ht="14.25" customHeight="1" x14ac:dyDescent="0.25">
      <c r="A264" s="55"/>
      <c r="B264" s="79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79"/>
      <c r="P264" s="79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spans="1:28" ht="14.25" customHeight="1" x14ac:dyDescent="0.25">
      <c r="A265" s="55"/>
      <c r="B265" s="79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79"/>
      <c r="P265" s="79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spans="1:28" ht="14.25" customHeight="1" x14ac:dyDescent="0.25">
      <c r="A266" s="55"/>
      <c r="B266" s="79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79"/>
      <c r="P266" s="79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spans="1:28" ht="14.25" customHeight="1" x14ac:dyDescent="0.25">
      <c r="A267" s="55"/>
      <c r="B267" s="79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79"/>
      <c r="P267" s="79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spans="1:28" ht="14.25" customHeight="1" x14ac:dyDescent="0.25">
      <c r="A268" s="55"/>
      <c r="B268" s="79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79"/>
      <c r="P268" s="79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spans="1:28" ht="14.25" customHeight="1" x14ac:dyDescent="0.25">
      <c r="A269" s="55"/>
      <c r="B269" s="79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79"/>
      <c r="P269" s="79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spans="1:28" ht="14.25" customHeight="1" x14ac:dyDescent="0.25">
      <c r="A270" s="55"/>
      <c r="B270" s="79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79"/>
      <c r="P270" s="79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spans="1:28" ht="14.25" customHeight="1" x14ac:dyDescent="0.25">
      <c r="A271" s="55"/>
      <c r="B271" s="79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79"/>
      <c r="P271" s="79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spans="1:28" ht="14.25" customHeight="1" x14ac:dyDescent="0.25">
      <c r="A272" s="55"/>
      <c r="B272" s="79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79"/>
      <c r="P272" s="79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spans="1:28" ht="14.25" customHeight="1" x14ac:dyDescent="0.25">
      <c r="A273" s="55"/>
      <c r="B273" s="79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79"/>
      <c r="P273" s="79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spans="1:28" ht="14.25" customHeight="1" x14ac:dyDescent="0.25">
      <c r="A274" s="55"/>
      <c r="B274" s="79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79"/>
      <c r="P274" s="79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spans="1:28" ht="14.25" customHeight="1" x14ac:dyDescent="0.25">
      <c r="A275" s="55"/>
      <c r="B275" s="79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79"/>
      <c r="P275" s="79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spans="1:28" ht="14.25" customHeight="1" x14ac:dyDescent="0.25">
      <c r="A276" s="55"/>
      <c r="B276" s="79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79"/>
      <c r="P276" s="79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spans="1:28" ht="14.25" customHeight="1" x14ac:dyDescent="0.25">
      <c r="A277" s="55"/>
      <c r="B277" s="79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79"/>
      <c r="P277" s="79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spans="1:28" ht="14.25" customHeight="1" x14ac:dyDescent="0.25">
      <c r="A278" s="55"/>
      <c r="B278" s="79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79"/>
      <c r="P278" s="79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spans="1:28" ht="14.25" customHeight="1" x14ac:dyDescent="0.25">
      <c r="A279" s="55"/>
      <c r="B279" s="79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79"/>
      <c r="P279" s="79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spans="1:28" ht="14.25" customHeight="1" x14ac:dyDescent="0.25">
      <c r="A280" s="55"/>
      <c r="B280" s="79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79"/>
      <c r="P280" s="79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spans="1:28" ht="14.25" customHeight="1" x14ac:dyDescent="0.25">
      <c r="A281" s="55"/>
      <c r="B281" s="79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79"/>
      <c r="P281" s="79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spans="1:28" ht="14.25" customHeight="1" x14ac:dyDescent="0.25">
      <c r="A282" s="55"/>
      <c r="B282" s="79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79"/>
      <c r="P282" s="79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spans="1:28" ht="14.25" customHeight="1" x14ac:dyDescent="0.25">
      <c r="A283" s="55"/>
      <c r="B283" s="79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79"/>
      <c r="P283" s="79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spans="1:28" ht="14.25" customHeight="1" x14ac:dyDescent="0.25">
      <c r="A284" s="55"/>
      <c r="B284" s="79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79"/>
      <c r="P284" s="79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spans="1:28" ht="14.25" customHeight="1" x14ac:dyDescent="0.25">
      <c r="A285" s="55"/>
      <c r="B285" s="79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79"/>
      <c r="P285" s="79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spans="1:28" ht="14.25" customHeight="1" x14ac:dyDescent="0.25">
      <c r="A286" s="55"/>
      <c r="B286" s="79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79"/>
      <c r="P286" s="79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spans="1:28" ht="14.25" customHeight="1" x14ac:dyDescent="0.25">
      <c r="A287" s="55"/>
      <c r="B287" s="79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79"/>
      <c r="P287" s="79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spans="1:28" ht="14.25" customHeight="1" x14ac:dyDescent="0.25">
      <c r="A288" s="55"/>
      <c r="B288" s="79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79"/>
      <c r="P288" s="79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spans="1:28" ht="14.25" customHeight="1" x14ac:dyDescent="0.25">
      <c r="A289" s="55"/>
      <c r="B289" s="79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79"/>
      <c r="P289" s="79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spans="1:28" ht="14.25" customHeight="1" x14ac:dyDescent="0.25">
      <c r="A290" s="55"/>
      <c r="B290" s="79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79"/>
      <c r="P290" s="79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spans="1:28" ht="14.25" customHeight="1" x14ac:dyDescent="0.25">
      <c r="A291" s="55"/>
      <c r="B291" s="79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79"/>
      <c r="P291" s="79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spans="1:28" ht="14.25" customHeight="1" x14ac:dyDescent="0.25">
      <c r="A292" s="55"/>
      <c r="B292" s="79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79"/>
      <c r="P292" s="79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spans="1:28" ht="14.25" customHeight="1" x14ac:dyDescent="0.25">
      <c r="A293" s="55"/>
      <c r="B293" s="79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79"/>
      <c r="P293" s="79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spans="1:28" ht="14.25" customHeight="1" x14ac:dyDescent="0.25">
      <c r="A294" s="55"/>
      <c r="B294" s="79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79"/>
      <c r="P294" s="79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spans="1:28" ht="14.25" customHeight="1" x14ac:dyDescent="0.25">
      <c r="A295" s="55"/>
      <c r="B295" s="79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79"/>
      <c r="P295" s="79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spans="1:28" ht="14.25" customHeight="1" x14ac:dyDescent="0.25">
      <c r="A296" s="55"/>
      <c r="B296" s="79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79"/>
      <c r="P296" s="79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spans="1:28" ht="14.25" customHeight="1" x14ac:dyDescent="0.25">
      <c r="A297" s="55"/>
      <c r="B297" s="79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79"/>
      <c r="P297" s="79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spans="1:28" ht="14.25" customHeight="1" x14ac:dyDescent="0.25">
      <c r="A298" s="55"/>
      <c r="B298" s="79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79"/>
      <c r="P298" s="79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spans="1:28" ht="14.25" customHeight="1" x14ac:dyDescent="0.25">
      <c r="A299" s="55"/>
      <c r="B299" s="79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79"/>
      <c r="P299" s="79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spans="1:28" ht="14.25" customHeight="1" x14ac:dyDescent="0.25">
      <c r="A300" s="55"/>
      <c r="B300" s="79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79"/>
      <c r="P300" s="79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spans="1:28" ht="14.25" customHeight="1" x14ac:dyDescent="0.25">
      <c r="A301" s="55"/>
      <c r="B301" s="79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79"/>
      <c r="P301" s="79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spans="1:28" ht="14.25" customHeight="1" x14ac:dyDescent="0.25">
      <c r="A302" s="55"/>
      <c r="B302" s="79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79"/>
      <c r="P302" s="79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spans="1:28" ht="14.25" customHeight="1" x14ac:dyDescent="0.25">
      <c r="A303" s="55"/>
      <c r="B303" s="79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79"/>
      <c r="P303" s="79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spans="1:28" ht="14.25" customHeight="1" x14ac:dyDescent="0.25">
      <c r="A304" s="55"/>
      <c r="B304" s="79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79"/>
      <c r="P304" s="79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spans="1:28" ht="14.25" customHeight="1" x14ac:dyDescent="0.25">
      <c r="A305" s="55"/>
      <c r="B305" s="79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79"/>
      <c r="P305" s="79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spans="1:28" ht="14.25" customHeight="1" x14ac:dyDescent="0.25">
      <c r="A306" s="55"/>
      <c r="B306" s="79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79"/>
      <c r="P306" s="79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spans="1:28" ht="14.25" customHeight="1" x14ac:dyDescent="0.25">
      <c r="A307" s="55"/>
      <c r="B307" s="79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79"/>
      <c r="P307" s="79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spans="1:28" ht="14.25" customHeight="1" x14ac:dyDescent="0.25">
      <c r="A308" s="55"/>
      <c r="B308" s="79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79"/>
      <c r="P308" s="79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spans="1:28" ht="14.25" customHeight="1" x14ac:dyDescent="0.25">
      <c r="A309" s="55"/>
      <c r="B309" s="79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79"/>
      <c r="P309" s="79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spans="1:28" ht="14.25" customHeight="1" x14ac:dyDescent="0.25">
      <c r="A310" s="55"/>
      <c r="B310" s="79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79"/>
      <c r="P310" s="79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spans="1:28" ht="14.25" customHeight="1" x14ac:dyDescent="0.25">
      <c r="A311" s="55"/>
      <c r="B311" s="79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79"/>
      <c r="P311" s="79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spans="1:28" ht="14.25" customHeight="1" x14ac:dyDescent="0.25">
      <c r="A312" s="55"/>
      <c r="B312" s="79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79"/>
      <c r="P312" s="79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spans="1:28" ht="14.25" customHeight="1" x14ac:dyDescent="0.25">
      <c r="A313" s="55"/>
      <c r="B313" s="79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79"/>
      <c r="P313" s="79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spans="1:28" ht="14.25" customHeight="1" x14ac:dyDescent="0.25">
      <c r="A314" s="55"/>
      <c r="B314" s="79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79"/>
      <c r="P314" s="79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spans="1:28" ht="14.25" customHeight="1" x14ac:dyDescent="0.25">
      <c r="A315" s="55"/>
      <c r="B315" s="79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79"/>
      <c r="P315" s="79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spans="1:28" ht="14.25" customHeight="1" x14ac:dyDescent="0.25">
      <c r="A316" s="55"/>
      <c r="B316" s="79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79"/>
      <c r="P316" s="79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spans="1:28" ht="14.25" customHeight="1" x14ac:dyDescent="0.25">
      <c r="A317" s="55"/>
      <c r="B317" s="79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79"/>
      <c r="P317" s="79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spans="1:28" ht="14.25" customHeight="1" x14ac:dyDescent="0.25">
      <c r="A318" s="55"/>
      <c r="B318" s="79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79"/>
      <c r="P318" s="79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spans="1:28" ht="14.25" customHeight="1" x14ac:dyDescent="0.25">
      <c r="A319" s="55"/>
      <c r="B319" s="79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79"/>
      <c r="P319" s="79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spans="1:28" ht="14.25" customHeight="1" x14ac:dyDescent="0.25">
      <c r="A320" s="55"/>
      <c r="B320" s="79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79"/>
      <c r="P320" s="79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spans="1:28" ht="14.25" customHeight="1" x14ac:dyDescent="0.25">
      <c r="A321" s="55"/>
      <c r="B321" s="79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79"/>
      <c r="P321" s="79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spans="1:28" ht="14.25" customHeight="1" x14ac:dyDescent="0.25">
      <c r="A322" s="55"/>
      <c r="B322" s="79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79"/>
      <c r="P322" s="79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spans="1:28" ht="14.25" customHeight="1" x14ac:dyDescent="0.25">
      <c r="A323" s="55"/>
      <c r="B323" s="79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79"/>
      <c r="P323" s="79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spans="1:28" ht="14.25" customHeight="1" x14ac:dyDescent="0.25">
      <c r="A324" s="55"/>
      <c r="B324" s="79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79"/>
      <c r="P324" s="79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spans="1:28" ht="14.25" customHeight="1" x14ac:dyDescent="0.25">
      <c r="A325" s="55"/>
      <c r="B325" s="79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79"/>
      <c r="P325" s="79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spans="1:28" ht="14.25" customHeight="1" x14ac:dyDescent="0.25">
      <c r="A326" s="55"/>
      <c r="B326" s="79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79"/>
      <c r="P326" s="79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spans="1:28" ht="14.25" customHeight="1" x14ac:dyDescent="0.25">
      <c r="A327" s="55"/>
      <c r="B327" s="79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79"/>
      <c r="P327" s="79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spans="1:28" ht="14.25" customHeight="1" x14ac:dyDescent="0.25">
      <c r="A328" s="55"/>
      <c r="B328" s="79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79"/>
      <c r="P328" s="79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spans="1:28" ht="14.25" customHeight="1" x14ac:dyDescent="0.25">
      <c r="A329" s="55"/>
      <c r="B329" s="79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79"/>
      <c r="P329" s="79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spans="1:28" ht="14.25" customHeight="1" x14ac:dyDescent="0.25">
      <c r="A330" s="55"/>
      <c r="B330" s="79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79"/>
      <c r="P330" s="79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spans="1:28" ht="14.25" customHeight="1" x14ac:dyDescent="0.25">
      <c r="A331" s="55"/>
      <c r="B331" s="79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79"/>
      <c r="P331" s="79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spans="1:28" ht="14.25" customHeight="1" x14ac:dyDescent="0.25">
      <c r="A332" s="55"/>
      <c r="B332" s="79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79"/>
      <c r="P332" s="79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spans="1:28" ht="14.25" customHeight="1" x14ac:dyDescent="0.25">
      <c r="A333" s="55"/>
      <c r="B333" s="79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79"/>
      <c r="P333" s="79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spans="1:28" ht="14.25" customHeight="1" x14ac:dyDescent="0.25">
      <c r="A334" s="55"/>
      <c r="B334" s="79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79"/>
      <c r="P334" s="79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spans="1:28" ht="14.25" customHeight="1" x14ac:dyDescent="0.25">
      <c r="A335" s="55"/>
      <c r="B335" s="79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79"/>
      <c r="P335" s="79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spans="1:28" ht="14.25" customHeight="1" x14ac:dyDescent="0.25">
      <c r="A336" s="55"/>
      <c r="B336" s="79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79"/>
      <c r="P336" s="79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spans="1:28" ht="14.25" customHeight="1" x14ac:dyDescent="0.25">
      <c r="A337" s="55"/>
      <c r="B337" s="79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79"/>
      <c r="P337" s="79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spans="1:28" ht="14.25" customHeight="1" x14ac:dyDescent="0.25">
      <c r="A338" s="55"/>
      <c r="B338" s="79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79"/>
      <c r="P338" s="79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spans="1:28" ht="14.25" customHeight="1" x14ac:dyDescent="0.25">
      <c r="A339" s="55"/>
      <c r="B339" s="79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79"/>
      <c r="P339" s="79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spans="1:28" ht="14.25" customHeight="1" x14ac:dyDescent="0.25">
      <c r="A340" s="55"/>
      <c r="B340" s="79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79"/>
      <c r="P340" s="79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spans="1:28" ht="14.25" customHeight="1" x14ac:dyDescent="0.25">
      <c r="A341" s="55"/>
      <c r="B341" s="79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79"/>
      <c r="P341" s="79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spans="1:28" ht="14.25" customHeight="1" x14ac:dyDescent="0.25">
      <c r="A342" s="55"/>
      <c r="B342" s="79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79"/>
      <c r="P342" s="79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spans="1:28" ht="14.25" customHeight="1" x14ac:dyDescent="0.25">
      <c r="A343" s="55"/>
      <c r="B343" s="79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79"/>
      <c r="P343" s="79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spans="1:28" ht="14.25" customHeight="1" x14ac:dyDescent="0.25">
      <c r="A344" s="55"/>
      <c r="B344" s="79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79"/>
      <c r="P344" s="79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spans="1:28" ht="14.25" customHeight="1" x14ac:dyDescent="0.25">
      <c r="A345" s="55"/>
      <c r="B345" s="79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79"/>
      <c r="P345" s="79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spans="1:28" ht="14.25" customHeight="1" x14ac:dyDescent="0.25">
      <c r="A346" s="55"/>
      <c r="B346" s="79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79"/>
      <c r="P346" s="79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spans="1:28" ht="14.25" customHeight="1" x14ac:dyDescent="0.25">
      <c r="A347" s="55"/>
      <c r="B347" s="79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79"/>
      <c r="P347" s="79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spans="1:28" ht="14.25" customHeight="1" x14ac:dyDescent="0.25">
      <c r="A348" s="55"/>
      <c r="B348" s="79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79"/>
      <c r="P348" s="79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spans="1:28" ht="14.25" customHeight="1" x14ac:dyDescent="0.25">
      <c r="A349" s="55"/>
      <c r="B349" s="79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79"/>
      <c r="P349" s="79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spans="1:28" ht="14.25" customHeight="1" x14ac:dyDescent="0.25">
      <c r="A350" s="55"/>
      <c r="B350" s="79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79"/>
      <c r="P350" s="79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spans="1:28" ht="14.25" customHeight="1" x14ac:dyDescent="0.25">
      <c r="A351" s="55"/>
      <c r="B351" s="79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79"/>
      <c r="P351" s="79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spans="1:28" ht="14.25" customHeight="1" x14ac:dyDescent="0.25">
      <c r="A352" s="55"/>
      <c r="B352" s="79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79"/>
      <c r="P352" s="79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spans="1:28" ht="14.25" customHeight="1" x14ac:dyDescent="0.25">
      <c r="A353" s="55"/>
      <c r="B353" s="79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79"/>
      <c r="P353" s="79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spans="1:28" ht="14.25" customHeight="1" x14ac:dyDescent="0.25">
      <c r="A354" s="55"/>
      <c r="B354" s="79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79"/>
      <c r="P354" s="79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spans="1:28" ht="14.25" customHeight="1" x14ac:dyDescent="0.25">
      <c r="A355" s="55"/>
      <c r="B355" s="79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79"/>
      <c r="P355" s="79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spans="1:28" ht="14.25" customHeight="1" x14ac:dyDescent="0.25">
      <c r="A356" s="55"/>
      <c r="B356" s="79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79"/>
      <c r="P356" s="79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spans="1:28" ht="14.25" customHeight="1" x14ac:dyDescent="0.25">
      <c r="A357" s="55"/>
      <c r="B357" s="79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79"/>
      <c r="P357" s="79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spans="1:28" ht="14.25" customHeight="1" x14ac:dyDescent="0.25">
      <c r="A358" s="55"/>
      <c r="B358" s="79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79"/>
      <c r="P358" s="79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spans="1:28" ht="14.25" customHeight="1" x14ac:dyDescent="0.25">
      <c r="A359" s="55"/>
      <c r="B359" s="79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79"/>
      <c r="P359" s="79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spans="1:28" ht="14.25" customHeight="1" x14ac:dyDescent="0.25">
      <c r="A360" s="55"/>
      <c r="B360" s="79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79"/>
      <c r="P360" s="79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spans="1:28" ht="14.25" customHeight="1" x14ac:dyDescent="0.25">
      <c r="A361" s="55"/>
      <c r="B361" s="79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79"/>
      <c r="P361" s="79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spans="1:28" ht="14.25" customHeight="1" x14ac:dyDescent="0.25">
      <c r="A362" s="55"/>
      <c r="B362" s="79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79"/>
      <c r="P362" s="79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spans="1:28" ht="14.25" customHeight="1" x14ac:dyDescent="0.25">
      <c r="A363" s="55"/>
      <c r="B363" s="79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79"/>
      <c r="P363" s="79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spans="1:28" ht="14.25" customHeight="1" x14ac:dyDescent="0.25">
      <c r="A364" s="55"/>
      <c r="B364" s="79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79"/>
      <c r="P364" s="79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spans="1:28" ht="14.25" customHeight="1" x14ac:dyDescent="0.25">
      <c r="A365" s="55"/>
      <c r="B365" s="79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79"/>
      <c r="P365" s="79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spans="1:28" ht="14.25" customHeight="1" x14ac:dyDescent="0.25">
      <c r="A366" s="55"/>
      <c r="B366" s="79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79"/>
      <c r="P366" s="79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spans="1:28" ht="14.25" customHeight="1" x14ac:dyDescent="0.25">
      <c r="A367" s="55"/>
      <c r="B367" s="79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79"/>
      <c r="P367" s="79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spans="1:28" ht="14.25" customHeight="1" x14ac:dyDescent="0.25">
      <c r="A368" s="55"/>
      <c r="B368" s="79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79"/>
      <c r="P368" s="79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spans="1:28" ht="14.25" customHeight="1" x14ac:dyDescent="0.25">
      <c r="A369" s="55"/>
      <c r="B369" s="79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79"/>
      <c r="P369" s="79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spans="1:28" ht="14.25" customHeight="1" x14ac:dyDescent="0.25">
      <c r="A370" s="55"/>
      <c r="B370" s="79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79"/>
      <c r="P370" s="79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spans="1:28" ht="14.25" customHeight="1" x14ac:dyDescent="0.25">
      <c r="A371" s="55"/>
      <c r="B371" s="79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79"/>
      <c r="P371" s="79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spans="1:28" ht="14.25" customHeight="1" x14ac:dyDescent="0.25">
      <c r="A372" s="55"/>
      <c r="B372" s="79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79"/>
      <c r="P372" s="79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spans="1:28" ht="14.25" customHeight="1" x14ac:dyDescent="0.25">
      <c r="A373" s="55"/>
      <c r="B373" s="79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79"/>
      <c r="P373" s="79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spans="1:28" ht="14.25" customHeight="1" x14ac:dyDescent="0.25">
      <c r="A374" s="55"/>
      <c r="B374" s="79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79"/>
      <c r="P374" s="79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spans="1:28" ht="14.25" customHeight="1" x14ac:dyDescent="0.25">
      <c r="A375" s="55"/>
      <c r="B375" s="79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79"/>
      <c r="P375" s="79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spans="1:28" ht="14.25" customHeight="1" x14ac:dyDescent="0.25">
      <c r="A376" s="55"/>
      <c r="B376" s="79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79"/>
      <c r="P376" s="79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spans="1:28" ht="14.25" customHeight="1" x14ac:dyDescent="0.25">
      <c r="A377" s="55"/>
      <c r="B377" s="79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79"/>
      <c r="P377" s="79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spans="1:28" ht="14.25" customHeight="1" x14ac:dyDescent="0.25">
      <c r="A378" s="55"/>
      <c r="B378" s="79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79"/>
      <c r="P378" s="79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spans="1:28" ht="14.25" customHeight="1" x14ac:dyDescent="0.25">
      <c r="A379" s="55"/>
      <c r="B379" s="79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79"/>
      <c r="P379" s="79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spans="1:28" ht="14.25" customHeight="1" x14ac:dyDescent="0.25">
      <c r="A380" s="55"/>
      <c r="B380" s="79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79"/>
      <c r="P380" s="79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spans="1:28" ht="14.25" customHeight="1" x14ac:dyDescent="0.25">
      <c r="A381" s="55"/>
      <c r="B381" s="79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79"/>
      <c r="P381" s="79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spans="1:28" ht="14.25" customHeight="1" x14ac:dyDescent="0.25">
      <c r="A382" s="55"/>
      <c r="B382" s="79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79"/>
      <c r="P382" s="79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spans="1:28" ht="14.25" customHeight="1" x14ac:dyDescent="0.25">
      <c r="A383" s="55"/>
      <c r="B383" s="79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79"/>
      <c r="P383" s="79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spans="1:28" ht="14.25" customHeight="1" x14ac:dyDescent="0.25">
      <c r="A384" s="55"/>
      <c r="B384" s="79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79"/>
      <c r="P384" s="79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spans="1:28" ht="14.25" customHeight="1" x14ac:dyDescent="0.25">
      <c r="A385" s="55"/>
      <c r="B385" s="79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79"/>
      <c r="P385" s="79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spans="1:28" ht="14.25" customHeight="1" x14ac:dyDescent="0.25">
      <c r="A386" s="55"/>
      <c r="B386" s="79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79"/>
      <c r="P386" s="79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spans="1:28" ht="14.25" customHeight="1" x14ac:dyDescent="0.25">
      <c r="A387" s="55"/>
      <c r="B387" s="79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79"/>
      <c r="P387" s="79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spans="1:28" ht="14.25" customHeight="1" x14ac:dyDescent="0.25">
      <c r="A388" s="55"/>
      <c r="B388" s="79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79"/>
      <c r="P388" s="79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spans="1:28" ht="14.25" customHeight="1" x14ac:dyDescent="0.25">
      <c r="A389" s="55"/>
      <c r="B389" s="79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79"/>
      <c r="P389" s="79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spans="1:28" ht="14.25" customHeight="1" x14ac:dyDescent="0.25">
      <c r="A390" s="55"/>
      <c r="B390" s="79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79"/>
      <c r="P390" s="79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spans="1:28" ht="14.25" customHeight="1" x14ac:dyDescent="0.25">
      <c r="A391" s="55"/>
      <c r="B391" s="79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79"/>
      <c r="P391" s="79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spans="1:28" ht="14.25" customHeight="1" x14ac:dyDescent="0.25">
      <c r="A392" s="55"/>
      <c r="B392" s="79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79"/>
      <c r="P392" s="79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spans="1:28" ht="14.25" customHeight="1" x14ac:dyDescent="0.25">
      <c r="A393" s="55"/>
      <c r="B393" s="79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79"/>
      <c r="P393" s="79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spans="1:28" ht="14.25" customHeight="1" x14ac:dyDescent="0.25">
      <c r="A394" s="55"/>
      <c r="B394" s="79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79"/>
      <c r="P394" s="79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spans="1:28" ht="14.25" customHeight="1" x14ac:dyDescent="0.25">
      <c r="A395" s="55"/>
      <c r="B395" s="79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79"/>
      <c r="P395" s="79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spans="1:28" ht="14.25" customHeight="1" x14ac:dyDescent="0.25">
      <c r="A396" s="55"/>
      <c r="B396" s="79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79"/>
      <c r="P396" s="79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spans="1:28" ht="14.25" customHeight="1" x14ac:dyDescent="0.25">
      <c r="A397" s="55"/>
      <c r="B397" s="79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79"/>
      <c r="P397" s="79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spans="1:28" ht="14.25" customHeight="1" x14ac:dyDescent="0.25">
      <c r="A398" s="55"/>
      <c r="B398" s="79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79"/>
      <c r="P398" s="79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spans="1:28" ht="14.25" customHeight="1" x14ac:dyDescent="0.25">
      <c r="A399" s="55"/>
      <c r="B399" s="79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79"/>
      <c r="P399" s="79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spans="1:28" ht="14.25" customHeight="1" x14ac:dyDescent="0.25">
      <c r="A400" s="55"/>
      <c r="B400" s="79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79"/>
      <c r="P400" s="79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spans="1:28" ht="14.25" customHeight="1" x14ac:dyDescent="0.25">
      <c r="A401" s="55"/>
      <c r="B401" s="79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79"/>
      <c r="P401" s="79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spans="1:28" ht="14.25" customHeight="1" x14ac:dyDescent="0.25">
      <c r="A402" s="55"/>
      <c r="B402" s="79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79"/>
      <c r="P402" s="79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spans="1:28" ht="14.25" customHeight="1" x14ac:dyDescent="0.25">
      <c r="A403" s="55"/>
      <c r="B403" s="79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79"/>
      <c r="P403" s="79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spans="1:28" ht="14.25" customHeight="1" x14ac:dyDescent="0.25">
      <c r="A404" s="55"/>
      <c r="B404" s="79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79"/>
      <c r="P404" s="79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spans="1:28" ht="14.25" customHeight="1" x14ac:dyDescent="0.25">
      <c r="A405" s="55"/>
      <c r="B405" s="79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79"/>
      <c r="P405" s="79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spans="1:28" ht="14.25" customHeight="1" x14ac:dyDescent="0.25">
      <c r="A406" s="55"/>
      <c r="B406" s="79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79"/>
      <c r="P406" s="79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spans="1:28" ht="14.25" customHeight="1" x14ac:dyDescent="0.25">
      <c r="A407" s="55"/>
      <c r="B407" s="79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79"/>
      <c r="P407" s="79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spans="1:28" ht="14.25" customHeight="1" x14ac:dyDescent="0.25">
      <c r="A408" s="55"/>
      <c r="B408" s="79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79"/>
      <c r="P408" s="79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spans="1:28" ht="14.25" customHeight="1" x14ac:dyDescent="0.25">
      <c r="A409" s="55"/>
      <c r="B409" s="79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79"/>
      <c r="P409" s="79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spans="1:28" ht="14.25" customHeight="1" x14ac:dyDescent="0.25">
      <c r="A410" s="55"/>
      <c r="B410" s="79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79"/>
      <c r="P410" s="79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spans="1:28" ht="14.25" customHeight="1" x14ac:dyDescent="0.25">
      <c r="A411" s="55"/>
      <c r="B411" s="79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79"/>
      <c r="P411" s="79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spans="1:28" ht="14.25" customHeight="1" x14ac:dyDescent="0.25">
      <c r="A412" s="55"/>
      <c r="B412" s="79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79"/>
      <c r="P412" s="79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spans="1:28" ht="14.25" customHeight="1" x14ac:dyDescent="0.25">
      <c r="A413" s="55"/>
      <c r="B413" s="79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79"/>
      <c r="P413" s="79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spans="1:28" ht="14.25" customHeight="1" x14ac:dyDescent="0.25">
      <c r="A414" s="55"/>
      <c r="B414" s="79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79"/>
      <c r="P414" s="79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spans="1:28" ht="14.25" customHeight="1" x14ac:dyDescent="0.25">
      <c r="A415" s="55"/>
      <c r="B415" s="79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79"/>
      <c r="P415" s="79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spans="1:28" ht="14.25" customHeight="1" x14ac:dyDescent="0.25">
      <c r="A416" s="55"/>
      <c r="B416" s="79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79"/>
      <c r="P416" s="79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spans="1:28" ht="14.25" customHeight="1" x14ac:dyDescent="0.25">
      <c r="A417" s="55"/>
      <c r="B417" s="79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79"/>
      <c r="P417" s="79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spans="1:28" ht="14.25" customHeight="1" x14ac:dyDescent="0.25">
      <c r="A418" s="55"/>
      <c r="B418" s="79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79"/>
      <c r="P418" s="79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spans="1:28" ht="14.25" customHeight="1" x14ac:dyDescent="0.25">
      <c r="A419" s="55"/>
      <c r="B419" s="79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79"/>
      <c r="P419" s="79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spans="1:28" ht="14.25" customHeight="1" x14ac:dyDescent="0.25">
      <c r="A420" s="55"/>
      <c r="B420" s="79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79"/>
      <c r="P420" s="79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spans="1:28" ht="14.25" customHeight="1" x14ac:dyDescent="0.25">
      <c r="A421" s="55"/>
      <c r="B421" s="79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79"/>
      <c r="P421" s="79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spans="1:28" ht="14.25" customHeight="1" x14ac:dyDescent="0.25">
      <c r="A422" s="55"/>
      <c r="B422" s="79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79"/>
      <c r="P422" s="79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spans="1:28" ht="14.25" customHeight="1" x14ac:dyDescent="0.25">
      <c r="A423" s="55"/>
      <c r="B423" s="79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79"/>
      <c r="P423" s="79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spans="1:28" ht="14.25" customHeight="1" x14ac:dyDescent="0.25">
      <c r="A424" s="55"/>
      <c r="B424" s="79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79"/>
      <c r="P424" s="79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spans="1:28" ht="14.25" customHeight="1" x14ac:dyDescent="0.25">
      <c r="A425" s="55"/>
      <c r="B425" s="79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79"/>
      <c r="P425" s="79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spans="1:28" ht="14.25" customHeight="1" x14ac:dyDescent="0.25">
      <c r="A426" s="55"/>
      <c r="B426" s="79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79"/>
      <c r="P426" s="79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spans="1:28" ht="14.25" customHeight="1" x14ac:dyDescent="0.25">
      <c r="A427" s="55"/>
      <c r="B427" s="79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79"/>
      <c r="P427" s="79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spans="1:28" ht="14.25" customHeight="1" x14ac:dyDescent="0.25">
      <c r="A428" s="55"/>
      <c r="B428" s="79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79"/>
      <c r="P428" s="79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spans="1:28" ht="14.25" customHeight="1" x14ac:dyDescent="0.25">
      <c r="A429" s="55"/>
      <c r="B429" s="79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79"/>
      <c r="P429" s="79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spans="1:28" ht="14.25" customHeight="1" x14ac:dyDescent="0.25">
      <c r="A430" s="55"/>
      <c r="B430" s="79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79"/>
      <c r="P430" s="79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spans="1:28" ht="14.25" customHeight="1" x14ac:dyDescent="0.25">
      <c r="A431" s="55"/>
      <c r="B431" s="79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79"/>
      <c r="P431" s="79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spans="1:28" ht="14.25" customHeight="1" x14ac:dyDescent="0.25">
      <c r="A432" s="55"/>
      <c r="B432" s="79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79"/>
      <c r="P432" s="79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spans="1:28" ht="14.25" customHeight="1" x14ac:dyDescent="0.25">
      <c r="A433" s="55"/>
      <c r="B433" s="79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79"/>
      <c r="P433" s="79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spans="1:28" ht="14.25" customHeight="1" x14ac:dyDescent="0.25">
      <c r="A434" s="55"/>
      <c r="B434" s="79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79"/>
      <c r="P434" s="79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spans="1:28" ht="14.25" customHeight="1" x14ac:dyDescent="0.25">
      <c r="A435" s="55"/>
      <c r="B435" s="79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79"/>
      <c r="P435" s="79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spans="1:28" ht="14.25" customHeight="1" x14ac:dyDescent="0.25">
      <c r="A436" s="55"/>
      <c r="B436" s="79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79"/>
      <c r="P436" s="79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spans="1:28" ht="14.25" customHeight="1" x14ac:dyDescent="0.25">
      <c r="A437" s="55"/>
      <c r="B437" s="79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79"/>
      <c r="P437" s="79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spans="1:28" ht="14.25" customHeight="1" x14ac:dyDescent="0.25">
      <c r="A438" s="55"/>
      <c r="B438" s="79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79"/>
      <c r="P438" s="79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spans="1:28" ht="14.25" customHeight="1" x14ac:dyDescent="0.25">
      <c r="A439" s="55"/>
      <c r="B439" s="79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79"/>
      <c r="P439" s="79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spans="1:28" ht="14.25" customHeight="1" x14ac:dyDescent="0.25">
      <c r="A440" s="55"/>
      <c r="B440" s="79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79"/>
      <c r="P440" s="79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spans="1:28" ht="14.25" customHeight="1" x14ac:dyDescent="0.25">
      <c r="A441" s="55"/>
      <c r="B441" s="79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79"/>
      <c r="P441" s="79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spans="1:28" ht="14.25" customHeight="1" x14ac:dyDescent="0.25">
      <c r="A442" s="55"/>
      <c r="B442" s="79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79"/>
      <c r="P442" s="79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spans="1:28" ht="14.25" customHeight="1" x14ac:dyDescent="0.25">
      <c r="A443" s="55"/>
      <c r="B443" s="79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79"/>
      <c r="P443" s="79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spans="1:28" ht="14.25" customHeight="1" x14ac:dyDescent="0.25">
      <c r="A444" s="55"/>
      <c r="B444" s="79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79"/>
      <c r="P444" s="79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spans="1:28" ht="14.25" customHeight="1" x14ac:dyDescent="0.25">
      <c r="A445" s="55"/>
      <c r="B445" s="79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79"/>
      <c r="P445" s="79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spans="1:28" ht="14.25" customHeight="1" x14ac:dyDescent="0.25">
      <c r="A446" s="55"/>
      <c r="B446" s="79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79"/>
      <c r="P446" s="79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spans="1:28" ht="14.25" customHeight="1" x14ac:dyDescent="0.25">
      <c r="A447" s="55"/>
      <c r="B447" s="79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79"/>
      <c r="P447" s="79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spans="1:28" ht="14.25" customHeight="1" x14ac:dyDescent="0.25">
      <c r="A448" s="55"/>
      <c r="B448" s="79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79"/>
      <c r="P448" s="79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spans="1:28" ht="14.25" customHeight="1" x14ac:dyDescent="0.25">
      <c r="A449" s="55"/>
      <c r="B449" s="79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79"/>
      <c r="P449" s="79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spans="1:28" ht="14.25" customHeight="1" x14ac:dyDescent="0.25">
      <c r="A450" s="55"/>
      <c r="B450" s="79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79"/>
      <c r="P450" s="79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spans="1:28" ht="14.25" customHeight="1" x14ac:dyDescent="0.25">
      <c r="A451" s="55"/>
      <c r="B451" s="79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79"/>
      <c r="P451" s="79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spans="1:28" ht="14.25" customHeight="1" x14ac:dyDescent="0.25">
      <c r="A452" s="55"/>
      <c r="B452" s="79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79"/>
      <c r="P452" s="79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spans="1:28" ht="14.25" customHeight="1" x14ac:dyDescent="0.25">
      <c r="A453" s="55"/>
      <c r="B453" s="79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79"/>
      <c r="P453" s="79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spans="1:28" ht="14.25" customHeight="1" x14ac:dyDescent="0.25">
      <c r="A454" s="55"/>
      <c r="B454" s="79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79"/>
      <c r="P454" s="79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spans="1:28" ht="14.25" customHeight="1" x14ac:dyDescent="0.25">
      <c r="A455" s="55"/>
      <c r="B455" s="79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79"/>
      <c r="P455" s="79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spans="1:28" ht="14.25" customHeight="1" x14ac:dyDescent="0.25">
      <c r="A456" s="55"/>
      <c r="B456" s="79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79"/>
      <c r="P456" s="79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spans="1:28" ht="14.25" customHeight="1" x14ac:dyDescent="0.25">
      <c r="A457" s="55"/>
      <c r="B457" s="79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79"/>
      <c r="P457" s="79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spans="1:28" ht="14.25" customHeight="1" x14ac:dyDescent="0.25">
      <c r="A458" s="55"/>
      <c r="B458" s="79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79"/>
      <c r="P458" s="79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spans="1:28" ht="14.25" customHeight="1" x14ac:dyDescent="0.25">
      <c r="A459" s="55"/>
      <c r="B459" s="79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79"/>
      <c r="P459" s="79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spans="1:28" ht="14.25" customHeight="1" x14ac:dyDescent="0.25">
      <c r="A460" s="55"/>
      <c r="B460" s="79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79"/>
      <c r="P460" s="79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spans="1:28" ht="14.25" customHeight="1" x14ac:dyDescent="0.25">
      <c r="A461" s="55"/>
      <c r="B461" s="79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79"/>
      <c r="P461" s="79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spans="1:28" ht="14.25" customHeight="1" x14ac:dyDescent="0.25">
      <c r="A462" s="55"/>
      <c r="B462" s="79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79"/>
      <c r="P462" s="79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spans="1:28" ht="14.25" customHeight="1" x14ac:dyDescent="0.25">
      <c r="A463" s="55"/>
      <c r="B463" s="79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79"/>
      <c r="P463" s="79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spans="1:28" ht="14.25" customHeight="1" x14ac:dyDescent="0.25">
      <c r="A464" s="55"/>
      <c r="B464" s="79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79"/>
      <c r="P464" s="79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spans="1:28" ht="14.25" customHeight="1" x14ac:dyDescent="0.25">
      <c r="A465" s="55"/>
      <c r="B465" s="79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79"/>
      <c r="P465" s="79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spans="1:28" ht="14.25" customHeight="1" x14ac:dyDescent="0.25">
      <c r="A466" s="55"/>
      <c r="B466" s="79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79"/>
      <c r="P466" s="79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spans="1:28" ht="14.25" customHeight="1" x14ac:dyDescent="0.25">
      <c r="A467" s="55"/>
      <c r="B467" s="79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79"/>
      <c r="P467" s="79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spans="1:28" ht="14.25" customHeight="1" x14ac:dyDescent="0.25">
      <c r="A468" s="55"/>
      <c r="B468" s="79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79"/>
      <c r="P468" s="79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spans="1:28" ht="14.25" customHeight="1" x14ac:dyDescent="0.25">
      <c r="A469" s="55"/>
      <c r="B469" s="79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79"/>
      <c r="P469" s="79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spans="1:28" ht="14.25" customHeight="1" x14ac:dyDescent="0.25">
      <c r="A470" s="55"/>
      <c r="B470" s="79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79"/>
      <c r="P470" s="79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spans="1:28" ht="14.25" customHeight="1" x14ac:dyDescent="0.25">
      <c r="A471" s="55"/>
      <c r="B471" s="79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79"/>
      <c r="P471" s="79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spans="1:28" ht="14.25" customHeight="1" x14ac:dyDescent="0.25">
      <c r="A472" s="55"/>
      <c r="B472" s="79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79"/>
      <c r="P472" s="79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spans="1:28" ht="14.25" customHeight="1" x14ac:dyDescent="0.25">
      <c r="A473" s="55"/>
      <c r="B473" s="79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79"/>
      <c r="P473" s="79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spans="1:28" ht="14.25" customHeight="1" x14ac:dyDescent="0.25">
      <c r="A474" s="55"/>
      <c r="B474" s="79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79"/>
      <c r="P474" s="79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spans="1:28" ht="14.25" customHeight="1" x14ac:dyDescent="0.25">
      <c r="A475" s="55"/>
      <c r="B475" s="79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79"/>
      <c r="P475" s="79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spans="1:28" ht="14.25" customHeight="1" x14ac:dyDescent="0.25">
      <c r="A476" s="55"/>
      <c r="B476" s="79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79"/>
      <c r="P476" s="79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spans="1:28" ht="14.25" customHeight="1" x14ac:dyDescent="0.25">
      <c r="A477" s="55"/>
      <c r="B477" s="79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79"/>
      <c r="P477" s="79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spans="1:28" ht="14.25" customHeight="1" x14ac:dyDescent="0.25">
      <c r="A478" s="55"/>
      <c r="B478" s="79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79"/>
      <c r="P478" s="79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spans="1:28" ht="14.25" customHeight="1" x14ac:dyDescent="0.25">
      <c r="A479" s="55"/>
      <c r="B479" s="79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79"/>
      <c r="P479" s="79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spans="1:28" ht="14.25" customHeight="1" x14ac:dyDescent="0.25">
      <c r="A480" s="55"/>
      <c r="B480" s="79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79"/>
      <c r="P480" s="79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spans="1:28" ht="14.25" customHeight="1" x14ac:dyDescent="0.25">
      <c r="A481" s="55"/>
      <c r="B481" s="79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79"/>
      <c r="P481" s="79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spans="1:28" ht="14.25" customHeight="1" x14ac:dyDescent="0.25">
      <c r="A482" s="55"/>
      <c r="B482" s="79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79"/>
      <c r="P482" s="79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spans="1:28" ht="14.25" customHeight="1" x14ac:dyDescent="0.25">
      <c r="A483" s="55"/>
      <c r="B483" s="79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79"/>
      <c r="P483" s="79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spans="1:28" ht="14.25" customHeight="1" x14ac:dyDescent="0.25">
      <c r="A484" s="55"/>
      <c r="B484" s="79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79"/>
      <c r="P484" s="79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spans="1:28" ht="14.25" customHeight="1" x14ac:dyDescent="0.25">
      <c r="A485" s="55"/>
      <c r="B485" s="79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79"/>
      <c r="P485" s="79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spans="1:28" ht="14.25" customHeight="1" x14ac:dyDescent="0.25">
      <c r="A486" s="55"/>
      <c r="B486" s="79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79"/>
      <c r="P486" s="79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spans="1:28" ht="14.25" customHeight="1" x14ac:dyDescent="0.25">
      <c r="A487" s="55"/>
      <c r="B487" s="79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79"/>
      <c r="P487" s="79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spans="1:28" ht="14.25" customHeight="1" x14ac:dyDescent="0.25">
      <c r="A488" s="55"/>
      <c r="B488" s="79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79"/>
      <c r="P488" s="79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spans="1:28" ht="14.25" customHeight="1" x14ac:dyDescent="0.25">
      <c r="A489" s="55"/>
      <c r="B489" s="79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79"/>
      <c r="P489" s="79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spans="1:28" ht="14.25" customHeight="1" x14ac:dyDescent="0.25">
      <c r="A490" s="55"/>
      <c r="B490" s="79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79"/>
      <c r="P490" s="79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spans="1:28" ht="14.25" customHeight="1" x14ac:dyDescent="0.25">
      <c r="A491" s="55"/>
      <c r="B491" s="79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79"/>
      <c r="P491" s="79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spans="1:28" ht="14.25" customHeight="1" x14ac:dyDescent="0.25">
      <c r="A492" s="55"/>
      <c r="B492" s="79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79"/>
      <c r="P492" s="79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spans="1:28" ht="14.25" customHeight="1" x14ac:dyDescent="0.25">
      <c r="A493" s="55"/>
      <c r="B493" s="79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79"/>
      <c r="P493" s="79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spans="1:28" ht="14.25" customHeight="1" x14ac:dyDescent="0.25">
      <c r="A494" s="55"/>
      <c r="B494" s="79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79"/>
      <c r="P494" s="79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spans="1:28" ht="14.25" customHeight="1" x14ac:dyDescent="0.25">
      <c r="A495" s="55"/>
      <c r="B495" s="79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79"/>
      <c r="P495" s="79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spans="1:28" ht="14.25" customHeight="1" x14ac:dyDescent="0.25">
      <c r="A496" s="55"/>
      <c r="B496" s="79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79"/>
      <c r="P496" s="79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spans="1:28" ht="14.25" customHeight="1" x14ac:dyDescent="0.25">
      <c r="A497" s="55"/>
      <c r="B497" s="79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79"/>
      <c r="P497" s="79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spans="1:28" ht="14.25" customHeight="1" x14ac:dyDescent="0.25">
      <c r="A498" s="55"/>
      <c r="B498" s="79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79"/>
      <c r="P498" s="79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spans="1:28" ht="14.25" customHeight="1" x14ac:dyDescent="0.25">
      <c r="A499" s="55"/>
      <c r="B499" s="79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79"/>
      <c r="P499" s="79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spans="1:28" ht="14.25" customHeight="1" x14ac:dyDescent="0.25">
      <c r="A500" s="55"/>
      <c r="B500" s="79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79"/>
      <c r="P500" s="79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spans="1:28" ht="14.25" customHeight="1" x14ac:dyDescent="0.25">
      <c r="A501" s="55"/>
      <c r="B501" s="79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79"/>
      <c r="P501" s="79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spans="1:28" ht="14.25" customHeight="1" x14ac:dyDescent="0.25">
      <c r="A502" s="55"/>
      <c r="B502" s="79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79"/>
      <c r="P502" s="79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spans="1:28" ht="14.25" customHeight="1" x14ac:dyDescent="0.25">
      <c r="A503" s="55"/>
      <c r="B503" s="79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79"/>
      <c r="P503" s="79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spans="1:28" ht="14.25" customHeight="1" x14ac:dyDescent="0.25">
      <c r="A504" s="55"/>
      <c r="B504" s="79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79"/>
      <c r="P504" s="79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spans="1:28" ht="14.25" customHeight="1" x14ac:dyDescent="0.25">
      <c r="A505" s="55"/>
      <c r="B505" s="79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79"/>
      <c r="P505" s="79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spans="1:28" ht="14.25" customHeight="1" x14ac:dyDescent="0.25">
      <c r="A506" s="55"/>
      <c r="B506" s="79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79"/>
      <c r="P506" s="79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spans="1:28" ht="14.25" customHeight="1" x14ac:dyDescent="0.25">
      <c r="A507" s="55"/>
      <c r="B507" s="79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79"/>
      <c r="P507" s="79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spans="1:28" ht="14.25" customHeight="1" x14ac:dyDescent="0.25">
      <c r="A508" s="55"/>
      <c r="B508" s="79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79"/>
      <c r="P508" s="79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spans="1:28" ht="14.25" customHeight="1" x14ac:dyDescent="0.25">
      <c r="A509" s="55"/>
      <c r="B509" s="79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79"/>
      <c r="P509" s="79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spans="1:28" ht="14.25" customHeight="1" x14ac:dyDescent="0.25">
      <c r="A510" s="55"/>
      <c r="B510" s="79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79"/>
      <c r="P510" s="79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spans="1:28" ht="14.25" customHeight="1" x14ac:dyDescent="0.25">
      <c r="A511" s="55"/>
      <c r="B511" s="79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79"/>
      <c r="P511" s="79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spans="1:28" ht="14.25" customHeight="1" x14ac:dyDescent="0.25">
      <c r="A512" s="55"/>
      <c r="B512" s="79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79"/>
      <c r="P512" s="79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spans="1:28" ht="14.25" customHeight="1" x14ac:dyDescent="0.25">
      <c r="A513" s="55"/>
      <c r="B513" s="79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79"/>
      <c r="P513" s="79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spans="1:28" ht="14.25" customHeight="1" x14ac:dyDescent="0.25">
      <c r="A514" s="55"/>
      <c r="B514" s="79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79"/>
      <c r="P514" s="79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spans="1:28" ht="14.25" customHeight="1" x14ac:dyDescent="0.25">
      <c r="A515" s="55"/>
      <c r="B515" s="79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79"/>
      <c r="P515" s="79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spans="1:28" ht="14.25" customHeight="1" x14ac:dyDescent="0.25">
      <c r="A516" s="55"/>
      <c r="B516" s="79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79"/>
      <c r="P516" s="79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spans="1:28" ht="14.25" customHeight="1" x14ac:dyDescent="0.25">
      <c r="A517" s="55"/>
      <c r="B517" s="79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79"/>
      <c r="P517" s="79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spans="1:28" ht="14.25" customHeight="1" x14ac:dyDescent="0.25">
      <c r="A518" s="55"/>
      <c r="B518" s="79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79"/>
      <c r="P518" s="79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spans="1:28" ht="14.25" customHeight="1" x14ac:dyDescent="0.25">
      <c r="A519" s="55"/>
      <c r="B519" s="79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79"/>
      <c r="P519" s="79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spans="1:28" ht="14.25" customHeight="1" x14ac:dyDescent="0.25">
      <c r="A520" s="55"/>
      <c r="B520" s="79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79"/>
      <c r="P520" s="79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spans="1:28" ht="14.25" customHeight="1" x14ac:dyDescent="0.25">
      <c r="A521" s="55"/>
      <c r="B521" s="79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79"/>
      <c r="P521" s="79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spans="1:28" ht="14.25" customHeight="1" x14ac:dyDescent="0.25">
      <c r="A522" s="55"/>
      <c r="B522" s="79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79"/>
      <c r="P522" s="79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spans="1:28" ht="14.25" customHeight="1" x14ac:dyDescent="0.25">
      <c r="A523" s="55"/>
      <c r="B523" s="79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79"/>
      <c r="P523" s="79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spans="1:28" ht="14.25" customHeight="1" x14ac:dyDescent="0.25">
      <c r="A524" s="55"/>
      <c r="B524" s="79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79"/>
      <c r="P524" s="79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spans="1:28" ht="14.25" customHeight="1" x14ac:dyDescent="0.25">
      <c r="A525" s="55"/>
      <c r="B525" s="79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79"/>
      <c r="P525" s="79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spans="1:28" ht="14.25" customHeight="1" x14ac:dyDescent="0.25">
      <c r="A526" s="55"/>
      <c r="B526" s="79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79"/>
      <c r="P526" s="79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spans="1:28" ht="14.25" customHeight="1" x14ac:dyDescent="0.25">
      <c r="A527" s="55"/>
      <c r="B527" s="79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79"/>
      <c r="P527" s="79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spans="1:28" ht="14.25" customHeight="1" x14ac:dyDescent="0.25">
      <c r="A528" s="55"/>
      <c r="B528" s="79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79"/>
      <c r="P528" s="79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spans="1:28" ht="14.25" customHeight="1" x14ac:dyDescent="0.25">
      <c r="A529" s="55"/>
      <c r="B529" s="79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79"/>
      <c r="P529" s="79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spans="1:28" ht="14.25" customHeight="1" x14ac:dyDescent="0.25">
      <c r="A530" s="55"/>
      <c r="B530" s="79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79"/>
      <c r="P530" s="79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spans="1:28" ht="14.25" customHeight="1" x14ac:dyDescent="0.25">
      <c r="A531" s="55"/>
      <c r="B531" s="79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79"/>
      <c r="P531" s="79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spans="1:28" ht="14.25" customHeight="1" x14ac:dyDescent="0.25">
      <c r="A532" s="55"/>
      <c r="B532" s="79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79"/>
      <c r="P532" s="79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spans="1:28" ht="14.25" customHeight="1" x14ac:dyDescent="0.25">
      <c r="A533" s="55"/>
      <c r="B533" s="79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79"/>
      <c r="P533" s="79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spans="1:28" ht="14.25" customHeight="1" x14ac:dyDescent="0.25">
      <c r="A534" s="55"/>
      <c r="B534" s="79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79"/>
      <c r="P534" s="79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spans="1:28" ht="14.25" customHeight="1" x14ac:dyDescent="0.25">
      <c r="A535" s="55"/>
      <c r="B535" s="79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79"/>
      <c r="P535" s="79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spans="1:28" ht="14.25" customHeight="1" x14ac:dyDescent="0.25">
      <c r="A536" s="55"/>
      <c r="B536" s="79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79"/>
      <c r="P536" s="79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spans="1:28" ht="14.25" customHeight="1" x14ac:dyDescent="0.25">
      <c r="A537" s="55"/>
      <c r="B537" s="79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79"/>
      <c r="P537" s="79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spans="1:28" ht="14.25" customHeight="1" x14ac:dyDescent="0.25">
      <c r="A538" s="55"/>
      <c r="B538" s="79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79"/>
      <c r="P538" s="79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spans="1:28" ht="14.25" customHeight="1" x14ac:dyDescent="0.25">
      <c r="A539" s="55"/>
      <c r="B539" s="79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79"/>
      <c r="P539" s="79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spans="1:28" ht="14.25" customHeight="1" x14ac:dyDescent="0.25">
      <c r="A540" s="55"/>
      <c r="B540" s="79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79"/>
      <c r="P540" s="79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spans="1:28" ht="14.25" customHeight="1" x14ac:dyDescent="0.25">
      <c r="A541" s="55"/>
      <c r="B541" s="79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79"/>
      <c r="P541" s="79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spans="1:28" ht="14.25" customHeight="1" x14ac:dyDescent="0.25">
      <c r="A542" s="55"/>
      <c r="B542" s="79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79"/>
      <c r="P542" s="79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spans="1:28" ht="14.25" customHeight="1" x14ac:dyDescent="0.25">
      <c r="A543" s="55"/>
      <c r="B543" s="79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79"/>
      <c r="P543" s="79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spans="1:28" ht="14.25" customHeight="1" x14ac:dyDescent="0.25">
      <c r="A544" s="55"/>
      <c r="B544" s="79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79"/>
      <c r="P544" s="79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spans="1:28" ht="14.25" customHeight="1" x14ac:dyDescent="0.25">
      <c r="A545" s="55"/>
      <c r="B545" s="79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79"/>
      <c r="P545" s="79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spans="1:28" ht="14.25" customHeight="1" x14ac:dyDescent="0.25">
      <c r="A546" s="55"/>
      <c r="B546" s="79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79"/>
      <c r="P546" s="79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spans="1:28" ht="14.25" customHeight="1" x14ac:dyDescent="0.25">
      <c r="A547" s="55"/>
      <c r="B547" s="79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79"/>
      <c r="P547" s="79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spans="1:28" ht="14.25" customHeight="1" x14ac:dyDescent="0.25">
      <c r="A548" s="55"/>
      <c r="B548" s="79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79"/>
      <c r="P548" s="79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spans="1:28" ht="14.25" customHeight="1" x14ac:dyDescent="0.25">
      <c r="A549" s="55"/>
      <c r="B549" s="79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79"/>
      <c r="P549" s="79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spans="1:28" ht="14.25" customHeight="1" x14ac:dyDescent="0.25">
      <c r="A550" s="55"/>
      <c r="B550" s="79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79"/>
      <c r="P550" s="79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spans="1:28" ht="14.25" customHeight="1" x14ac:dyDescent="0.25">
      <c r="A551" s="55"/>
      <c r="B551" s="79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79"/>
      <c r="P551" s="79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spans="1:28" ht="14.25" customHeight="1" x14ac:dyDescent="0.25">
      <c r="A552" s="55"/>
      <c r="B552" s="79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79"/>
      <c r="P552" s="79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spans="1:28" ht="14.25" customHeight="1" x14ac:dyDescent="0.25">
      <c r="A553" s="55"/>
      <c r="B553" s="79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79"/>
      <c r="P553" s="79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spans="1:28" ht="14.25" customHeight="1" x14ac:dyDescent="0.25">
      <c r="A554" s="55"/>
      <c r="B554" s="79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79"/>
      <c r="P554" s="79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spans="1:28" ht="14.25" customHeight="1" x14ac:dyDescent="0.25">
      <c r="A555" s="55"/>
      <c r="B555" s="79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79"/>
      <c r="P555" s="79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spans="1:28" ht="14.25" customHeight="1" x14ac:dyDescent="0.25">
      <c r="A556" s="55"/>
      <c r="B556" s="79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79"/>
      <c r="P556" s="79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spans="1:28" ht="14.25" customHeight="1" x14ac:dyDescent="0.25">
      <c r="A557" s="55"/>
      <c r="B557" s="79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79"/>
      <c r="P557" s="79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spans="1:28" ht="14.25" customHeight="1" x14ac:dyDescent="0.25">
      <c r="A558" s="55"/>
      <c r="B558" s="79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79"/>
      <c r="P558" s="79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spans="1:28" ht="14.25" customHeight="1" x14ac:dyDescent="0.25">
      <c r="A559" s="55"/>
      <c r="B559" s="79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79"/>
      <c r="P559" s="79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spans="1:28" ht="14.25" customHeight="1" x14ac:dyDescent="0.25">
      <c r="A560" s="55"/>
      <c r="B560" s="79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79"/>
      <c r="P560" s="79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spans="1:28" ht="14.25" customHeight="1" x14ac:dyDescent="0.25">
      <c r="A561" s="55"/>
      <c r="B561" s="79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79"/>
      <c r="P561" s="79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spans="1:28" ht="14.25" customHeight="1" x14ac:dyDescent="0.25">
      <c r="A562" s="55"/>
      <c r="B562" s="79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79"/>
      <c r="P562" s="79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spans="1:28" ht="14.25" customHeight="1" x14ac:dyDescent="0.25">
      <c r="A563" s="55"/>
      <c r="B563" s="79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79"/>
      <c r="P563" s="79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spans="1:28" ht="14.25" customHeight="1" x14ac:dyDescent="0.25">
      <c r="A564" s="55"/>
      <c r="B564" s="79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79"/>
      <c r="P564" s="79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spans="1:28" ht="14.25" customHeight="1" x14ac:dyDescent="0.25">
      <c r="A565" s="55"/>
      <c r="B565" s="79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79"/>
      <c r="P565" s="79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spans="1:28" ht="14.25" customHeight="1" x14ac:dyDescent="0.25">
      <c r="A566" s="55"/>
      <c r="B566" s="79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79"/>
      <c r="P566" s="79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spans="1:28" ht="14.25" customHeight="1" x14ac:dyDescent="0.25">
      <c r="A567" s="55"/>
      <c r="B567" s="79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79"/>
      <c r="P567" s="79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spans="1:28" ht="14.25" customHeight="1" x14ac:dyDescent="0.25">
      <c r="A568" s="55"/>
      <c r="B568" s="79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79"/>
      <c r="P568" s="79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spans="1:28" ht="14.25" customHeight="1" x14ac:dyDescent="0.25">
      <c r="A569" s="55"/>
      <c r="B569" s="79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79"/>
      <c r="P569" s="79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spans="1:28" ht="14.25" customHeight="1" x14ac:dyDescent="0.25">
      <c r="A570" s="55"/>
      <c r="B570" s="79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79"/>
      <c r="P570" s="79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spans="1:28" ht="14.25" customHeight="1" x14ac:dyDescent="0.25">
      <c r="A571" s="55"/>
      <c r="B571" s="79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79"/>
      <c r="P571" s="79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spans="1:28" ht="14.25" customHeight="1" x14ac:dyDescent="0.25">
      <c r="A572" s="55"/>
      <c r="B572" s="79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79"/>
      <c r="P572" s="79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spans="1:28" ht="14.25" customHeight="1" x14ac:dyDescent="0.25">
      <c r="A573" s="55"/>
      <c r="B573" s="79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79"/>
      <c r="P573" s="79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spans="1:28" ht="14.25" customHeight="1" x14ac:dyDescent="0.25">
      <c r="A574" s="55"/>
      <c r="B574" s="79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79"/>
      <c r="P574" s="79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spans="1:28" ht="14.25" customHeight="1" x14ac:dyDescent="0.25">
      <c r="A575" s="55"/>
      <c r="B575" s="79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79"/>
      <c r="P575" s="79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spans="1:28" ht="14.25" customHeight="1" x14ac:dyDescent="0.25">
      <c r="A576" s="55"/>
      <c r="B576" s="79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79"/>
      <c r="P576" s="79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spans="1:28" ht="14.25" customHeight="1" x14ac:dyDescent="0.25">
      <c r="A577" s="55"/>
      <c r="B577" s="79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79"/>
      <c r="P577" s="79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spans="1:28" ht="14.25" customHeight="1" x14ac:dyDescent="0.25">
      <c r="A578" s="55"/>
      <c r="B578" s="79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79"/>
      <c r="P578" s="79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spans="1:28" ht="14.25" customHeight="1" x14ac:dyDescent="0.25">
      <c r="A579" s="55"/>
      <c r="B579" s="79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79"/>
      <c r="P579" s="79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spans="1:28" ht="14.25" customHeight="1" x14ac:dyDescent="0.25">
      <c r="A580" s="55"/>
      <c r="B580" s="79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79"/>
      <c r="P580" s="79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spans="1:28" ht="14.25" customHeight="1" x14ac:dyDescent="0.25">
      <c r="A581" s="55"/>
      <c r="B581" s="79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79"/>
      <c r="P581" s="79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spans="1:28" ht="14.25" customHeight="1" x14ac:dyDescent="0.25">
      <c r="A582" s="55"/>
      <c r="B582" s="79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79"/>
      <c r="P582" s="79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spans="1:28" ht="14.25" customHeight="1" x14ac:dyDescent="0.25">
      <c r="A583" s="55"/>
      <c r="B583" s="79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79"/>
      <c r="P583" s="79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spans="1:28" ht="14.25" customHeight="1" x14ac:dyDescent="0.25">
      <c r="A584" s="55"/>
      <c r="B584" s="79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79"/>
      <c r="P584" s="79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spans="1:28" ht="14.25" customHeight="1" x14ac:dyDescent="0.25">
      <c r="A585" s="55"/>
      <c r="B585" s="79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79"/>
      <c r="P585" s="79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spans="1:28" ht="14.25" customHeight="1" x14ac:dyDescent="0.25">
      <c r="A586" s="55"/>
      <c r="B586" s="79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79"/>
      <c r="P586" s="79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spans="1:28" ht="14.25" customHeight="1" x14ac:dyDescent="0.25">
      <c r="A587" s="55"/>
      <c r="B587" s="79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79"/>
      <c r="P587" s="79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spans="1:28" ht="14.25" customHeight="1" x14ac:dyDescent="0.25">
      <c r="A588" s="55"/>
      <c r="B588" s="79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79"/>
      <c r="P588" s="79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spans="1:28" ht="14.25" customHeight="1" x14ac:dyDescent="0.25">
      <c r="A589" s="55"/>
      <c r="B589" s="79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79"/>
      <c r="P589" s="79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spans="1:28" ht="14.25" customHeight="1" x14ac:dyDescent="0.25">
      <c r="A590" s="55"/>
      <c r="B590" s="79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79"/>
      <c r="P590" s="79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spans="1:28" ht="14.25" customHeight="1" x14ac:dyDescent="0.25">
      <c r="A591" s="55"/>
      <c r="B591" s="79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79"/>
      <c r="P591" s="79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spans="1:28" ht="14.25" customHeight="1" x14ac:dyDescent="0.25">
      <c r="A592" s="55"/>
      <c r="B592" s="79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79"/>
      <c r="P592" s="79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spans="1:28" ht="14.25" customHeight="1" x14ac:dyDescent="0.25">
      <c r="A593" s="55"/>
      <c r="B593" s="79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79"/>
      <c r="P593" s="79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spans="1:28" ht="14.25" customHeight="1" x14ac:dyDescent="0.25">
      <c r="A594" s="55"/>
      <c r="B594" s="79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79"/>
      <c r="P594" s="79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spans="1:28" ht="14.25" customHeight="1" x14ac:dyDescent="0.25">
      <c r="A595" s="55"/>
      <c r="B595" s="79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79"/>
      <c r="P595" s="79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spans="1:28" ht="14.25" customHeight="1" x14ac:dyDescent="0.25">
      <c r="A596" s="55"/>
      <c r="B596" s="79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79"/>
      <c r="P596" s="79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spans="1:28" ht="14.25" customHeight="1" x14ac:dyDescent="0.25">
      <c r="A597" s="55"/>
      <c r="B597" s="79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79"/>
      <c r="P597" s="79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spans="1:28" ht="14.25" customHeight="1" x14ac:dyDescent="0.25">
      <c r="A598" s="55"/>
      <c r="B598" s="79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79"/>
      <c r="P598" s="79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spans="1:28" ht="14.25" customHeight="1" x14ac:dyDescent="0.25">
      <c r="A599" s="55"/>
      <c r="B599" s="79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79"/>
      <c r="P599" s="79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spans="1:28" ht="14.25" customHeight="1" x14ac:dyDescent="0.25">
      <c r="A600" s="55"/>
      <c r="B600" s="79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79"/>
      <c r="P600" s="79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spans="1:28" ht="14.25" customHeight="1" x14ac:dyDescent="0.25">
      <c r="A601" s="55"/>
      <c r="B601" s="79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79"/>
      <c r="P601" s="79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spans="1:28" ht="14.25" customHeight="1" x14ac:dyDescent="0.25">
      <c r="A602" s="55"/>
      <c r="B602" s="79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79"/>
      <c r="P602" s="79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spans="1:28" ht="14.25" customHeight="1" x14ac:dyDescent="0.25">
      <c r="A603" s="55"/>
      <c r="B603" s="79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79"/>
      <c r="P603" s="79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spans="1:28" ht="14.25" customHeight="1" x14ac:dyDescent="0.25">
      <c r="A604" s="55"/>
      <c r="B604" s="79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79"/>
      <c r="P604" s="79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spans="1:28" ht="14.25" customHeight="1" x14ac:dyDescent="0.25">
      <c r="A605" s="55"/>
      <c r="B605" s="79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79"/>
      <c r="P605" s="79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spans="1:28" ht="14.25" customHeight="1" x14ac:dyDescent="0.25">
      <c r="A606" s="55"/>
      <c r="B606" s="79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79"/>
      <c r="P606" s="79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spans="1:28" ht="14.25" customHeight="1" x14ac:dyDescent="0.25">
      <c r="A607" s="55"/>
      <c r="B607" s="79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79"/>
      <c r="P607" s="79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spans="1:28" ht="14.25" customHeight="1" x14ac:dyDescent="0.25">
      <c r="A608" s="55"/>
      <c r="B608" s="79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79"/>
      <c r="P608" s="79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spans="1:28" ht="14.25" customHeight="1" x14ac:dyDescent="0.25">
      <c r="A609" s="55"/>
      <c r="B609" s="79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79"/>
      <c r="P609" s="79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spans="1:28" ht="14.25" customHeight="1" x14ac:dyDescent="0.25">
      <c r="A610" s="55"/>
      <c r="B610" s="79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79"/>
      <c r="P610" s="79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spans="1:28" ht="14.25" customHeight="1" x14ac:dyDescent="0.25">
      <c r="A611" s="55"/>
      <c r="B611" s="79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79"/>
      <c r="P611" s="79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spans="1:28" ht="14.25" customHeight="1" x14ac:dyDescent="0.25">
      <c r="A612" s="55"/>
      <c r="B612" s="79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79"/>
      <c r="P612" s="79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spans="1:28" ht="14.25" customHeight="1" x14ac:dyDescent="0.25">
      <c r="A613" s="55"/>
      <c r="B613" s="79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79"/>
      <c r="P613" s="79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spans="1:28" ht="14.25" customHeight="1" x14ac:dyDescent="0.25">
      <c r="A614" s="55"/>
      <c r="B614" s="79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79"/>
      <c r="P614" s="79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spans="1:28" ht="14.25" customHeight="1" x14ac:dyDescent="0.25">
      <c r="A615" s="55"/>
      <c r="B615" s="79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79"/>
      <c r="P615" s="79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spans="1:28" ht="14.25" customHeight="1" x14ac:dyDescent="0.25">
      <c r="A616" s="55"/>
      <c r="B616" s="79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79"/>
      <c r="P616" s="79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spans="1:28" ht="14.25" customHeight="1" x14ac:dyDescent="0.25">
      <c r="A617" s="55"/>
      <c r="B617" s="79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79"/>
      <c r="P617" s="79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spans="1:28" ht="14.25" customHeight="1" x14ac:dyDescent="0.25">
      <c r="A618" s="55"/>
      <c r="B618" s="79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79"/>
      <c r="P618" s="79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spans="1:28" ht="14.25" customHeight="1" x14ac:dyDescent="0.25">
      <c r="A619" s="55"/>
      <c r="B619" s="79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79"/>
      <c r="P619" s="79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spans="1:28" ht="14.25" customHeight="1" x14ac:dyDescent="0.25">
      <c r="A620" s="55"/>
      <c r="B620" s="79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79"/>
      <c r="P620" s="79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spans="1:28" ht="14.25" customHeight="1" x14ac:dyDescent="0.25">
      <c r="A621" s="55"/>
      <c r="B621" s="79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79"/>
      <c r="P621" s="79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spans="1:28" ht="14.25" customHeight="1" x14ac:dyDescent="0.25">
      <c r="A622" s="55"/>
      <c r="B622" s="79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79"/>
      <c r="P622" s="79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spans="1:28" ht="14.25" customHeight="1" x14ac:dyDescent="0.25">
      <c r="A623" s="55"/>
      <c r="B623" s="79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79"/>
      <c r="P623" s="79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spans="1:28" ht="14.25" customHeight="1" x14ac:dyDescent="0.25">
      <c r="A624" s="55"/>
      <c r="B624" s="79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79"/>
      <c r="P624" s="79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spans="1:28" ht="14.25" customHeight="1" x14ac:dyDescent="0.25">
      <c r="A625" s="55"/>
      <c r="B625" s="79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79"/>
      <c r="P625" s="79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spans="1:28" ht="14.25" customHeight="1" x14ac:dyDescent="0.25">
      <c r="A626" s="55"/>
      <c r="B626" s="79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79"/>
      <c r="P626" s="79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spans="1:28" ht="14.25" customHeight="1" x14ac:dyDescent="0.25">
      <c r="A627" s="55"/>
      <c r="B627" s="79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79"/>
      <c r="P627" s="79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spans="1:28" ht="14.25" customHeight="1" x14ac:dyDescent="0.25">
      <c r="A628" s="55"/>
      <c r="B628" s="79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79"/>
      <c r="P628" s="79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spans="1:28" ht="14.25" customHeight="1" x14ac:dyDescent="0.25">
      <c r="A629" s="55"/>
      <c r="B629" s="79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79"/>
      <c r="P629" s="79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spans="1:28" ht="14.25" customHeight="1" x14ac:dyDescent="0.25">
      <c r="A630" s="55"/>
      <c r="B630" s="79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79"/>
      <c r="P630" s="79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spans="1:28" ht="14.25" customHeight="1" x14ac:dyDescent="0.25">
      <c r="A631" s="55"/>
      <c r="B631" s="79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79"/>
      <c r="P631" s="79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spans="1:28" ht="14.25" customHeight="1" x14ac:dyDescent="0.25">
      <c r="A632" s="55"/>
      <c r="B632" s="79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79"/>
      <c r="P632" s="79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spans="1:28" ht="14.25" customHeight="1" x14ac:dyDescent="0.25">
      <c r="A633" s="55"/>
      <c r="B633" s="79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79"/>
      <c r="P633" s="79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spans="1:28" ht="14.25" customHeight="1" x14ac:dyDescent="0.25">
      <c r="A634" s="55"/>
      <c r="B634" s="79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79"/>
      <c r="P634" s="79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spans="1:28" ht="14.25" customHeight="1" x14ac:dyDescent="0.25">
      <c r="A635" s="55"/>
      <c r="B635" s="79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79"/>
      <c r="P635" s="79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spans="1:28" ht="14.25" customHeight="1" x14ac:dyDescent="0.25">
      <c r="A636" s="55"/>
      <c r="B636" s="79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79"/>
      <c r="P636" s="79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spans="1:28" ht="14.25" customHeight="1" x14ac:dyDescent="0.25">
      <c r="A637" s="55"/>
      <c r="B637" s="79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79"/>
      <c r="P637" s="79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spans="1:28" ht="14.25" customHeight="1" x14ac:dyDescent="0.25">
      <c r="A638" s="55"/>
      <c r="B638" s="79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79"/>
      <c r="P638" s="79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spans="1:28" ht="14.25" customHeight="1" x14ac:dyDescent="0.25">
      <c r="A639" s="55"/>
      <c r="B639" s="79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79"/>
      <c r="P639" s="79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spans="1:28" ht="14.25" customHeight="1" x14ac:dyDescent="0.25">
      <c r="A640" s="55"/>
      <c r="B640" s="79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79"/>
      <c r="P640" s="79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spans="1:28" ht="14.25" customHeight="1" x14ac:dyDescent="0.25">
      <c r="A641" s="55"/>
      <c r="B641" s="79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79"/>
      <c r="P641" s="79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spans="1:28" ht="14.25" customHeight="1" x14ac:dyDescent="0.25">
      <c r="A642" s="55"/>
      <c r="B642" s="79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79"/>
      <c r="P642" s="79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spans="1:28" ht="14.25" customHeight="1" x14ac:dyDescent="0.25">
      <c r="A643" s="55"/>
      <c r="B643" s="79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79"/>
      <c r="P643" s="79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spans="1:28" ht="14.25" customHeight="1" x14ac:dyDescent="0.25">
      <c r="A644" s="55"/>
      <c r="B644" s="79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79"/>
      <c r="P644" s="79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spans="1:28" ht="14.25" customHeight="1" x14ac:dyDescent="0.25">
      <c r="A645" s="55"/>
      <c r="B645" s="79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79"/>
      <c r="P645" s="79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spans="1:28" ht="14.25" customHeight="1" x14ac:dyDescent="0.25">
      <c r="A646" s="55"/>
      <c r="B646" s="79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79"/>
      <c r="P646" s="79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spans="1:28" ht="14.25" customHeight="1" x14ac:dyDescent="0.25">
      <c r="A647" s="55"/>
      <c r="B647" s="79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79"/>
      <c r="P647" s="79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spans="1:28" ht="14.25" customHeight="1" x14ac:dyDescent="0.25">
      <c r="A648" s="55"/>
      <c r="B648" s="79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79"/>
      <c r="P648" s="79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spans="1:28" ht="14.25" customHeight="1" x14ac:dyDescent="0.25">
      <c r="A649" s="55"/>
      <c r="B649" s="79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79"/>
      <c r="P649" s="79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spans="1:28" ht="14.25" customHeight="1" x14ac:dyDescent="0.25">
      <c r="A650" s="55"/>
      <c r="B650" s="79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79"/>
      <c r="P650" s="79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spans="1:28" ht="14.25" customHeight="1" x14ac:dyDescent="0.25">
      <c r="A651" s="55"/>
      <c r="B651" s="79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79"/>
      <c r="P651" s="79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spans="1:28" ht="14.25" customHeight="1" x14ac:dyDescent="0.25">
      <c r="A652" s="55"/>
      <c r="B652" s="79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79"/>
      <c r="P652" s="79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spans="1:28" ht="14.25" customHeight="1" x14ac:dyDescent="0.25">
      <c r="A653" s="55"/>
      <c r="B653" s="79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79"/>
      <c r="P653" s="79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spans="1:28" ht="14.25" customHeight="1" x14ac:dyDescent="0.25">
      <c r="A654" s="55"/>
      <c r="B654" s="79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79"/>
      <c r="P654" s="79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spans="1:28" ht="14.25" customHeight="1" x14ac:dyDescent="0.25">
      <c r="A655" s="55"/>
      <c r="B655" s="79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79"/>
      <c r="P655" s="79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spans="1:28" ht="14.25" customHeight="1" x14ac:dyDescent="0.25">
      <c r="A656" s="55"/>
      <c r="B656" s="79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79"/>
      <c r="P656" s="79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spans="1:28" ht="14.25" customHeight="1" x14ac:dyDescent="0.25">
      <c r="A657" s="55"/>
      <c r="B657" s="79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79"/>
      <c r="P657" s="79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spans="1:28" ht="14.25" customHeight="1" x14ac:dyDescent="0.25">
      <c r="A658" s="55"/>
      <c r="B658" s="79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79"/>
      <c r="P658" s="79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spans="1:28" ht="14.25" customHeight="1" x14ac:dyDescent="0.25">
      <c r="A659" s="55"/>
      <c r="B659" s="79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79"/>
      <c r="P659" s="79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spans="1:28" ht="14.25" customHeight="1" x14ac:dyDescent="0.25">
      <c r="A660" s="55"/>
      <c r="B660" s="79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79"/>
      <c r="P660" s="79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spans="1:28" ht="14.25" customHeight="1" x14ac:dyDescent="0.25">
      <c r="A661" s="55"/>
      <c r="B661" s="79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79"/>
      <c r="P661" s="79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spans="1:28" ht="14.25" customHeight="1" x14ac:dyDescent="0.25">
      <c r="A662" s="55"/>
      <c r="B662" s="79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79"/>
      <c r="P662" s="79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spans="1:28" ht="14.25" customHeight="1" x14ac:dyDescent="0.25">
      <c r="A663" s="55"/>
      <c r="B663" s="79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79"/>
      <c r="P663" s="79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spans="1:28" ht="14.25" customHeight="1" x14ac:dyDescent="0.25">
      <c r="A664" s="55"/>
      <c r="B664" s="79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79"/>
      <c r="P664" s="79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spans="1:28" ht="14.25" customHeight="1" x14ac:dyDescent="0.25">
      <c r="A665" s="55"/>
      <c r="B665" s="79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79"/>
      <c r="P665" s="79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spans="1:28" ht="14.25" customHeight="1" x14ac:dyDescent="0.25">
      <c r="A666" s="55"/>
      <c r="B666" s="79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79"/>
      <c r="P666" s="79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spans="1:28" ht="14.25" customHeight="1" x14ac:dyDescent="0.25">
      <c r="A667" s="55"/>
      <c r="B667" s="79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79"/>
      <c r="P667" s="79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spans="1:28" ht="14.25" customHeight="1" x14ac:dyDescent="0.25">
      <c r="A668" s="55"/>
      <c r="B668" s="79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79"/>
      <c r="P668" s="79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spans="1:28" ht="14.25" customHeight="1" x14ac:dyDescent="0.25">
      <c r="A669" s="55"/>
      <c r="B669" s="79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79"/>
      <c r="P669" s="79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spans="1:28" ht="14.25" customHeight="1" x14ac:dyDescent="0.25">
      <c r="A670" s="55"/>
      <c r="B670" s="79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79"/>
      <c r="P670" s="79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spans="1:28" ht="14.25" customHeight="1" x14ac:dyDescent="0.25">
      <c r="A671" s="55"/>
      <c r="B671" s="79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79"/>
      <c r="P671" s="79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spans="1:28" ht="14.25" customHeight="1" x14ac:dyDescent="0.25">
      <c r="A672" s="55"/>
      <c r="B672" s="79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79"/>
      <c r="P672" s="79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spans="1:28" ht="14.25" customHeight="1" x14ac:dyDescent="0.25">
      <c r="A673" s="55"/>
      <c r="B673" s="79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79"/>
      <c r="P673" s="79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spans="1:28" ht="14.25" customHeight="1" x14ac:dyDescent="0.25">
      <c r="A674" s="55"/>
      <c r="B674" s="79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79"/>
      <c r="P674" s="79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spans="1:28" ht="14.25" customHeight="1" x14ac:dyDescent="0.25">
      <c r="A675" s="55"/>
      <c r="B675" s="79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79"/>
      <c r="P675" s="79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spans="1:28" ht="14.25" customHeight="1" x14ac:dyDescent="0.25">
      <c r="A676" s="55"/>
      <c r="B676" s="79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79"/>
      <c r="P676" s="79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spans="1:28" ht="14.25" customHeight="1" x14ac:dyDescent="0.25">
      <c r="A677" s="55"/>
      <c r="B677" s="79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79"/>
      <c r="P677" s="79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spans="1:28" ht="14.25" customHeight="1" x14ac:dyDescent="0.25">
      <c r="A678" s="55"/>
      <c r="B678" s="79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79"/>
      <c r="P678" s="79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spans="1:28" ht="14.25" customHeight="1" x14ac:dyDescent="0.25">
      <c r="A679" s="55"/>
      <c r="B679" s="79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79"/>
      <c r="P679" s="79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spans="1:28" ht="14.25" customHeight="1" x14ac:dyDescent="0.25">
      <c r="A680" s="55"/>
      <c r="B680" s="79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79"/>
      <c r="P680" s="79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spans="1:28" ht="14.25" customHeight="1" x14ac:dyDescent="0.25">
      <c r="A681" s="55"/>
      <c r="B681" s="79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79"/>
      <c r="P681" s="79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spans="1:28" ht="14.25" customHeight="1" x14ac:dyDescent="0.25">
      <c r="A682" s="55"/>
      <c r="B682" s="79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79"/>
      <c r="P682" s="79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spans="1:28" ht="14.25" customHeight="1" x14ac:dyDescent="0.25">
      <c r="A683" s="55"/>
      <c r="B683" s="79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79"/>
      <c r="P683" s="79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spans="1:28" ht="14.25" customHeight="1" x14ac:dyDescent="0.25">
      <c r="A684" s="55"/>
      <c r="B684" s="79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79"/>
      <c r="P684" s="79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spans="1:28" ht="14.25" customHeight="1" x14ac:dyDescent="0.25">
      <c r="A685" s="55"/>
      <c r="B685" s="79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79"/>
      <c r="P685" s="79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spans="1:28" ht="14.25" customHeight="1" x14ac:dyDescent="0.25">
      <c r="A686" s="55"/>
      <c r="B686" s="79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79"/>
      <c r="P686" s="79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spans="1:28" ht="14.25" customHeight="1" x14ac:dyDescent="0.25">
      <c r="A687" s="55"/>
      <c r="B687" s="79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79"/>
      <c r="P687" s="79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spans="1:28" ht="14.25" customHeight="1" x14ac:dyDescent="0.25">
      <c r="A688" s="55"/>
      <c r="B688" s="79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79"/>
      <c r="P688" s="79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spans="1:28" ht="14.25" customHeight="1" x14ac:dyDescent="0.25">
      <c r="A689" s="55"/>
      <c r="B689" s="79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79"/>
      <c r="P689" s="79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spans="1:28" ht="14.25" customHeight="1" x14ac:dyDescent="0.25">
      <c r="A690" s="55"/>
      <c r="B690" s="79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79"/>
      <c r="P690" s="79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spans="1:28" ht="14.25" customHeight="1" x14ac:dyDescent="0.25">
      <c r="A691" s="55"/>
      <c r="B691" s="79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79"/>
      <c r="P691" s="79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spans="1:28" ht="14.25" customHeight="1" x14ac:dyDescent="0.25">
      <c r="A692" s="55"/>
      <c r="B692" s="79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79"/>
      <c r="P692" s="79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spans="1:28" ht="14.25" customHeight="1" x14ac:dyDescent="0.25">
      <c r="A693" s="55"/>
      <c r="B693" s="79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79"/>
      <c r="P693" s="79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spans="1:28" ht="14.25" customHeight="1" x14ac:dyDescent="0.25">
      <c r="A694" s="55"/>
      <c r="B694" s="79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79"/>
      <c r="P694" s="79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spans="1:28" ht="14.25" customHeight="1" x14ac:dyDescent="0.25">
      <c r="A695" s="55"/>
      <c r="B695" s="79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79"/>
      <c r="P695" s="79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spans="1:28" ht="14.25" customHeight="1" x14ac:dyDescent="0.25">
      <c r="A696" s="55"/>
      <c r="B696" s="79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79"/>
      <c r="P696" s="79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spans="1:28" ht="14.25" customHeight="1" x14ac:dyDescent="0.25">
      <c r="A697" s="55"/>
      <c r="B697" s="79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79"/>
      <c r="P697" s="79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spans="1:28" ht="14.25" customHeight="1" x14ac:dyDescent="0.25">
      <c r="A698" s="55"/>
      <c r="B698" s="79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79"/>
      <c r="P698" s="79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spans="1:28" ht="14.25" customHeight="1" x14ac:dyDescent="0.25">
      <c r="A699" s="55"/>
      <c r="B699" s="79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79"/>
      <c r="P699" s="79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spans="1:28" ht="14.25" customHeight="1" x14ac:dyDescent="0.25">
      <c r="A700" s="55"/>
      <c r="B700" s="79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79"/>
      <c r="P700" s="79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spans="1:28" ht="14.25" customHeight="1" x14ac:dyDescent="0.25">
      <c r="A701" s="55"/>
      <c r="B701" s="79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79"/>
      <c r="P701" s="79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spans="1:28" ht="14.25" customHeight="1" x14ac:dyDescent="0.25">
      <c r="A702" s="55"/>
      <c r="B702" s="79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79"/>
      <c r="P702" s="79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spans="1:28" ht="14.25" customHeight="1" x14ac:dyDescent="0.25">
      <c r="A703" s="55"/>
      <c r="B703" s="79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79"/>
      <c r="P703" s="79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spans="1:28" ht="14.25" customHeight="1" x14ac:dyDescent="0.25">
      <c r="A704" s="55"/>
      <c r="B704" s="79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79"/>
      <c r="P704" s="79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spans="1:28" ht="14.25" customHeight="1" x14ac:dyDescent="0.25">
      <c r="A705" s="55"/>
      <c r="B705" s="79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79"/>
      <c r="P705" s="79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spans="1:28" ht="14.25" customHeight="1" x14ac:dyDescent="0.25">
      <c r="A706" s="55"/>
      <c r="B706" s="79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79"/>
      <c r="P706" s="79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spans="1:28" ht="14.25" customHeight="1" x14ac:dyDescent="0.25">
      <c r="A707" s="55"/>
      <c r="B707" s="79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79"/>
      <c r="P707" s="79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spans="1:28" ht="14.25" customHeight="1" x14ac:dyDescent="0.25">
      <c r="A708" s="55"/>
      <c r="B708" s="79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79"/>
      <c r="P708" s="79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spans="1:28" ht="14.25" customHeight="1" x14ac:dyDescent="0.25">
      <c r="A709" s="55"/>
      <c r="B709" s="79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79"/>
      <c r="P709" s="79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spans="1:28" ht="14.25" customHeight="1" x14ac:dyDescent="0.25">
      <c r="A710" s="55"/>
      <c r="B710" s="79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79"/>
      <c r="P710" s="79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spans="1:28" ht="14.25" customHeight="1" x14ac:dyDescent="0.25">
      <c r="A711" s="55"/>
      <c r="B711" s="79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79"/>
      <c r="P711" s="79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spans="1:28" ht="14.25" customHeight="1" x14ac:dyDescent="0.25">
      <c r="A712" s="55"/>
      <c r="B712" s="79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79"/>
      <c r="P712" s="79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spans="1:28" ht="14.25" customHeight="1" x14ac:dyDescent="0.25">
      <c r="A713" s="55"/>
      <c r="B713" s="79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79"/>
      <c r="P713" s="79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spans="1:28" ht="14.25" customHeight="1" x14ac:dyDescent="0.25">
      <c r="A714" s="55"/>
      <c r="B714" s="79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79"/>
      <c r="P714" s="79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spans="1:28" ht="14.25" customHeight="1" x14ac:dyDescent="0.25">
      <c r="A715" s="55"/>
      <c r="B715" s="79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79"/>
      <c r="P715" s="79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spans="1:28" ht="14.25" customHeight="1" x14ac:dyDescent="0.25">
      <c r="A716" s="55"/>
      <c r="B716" s="79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79"/>
      <c r="P716" s="79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spans="1:28" ht="14.25" customHeight="1" x14ac:dyDescent="0.25">
      <c r="A717" s="55"/>
      <c r="B717" s="79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79"/>
      <c r="P717" s="79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spans="1:28" ht="14.25" customHeight="1" x14ac:dyDescent="0.25">
      <c r="A718" s="55"/>
      <c r="B718" s="79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79"/>
      <c r="P718" s="79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spans="1:28" ht="14.25" customHeight="1" x14ac:dyDescent="0.25">
      <c r="A719" s="55"/>
      <c r="B719" s="79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79"/>
      <c r="P719" s="79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spans="1:28" ht="14.25" customHeight="1" x14ac:dyDescent="0.25">
      <c r="A720" s="55"/>
      <c r="B720" s="79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79"/>
      <c r="P720" s="79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spans="1:28" ht="14.25" customHeight="1" x14ac:dyDescent="0.25">
      <c r="A721" s="55"/>
      <c r="B721" s="79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79"/>
      <c r="P721" s="79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spans="1:28" ht="14.25" customHeight="1" x14ac:dyDescent="0.25">
      <c r="A722" s="55"/>
      <c r="B722" s="79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79"/>
      <c r="P722" s="79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spans="1:28" ht="14.25" customHeight="1" x14ac:dyDescent="0.25">
      <c r="A723" s="55"/>
      <c r="B723" s="79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79"/>
      <c r="P723" s="79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spans="1:28" ht="14.25" customHeight="1" x14ac:dyDescent="0.25">
      <c r="A724" s="55"/>
      <c r="B724" s="79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79"/>
      <c r="P724" s="79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spans="1:28" ht="14.25" customHeight="1" x14ac:dyDescent="0.25">
      <c r="A725" s="55"/>
      <c r="B725" s="79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79"/>
      <c r="P725" s="79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spans="1:28" ht="14.25" customHeight="1" x14ac:dyDescent="0.25">
      <c r="A726" s="55"/>
      <c r="B726" s="79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79"/>
      <c r="P726" s="79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spans="1:28" ht="14.25" customHeight="1" x14ac:dyDescent="0.25">
      <c r="A727" s="55"/>
      <c r="B727" s="79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79"/>
      <c r="P727" s="79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spans="1:28" ht="14.25" customHeight="1" x14ac:dyDescent="0.25">
      <c r="A728" s="55"/>
      <c r="B728" s="79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79"/>
      <c r="P728" s="79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spans="1:28" ht="14.25" customHeight="1" x14ac:dyDescent="0.25">
      <c r="A729" s="55"/>
      <c r="B729" s="79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79"/>
      <c r="P729" s="79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spans="1:28" ht="14.25" customHeight="1" x14ac:dyDescent="0.25">
      <c r="A730" s="55"/>
      <c r="B730" s="79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79"/>
      <c r="P730" s="79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spans="1:28" ht="14.25" customHeight="1" x14ac:dyDescent="0.25">
      <c r="A731" s="55"/>
      <c r="B731" s="79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79"/>
      <c r="P731" s="79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spans="1:28" ht="14.25" customHeight="1" x14ac:dyDescent="0.25">
      <c r="A732" s="55"/>
      <c r="B732" s="79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79"/>
      <c r="P732" s="79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spans="1:28" ht="14.25" customHeight="1" x14ac:dyDescent="0.25">
      <c r="A733" s="55"/>
      <c r="B733" s="79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79"/>
      <c r="P733" s="79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spans="1:28" ht="14.25" customHeight="1" x14ac:dyDescent="0.25">
      <c r="A734" s="55"/>
      <c r="B734" s="79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79"/>
      <c r="P734" s="79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spans="1:28" ht="14.25" customHeight="1" x14ac:dyDescent="0.25">
      <c r="A735" s="55"/>
      <c r="B735" s="79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79"/>
      <c r="P735" s="79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spans="1:28" ht="14.25" customHeight="1" x14ac:dyDescent="0.25">
      <c r="A736" s="55"/>
      <c r="B736" s="79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79"/>
      <c r="P736" s="79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spans="1:28" ht="14.25" customHeight="1" x14ac:dyDescent="0.25">
      <c r="A737" s="55"/>
      <c r="B737" s="79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79"/>
      <c r="P737" s="79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spans="1:28" ht="14.25" customHeight="1" x14ac:dyDescent="0.25">
      <c r="A738" s="55"/>
      <c r="B738" s="79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79"/>
      <c r="P738" s="79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spans="1:28" ht="14.25" customHeight="1" x14ac:dyDescent="0.25">
      <c r="A739" s="55"/>
      <c r="B739" s="79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79"/>
      <c r="P739" s="79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spans="1:28" ht="14.25" customHeight="1" x14ac:dyDescent="0.25">
      <c r="A740" s="55"/>
      <c r="B740" s="79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79"/>
      <c r="P740" s="79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spans="1:28" ht="14.25" customHeight="1" x14ac:dyDescent="0.25">
      <c r="A741" s="55"/>
      <c r="B741" s="79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79"/>
      <c r="P741" s="79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spans="1:28" ht="14.25" customHeight="1" x14ac:dyDescent="0.25">
      <c r="A742" s="55"/>
      <c r="B742" s="79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79"/>
      <c r="P742" s="79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spans="1:28" ht="14.25" customHeight="1" x14ac:dyDescent="0.25">
      <c r="A743" s="55"/>
      <c r="B743" s="79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79"/>
      <c r="P743" s="79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spans="1:28" ht="14.25" customHeight="1" x14ac:dyDescent="0.25">
      <c r="A744" s="55"/>
      <c r="B744" s="79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79"/>
      <c r="P744" s="79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spans="1:28" ht="14.25" customHeight="1" x14ac:dyDescent="0.25">
      <c r="A745" s="55"/>
      <c r="B745" s="79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79"/>
      <c r="P745" s="79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spans="1:28" ht="14.25" customHeight="1" x14ac:dyDescent="0.25">
      <c r="A746" s="55"/>
      <c r="B746" s="79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79"/>
      <c r="P746" s="79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spans="1:28" ht="14.25" customHeight="1" x14ac:dyDescent="0.25">
      <c r="A747" s="55"/>
      <c r="B747" s="79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79"/>
      <c r="P747" s="79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spans="1:28" ht="14.25" customHeight="1" x14ac:dyDescent="0.25">
      <c r="A748" s="55"/>
      <c r="B748" s="79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79"/>
      <c r="P748" s="79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spans="1:28" ht="14.25" customHeight="1" x14ac:dyDescent="0.25">
      <c r="A749" s="55"/>
      <c r="B749" s="79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79"/>
      <c r="P749" s="79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spans="1:28" ht="14.25" customHeight="1" x14ac:dyDescent="0.25">
      <c r="A750" s="55"/>
      <c r="B750" s="79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79"/>
      <c r="P750" s="79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spans="1:28" ht="14.25" customHeight="1" x14ac:dyDescent="0.25">
      <c r="A751" s="55"/>
      <c r="B751" s="79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79"/>
      <c r="P751" s="79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spans="1:28" ht="14.25" customHeight="1" x14ac:dyDescent="0.25">
      <c r="A752" s="55"/>
      <c r="B752" s="79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79"/>
      <c r="P752" s="79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spans="1:28" ht="14.25" customHeight="1" x14ac:dyDescent="0.25">
      <c r="A753" s="55"/>
      <c r="B753" s="79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79"/>
      <c r="P753" s="79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spans="1:28" ht="14.25" customHeight="1" x14ac:dyDescent="0.25">
      <c r="A754" s="55"/>
      <c r="B754" s="79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79"/>
      <c r="P754" s="79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spans="1:28" ht="14.25" customHeight="1" x14ac:dyDescent="0.25">
      <c r="A755" s="55"/>
      <c r="B755" s="79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79"/>
      <c r="P755" s="79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spans="1:28" ht="14.25" customHeight="1" x14ac:dyDescent="0.25">
      <c r="A756" s="55"/>
      <c r="B756" s="79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79"/>
      <c r="P756" s="79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spans="1:28" ht="14.25" customHeight="1" x14ac:dyDescent="0.25">
      <c r="A757" s="55"/>
      <c r="B757" s="79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79"/>
      <c r="P757" s="79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spans="1:28" ht="14.25" customHeight="1" x14ac:dyDescent="0.25">
      <c r="A758" s="55"/>
      <c r="B758" s="79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79"/>
      <c r="P758" s="79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spans="1:28" ht="14.25" customHeight="1" x14ac:dyDescent="0.25">
      <c r="A759" s="55"/>
      <c r="B759" s="79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79"/>
      <c r="P759" s="79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spans="1:28" ht="14.25" customHeight="1" x14ac:dyDescent="0.25">
      <c r="A760" s="55"/>
      <c r="B760" s="79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79"/>
      <c r="P760" s="79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spans="1:28" ht="14.25" customHeight="1" x14ac:dyDescent="0.25">
      <c r="A761" s="55"/>
      <c r="B761" s="79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79"/>
      <c r="P761" s="79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spans="1:28" ht="14.25" customHeight="1" x14ac:dyDescent="0.25">
      <c r="A762" s="55"/>
      <c r="B762" s="79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79"/>
      <c r="P762" s="79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spans="1:28" ht="14.25" customHeight="1" x14ac:dyDescent="0.25">
      <c r="A763" s="55"/>
      <c r="B763" s="79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79"/>
      <c r="P763" s="79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spans="1:28" ht="14.25" customHeight="1" x14ac:dyDescent="0.25">
      <c r="A764" s="55"/>
      <c r="B764" s="79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79"/>
      <c r="P764" s="79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spans="1:28" ht="14.25" customHeight="1" x14ac:dyDescent="0.25">
      <c r="A765" s="55"/>
      <c r="B765" s="79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79"/>
      <c r="P765" s="79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spans="1:28" ht="14.25" customHeight="1" x14ac:dyDescent="0.25">
      <c r="A766" s="55"/>
      <c r="B766" s="79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79"/>
      <c r="P766" s="79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spans="1:28" ht="14.25" customHeight="1" x14ac:dyDescent="0.25">
      <c r="A767" s="55"/>
      <c r="B767" s="79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79"/>
      <c r="P767" s="79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spans="1:28" ht="14.25" customHeight="1" x14ac:dyDescent="0.25">
      <c r="A768" s="55"/>
      <c r="B768" s="79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79"/>
      <c r="P768" s="79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spans="1:28" ht="14.25" customHeight="1" x14ac:dyDescent="0.25">
      <c r="A769" s="55"/>
      <c r="B769" s="79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79"/>
      <c r="P769" s="79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spans="1:28" ht="14.25" customHeight="1" x14ac:dyDescent="0.25">
      <c r="A770" s="55"/>
      <c r="B770" s="79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79"/>
      <c r="P770" s="79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spans="1:28" ht="14.25" customHeight="1" x14ac:dyDescent="0.25">
      <c r="A771" s="55"/>
      <c r="B771" s="79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79"/>
      <c r="P771" s="79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spans="1:28" ht="14.25" customHeight="1" x14ac:dyDescent="0.25">
      <c r="A772" s="55"/>
      <c r="B772" s="79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79"/>
      <c r="P772" s="79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spans="1:28" ht="14.25" customHeight="1" x14ac:dyDescent="0.25">
      <c r="A773" s="55"/>
      <c r="B773" s="79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79"/>
      <c r="P773" s="79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spans="1:28" ht="14.25" customHeight="1" x14ac:dyDescent="0.25">
      <c r="A774" s="55"/>
      <c r="B774" s="79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79"/>
      <c r="P774" s="79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spans="1:28" ht="14.25" customHeight="1" x14ac:dyDescent="0.25">
      <c r="A775" s="55"/>
      <c r="B775" s="79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79"/>
      <c r="P775" s="79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spans="1:28" ht="14.25" customHeight="1" x14ac:dyDescent="0.25">
      <c r="A776" s="55"/>
      <c r="B776" s="79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79"/>
      <c r="P776" s="79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spans="1:28" ht="14.25" customHeight="1" x14ac:dyDescent="0.25">
      <c r="A777" s="55"/>
      <c r="B777" s="79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79"/>
      <c r="P777" s="79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spans="1:28" ht="14.25" customHeight="1" x14ac:dyDescent="0.25">
      <c r="A778" s="55"/>
      <c r="B778" s="79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79"/>
      <c r="P778" s="79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spans="1:28" ht="14.25" customHeight="1" x14ac:dyDescent="0.25">
      <c r="A779" s="55"/>
      <c r="B779" s="79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79"/>
      <c r="P779" s="79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spans="1:28" ht="14.25" customHeight="1" x14ac:dyDescent="0.25">
      <c r="A780" s="55"/>
      <c r="B780" s="79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79"/>
      <c r="P780" s="79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spans="1:28" ht="14.25" customHeight="1" x14ac:dyDescent="0.25">
      <c r="A781" s="55"/>
      <c r="B781" s="79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79"/>
      <c r="P781" s="79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spans="1:28" ht="14.25" customHeight="1" x14ac:dyDescent="0.25">
      <c r="A782" s="55"/>
      <c r="B782" s="79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79"/>
      <c r="P782" s="79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spans="1:28" ht="14.25" customHeight="1" x14ac:dyDescent="0.25">
      <c r="A783" s="55"/>
      <c r="B783" s="79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79"/>
      <c r="P783" s="79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spans="1:28" ht="14.25" customHeight="1" x14ac:dyDescent="0.25">
      <c r="A784" s="55"/>
      <c r="B784" s="79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79"/>
      <c r="P784" s="79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spans="1:28" ht="14.25" customHeight="1" x14ac:dyDescent="0.25">
      <c r="A785" s="55"/>
      <c r="B785" s="79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79"/>
      <c r="P785" s="79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spans="1:28" ht="14.25" customHeight="1" x14ac:dyDescent="0.25">
      <c r="A786" s="55"/>
      <c r="B786" s="79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79"/>
      <c r="P786" s="79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spans="1:28" ht="14.25" customHeight="1" x14ac:dyDescent="0.25">
      <c r="A787" s="55"/>
      <c r="B787" s="79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79"/>
      <c r="P787" s="79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spans="1:28" ht="14.25" customHeight="1" x14ac:dyDescent="0.25">
      <c r="A788" s="55"/>
      <c r="B788" s="79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79"/>
      <c r="P788" s="79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spans="1:28" ht="14.25" customHeight="1" x14ac:dyDescent="0.25">
      <c r="A789" s="55"/>
      <c r="B789" s="79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79"/>
      <c r="P789" s="79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spans="1:28" ht="14.25" customHeight="1" x14ac:dyDescent="0.25">
      <c r="A790" s="55"/>
      <c r="B790" s="79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79"/>
      <c r="P790" s="79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spans="1:28" ht="14.25" customHeight="1" x14ac:dyDescent="0.25">
      <c r="A791" s="55"/>
      <c r="B791" s="79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79"/>
      <c r="P791" s="79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spans="1:28" ht="14.25" customHeight="1" x14ac:dyDescent="0.25">
      <c r="A792" s="55"/>
      <c r="B792" s="79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79"/>
      <c r="P792" s="79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spans="1:28" ht="14.25" customHeight="1" x14ac:dyDescent="0.25">
      <c r="A793" s="55"/>
      <c r="B793" s="79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79"/>
      <c r="P793" s="79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spans="1:28" ht="14.25" customHeight="1" x14ac:dyDescent="0.25">
      <c r="A794" s="55"/>
      <c r="B794" s="79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79"/>
      <c r="P794" s="79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spans="1:28" ht="14.25" customHeight="1" x14ac:dyDescent="0.25">
      <c r="A795" s="55"/>
      <c r="B795" s="79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79"/>
      <c r="P795" s="79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spans="1:28" ht="14.25" customHeight="1" x14ac:dyDescent="0.25">
      <c r="A796" s="55"/>
      <c r="B796" s="79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79"/>
      <c r="P796" s="79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spans="1:28" ht="14.25" customHeight="1" x14ac:dyDescent="0.25">
      <c r="A797" s="55"/>
      <c r="B797" s="79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79"/>
      <c r="P797" s="79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spans="1:28" ht="14.25" customHeight="1" x14ac:dyDescent="0.25">
      <c r="A798" s="55"/>
      <c r="B798" s="79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79"/>
      <c r="P798" s="79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spans="1:28" ht="14.25" customHeight="1" x14ac:dyDescent="0.25">
      <c r="A799" s="55"/>
      <c r="B799" s="79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79"/>
      <c r="P799" s="79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spans="1:28" ht="14.25" customHeight="1" x14ac:dyDescent="0.25">
      <c r="A800" s="55"/>
      <c r="B800" s="79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79"/>
      <c r="P800" s="79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spans="1:28" ht="14.25" customHeight="1" x14ac:dyDescent="0.25">
      <c r="A801" s="55"/>
      <c r="B801" s="79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79"/>
      <c r="P801" s="79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spans="1:28" ht="14.25" customHeight="1" x14ac:dyDescent="0.25">
      <c r="A802" s="55"/>
      <c r="B802" s="79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79"/>
      <c r="P802" s="79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spans="1:28" ht="14.25" customHeight="1" x14ac:dyDescent="0.25">
      <c r="A803" s="55"/>
      <c r="B803" s="79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79"/>
      <c r="P803" s="79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spans="1:28" ht="14.25" customHeight="1" x14ac:dyDescent="0.25">
      <c r="A804" s="55"/>
      <c r="B804" s="79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79"/>
      <c r="P804" s="79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spans="1:28" ht="14.25" customHeight="1" x14ac:dyDescent="0.25">
      <c r="A805" s="55"/>
      <c r="B805" s="79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79"/>
      <c r="P805" s="79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spans="1:28" ht="14.25" customHeight="1" x14ac:dyDescent="0.25">
      <c r="A806" s="55"/>
      <c r="B806" s="79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79"/>
      <c r="P806" s="79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spans="1:28" ht="14.25" customHeight="1" x14ac:dyDescent="0.25">
      <c r="A807" s="55"/>
      <c r="B807" s="79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79"/>
      <c r="P807" s="79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spans="1:28" ht="14.25" customHeight="1" x14ac:dyDescent="0.25">
      <c r="A808" s="55"/>
      <c r="B808" s="79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79"/>
      <c r="P808" s="79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spans="1:28" ht="14.25" customHeight="1" x14ac:dyDescent="0.25">
      <c r="A809" s="55"/>
      <c r="B809" s="79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79"/>
      <c r="P809" s="79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spans="1:28" ht="14.25" customHeight="1" x14ac:dyDescent="0.25">
      <c r="A810" s="55"/>
      <c r="B810" s="79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79"/>
      <c r="P810" s="79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spans="1:28" ht="14.25" customHeight="1" x14ac:dyDescent="0.25">
      <c r="A811" s="55"/>
      <c r="B811" s="79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79"/>
      <c r="P811" s="79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spans="1:28" ht="14.25" customHeight="1" x14ac:dyDescent="0.25">
      <c r="A812" s="55"/>
      <c r="B812" s="79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79"/>
      <c r="P812" s="79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spans="1:28" ht="14.25" customHeight="1" x14ac:dyDescent="0.25">
      <c r="A813" s="55"/>
      <c r="B813" s="79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79"/>
      <c r="P813" s="79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spans="1:28" ht="14.25" customHeight="1" x14ac:dyDescent="0.25">
      <c r="A814" s="55"/>
      <c r="B814" s="79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79"/>
      <c r="P814" s="79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spans="1:28" ht="14.25" customHeight="1" x14ac:dyDescent="0.25">
      <c r="A815" s="55"/>
      <c r="B815" s="79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79"/>
      <c r="P815" s="79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spans="1:28" ht="14.25" customHeight="1" x14ac:dyDescent="0.25">
      <c r="A816" s="55"/>
      <c r="B816" s="79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79"/>
      <c r="P816" s="79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spans="1:28" ht="14.25" customHeight="1" x14ac:dyDescent="0.25">
      <c r="A817" s="55"/>
      <c r="B817" s="79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79"/>
      <c r="P817" s="79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spans="1:28" ht="14.25" customHeight="1" x14ac:dyDescent="0.25">
      <c r="A818" s="55"/>
      <c r="B818" s="79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79"/>
      <c r="P818" s="79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spans="1:28" ht="14.25" customHeight="1" x14ac:dyDescent="0.25">
      <c r="A819" s="55"/>
      <c r="B819" s="79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79"/>
      <c r="P819" s="79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spans="1:28" ht="14.25" customHeight="1" x14ac:dyDescent="0.25">
      <c r="A820" s="55"/>
      <c r="B820" s="79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79"/>
      <c r="P820" s="79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spans="1:28" ht="14.25" customHeight="1" x14ac:dyDescent="0.25">
      <c r="A821" s="55"/>
      <c r="B821" s="79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79"/>
      <c r="P821" s="79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spans="1:28" ht="14.25" customHeight="1" x14ac:dyDescent="0.25">
      <c r="A822" s="55"/>
      <c r="B822" s="79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79"/>
      <c r="P822" s="79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spans="1:28" ht="14.25" customHeight="1" x14ac:dyDescent="0.25">
      <c r="A823" s="55"/>
      <c r="B823" s="79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79"/>
      <c r="P823" s="79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spans="1:28" ht="14.25" customHeight="1" x14ac:dyDescent="0.25">
      <c r="A824" s="55"/>
      <c r="B824" s="79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79"/>
      <c r="P824" s="79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spans="1:28" ht="14.25" customHeight="1" x14ac:dyDescent="0.25">
      <c r="A825" s="55"/>
      <c r="B825" s="79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79"/>
      <c r="P825" s="79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spans="1:28" ht="14.25" customHeight="1" x14ac:dyDescent="0.25">
      <c r="A826" s="55"/>
      <c r="B826" s="79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79"/>
      <c r="P826" s="79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spans="1:28" ht="14.25" customHeight="1" x14ac:dyDescent="0.25">
      <c r="A827" s="55"/>
      <c r="B827" s="79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79"/>
      <c r="P827" s="79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spans="1:28" ht="14.25" customHeight="1" x14ac:dyDescent="0.25">
      <c r="A828" s="55"/>
      <c r="B828" s="79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79"/>
      <c r="P828" s="79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spans="1:28" ht="14.25" customHeight="1" x14ac:dyDescent="0.25">
      <c r="A829" s="55"/>
      <c r="B829" s="79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79"/>
      <c r="P829" s="79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spans="1:28" ht="14.25" customHeight="1" x14ac:dyDescent="0.25">
      <c r="A830" s="55"/>
      <c r="B830" s="79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79"/>
      <c r="P830" s="79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spans="1:28" ht="14.25" customHeight="1" x14ac:dyDescent="0.25">
      <c r="A831" s="55"/>
      <c r="B831" s="79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79"/>
      <c r="P831" s="79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spans="1:28" ht="14.25" customHeight="1" x14ac:dyDescent="0.25">
      <c r="A832" s="55"/>
      <c r="B832" s="79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79"/>
      <c r="P832" s="79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spans="1:28" ht="14.25" customHeight="1" x14ac:dyDescent="0.25">
      <c r="A833" s="55"/>
      <c r="B833" s="79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79"/>
      <c r="P833" s="79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spans="1:28" ht="14.25" customHeight="1" x14ac:dyDescent="0.25">
      <c r="A834" s="55"/>
      <c r="B834" s="79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79"/>
      <c r="P834" s="79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spans="1:28" ht="14.25" customHeight="1" x14ac:dyDescent="0.25">
      <c r="A835" s="55"/>
      <c r="B835" s="79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79"/>
      <c r="P835" s="79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spans="1:28" ht="14.25" customHeight="1" x14ac:dyDescent="0.25">
      <c r="A836" s="55"/>
      <c r="B836" s="79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79"/>
      <c r="P836" s="79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spans="1:28" ht="14.25" customHeight="1" x14ac:dyDescent="0.25">
      <c r="A837" s="55"/>
      <c r="B837" s="79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79"/>
      <c r="P837" s="79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spans="1:28" ht="14.25" customHeight="1" x14ac:dyDescent="0.25">
      <c r="A838" s="55"/>
      <c r="B838" s="79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79"/>
      <c r="P838" s="79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spans="1:28" ht="14.25" customHeight="1" x14ac:dyDescent="0.25">
      <c r="A839" s="55"/>
      <c r="B839" s="79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79"/>
      <c r="P839" s="79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spans="1:28" ht="14.25" customHeight="1" x14ac:dyDescent="0.25">
      <c r="A840" s="55"/>
      <c r="B840" s="79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79"/>
      <c r="P840" s="79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spans="1:28" ht="14.25" customHeight="1" x14ac:dyDescent="0.25">
      <c r="A841" s="55"/>
      <c r="B841" s="79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79"/>
      <c r="P841" s="79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spans="1:28" ht="14.25" customHeight="1" x14ac:dyDescent="0.25">
      <c r="A842" s="55"/>
      <c r="B842" s="79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79"/>
      <c r="P842" s="79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spans="1:28" ht="14.25" customHeight="1" x14ac:dyDescent="0.25">
      <c r="A843" s="55"/>
      <c r="B843" s="79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79"/>
      <c r="P843" s="79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spans="1:28" ht="14.25" customHeight="1" x14ac:dyDescent="0.25">
      <c r="A844" s="55"/>
      <c r="B844" s="79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79"/>
      <c r="P844" s="79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spans="1:28" ht="14.25" customHeight="1" x14ac:dyDescent="0.25">
      <c r="A845" s="55"/>
      <c r="B845" s="79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79"/>
      <c r="P845" s="79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spans="1:28" ht="14.25" customHeight="1" x14ac:dyDescent="0.25">
      <c r="A846" s="55"/>
      <c r="B846" s="79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79"/>
      <c r="P846" s="79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spans="1:28" ht="14.25" customHeight="1" x14ac:dyDescent="0.25">
      <c r="A847" s="55"/>
      <c r="B847" s="79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79"/>
      <c r="P847" s="79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spans="1:28" ht="14.25" customHeight="1" x14ac:dyDescent="0.25">
      <c r="A848" s="55"/>
      <c r="B848" s="79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79"/>
      <c r="P848" s="79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spans="1:28" ht="14.25" customHeight="1" x14ac:dyDescent="0.25">
      <c r="A849" s="55"/>
      <c r="B849" s="79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79"/>
      <c r="P849" s="79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spans="1:28" ht="14.25" customHeight="1" x14ac:dyDescent="0.25">
      <c r="A850" s="55"/>
      <c r="B850" s="79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79"/>
      <c r="P850" s="79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spans="1:28" ht="14.25" customHeight="1" x14ac:dyDescent="0.25">
      <c r="A851" s="55"/>
      <c r="B851" s="79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79"/>
      <c r="P851" s="79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spans="1:28" ht="14.25" customHeight="1" x14ac:dyDescent="0.25">
      <c r="A852" s="55"/>
      <c r="B852" s="79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79"/>
      <c r="P852" s="79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spans="1:28" ht="14.25" customHeight="1" x14ac:dyDescent="0.25">
      <c r="A853" s="55"/>
      <c r="B853" s="79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79"/>
      <c r="P853" s="79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spans="1:28" ht="14.25" customHeight="1" x14ac:dyDescent="0.25">
      <c r="A854" s="55"/>
      <c r="B854" s="79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79"/>
      <c r="P854" s="79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spans="1:28" ht="14.25" customHeight="1" x14ac:dyDescent="0.25">
      <c r="A855" s="55"/>
      <c r="B855" s="79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79"/>
      <c r="P855" s="79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spans="1:28" ht="14.25" customHeight="1" x14ac:dyDescent="0.25">
      <c r="A856" s="55"/>
      <c r="B856" s="79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79"/>
      <c r="P856" s="79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spans="1:28" ht="14.25" customHeight="1" x14ac:dyDescent="0.25">
      <c r="A857" s="55"/>
      <c r="B857" s="79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79"/>
      <c r="P857" s="79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spans="1:28" ht="14.25" customHeight="1" x14ac:dyDescent="0.25">
      <c r="A858" s="55"/>
      <c r="B858" s="79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79"/>
      <c r="P858" s="79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spans="1:28" ht="14.25" customHeight="1" x14ac:dyDescent="0.25">
      <c r="A859" s="55"/>
      <c r="B859" s="79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79"/>
      <c r="P859" s="79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spans="1:28" ht="14.25" customHeight="1" x14ac:dyDescent="0.25">
      <c r="A860" s="55"/>
      <c r="B860" s="79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79"/>
      <c r="P860" s="79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spans="1:28" ht="14.25" customHeight="1" x14ac:dyDescent="0.25">
      <c r="A861" s="55"/>
      <c r="B861" s="79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79"/>
      <c r="P861" s="79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spans="1:28" ht="14.25" customHeight="1" x14ac:dyDescent="0.25">
      <c r="A862" s="55"/>
      <c r="B862" s="79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79"/>
      <c r="P862" s="79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spans="1:28" ht="14.25" customHeight="1" x14ac:dyDescent="0.25">
      <c r="A863" s="55"/>
      <c r="B863" s="79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79"/>
      <c r="P863" s="79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spans="1:28" ht="14.25" customHeight="1" x14ac:dyDescent="0.25">
      <c r="A864" s="55"/>
      <c r="B864" s="79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79"/>
      <c r="P864" s="79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spans="1:28" ht="14.25" customHeight="1" x14ac:dyDescent="0.25">
      <c r="A865" s="55"/>
      <c r="B865" s="79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79"/>
      <c r="P865" s="79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spans="1:28" ht="14.25" customHeight="1" x14ac:dyDescent="0.25">
      <c r="A866" s="55"/>
      <c r="B866" s="79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79"/>
      <c r="P866" s="79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spans="1:28" ht="14.25" customHeight="1" x14ac:dyDescent="0.25">
      <c r="A867" s="55"/>
      <c r="B867" s="79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79"/>
      <c r="P867" s="79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spans="1:28" ht="14.25" customHeight="1" x14ac:dyDescent="0.25">
      <c r="A868" s="55"/>
      <c r="B868" s="79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79"/>
      <c r="P868" s="79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spans="1:28" ht="14.25" customHeight="1" x14ac:dyDescent="0.25">
      <c r="A869" s="55"/>
      <c r="B869" s="79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79"/>
      <c r="P869" s="79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spans="1:28" ht="14.25" customHeight="1" x14ac:dyDescent="0.25">
      <c r="A870" s="55"/>
      <c r="B870" s="79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79"/>
      <c r="P870" s="79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spans="1:28" ht="14.25" customHeight="1" x14ac:dyDescent="0.25">
      <c r="A871" s="55"/>
      <c r="B871" s="79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79"/>
      <c r="P871" s="79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spans="1:28" ht="14.25" customHeight="1" x14ac:dyDescent="0.25">
      <c r="A872" s="55"/>
      <c r="B872" s="79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79"/>
      <c r="P872" s="79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spans="1:28" ht="14.25" customHeight="1" x14ac:dyDescent="0.25">
      <c r="A873" s="55"/>
      <c r="B873" s="79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79"/>
      <c r="P873" s="79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spans="1:28" ht="14.25" customHeight="1" x14ac:dyDescent="0.25">
      <c r="A874" s="55"/>
      <c r="B874" s="79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79"/>
      <c r="P874" s="79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spans="1:28" ht="14.25" customHeight="1" x14ac:dyDescent="0.25">
      <c r="A875" s="55"/>
      <c r="B875" s="79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79"/>
      <c r="P875" s="79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spans="1:28" ht="14.25" customHeight="1" x14ac:dyDescent="0.25">
      <c r="A876" s="55"/>
      <c r="B876" s="79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79"/>
      <c r="P876" s="79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spans="1:28" ht="14.25" customHeight="1" x14ac:dyDescent="0.25">
      <c r="A877" s="55"/>
      <c r="B877" s="79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79"/>
      <c r="P877" s="79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spans="1:28" ht="14.25" customHeight="1" x14ac:dyDescent="0.25">
      <c r="A878" s="55"/>
      <c r="B878" s="79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79"/>
      <c r="P878" s="79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spans="1:28" ht="14.25" customHeight="1" x14ac:dyDescent="0.25">
      <c r="A879" s="55"/>
      <c r="B879" s="79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79"/>
      <c r="P879" s="79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spans="1:28" ht="14.25" customHeight="1" x14ac:dyDescent="0.25">
      <c r="A880" s="55"/>
      <c r="B880" s="79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79"/>
      <c r="P880" s="79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spans="1:28" ht="14.25" customHeight="1" x14ac:dyDescent="0.25">
      <c r="A881" s="55"/>
      <c r="B881" s="79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79"/>
      <c r="P881" s="79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spans="1:28" ht="14.25" customHeight="1" x14ac:dyDescent="0.25">
      <c r="A882" s="55"/>
      <c r="B882" s="79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79"/>
      <c r="P882" s="79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spans="1:28" ht="14.25" customHeight="1" x14ac:dyDescent="0.25">
      <c r="A883" s="55"/>
      <c r="B883" s="79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79"/>
      <c r="P883" s="79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spans="1:28" ht="14.25" customHeight="1" x14ac:dyDescent="0.25">
      <c r="A884" s="55"/>
      <c r="B884" s="79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79"/>
      <c r="P884" s="79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spans="1:28" ht="14.25" customHeight="1" x14ac:dyDescent="0.25">
      <c r="A885" s="55"/>
      <c r="B885" s="79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79"/>
      <c r="P885" s="79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spans="1:28" ht="14.25" customHeight="1" x14ac:dyDescent="0.25">
      <c r="A886" s="55"/>
      <c r="B886" s="79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79"/>
      <c r="P886" s="79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spans="1:28" ht="14.25" customHeight="1" x14ac:dyDescent="0.25">
      <c r="A887" s="55"/>
      <c r="B887" s="79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79"/>
      <c r="P887" s="79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spans="1:28" ht="14.25" customHeight="1" x14ac:dyDescent="0.25">
      <c r="A888" s="55"/>
      <c r="B888" s="79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79"/>
      <c r="P888" s="79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spans="1:28" ht="14.25" customHeight="1" x14ac:dyDescent="0.25">
      <c r="A889" s="55"/>
      <c r="B889" s="79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79"/>
      <c r="P889" s="79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spans="1:28" ht="14.25" customHeight="1" x14ac:dyDescent="0.25">
      <c r="A890" s="55"/>
      <c r="B890" s="79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79"/>
      <c r="P890" s="79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spans="1:28" ht="14.25" customHeight="1" x14ac:dyDescent="0.25">
      <c r="A891" s="55"/>
      <c r="B891" s="79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79"/>
      <c r="P891" s="79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spans="1:28" ht="14.25" customHeight="1" x14ac:dyDescent="0.25">
      <c r="A892" s="55"/>
      <c r="B892" s="79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79"/>
      <c r="P892" s="79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spans="1:28" ht="14.25" customHeight="1" x14ac:dyDescent="0.25">
      <c r="A893" s="55"/>
      <c r="B893" s="79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79"/>
      <c r="P893" s="79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spans="1:28" ht="14.25" customHeight="1" x14ac:dyDescent="0.25">
      <c r="A894" s="55"/>
      <c r="B894" s="79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79"/>
      <c r="P894" s="79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spans="1:28" ht="14.25" customHeight="1" x14ac:dyDescent="0.25">
      <c r="A895" s="55"/>
      <c r="B895" s="79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79"/>
      <c r="P895" s="79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spans="1:28" ht="14.25" customHeight="1" x14ac:dyDescent="0.25">
      <c r="A896" s="55"/>
      <c r="B896" s="79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79"/>
      <c r="P896" s="79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spans="1:28" ht="14.25" customHeight="1" x14ac:dyDescent="0.25">
      <c r="A897" s="55"/>
      <c r="B897" s="79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79"/>
      <c r="P897" s="79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spans="1:28" ht="14.25" customHeight="1" x14ac:dyDescent="0.25">
      <c r="A898" s="55"/>
      <c r="B898" s="79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79"/>
      <c r="P898" s="79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spans="1:28" ht="14.25" customHeight="1" x14ac:dyDescent="0.25">
      <c r="A899" s="55"/>
      <c r="B899" s="79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79"/>
      <c r="P899" s="79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spans="1:28" ht="14.25" customHeight="1" x14ac:dyDescent="0.25">
      <c r="A900" s="55"/>
      <c r="B900" s="79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79"/>
      <c r="P900" s="79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spans="1:28" ht="14.25" customHeight="1" x14ac:dyDescent="0.25">
      <c r="A901" s="55"/>
      <c r="B901" s="79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79"/>
      <c r="P901" s="79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spans="1:28" ht="14.25" customHeight="1" x14ac:dyDescent="0.25">
      <c r="A902" s="55"/>
      <c r="B902" s="79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79"/>
      <c r="P902" s="79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spans="1:28" ht="14.25" customHeight="1" x14ac:dyDescent="0.25">
      <c r="A903" s="55"/>
      <c r="B903" s="79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79"/>
      <c r="P903" s="79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spans="1:28" ht="14.25" customHeight="1" x14ac:dyDescent="0.25">
      <c r="A904" s="55"/>
      <c r="B904" s="79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79"/>
      <c r="P904" s="79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spans="1:28" ht="14.25" customHeight="1" x14ac:dyDescent="0.25">
      <c r="A905" s="55"/>
      <c r="B905" s="79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79"/>
      <c r="P905" s="79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spans="1:28" ht="14.25" customHeight="1" x14ac:dyDescent="0.25">
      <c r="A906" s="55"/>
      <c r="B906" s="79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79"/>
      <c r="P906" s="79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spans="1:28" ht="14.25" customHeight="1" x14ac:dyDescent="0.25">
      <c r="A907" s="55"/>
      <c r="B907" s="79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79"/>
      <c r="P907" s="79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spans="1:28" ht="14.25" customHeight="1" x14ac:dyDescent="0.25">
      <c r="A908" s="55"/>
      <c r="B908" s="79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79"/>
      <c r="P908" s="79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spans="1:28" ht="14.25" customHeight="1" x14ac:dyDescent="0.25">
      <c r="A909" s="55"/>
      <c r="B909" s="79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79"/>
      <c r="P909" s="79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spans="1:28" ht="14.25" customHeight="1" x14ac:dyDescent="0.25">
      <c r="A910" s="55"/>
      <c r="B910" s="79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79"/>
      <c r="P910" s="79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spans="1:28" ht="14.25" customHeight="1" x14ac:dyDescent="0.25">
      <c r="A911" s="55"/>
      <c r="B911" s="79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79"/>
      <c r="P911" s="79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spans="1:28" ht="14.25" customHeight="1" x14ac:dyDescent="0.25">
      <c r="A912" s="55"/>
      <c r="B912" s="79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79"/>
      <c r="P912" s="79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spans="1:28" ht="14.25" customHeight="1" x14ac:dyDescent="0.25">
      <c r="A913" s="55"/>
      <c r="B913" s="79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79"/>
      <c r="P913" s="79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spans="1:28" ht="14.25" customHeight="1" x14ac:dyDescent="0.25">
      <c r="A914" s="55"/>
      <c r="B914" s="79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79"/>
      <c r="P914" s="79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spans="1:28" ht="14.25" customHeight="1" x14ac:dyDescent="0.25">
      <c r="A915" s="55"/>
      <c r="B915" s="79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79"/>
      <c r="P915" s="79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spans="1:28" ht="14.25" customHeight="1" x14ac:dyDescent="0.25">
      <c r="A916" s="55"/>
      <c r="B916" s="79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79"/>
      <c r="P916" s="79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spans="1:28" ht="14.25" customHeight="1" x14ac:dyDescent="0.25">
      <c r="A917" s="55"/>
      <c r="B917" s="79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79"/>
      <c r="P917" s="79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spans="1:28" ht="14.25" customHeight="1" x14ac:dyDescent="0.25">
      <c r="A918" s="55"/>
      <c r="B918" s="79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79"/>
      <c r="P918" s="79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spans="1:28" ht="14.25" customHeight="1" x14ac:dyDescent="0.25">
      <c r="A919" s="55"/>
      <c r="B919" s="79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79"/>
      <c r="P919" s="79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spans="1:28" ht="14.25" customHeight="1" x14ac:dyDescent="0.25">
      <c r="A920" s="55"/>
      <c r="B920" s="79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79"/>
      <c r="P920" s="79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spans="1:28" ht="14.25" customHeight="1" x14ac:dyDescent="0.25">
      <c r="A921" s="55"/>
      <c r="B921" s="79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79"/>
      <c r="P921" s="79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spans="1:28" ht="14.25" customHeight="1" x14ac:dyDescent="0.25">
      <c r="A922" s="55"/>
      <c r="B922" s="79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79"/>
      <c r="P922" s="79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spans="1:28" ht="14.25" customHeight="1" x14ac:dyDescent="0.25">
      <c r="A923" s="55"/>
      <c r="B923" s="79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79"/>
      <c r="P923" s="79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spans="1:28" ht="14.25" customHeight="1" x14ac:dyDescent="0.25">
      <c r="A924" s="55"/>
      <c r="B924" s="79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79"/>
      <c r="P924" s="79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spans="1:28" ht="14.25" customHeight="1" x14ac:dyDescent="0.25">
      <c r="A925" s="55"/>
      <c r="B925" s="79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79"/>
      <c r="P925" s="79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spans="1:28" ht="14.25" customHeight="1" x14ac:dyDescent="0.25">
      <c r="A926" s="55"/>
      <c r="B926" s="79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79"/>
      <c r="P926" s="79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spans="1:28" ht="14.25" customHeight="1" x14ac:dyDescent="0.25">
      <c r="A927" s="55"/>
      <c r="B927" s="79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79"/>
      <c r="P927" s="79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spans="1:28" ht="14.25" customHeight="1" x14ac:dyDescent="0.25">
      <c r="A928" s="55"/>
      <c r="B928" s="79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79"/>
      <c r="P928" s="79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spans="1:28" ht="14.25" customHeight="1" x14ac:dyDescent="0.25">
      <c r="A929" s="55"/>
      <c r="B929" s="79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79"/>
      <c r="P929" s="79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spans="1:28" ht="14.25" customHeight="1" x14ac:dyDescent="0.25">
      <c r="A930" s="55"/>
      <c r="B930" s="79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79"/>
      <c r="P930" s="79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spans="1:28" ht="14.25" customHeight="1" x14ac:dyDescent="0.25">
      <c r="A931" s="55"/>
      <c r="B931" s="79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79"/>
      <c r="P931" s="79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spans="1:28" ht="14.25" customHeight="1" x14ac:dyDescent="0.25">
      <c r="A932" s="55"/>
      <c r="B932" s="79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79"/>
      <c r="P932" s="79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spans="1:28" ht="14.25" customHeight="1" x14ac:dyDescent="0.25">
      <c r="A933" s="55"/>
      <c r="B933" s="79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79"/>
      <c r="P933" s="79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spans="1:28" ht="14.25" customHeight="1" x14ac:dyDescent="0.25">
      <c r="A934" s="55"/>
      <c r="B934" s="79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79"/>
      <c r="P934" s="79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spans="1:28" ht="14.25" customHeight="1" x14ac:dyDescent="0.25">
      <c r="A935" s="55"/>
      <c r="B935" s="79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79"/>
      <c r="P935" s="79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spans="1:28" ht="14.25" customHeight="1" x14ac:dyDescent="0.25">
      <c r="A936" s="55"/>
      <c r="B936" s="79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79"/>
      <c r="P936" s="79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spans="1:28" ht="14.25" customHeight="1" x14ac:dyDescent="0.25">
      <c r="A937" s="55"/>
      <c r="B937" s="79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79"/>
      <c r="P937" s="79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spans="1:28" ht="14.25" customHeight="1" x14ac:dyDescent="0.25">
      <c r="A938" s="55"/>
      <c r="B938" s="79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79"/>
      <c r="P938" s="79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spans="1:28" ht="14.25" customHeight="1" x14ac:dyDescent="0.25">
      <c r="A939" s="55"/>
      <c r="B939" s="79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79"/>
      <c r="P939" s="79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spans="1:28" ht="14.25" customHeight="1" x14ac:dyDescent="0.25">
      <c r="A940" s="55"/>
      <c r="B940" s="79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79"/>
      <c r="P940" s="79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spans="1:28" ht="14.25" customHeight="1" x14ac:dyDescent="0.25">
      <c r="A941" s="55"/>
      <c r="B941" s="79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79"/>
      <c r="P941" s="79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spans="1:28" ht="14.25" customHeight="1" x14ac:dyDescent="0.25">
      <c r="A942" s="55"/>
      <c r="B942" s="79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79"/>
      <c r="P942" s="79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spans="1:28" ht="14.25" customHeight="1" x14ac:dyDescent="0.25">
      <c r="A943" s="55"/>
      <c r="B943" s="79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79"/>
      <c r="P943" s="79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spans="1:28" ht="14.25" customHeight="1" x14ac:dyDescent="0.25">
      <c r="A944" s="55"/>
      <c r="B944" s="79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79"/>
      <c r="P944" s="79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spans="1:28" ht="14.25" customHeight="1" x14ac:dyDescent="0.25">
      <c r="A945" s="55"/>
      <c r="B945" s="79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79"/>
      <c r="P945" s="79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spans="1:28" ht="14.25" customHeight="1" x14ac:dyDescent="0.25">
      <c r="A946" s="55"/>
      <c r="B946" s="79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79"/>
      <c r="P946" s="79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spans="1:28" ht="14.25" customHeight="1" x14ac:dyDescent="0.25">
      <c r="A947" s="55"/>
      <c r="B947" s="79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79"/>
      <c r="P947" s="79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spans="1:28" ht="14.25" customHeight="1" x14ac:dyDescent="0.25">
      <c r="A948" s="55"/>
      <c r="B948" s="79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79"/>
      <c r="P948" s="79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spans="1:28" ht="14.25" customHeight="1" x14ac:dyDescent="0.25">
      <c r="A949" s="55"/>
      <c r="B949" s="79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79"/>
      <c r="P949" s="79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spans="1:28" ht="14.25" customHeight="1" x14ac:dyDescent="0.25">
      <c r="A950" s="55"/>
      <c r="B950" s="79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79"/>
      <c r="P950" s="79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spans="1:28" ht="14.25" customHeight="1" x14ac:dyDescent="0.25">
      <c r="A951" s="55"/>
      <c r="B951" s="79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79"/>
      <c r="P951" s="79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spans="1:28" ht="14.25" customHeight="1" x14ac:dyDescent="0.25">
      <c r="A952" s="55"/>
      <c r="B952" s="79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79"/>
      <c r="P952" s="79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spans="1:28" ht="14.25" customHeight="1" x14ac:dyDescent="0.25">
      <c r="A953" s="55"/>
      <c r="B953" s="79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79"/>
      <c r="P953" s="79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spans="1:28" ht="14.25" customHeight="1" x14ac:dyDescent="0.25">
      <c r="A954" s="55"/>
      <c r="B954" s="79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79"/>
      <c r="P954" s="79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spans="1:28" ht="14.25" customHeight="1" x14ac:dyDescent="0.25">
      <c r="A955" s="55"/>
      <c r="B955" s="79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79"/>
      <c r="P955" s="79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spans="1:28" ht="14.25" customHeight="1" x14ac:dyDescent="0.25">
      <c r="A956" s="55"/>
      <c r="B956" s="79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79"/>
      <c r="P956" s="79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spans="1:28" ht="14.25" customHeight="1" x14ac:dyDescent="0.25">
      <c r="A957" s="55"/>
      <c r="B957" s="79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79"/>
      <c r="P957" s="79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spans="1:28" ht="14.25" customHeight="1" x14ac:dyDescent="0.25">
      <c r="A958" s="55"/>
      <c r="B958" s="79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79"/>
      <c r="P958" s="79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spans="1:28" ht="14.25" customHeight="1" x14ac:dyDescent="0.25">
      <c r="A959" s="55"/>
      <c r="B959" s="79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79"/>
      <c r="P959" s="79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spans="1:28" ht="14.25" customHeight="1" x14ac:dyDescent="0.25">
      <c r="A960" s="55"/>
      <c r="B960" s="79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79"/>
      <c r="P960" s="79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spans="1:28" ht="14.25" customHeight="1" x14ac:dyDescent="0.25">
      <c r="A961" s="55"/>
      <c r="B961" s="79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79"/>
      <c r="P961" s="79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spans="1:28" ht="14.25" customHeight="1" x14ac:dyDescent="0.25">
      <c r="A962" s="55"/>
      <c r="B962" s="79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79"/>
      <c r="P962" s="79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spans="1:28" ht="14.25" customHeight="1" x14ac:dyDescent="0.25">
      <c r="A963" s="55"/>
      <c r="B963" s="79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79"/>
      <c r="P963" s="79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spans="1:28" ht="14.25" customHeight="1" x14ac:dyDescent="0.25">
      <c r="A964" s="55"/>
      <c r="B964" s="79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79"/>
      <c r="P964" s="79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spans="1:28" ht="14.25" customHeight="1" x14ac:dyDescent="0.25">
      <c r="A965" s="55"/>
      <c r="B965" s="79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79"/>
      <c r="P965" s="79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spans="1:28" ht="14.25" customHeight="1" x14ac:dyDescent="0.25">
      <c r="A966" s="55"/>
      <c r="B966" s="79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79"/>
      <c r="P966" s="79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spans="1:28" ht="14.25" customHeight="1" x14ac:dyDescent="0.25">
      <c r="A967" s="55"/>
      <c r="B967" s="79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79"/>
      <c r="P967" s="79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spans="1:28" ht="14.25" customHeight="1" x14ac:dyDescent="0.25">
      <c r="A968" s="55"/>
      <c r="B968" s="79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79"/>
      <c r="P968" s="79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spans="1:28" ht="14.25" customHeight="1" x14ac:dyDescent="0.25">
      <c r="A969" s="55"/>
      <c r="B969" s="79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79"/>
      <c r="P969" s="79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spans="1:28" ht="14.25" customHeight="1" x14ac:dyDescent="0.25">
      <c r="A970" s="55"/>
      <c r="B970" s="79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79"/>
      <c r="P970" s="79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spans="1:28" ht="14.25" customHeight="1" x14ac:dyDescent="0.25">
      <c r="A971" s="55"/>
      <c r="B971" s="79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79"/>
      <c r="P971" s="79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spans="1:28" ht="14.25" customHeight="1" x14ac:dyDescent="0.25">
      <c r="A972" s="55"/>
      <c r="B972" s="79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79"/>
      <c r="P972" s="79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spans="1:28" ht="14.25" customHeight="1" x14ac:dyDescent="0.25">
      <c r="A973" s="55"/>
      <c r="B973" s="79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79"/>
      <c r="P973" s="79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spans="1:28" ht="14.25" customHeight="1" x14ac:dyDescent="0.25">
      <c r="A974" s="55"/>
      <c r="B974" s="79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79"/>
      <c r="P974" s="79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spans="1:28" ht="14.25" customHeight="1" x14ac:dyDescent="0.25">
      <c r="A975" s="55"/>
      <c r="B975" s="79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79"/>
      <c r="P975" s="79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spans="1:28" ht="14.25" customHeight="1" x14ac:dyDescent="0.25">
      <c r="A976" s="55"/>
      <c r="B976" s="79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79"/>
      <c r="P976" s="79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spans="1:28" ht="14.25" customHeight="1" x14ac:dyDescent="0.25">
      <c r="A977" s="55"/>
      <c r="B977" s="79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79"/>
      <c r="P977" s="79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spans="1:28" ht="14.25" customHeight="1" x14ac:dyDescent="0.25">
      <c r="A978" s="55"/>
      <c r="B978" s="79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79"/>
      <c r="P978" s="79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spans="1:28" ht="14.25" customHeight="1" x14ac:dyDescent="0.25">
      <c r="A979" s="55"/>
      <c r="B979" s="79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79"/>
      <c r="P979" s="79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spans="1:28" ht="14.25" customHeight="1" x14ac:dyDescent="0.25">
      <c r="A980" s="55"/>
      <c r="B980" s="79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79"/>
      <c r="P980" s="79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spans="1:28" ht="14.25" customHeight="1" x14ac:dyDescent="0.25">
      <c r="A981" s="55"/>
      <c r="B981" s="79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79"/>
      <c r="P981" s="79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spans="1:28" ht="14.25" customHeight="1" x14ac:dyDescent="0.25">
      <c r="A982" s="55"/>
      <c r="B982" s="79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79"/>
      <c r="P982" s="79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spans="1:28" ht="14.25" customHeight="1" x14ac:dyDescent="0.25">
      <c r="A983" s="55"/>
      <c r="B983" s="79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79"/>
      <c r="P983" s="79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spans="1:28" ht="14.25" customHeight="1" x14ac:dyDescent="0.25">
      <c r="A984" s="55"/>
      <c r="B984" s="79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79"/>
      <c r="P984" s="79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spans="1:28" ht="14.25" customHeight="1" x14ac:dyDescent="0.25">
      <c r="A985" s="55"/>
      <c r="B985" s="79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79"/>
      <c r="P985" s="79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spans="1:28" ht="14.25" customHeight="1" x14ac:dyDescent="0.25">
      <c r="A986" s="55"/>
      <c r="B986" s="79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79"/>
      <c r="P986" s="79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spans="1:28" ht="14.25" customHeight="1" x14ac:dyDescent="0.25">
      <c r="A987" s="55"/>
      <c r="B987" s="79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79"/>
      <c r="P987" s="79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spans="1:28" ht="14.25" customHeight="1" x14ac:dyDescent="0.25">
      <c r="A988" s="55"/>
      <c r="B988" s="79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79"/>
      <c r="P988" s="79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spans="1:28" ht="14.25" customHeight="1" x14ac:dyDescent="0.25">
      <c r="A989" s="55"/>
      <c r="B989" s="79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79"/>
      <c r="P989" s="79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spans="1:28" ht="14.25" customHeight="1" x14ac:dyDescent="0.25">
      <c r="A990" s="55"/>
      <c r="B990" s="79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79"/>
      <c r="P990" s="79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spans="1:28" ht="14.25" customHeight="1" x14ac:dyDescent="0.25">
      <c r="A991" s="55"/>
      <c r="B991" s="79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79"/>
      <c r="P991" s="79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spans="1:28" ht="14.25" customHeight="1" x14ac:dyDescent="0.25">
      <c r="A992" s="55"/>
      <c r="B992" s="79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79"/>
      <c r="P992" s="79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spans="1:28" ht="14.25" customHeight="1" x14ac:dyDescent="0.25">
      <c r="A993" s="55"/>
      <c r="B993" s="79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79"/>
      <c r="P993" s="79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spans="1:28" ht="14.25" customHeight="1" x14ac:dyDescent="0.25">
      <c r="A994" s="55"/>
      <c r="B994" s="79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79"/>
      <c r="P994" s="79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spans="1:28" ht="14.25" customHeight="1" x14ac:dyDescent="0.25">
      <c r="A995" s="55"/>
      <c r="B995" s="79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79"/>
      <c r="P995" s="79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spans="1:28" ht="14.25" customHeight="1" x14ac:dyDescent="0.25">
      <c r="A996" s="55"/>
      <c r="B996" s="79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79"/>
      <c r="P996" s="79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spans="1:28" ht="14.25" customHeight="1" x14ac:dyDescent="0.25">
      <c r="A997" s="55"/>
      <c r="B997" s="79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79"/>
      <c r="P997" s="79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spans="1:28" ht="14.25" customHeight="1" x14ac:dyDescent="0.25">
      <c r="A998" s="55"/>
      <c r="B998" s="79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79"/>
      <c r="P998" s="79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spans="1:28" ht="14.25" customHeight="1" x14ac:dyDescent="0.25">
      <c r="A999" s="55"/>
      <c r="B999" s="79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79"/>
      <c r="P999" s="79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spans="1:28" ht="14.25" customHeight="1" x14ac:dyDescent="0.25">
      <c r="A1000" s="55"/>
      <c r="B1000" s="79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79"/>
      <c r="P1000" s="79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 spans="1:28" ht="14.25" customHeight="1" x14ac:dyDescent="0.25">
      <c r="A1001" s="55"/>
      <c r="B1001" s="79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79"/>
      <c r="P1001" s="79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 spans="1:28" ht="14.25" customHeight="1" x14ac:dyDescent="0.25">
      <c r="A1002" s="55"/>
      <c r="B1002" s="79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79"/>
      <c r="P1002" s="79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 spans="1:28" ht="14.25" customHeight="1" x14ac:dyDescent="0.25">
      <c r="A1003" s="55"/>
      <c r="B1003" s="79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79"/>
      <c r="P1003" s="79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</sheetData>
  <autoFilter ref="A1:O1003" xr:uid="{00000000-0009-0000-0000-000006000000}"/>
  <pageMargins left="0.7" right="0.7" top="0.75" bottom="0.75" header="0" footer="0"/>
  <pageSetup paperSize="9" scale="53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2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9.42578125" customWidth="1"/>
    <col min="3" max="3" width="20.5703125" customWidth="1"/>
    <col min="4" max="4" width="25.5703125" customWidth="1"/>
    <col min="5" max="5" width="23.7109375" customWidth="1"/>
    <col min="6" max="6" width="11.85546875" customWidth="1"/>
    <col min="7" max="7" width="8" customWidth="1"/>
    <col min="8" max="8" width="11.5703125" customWidth="1"/>
    <col min="9" max="9" width="13.28515625" customWidth="1"/>
    <col min="10" max="10" width="16.5703125" customWidth="1"/>
    <col min="11" max="11" width="8.28515625" customWidth="1"/>
    <col min="12" max="13" width="10" customWidth="1"/>
    <col min="14" max="14" width="12.85546875" customWidth="1"/>
    <col min="15" max="15" width="9.5703125" customWidth="1"/>
    <col min="16" max="16" width="12" customWidth="1"/>
    <col min="17" max="17" width="11.140625" customWidth="1"/>
  </cols>
  <sheetData>
    <row r="1" spans="1:17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142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175</v>
      </c>
    </row>
    <row r="2" spans="1:17" x14ac:dyDescent="0.25">
      <c r="A2" s="20">
        <v>426</v>
      </c>
      <c r="B2" s="21">
        <v>96926694</v>
      </c>
      <c r="C2" s="20" t="s">
        <v>211</v>
      </c>
      <c r="D2" s="21" t="s">
        <v>92</v>
      </c>
      <c r="E2" s="33" t="s">
        <v>93</v>
      </c>
      <c r="F2" s="20" t="s">
        <v>151</v>
      </c>
      <c r="G2" s="22">
        <v>7.38</v>
      </c>
      <c r="H2" s="23">
        <v>14641</v>
      </c>
      <c r="I2" s="24">
        <f t="shared" ref="I2:I4" si="0">G2*H2</f>
        <v>108050.58</v>
      </c>
      <c r="J2" s="23"/>
      <c r="K2" s="21">
        <v>38</v>
      </c>
      <c r="L2" s="25"/>
      <c r="M2" s="25"/>
      <c r="N2" s="25">
        <f t="shared" ref="N2:N4" si="1">O2-7</f>
        <v>45946</v>
      </c>
      <c r="O2" s="25">
        <v>45953</v>
      </c>
      <c r="P2" s="25"/>
      <c r="Q2" s="25"/>
    </row>
    <row r="3" spans="1:17" x14ac:dyDescent="0.25">
      <c r="A3" s="20">
        <v>426</v>
      </c>
      <c r="B3" s="21">
        <v>96926694</v>
      </c>
      <c r="C3" s="20" t="s">
        <v>212</v>
      </c>
      <c r="D3" s="21" t="s">
        <v>92</v>
      </c>
      <c r="E3" s="33" t="s">
        <v>93</v>
      </c>
      <c r="F3" s="20" t="s">
        <v>151</v>
      </c>
      <c r="G3" s="22">
        <v>7.38</v>
      </c>
      <c r="H3" s="23">
        <v>607</v>
      </c>
      <c r="I3" s="24">
        <f t="shared" si="0"/>
        <v>4479.66</v>
      </c>
      <c r="J3" s="23"/>
      <c r="K3" s="21"/>
      <c r="L3" s="25"/>
      <c r="M3" s="25"/>
      <c r="N3" s="25">
        <f t="shared" si="1"/>
        <v>45913</v>
      </c>
      <c r="O3" s="25">
        <v>45920</v>
      </c>
      <c r="P3" s="25"/>
      <c r="Q3" s="25"/>
    </row>
    <row r="4" spans="1:17" x14ac:dyDescent="0.25">
      <c r="A4" s="20">
        <v>426</v>
      </c>
      <c r="B4" s="21">
        <v>96926708</v>
      </c>
      <c r="C4" s="20" t="s">
        <v>213</v>
      </c>
      <c r="D4" s="21" t="s">
        <v>92</v>
      </c>
      <c r="E4" s="33" t="s">
        <v>93</v>
      </c>
      <c r="F4" s="20" t="s">
        <v>151</v>
      </c>
      <c r="G4" s="22">
        <v>7.38</v>
      </c>
      <c r="H4" s="23">
        <v>625</v>
      </c>
      <c r="I4" s="24">
        <f t="shared" si="0"/>
        <v>4612.5</v>
      </c>
      <c r="J4" s="23"/>
      <c r="K4" s="21"/>
      <c r="L4" s="25"/>
      <c r="M4" s="25"/>
      <c r="N4" s="25">
        <f t="shared" si="1"/>
        <v>45946</v>
      </c>
      <c r="O4" s="25">
        <v>45953</v>
      </c>
      <c r="P4" s="25"/>
      <c r="Q4" s="25"/>
    </row>
    <row r="5" spans="1:17" x14ac:dyDescent="0.25">
      <c r="A5" s="20"/>
      <c r="B5" s="37"/>
      <c r="C5" s="37"/>
      <c r="D5" s="37"/>
      <c r="E5" s="33"/>
      <c r="F5" s="26" t="s">
        <v>181</v>
      </c>
      <c r="G5" s="27"/>
      <c r="H5" s="28">
        <f t="shared" ref="H5:J5" si="2">SUM(H2:H4)</f>
        <v>15873</v>
      </c>
      <c r="I5" s="29">
        <f t="shared" si="2"/>
        <v>117142.74</v>
      </c>
      <c r="J5" s="28">
        <f t="shared" si="2"/>
        <v>0</v>
      </c>
      <c r="K5" s="37"/>
      <c r="L5" s="25"/>
      <c r="M5" s="25"/>
      <c r="N5" s="25"/>
      <c r="O5" s="25"/>
      <c r="P5" s="25"/>
      <c r="Q5" s="25"/>
    </row>
    <row r="6" spans="1:17" x14ac:dyDescent="0.25">
      <c r="A6" s="20">
        <v>424</v>
      </c>
      <c r="B6" s="21"/>
      <c r="C6" s="20"/>
      <c r="D6" s="21" t="s">
        <v>94</v>
      </c>
      <c r="E6" s="33" t="s">
        <v>90</v>
      </c>
      <c r="F6" s="20" t="s">
        <v>151</v>
      </c>
      <c r="G6" s="22">
        <v>9.65</v>
      </c>
      <c r="H6" s="23">
        <v>9024</v>
      </c>
      <c r="I6" s="24">
        <f t="shared" ref="I6:I11" si="3">G6*H6</f>
        <v>87081.600000000006</v>
      </c>
      <c r="J6" s="23"/>
      <c r="K6" s="21"/>
      <c r="L6" s="25"/>
      <c r="M6" s="25"/>
      <c r="N6" s="25">
        <f t="shared" ref="N6:N11" si="4">O6-7</f>
        <v>45946</v>
      </c>
      <c r="O6" s="25">
        <v>45953</v>
      </c>
      <c r="P6" s="25"/>
      <c r="Q6" s="25"/>
    </row>
    <row r="7" spans="1:17" x14ac:dyDescent="0.25">
      <c r="A7" s="20">
        <v>424</v>
      </c>
      <c r="B7" s="21"/>
      <c r="C7" s="20"/>
      <c r="D7" s="21" t="s">
        <v>94</v>
      </c>
      <c r="E7" s="33" t="s">
        <v>90</v>
      </c>
      <c r="F7" s="20" t="s">
        <v>151</v>
      </c>
      <c r="G7" s="22">
        <v>9.65</v>
      </c>
      <c r="H7" s="23">
        <v>2000</v>
      </c>
      <c r="I7" s="24">
        <f t="shared" si="3"/>
        <v>19300</v>
      </c>
      <c r="J7" s="23"/>
      <c r="K7" s="21"/>
      <c r="L7" s="25"/>
      <c r="M7" s="25"/>
      <c r="N7" s="25">
        <f t="shared" si="4"/>
        <v>45946</v>
      </c>
      <c r="O7" s="25">
        <v>45953</v>
      </c>
      <c r="P7" s="25"/>
      <c r="Q7" s="25"/>
    </row>
    <row r="8" spans="1:17" x14ac:dyDescent="0.25">
      <c r="A8" s="20">
        <v>424</v>
      </c>
      <c r="B8" s="21"/>
      <c r="C8" s="20"/>
      <c r="D8" s="21" t="s">
        <v>94</v>
      </c>
      <c r="E8" s="33" t="s">
        <v>95</v>
      </c>
      <c r="F8" s="20" t="s">
        <v>151</v>
      </c>
      <c r="G8" s="22">
        <v>9.65</v>
      </c>
      <c r="H8" s="23">
        <v>10859</v>
      </c>
      <c r="I8" s="24">
        <f t="shared" si="3"/>
        <v>104789.35</v>
      </c>
      <c r="J8" s="23"/>
      <c r="K8" s="21"/>
      <c r="L8" s="25"/>
      <c r="M8" s="25"/>
      <c r="N8" s="25">
        <f t="shared" si="4"/>
        <v>45946</v>
      </c>
      <c r="O8" s="25">
        <v>45953</v>
      </c>
      <c r="P8" s="25"/>
      <c r="Q8" s="25"/>
    </row>
    <row r="9" spans="1:17" x14ac:dyDescent="0.25">
      <c r="A9" s="20">
        <v>424</v>
      </c>
      <c r="B9" s="21"/>
      <c r="C9" s="20"/>
      <c r="D9" s="21" t="s">
        <v>94</v>
      </c>
      <c r="E9" s="33" t="s">
        <v>95</v>
      </c>
      <c r="F9" s="20" t="s">
        <v>151</v>
      </c>
      <c r="G9" s="22">
        <v>9.65</v>
      </c>
      <c r="H9" s="23">
        <v>1500</v>
      </c>
      <c r="I9" s="24">
        <f t="shared" si="3"/>
        <v>14475</v>
      </c>
      <c r="J9" s="23"/>
      <c r="K9" s="21"/>
      <c r="L9" s="25"/>
      <c r="M9" s="25"/>
      <c r="N9" s="25">
        <f t="shared" si="4"/>
        <v>45946</v>
      </c>
      <c r="O9" s="25">
        <v>45953</v>
      </c>
      <c r="P9" s="25"/>
      <c r="Q9" s="25"/>
    </row>
    <row r="10" spans="1:17" x14ac:dyDescent="0.25">
      <c r="A10" s="20">
        <v>424</v>
      </c>
      <c r="B10" s="21"/>
      <c r="C10" s="20"/>
      <c r="D10" s="21" t="s">
        <v>94</v>
      </c>
      <c r="E10" s="33" t="s">
        <v>88</v>
      </c>
      <c r="F10" s="20" t="s">
        <v>151</v>
      </c>
      <c r="G10" s="22">
        <v>9.65</v>
      </c>
      <c r="H10" s="23">
        <v>13046</v>
      </c>
      <c r="I10" s="24">
        <f t="shared" si="3"/>
        <v>125893.90000000001</v>
      </c>
      <c r="J10" s="23"/>
      <c r="K10" s="21"/>
      <c r="L10" s="25"/>
      <c r="M10" s="25"/>
      <c r="N10" s="25">
        <f t="shared" si="4"/>
        <v>45946</v>
      </c>
      <c r="O10" s="25">
        <v>45953</v>
      </c>
      <c r="P10" s="25"/>
      <c r="Q10" s="25"/>
    </row>
    <row r="11" spans="1:17" x14ac:dyDescent="0.25">
      <c r="A11" s="20">
        <v>424</v>
      </c>
      <c r="B11" s="21"/>
      <c r="C11" s="20"/>
      <c r="D11" s="21" t="s">
        <v>94</v>
      </c>
      <c r="E11" s="33" t="s">
        <v>88</v>
      </c>
      <c r="F11" s="20" t="s">
        <v>151</v>
      </c>
      <c r="G11" s="22">
        <v>9.65</v>
      </c>
      <c r="H11" s="23">
        <v>2500</v>
      </c>
      <c r="I11" s="24">
        <f t="shared" si="3"/>
        <v>24125</v>
      </c>
      <c r="J11" s="23"/>
      <c r="K11" s="21"/>
      <c r="L11" s="25"/>
      <c r="M11" s="25"/>
      <c r="N11" s="25">
        <f t="shared" si="4"/>
        <v>45946</v>
      </c>
      <c r="O11" s="25">
        <v>45953</v>
      </c>
      <c r="P11" s="25"/>
      <c r="Q11" s="25"/>
    </row>
    <row r="12" spans="1:17" x14ac:dyDescent="0.25">
      <c r="A12" s="20"/>
      <c r="B12" s="37"/>
      <c r="C12" s="37"/>
      <c r="D12" s="37"/>
      <c r="E12" s="33"/>
      <c r="F12" s="26" t="s">
        <v>181</v>
      </c>
      <c r="G12" s="27"/>
      <c r="H12" s="28">
        <f t="shared" ref="H12:J12" si="5">SUM(H6:H11)</f>
        <v>38929</v>
      </c>
      <c r="I12" s="29">
        <f t="shared" si="5"/>
        <v>375664.85000000003</v>
      </c>
      <c r="J12" s="28">
        <f t="shared" si="5"/>
        <v>0</v>
      </c>
      <c r="K12" s="37"/>
      <c r="L12" s="25"/>
      <c r="M12" s="25"/>
      <c r="N12" s="25"/>
      <c r="O12" s="25"/>
      <c r="P12" s="25"/>
      <c r="Q12" s="25"/>
    </row>
    <row r="13" spans="1:17" x14ac:dyDescent="0.25">
      <c r="A13" s="20">
        <v>426</v>
      </c>
      <c r="B13" s="21"/>
      <c r="C13" s="20"/>
      <c r="D13" s="21" t="s">
        <v>96</v>
      </c>
      <c r="E13" s="33" t="s">
        <v>97</v>
      </c>
      <c r="F13" s="20" t="s">
        <v>151</v>
      </c>
      <c r="G13" s="22">
        <v>7.8</v>
      </c>
      <c r="H13" s="23">
        <v>7371</v>
      </c>
      <c r="I13" s="24">
        <f t="shared" ref="I13:I14" si="6">G13*H13</f>
        <v>57493.799999999996</v>
      </c>
      <c r="J13" s="23"/>
      <c r="K13" s="21"/>
      <c r="L13" s="25"/>
      <c r="M13" s="25"/>
      <c r="N13" s="25">
        <f t="shared" ref="N13:N14" si="7">O13-7</f>
        <v>45946</v>
      </c>
      <c r="O13" s="25">
        <v>45953</v>
      </c>
      <c r="P13" s="25"/>
      <c r="Q13" s="25"/>
    </row>
    <row r="14" spans="1:17" x14ac:dyDescent="0.25">
      <c r="A14" s="20">
        <v>426</v>
      </c>
      <c r="B14" s="21"/>
      <c r="C14" s="20"/>
      <c r="D14" s="21" t="s">
        <v>96</v>
      </c>
      <c r="E14" s="33" t="s">
        <v>97</v>
      </c>
      <c r="F14" s="20" t="s">
        <v>151</v>
      </c>
      <c r="G14" s="22">
        <v>7.8</v>
      </c>
      <c r="H14" s="23">
        <v>2000</v>
      </c>
      <c r="I14" s="24">
        <f t="shared" si="6"/>
        <v>15600</v>
      </c>
      <c r="J14" s="23"/>
      <c r="K14" s="21"/>
      <c r="L14" s="25"/>
      <c r="M14" s="25"/>
      <c r="N14" s="25">
        <f t="shared" si="7"/>
        <v>45946</v>
      </c>
      <c r="O14" s="25">
        <v>45953</v>
      </c>
      <c r="P14" s="25"/>
      <c r="Q14" s="25"/>
    </row>
    <row r="15" spans="1:17" x14ac:dyDescent="0.25">
      <c r="A15" s="20"/>
      <c r="B15" s="37"/>
      <c r="C15" s="37"/>
      <c r="D15" s="37"/>
      <c r="E15" s="33"/>
      <c r="F15" s="26" t="s">
        <v>181</v>
      </c>
      <c r="G15" s="27"/>
      <c r="H15" s="28">
        <f t="shared" ref="H15:J15" si="8">SUM(H13:H14)</f>
        <v>9371</v>
      </c>
      <c r="I15" s="29">
        <f t="shared" si="8"/>
        <v>73093.799999999988</v>
      </c>
      <c r="J15" s="28">
        <f t="shared" si="8"/>
        <v>0</v>
      </c>
      <c r="K15" s="37"/>
      <c r="L15" s="25"/>
      <c r="M15" s="25"/>
      <c r="N15" s="25"/>
      <c r="O15" s="25"/>
      <c r="P15" s="25"/>
      <c r="Q15" s="25"/>
    </row>
    <row r="17" spans="1:28" ht="14.25" customHeight="1" x14ac:dyDescent="0.25">
      <c r="A17" s="100"/>
      <c r="B17" s="101"/>
      <c r="C17" s="101"/>
      <c r="D17" s="101"/>
      <c r="E17" s="101" t="s">
        <v>182</v>
      </c>
      <c r="F17" s="101"/>
      <c r="G17" s="102"/>
      <c r="H17" s="71">
        <f>SUMIF(F:F,F5,H:H)</f>
        <v>64173</v>
      </c>
      <c r="I17" s="72">
        <f>SUMIF(F:F,F5,I:I)</f>
        <v>565901.39</v>
      </c>
      <c r="J17" s="71">
        <f>SUMIF(F:F,F5,J:J)</f>
        <v>0</v>
      </c>
      <c r="K17" s="21"/>
      <c r="L17" s="103"/>
      <c r="M17" s="103"/>
      <c r="N17" s="103"/>
      <c r="O17" s="104"/>
      <c r="P17" s="105"/>
      <c r="Q17" s="21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20" spans="1:28" x14ac:dyDescent="0.25">
      <c r="H20" s="106"/>
    </row>
  </sheetData>
  <autoFilter ref="A1:AB15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4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9.140625" customWidth="1"/>
    <col min="2" max="2" width="9.42578125" customWidth="1"/>
    <col min="3" max="3" width="20.5703125" customWidth="1"/>
    <col min="4" max="4" width="30.5703125" customWidth="1"/>
    <col min="5" max="5" width="19.5703125" customWidth="1"/>
    <col min="6" max="6" width="8.42578125" customWidth="1"/>
    <col min="7" max="7" width="9.140625" customWidth="1"/>
    <col min="8" max="8" width="11.140625" customWidth="1"/>
    <col min="9" max="9" width="14.85546875" customWidth="1"/>
    <col min="10" max="10" width="13.5703125" customWidth="1"/>
    <col min="11" max="11" width="8" customWidth="1"/>
    <col min="12" max="12" width="9.85546875" customWidth="1"/>
    <col min="13" max="13" width="12.85546875" customWidth="1"/>
    <col min="14" max="14" width="10.28515625" customWidth="1"/>
    <col min="15" max="15" width="9.85546875" customWidth="1"/>
    <col min="16" max="16" width="14" customWidth="1"/>
    <col min="17" max="17" width="22.28515625" customWidth="1"/>
    <col min="18" max="28" width="8.5703125" customWidth="1"/>
  </cols>
  <sheetData>
    <row r="1" spans="1:28" ht="14.25" customHeight="1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214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5" t="s">
        <v>215</v>
      </c>
    </row>
    <row r="2" spans="1:28" ht="14.25" customHeight="1" x14ac:dyDescent="0.25">
      <c r="A2" s="20">
        <v>421</v>
      </c>
      <c r="B2" s="21"/>
      <c r="C2" s="20"/>
      <c r="D2" s="21" t="s">
        <v>98</v>
      </c>
      <c r="E2" s="33" t="s">
        <v>99</v>
      </c>
      <c r="F2" s="20" t="s">
        <v>151</v>
      </c>
      <c r="G2" s="22">
        <v>6.01</v>
      </c>
      <c r="H2" s="23">
        <v>5851</v>
      </c>
      <c r="I2" s="24">
        <f t="shared" ref="I2:I3" si="0">G2*H2</f>
        <v>35164.51</v>
      </c>
      <c r="J2" s="23"/>
      <c r="K2" s="21"/>
      <c r="L2" s="25"/>
      <c r="M2" s="25"/>
      <c r="N2" s="25">
        <f t="shared" ref="N2:N3" si="1">O2-7</f>
        <v>45981</v>
      </c>
      <c r="O2" s="25">
        <v>45988</v>
      </c>
      <c r="P2" s="25"/>
      <c r="Q2" s="25"/>
    </row>
    <row r="3" spans="1:28" ht="14.25" customHeight="1" x14ac:dyDescent="0.25">
      <c r="A3" s="20">
        <v>421</v>
      </c>
      <c r="B3" s="21"/>
      <c r="C3" s="20"/>
      <c r="D3" s="21" t="s">
        <v>98</v>
      </c>
      <c r="E3" s="33" t="s">
        <v>99</v>
      </c>
      <c r="F3" s="20" t="s">
        <v>151</v>
      </c>
      <c r="G3" s="22">
        <v>6.01</v>
      </c>
      <c r="H3" s="23">
        <v>800</v>
      </c>
      <c r="I3" s="24">
        <f t="shared" si="0"/>
        <v>4808</v>
      </c>
      <c r="J3" s="23"/>
      <c r="K3" s="21"/>
      <c r="L3" s="25"/>
      <c r="M3" s="25"/>
      <c r="N3" s="25">
        <f t="shared" si="1"/>
        <v>45981</v>
      </c>
      <c r="O3" s="25">
        <v>45988</v>
      </c>
      <c r="P3" s="25"/>
      <c r="Q3" s="25"/>
    </row>
    <row r="4" spans="1:28" ht="14.25" customHeight="1" x14ac:dyDescent="0.25">
      <c r="A4" s="20"/>
      <c r="B4" s="37"/>
      <c r="C4" s="37"/>
      <c r="D4" s="37"/>
      <c r="E4" s="33"/>
      <c r="F4" s="26" t="s">
        <v>181</v>
      </c>
      <c r="G4" s="27"/>
      <c r="H4" s="28">
        <f t="shared" ref="H4:J4" si="2">SUM(H2:H3)</f>
        <v>6651</v>
      </c>
      <c r="I4" s="29">
        <f t="shared" si="2"/>
        <v>39972.51</v>
      </c>
      <c r="J4" s="28">
        <f t="shared" si="2"/>
        <v>0</v>
      </c>
      <c r="K4" s="37"/>
      <c r="L4" s="25"/>
      <c r="M4" s="25"/>
      <c r="N4" s="25"/>
      <c r="O4" s="25"/>
      <c r="P4" s="25"/>
      <c r="Q4" s="25"/>
    </row>
    <row r="5" spans="1:28" ht="14.25" customHeight="1" x14ac:dyDescent="0.25">
      <c r="A5" s="20">
        <v>421</v>
      </c>
      <c r="B5" s="21"/>
      <c r="C5" s="20"/>
      <c r="D5" s="21" t="s">
        <v>100</v>
      </c>
      <c r="E5" s="33" t="s">
        <v>101</v>
      </c>
      <c r="F5" s="20" t="s">
        <v>151</v>
      </c>
      <c r="G5" s="22">
        <v>6.22</v>
      </c>
      <c r="H5" s="23">
        <v>15235</v>
      </c>
      <c r="I5" s="24">
        <f t="shared" ref="I5:I8" si="3">G5*H5</f>
        <v>94761.7</v>
      </c>
      <c r="J5" s="23"/>
      <c r="K5" s="21"/>
      <c r="L5" s="25"/>
      <c r="M5" s="25"/>
      <c r="N5" s="25">
        <f t="shared" ref="N5:N8" si="4">O5-7</f>
        <v>45981</v>
      </c>
      <c r="O5" s="25">
        <v>45988</v>
      </c>
      <c r="P5" s="25"/>
      <c r="Q5" s="25"/>
    </row>
    <row r="6" spans="1:28" ht="14.25" customHeight="1" x14ac:dyDescent="0.25">
      <c r="A6" s="20">
        <v>421</v>
      </c>
      <c r="B6" s="21"/>
      <c r="C6" s="20"/>
      <c r="D6" s="21" t="s">
        <v>100</v>
      </c>
      <c r="E6" s="33" t="s">
        <v>101</v>
      </c>
      <c r="F6" s="20" t="s">
        <v>151</v>
      </c>
      <c r="G6" s="22">
        <v>6.22</v>
      </c>
      <c r="H6" s="23">
        <v>1200</v>
      </c>
      <c r="I6" s="24">
        <f t="shared" si="3"/>
        <v>7464</v>
      </c>
      <c r="J6" s="23"/>
      <c r="K6" s="21"/>
      <c r="L6" s="25"/>
      <c r="M6" s="25"/>
      <c r="N6" s="25">
        <f t="shared" si="4"/>
        <v>45981</v>
      </c>
      <c r="O6" s="25">
        <v>45988</v>
      </c>
      <c r="P6" s="25"/>
      <c r="Q6" s="25"/>
    </row>
    <row r="7" spans="1:28" ht="14.25" customHeight="1" x14ac:dyDescent="0.25">
      <c r="A7" s="20">
        <v>421</v>
      </c>
      <c r="B7" s="21"/>
      <c r="C7" s="20"/>
      <c r="D7" s="21" t="s">
        <v>100</v>
      </c>
      <c r="E7" s="33" t="s">
        <v>102</v>
      </c>
      <c r="F7" s="20" t="s">
        <v>151</v>
      </c>
      <c r="G7" s="22">
        <v>6.22</v>
      </c>
      <c r="H7" s="23"/>
      <c r="I7" s="24">
        <f t="shared" si="3"/>
        <v>0</v>
      </c>
      <c r="J7" s="23"/>
      <c r="K7" s="21"/>
      <c r="L7" s="25"/>
      <c r="M7" s="25"/>
      <c r="N7" s="25">
        <f t="shared" si="4"/>
        <v>45981</v>
      </c>
      <c r="O7" s="25">
        <v>45988</v>
      </c>
      <c r="P7" s="25"/>
      <c r="Q7" s="25"/>
    </row>
    <row r="8" spans="1:28" ht="14.25" customHeight="1" x14ac:dyDescent="0.25">
      <c r="A8" s="20">
        <v>421</v>
      </c>
      <c r="B8" s="21"/>
      <c r="C8" s="20"/>
      <c r="D8" s="21" t="s">
        <v>100</v>
      </c>
      <c r="E8" s="33" t="s">
        <v>102</v>
      </c>
      <c r="F8" s="20" t="s">
        <v>151</v>
      </c>
      <c r="G8" s="22">
        <v>6.22</v>
      </c>
      <c r="H8" s="23">
        <v>1000</v>
      </c>
      <c r="I8" s="24">
        <f t="shared" si="3"/>
        <v>6220</v>
      </c>
      <c r="J8" s="23"/>
      <c r="K8" s="21"/>
      <c r="L8" s="25"/>
      <c r="M8" s="25"/>
      <c r="N8" s="25">
        <f t="shared" si="4"/>
        <v>45981</v>
      </c>
      <c r="O8" s="25">
        <v>45988</v>
      </c>
      <c r="P8" s="25"/>
      <c r="Q8" s="25"/>
    </row>
    <row r="9" spans="1:28" ht="14.25" customHeight="1" x14ac:dyDescent="0.25">
      <c r="A9" s="20"/>
      <c r="B9" s="37"/>
      <c r="C9" s="37"/>
      <c r="D9" s="37"/>
      <c r="E9" s="33"/>
      <c r="F9" s="26" t="s">
        <v>181</v>
      </c>
      <c r="G9" s="27"/>
      <c r="H9" s="28">
        <f t="shared" ref="H9:J9" si="5">SUM(H5:H8)</f>
        <v>17435</v>
      </c>
      <c r="I9" s="29">
        <f t="shared" si="5"/>
        <v>108445.7</v>
      </c>
      <c r="J9" s="28">
        <f t="shared" si="5"/>
        <v>0</v>
      </c>
      <c r="K9" s="37"/>
      <c r="L9" s="25"/>
      <c r="M9" s="25"/>
      <c r="N9" s="25"/>
      <c r="O9" s="25"/>
      <c r="P9" s="25"/>
      <c r="Q9" s="25"/>
    </row>
    <row r="10" spans="1:28" ht="14.25" customHeight="1" x14ac:dyDescent="0.25">
      <c r="A10" s="20">
        <v>421</v>
      </c>
      <c r="B10" s="21"/>
      <c r="C10" s="21"/>
      <c r="D10" s="21" t="s">
        <v>103</v>
      </c>
      <c r="E10" s="21" t="s">
        <v>101</v>
      </c>
      <c r="F10" s="20" t="s">
        <v>151</v>
      </c>
      <c r="G10" s="22">
        <v>6.44</v>
      </c>
      <c r="H10" s="23">
        <v>7250</v>
      </c>
      <c r="I10" s="24">
        <f t="shared" ref="I10:I11" si="6">G10*H10</f>
        <v>46690</v>
      </c>
      <c r="J10" s="23"/>
      <c r="K10" s="21"/>
      <c r="L10" s="25"/>
      <c r="M10" s="25"/>
      <c r="N10" s="25">
        <f t="shared" ref="N10:N11" si="7">O10-7</f>
        <v>45988</v>
      </c>
      <c r="O10" s="25">
        <v>45995</v>
      </c>
      <c r="P10" s="105"/>
      <c r="Q10" s="21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4.25" customHeight="1" x14ac:dyDescent="0.25">
      <c r="A11" s="20">
        <v>421</v>
      </c>
      <c r="B11" s="21"/>
      <c r="C11" s="21"/>
      <c r="D11" s="21" t="s">
        <v>103</v>
      </c>
      <c r="E11" s="21" t="s">
        <v>101</v>
      </c>
      <c r="F11" s="20" t="s">
        <v>151</v>
      </c>
      <c r="G11" s="22">
        <v>6.44</v>
      </c>
      <c r="H11" s="23">
        <v>800</v>
      </c>
      <c r="I11" s="24">
        <f t="shared" si="6"/>
        <v>5152</v>
      </c>
      <c r="J11" s="23"/>
      <c r="K11" s="21"/>
      <c r="L11" s="25"/>
      <c r="M11" s="25"/>
      <c r="N11" s="25">
        <f t="shared" si="7"/>
        <v>45988</v>
      </c>
      <c r="O11" s="25">
        <v>45995</v>
      </c>
      <c r="P11" s="105"/>
      <c r="Q11" s="21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4.25" customHeight="1" x14ac:dyDescent="0.25">
      <c r="A12" s="20"/>
      <c r="B12" s="37"/>
      <c r="C12" s="37"/>
      <c r="D12" s="37"/>
      <c r="E12" s="33"/>
      <c r="F12" s="26" t="s">
        <v>181</v>
      </c>
      <c r="G12" s="27"/>
      <c r="H12" s="28">
        <f t="shared" ref="H12:J12" si="8">SUM(H10:H11)</f>
        <v>8050</v>
      </c>
      <c r="I12" s="29">
        <f t="shared" si="8"/>
        <v>51842</v>
      </c>
      <c r="J12" s="28">
        <f t="shared" si="8"/>
        <v>0</v>
      </c>
      <c r="K12" s="37"/>
      <c r="L12" s="25"/>
      <c r="M12" s="25"/>
      <c r="N12" s="25"/>
      <c r="O12" s="25"/>
      <c r="P12" s="25"/>
      <c r="Q12" s="25"/>
    </row>
    <row r="13" spans="1:28" ht="14.25" customHeight="1" x14ac:dyDescent="0.25">
      <c r="A13" s="20">
        <v>426</v>
      </c>
      <c r="B13" s="21"/>
      <c r="C13" s="21"/>
      <c r="D13" s="21" t="s">
        <v>104</v>
      </c>
      <c r="E13" s="21" t="s">
        <v>105</v>
      </c>
      <c r="F13" s="20" t="s">
        <v>151</v>
      </c>
      <c r="G13" s="22">
        <v>8.83</v>
      </c>
      <c r="H13" s="23">
        <v>14990</v>
      </c>
      <c r="I13" s="24">
        <f t="shared" ref="I13:I16" si="9">G13*H13</f>
        <v>132361.70000000001</v>
      </c>
      <c r="J13" s="23"/>
      <c r="K13" s="21"/>
      <c r="L13" s="25"/>
      <c r="M13" s="25"/>
      <c r="N13" s="25">
        <f t="shared" ref="N13:N16" si="10">O13-7</f>
        <v>45974</v>
      </c>
      <c r="O13" s="25">
        <v>45981</v>
      </c>
      <c r="P13" s="105"/>
      <c r="Q13" s="21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4.25" customHeight="1" x14ac:dyDescent="0.25">
      <c r="A14" s="20">
        <v>426</v>
      </c>
      <c r="B14" s="21"/>
      <c r="C14" s="21"/>
      <c r="D14" s="21" t="s">
        <v>104</v>
      </c>
      <c r="E14" s="21" t="s">
        <v>105</v>
      </c>
      <c r="F14" s="20" t="s">
        <v>151</v>
      </c>
      <c r="G14" s="22">
        <v>8.83</v>
      </c>
      <c r="H14" s="23">
        <v>1500</v>
      </c>
      <c r="I14" s="24">
        <f t="shared" si="9"/>
        <v>13245</v>
      </c>
      <c r="J14" s="23"/>
      <c r="K14" s="21"/>
      <c r="L14" s="25"/>
      <c r="M14" s="25"/>
      <c r="N14" s="25">
        <f t="shared" si="10"/>
        <v>45974</v>
      </c>
      <c r="O14" s="25">
        <v>45981</v>
      </c>
      <c r="P14" s="105"/>
      <c r="Q14" s="21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4.25" customHeight="1" x14ac:dyDescent="0.25">
      <c r="A15" s="20">
        <v>426</v>
      </c>
      <c r="B15" s="21"/>
      <c r="C15" s="21"/>
      <c r="D15" s="21" t="s">
        <v>104</v>
      </c>
      <c r="E15" s="21" t="s">
        <v>106</v>
      </c>
      <c r="F15" s="20" t="s">
        <v>151</v>
      </c>
      <c r="G15" s="22">
        <v>8.83</v>
      </c>
      <c r="H15" s="23">
        <v>7270</v>
      </c>
      <c r="I15" s="24">
        <f t="shared" si="9"/>
        <v>64194.1</v>
      </c>
      <c r="J15" s="23"/>
      <c r="K15" s="21"/>
      <c r="L15" s="25"/>
      <c r="M15" s="25"/>
      <c r="N15" s="25">
        <f t="shared" si="10"/>
        <v>45974</v>
      </c>
      <c r="O15" s="25">
        <v>45981</v>
      </c>
      <c r="P15" s="105"/>
      <c r="Q15" s="21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4.25" customHeight="1" x14ac:dyDescent="0.25">
      <c r="A16" s="20">
        <v>426</v>
      </c>
      <c r="B16" s="21"/>
      <c r="C16" s="21"/>
      <c r="D16" s="21" t="s">
        <v>104</v>
      </c>
      <c r="E16" s="21" t="s">
        <v>106</v>
      </c>
      <c r="F16" s="20" t="s">
        <v>151</v>
      </c>
      <c r="G16" s="22">
        <v>8.83</v>
      </c>
      <c r="H16" s="23">
        <v>1800</v>
      </c>
      <c r="I16" s="24">
        <f t="shared" si="9"/>
        <v>15894</v>
      </c>
      <c r="J16" s="23"/>
      <c r="K16" s="21"/>
      <c r="L16" s="25"/>
      <c r="M16" s="25"/>
      <c r="N16" s="25">
        <f t="shared" si="10"/>
        <v>45974</v>
      </c>
      <c r="O16" s="25">
        <v>45981</v>
      </c>
      <c r="P16" s="105"/>
      <c r="Q16" s="21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4.25" customHeight="1" x14ac:dyDescent="0.25">
      <c r="A17" s="20"/>
      <c r="B17" s="37"/>
      <c r="C17" s="37"/>
      <c r="D17" s="37"/>
      <c r="E17" s="33"/>
      <c r="F17" s="26" t="s">
        <v>181</v>
      </c>
      <c r="G17" s="27"/>
      <c r="H17" s="28">
        <f t="shared" ref="H17:J17" si="11">SUM(H13:H16)</f>
        <v>25560</v>
      </c>
      <c r="I17" s="29">
        <f t="shared" si="11"/>
        <v>225694.80000000002</v>
      </c>
      <c r="J17" s="28">
        <f t="shared" si="11"/>
        <v>0</v>
      </c>
      <c r="K17" s="37"/>
      <c r="L17" s="25"/>
      <c r="M17" s="25"/>
      <c r="N17" s="25"/>
      <c r="O17" s="25"/>
      <c r="P17" s="25"/>
      <c r="Q17" s="25"/>
    </row>
    <row r="18" spans="1:28" ht="14.25" customHeight="1" x14ac:dyDescent="0.25">
      <c r="A18" s="20">
        <v>426</v>
      </c>
      <c r="B18" s="21"/>
      <c r="C18" s="21"/>
      <c r="D18" s="21" t="s">
        <v>107</v>
      </c>
      <c r="E18" s="21" t="s">
        <v>97</v>
      </c>
      <c r="F18" s="20" t="s">
        <v>151</v>
      </c>
      <c r="G18" s="22">
        <v>7.91</v>
      </c>
      <c r="H18" s="23">
        <v>17022</v>
      </c>
      <c r="I18" s="24">
        <f t="shared" ref="I18:I23" si="12">G18*H18</f>
        <v>134644.01999999999</v>
      </c>
      <c r="J18" s="23"/>
      <c r="K18" s="21"/>
      <c r="L18" s="25"/>
      <c r="M18" s="25"/>
      <c r="N18" s="25">
        <f t="shared" ref="N18:N23" si="13">O18-7</f>
        <v>45988</v>
      </c>
      <c r="O18" s="25">
        <v>45995</v>
      </c>
      <c r="P18" s="105"/>
      <c r="Q18" s="21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4.25" customHeight="1" x14ac:dyDescent="0.25">
      <c r="A19" s="20">
        <v>426</v>
      </c>
      <c r="B19" s="21"/>
      <c r="C19" s="21"/>
      <c r="D19" s="21" t="s">
        <v>107</v>
      </c>
      <c r="E19" s="21" t="s">
        <v>97</v>
      </c>
      <c r="F19" s="20" t="s">
        <v>151</v>
      </c>
      <c r="G19" s="22">
        <v>7.91</v>
      </c>
      <c r="H19" s="23">
        <v>2100</v>
      </c>
      <c r="I19" s="24">
        <f t="shared" si="12"/>
        <v>16611</v>
      </c>
      <c r="J19" s="23"/>
      <c r="K19" s="21"/>
      <c r="L19" s="25"/>
      <c r="M19" s="25"/>
      <c r="N19" s="25">
        <f t="shared" si="13"/>
        <v>45988</v>
      </c>
      <c r="O19" s="25">
        <v>45995</v>
      </c>
      <c r="P19" s="105"/>
      <c r="Q19" s="21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4.25" customHeight="1" x14ac:dyDescent="0.25">
      <c r="A20" s="20">
        <v>426</v>
      </c>
      <c r="B20" s="21"/>
      <c r="C20" s="21"/>
      <c r="D20" s="21" t="s">
        <v>107</v>
      </c>
      <c r="E20" s="21" t="s">
        <v>85</v>
      </c>
      <c r="F20" s="20" t="s">
        <v>151</v>
      </c>
      <c r="G20" s="22">
        <v>7.91</v>
      </c>
      <c r="H20" s="23">
        <v>3036</v>
      </c>
      <c r="I20" s="24">
        <f t="shared" si="12"/>
        <v>24014.760000000002</v>
      </c>
      <c r="J20" s="23"/>
      <c r="K20" s="21"/>
      <c r="L20" s="25"/>
      <c r="M20" s="25"/>
      <c r="N20" s="25">
        <f t="shared" si="13"/>
        <v>45988</v>
      </c>
      <c r="O20" s="25">
        <v>45995</v>
      </c>
      <c r="P20" s="105"/>
      <c r="Q20" s="21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4.25" customHeight="1" x14ac:dyDescent="0.25">
      <c r="A21" s="20">
        <v>426</v>
      </c>
      <c r="B21" s="21"/>
      <c r="C21" s="21"/>
      <c r="D21" s="21" t="s">
        <v>107</v>
      </c>
      <c r="E21" s="21" t="s">
        <v>85</v>
      </c>
      <c r="F21" s="20" t="s">
        <v>151</v>
      </c>
      <c r="G21" s="22">
        <v>7.91</v>
      </c>
      <c r="H21" s="23">
        <v>1000</v>
      </c>
      <c r="I21" s="24">
        <f t="shared" si="12"/>
        <v>7910</v>
      </c>
      <c r="J21" s="23"/>
      <c r="K21" s="21"/>
      <c r="L21" s="25"/>
      <c r="M21" s="25"/>
      <c r="N21" s="25">
        <f t="shared" si="13"/>
        <v>45988</v>
      </c>
      <c r="O21" s="25">
        <v>45995</v>
      </c>
      <c r="P21" s="105"/>
      <c r="Q21" s="21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4.25" customHeight="1" x14ac:dyDescent="0.25">
      <c r="A22" s="20">
        <v>426</v>
      </c>
      <c r="B22" s="21"/>
      <c r="C22" s="21"/>
      <c r="D22" s="21" t="s">
        <v>107</v>
      </c>
      <c r="E22" s="21" t="s">
        <v>78</v>
      </c>
      <c r="F22" s="20" t="s">
        <v>151</v>
      </c>
      <c r="G22" s="22">
        <v>7.91</v>
      </c>
      <c r="H22" s="23">
        <v>2261</v>
      </c>
      <c r="I22" s="24">
        <f t="shared" si="12"/>
        <v>17884.510000000002</v>
      </c>
      <c r="J22" s="23"/>
      <c r="K22" s="21"/>
      <c r="L22" s="25"/>
      <c r="M22" s="25"/>
      <c r="N22" s="25">
        <f t="shared" si="13"/>
        <v>45988</v>
      </c>
      <c r="O22" s="25">
        <v>45995</v>
      </c>
      <c r="P22" s="105"/>
      <c r="Q22" s="21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4.25" customHeight="1" x14ac:dyDescent="0.25">
      <c r="A23" s="20">
        <v>426</v>
      </c>
      <c r="B23" s="21"/>
      <c r="C23" s="21"/>
      <c r="D23" s="21" t="s">
        <v>107</v>
      </c>
      <c r="E23" s="21" t="s">
        <v>78</v>
      </c>
      <c r="F23" s="20" t="s">
        <v>151</v>
      </c>
      <c r="G23" s="22">
        <v>7.91</v>
      </c>
      <c r="H23" s="23">
        <v>800</v>
      </c>
      <c r="I23" s="24">
        <f t="shared" si="12"/>
        <v>6328</v>
      </c>
      <c r="J23" s="23"/>
      <c r="K23" s="21"/>
      <c r="L23" s="25"/>
      <c r="M23" s="25"/>
      <c r="N23" s="25">
        <f t="shared" si="13"/>
        <v>45988</v>
      </c>
      <c r="O23" s="25">
        <v>45995</v>
      </c>
      <c r="P23" s="105"/>
      <c r="Q23" s="21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4.25" customHeight="1" x14ac:dyDescent="0.25">
      <c r="A24" s="20"/>
      <c r="B24" s="37"/>
      <c r="C24" s="37"/>
      <c r="D24" s="37"/>
      <c r="E24" s="33"/>
      <c r="F24" s="26" t="s">
        <v>181</v>
      </c>
      <c r="G24" s="27"/>
      <c r="H24" s="28">
        <f t="shared" ref="H24:J24" si="14">SUM(H18:H23)</f>
        <v>26219</v>
      </c>
      <c r="I24" s="29">
        <f t="shared" si="14"/>
        <v>207392.29</v>
      </c>
      <c r="J24" s="28">
        <f t="shared" si="14"/>
        <v>0</v>
      </c>
      <c r="K24" s="37"/>
      <c r="L24" s="25"/>
      <c r="M24" s="25"/>
      <c r="N24" s="25"/>
      <c r="O24" s="25"/>
      <c r="P24" s="25"/>
      <c r="Q24" s="25"/>
    </row>
    <row r="25" spans="1:28" ht="14.25" customHeight="1" x14ac:dyDescent="0.25">
      <c r="A25" s="20">
        <v>426</v>
      </c>
      <c r="B25" s="21"/>
      <c r="C25" s="21"/>
      <c r="D25" s="21" t="s">
        <v>108</v>
      </c>
      <c r="E25" s="21" t="s">
        <v>97</v>
      </c>
      <c r="F25" s="20" t="s">
        <v>151</v>
      </c>
      <c r="G25" s="22">
        <v>9.14</v>
      </c>
      <c r="H25" s="23">
        <v>17653</v>
      </c>
      <c r="I25" s="24">
        <f t="shared" ref="I25:I28" si="15">G25*H25</f>
        <v>161348.42000000001</v>
      </c>
      <c r="J25" s="23"/>
      <c r="K25" s="21"/>
      <c r="L25" s="25"/>
      <c r="M25" s="25"/>
      <c r="N25" s="25">
        <f t="shared" ref="N25:N28" si="16">O25-7</f>
        <v>45981</v>
      </c>
      <c r="O25" s="25">
        <v>45988</v>
      </c>
      <c r="P25" s="105"/>
      <c r="Q25" s="21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4.25" customHeight="1" x14ac:dyDescent="0.25">
      <c r="A26" s="20">
        <v>426</v>
      </c>
      <c r="B26" s="21"/>
      <c r="C26" s="21"/>
      <c r="D26" s="21" t="s">
        <v>108</v>
      </c>
      <c r="E26" s="21" t="s">
        <v>97</v>
      </c>
      <c r="F26" s="20" t="s">
        <v>151</v>
      </c>
      <c r="G26" s="22">
        <v>9.14</v>
      </c>
      <c r="H26" s="23">
        <v>2100</v>
      </c>
      <c r="I26" s="24">
        <f t="shared" si="15"/>
        <v>19194</v>
      </c>
      <c r="J26" s="23"/>
      <c r="K26" s="21"/>
      <c r="L26" s="25"/>
      <c r="M26" s="25"/>
      <c r="N26" s="25">
        <f t="shared" si="16"/>
        <v>45981</v>
      </c>
      <c r="O26" s="25">
        <v>45988</v>
      </c>
      <c r="P26" s="105"/>
      <c r="Q26" s="21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4.25" customHeight="1" x14ac:dyDescent="0.25">
      <c r="A27" s="20">
        <v>426</v>
      </c>
      <c r="B27" s="21"/>
      <c r="C27" s="21"/>
      <c r="D27" s="21" t="s">
        <v>108</v>
      </c>
      <c r="E27" s="21" t="s">
        <v>106</v>
      </c>
      <c r="F27" s="20" t="s">
        <v>151</v>
      </c>
      <c r="G27" s="22">
        <v>9.14</v>
      </c>
      <c r="H27" s="23">
        <v>8664</v>
      </c>
      <c r="I27" s="24">
        <f t="shared" si="15"/>
        <v>79188.960000000006</v>
      </c>
      <c r="J27" s="23"/>
      <c r="K27" s="21"/>
      <c r="L27" s="25"/>
      <c r="M27" s="25"/>
      <c r="N27" s="25">
        <f t="shared" si="16"/>
        <v>45981</v>
      </c>
      <c r="O27" s="25">
        <v>45988</v>
      </c>
      <c r="P27" s="105"/>
      <c r="Q27" s="21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4.25" customHeight="1" x14ac:dyDescent="0.25">
      <c r="A28" s="20">
        <v>426</v>
      </c>
      <c r="B28" s="21"/>
      <c r="C28" s="21"/>
      <c r="D28" s="21" t="s">
        <v>108</v>
      </c>
      <c r="E28" s="21" t="s">
        <v>106</v>
      </c>
      <c r="F28" s="20" t="s">
        <v>151</v>
      </c>
      <c r="G28" s="22">
        <v>9.14</v>
      </c>
      <c r="H28" s="23">
        <v>2000</v>
      </c>
      <c r="I28" s="24">
        <f t="shared" si="15"/>
        <v>18280</v>
      </c>
      <c r="J28" s="23"/>
      <c r="K28" s="21"/>
      <c r="L28" s="25"/>
      <c r="M28" s="25"/>
      <c r="N28" s="25">
        <f t="shared" si="16"/>
        <v>45981</v>
      </c>
      <c r="O28" s="25">
        <v>45988</v>
      </c>
      <c r="P28" s="105"/>
      <c r="Q28" s="21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4.25" customHeight="1" x14ac:dyDescent="0.25">
      <c r="A29" s="20"/>
      <c r="B29" s="21"/>
      <c r="C29" s="21"/>
      <c r="D29" s="21"/>
      <c r="E29" s="21"/>
      <c r="F29" s="26" t="s">
        <v>181</v>
      </c>
      <c r="G29" s="22"/>
      <c r="H29" s="28">
        <f t="shared" ref="H29:J29" si="17">SUM(H25:H28)</f>
        <v>30417</v>
      </c>
      <c r="I29" s="107">
        <f t="shared" si="17"/>
        <v>278011.38</v>
      </c>
      <c r="J29" s="28">
        <f t="shared" si="17"/>
        <v>0</v>
      </c>
      <c r="K29" s="21"/>
      <c r="L29" s="25"/>
      <c r="M29" s="25"/>
      <c r="N29" s="25"/>
      <c r="O29" s="25"/>
      <c r="P29" s="105"/>
      <c r="Q29" s="21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4.25" customHeight="1" x14ac:dyDescent="0.25">
      <c r="A30" s="20">
        <v>424</v>
      </c>
      <c r="B30" s="21"/>
      <c r="C30" s="21"/>
      <c r="D30" s="21" t="s">
        <v>111</v>
      </c>
      <c r="E30" s="21" t="s">
        <v>88</v>
      </c>
      <c r="F30" s="20" t="s">
        <v>151</v>
      </c>
      <c r="G30" s="22">
        <v>13.68</v>
      </c>
      <c r="H30" s="108">
        <v>6457</v>
      </c>
      <c r="I30" s="24">
        <f t="shared" ref="I30:I31" si="18">G30*H30</f>
        <v>88331.76</v>
      </c>
      <c r="J30" s="23"/>
      <c r="K30" s="21"/>
      <c r="L30" s="25"/>
      <c r="M30" s="25"/>
      <c r="N30" s="25">
        <f t="shared" ref="N30:N31" si="19">O30-7</f>
        <v>45935</v>
      </c>
      <c r="O30" s="25">
        <v>45942</v>
      </c>
      <c r="P30" s="105"/>
      <c r="Q30" s="21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4.25" customHeight="1" x14ac:dyDescent="0.25">
      <c r="A31" s="20">
        <v>424</v>
      </c>
      <c r="B31" s="21"/>
      <c r="C31" s="21"/>
      <c r="D31" s="21" t="s">
        <v>111</v>
      </c>
      <c r="E31" s="21" t="s">
        <v>88</v>
      </c>
      <c r="F31" s="20" t="s">
        <v>151</v>
      </c>
      <c r="G31" s="22">
        <v>13.68</v>
      </c>
      <c r="H31" s="108">
        <v>1100</v>
      </c>
      <c r="I31" s="24">
        <f t="shared" si="18"/>
        <v>15048</v>
      </c>
      <c r="J31" s="23"/>
      <c r="K31" s="21"/>
      <c r="L31" s="25"/>
      <c r="M31" s="25"/>
      <c r="N31" s="25">
        <f t="shared" si="19"/>
        <v>45935</v>
      </c>
      <c r="O31" s="25">
        <v>45942</v>
      </c>
      <c r="P31" s="105"/>
      <c r="Q31" s="21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4.25" customHeight="1" x14ac:dyDescent="0.25">
      <c r="A32" s="20"/>
      <c r="B32" s="21"/>
      <c r="C32" s="21"/>
      <c r="D32" s="21"/>
      <c r="E32" s="21"/>
      <c r="F32" s="26" t="s">
        <v>181</v>
      </c>
      <c r="G32" s="22"/>
      <c r="H32" s="28">
        <f t="shared" ref="H32:J32" si="20">SUM(H30:H31)</f>
        <v>7557</v>
      </c>
      <c r="I32" s="107">
        <f t="shared" si="20"/>
        <v>103379.76</v>
      </c>
      <c r="J32" s="28">
        <f t="shared" si="20"/>
        <v>0</v>
      </c>
      <c r="K32" s="21"/>
      <c r="L32" s="25"/>
      <c r="M32" s="25"/>
      <c r="N32" s="25"/>
      <c r="O32" s="25"/>
      <c r="P32" s="105"/>
      <c r="Q32" s="21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4.25" customHeight="1" x14ac:dyDescent="0.25">
      <c r="A33" s="20">
        <v>424</v>
      </c>
      <c r="B33" s="21">
        <v>96913991</v>
      </c>
      <c r="C33" s="21" t="s">
        <v>216</v>
      </c>
      <c r="D33" s="21" t="s">
        <v>109</v>
      </c>
      <c r="E33" s="21" t="s">
        <v>110</v>
      </c>
      <c r="F33" s="20" t="s">
        <v>151</v>
      </c>
      <c r="G33" s="22">
        <v>8.3000000000000007</v>
      </c>
      <c r="H33" s="108">
        <v>15595</v>
      </c>
      <c r="I33" s="24">
        <f t="shared" ref="I33:I34" si="21">G33*H33</f>
        <v>129438.50000000001</v>
      </c>
      <c r="J33" s="23"/>
      <c r="K33" s="21">
        <v>45.5</v>
      </c>
      <c r="L33" s="25"/>
      <c r="M33" s="25"/>
      <c r="N33" s="25">
        <f t="shared" ref="N33:N34" si="22">O33-7</f>
        <v>45925</v>
      </c>
      <c r="O33" s="25">
        <v>45932</v>
      </c>
      <c r="P33" s="105"/>
      <c r="Q33" s="21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4.25" customHeight="1" x14ac:dyDescent="0.25">
      <c r="A34" s="20">
        <v>424</v>
      </c>
      <c r="B34" s="21">
        <v>96914009</v>
      </c>
      <c r="C34" s="21" t="s">
        <v>217</v>
      </c>
      <c r="D34" s="21" t="s">
        <v>109</v>
      </c>
      <c r="E34" s="21" t="s">
        <v>110</v>
      </c>
      <c r="F34" s="20" t="s">
        <v>151</v>
      </c>
      <c r="G34" s="22">
        <v>8.3000000000000007</v>
      </c>
      <c r="H34" s="108">
        <v>375</v>
      </c>
      <c r="I34" s="24">
        <f t="shared" si="21"/>
        <v>3112.5000000000005</v>
      </c>
      <c r="J34" s="23"/>
      <c r="K34" s="21"/>
      <c r="L34" s="25"/>
      <c r="M34" s="25"/>
      <c r="N34" s="25">
        <f t="shared" si="22"/>
        <v>45925</v>
      </c>
      <c r="O34" s="25">
        <v>45932</v>
      </c>
      <c r="P34" s="105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4.25" customHeight="1" x14ac:dyDescent="0.25">
      <c r="A35" s="20"/>
      <c r="B35" s="21"/>
      <c r="C35" s="21"/>
      <c r="D35" s="21"/>
      <c r="E35" s="21"/>
      <c r="F35" s="26" t="s">
        <v>181</v>
      </c>
      <c r="G35" s="22"/>
      <c r="H35" s="28">
        <f t="shared" ref="H35:J35" si="23">SUM(H33:H34)</f>
        <v>15970</v>
      </c>
      <c r="I35" s="107">
        <f t="shared" si="23"/>
        <v>132551.00000000003</v>
      </c>
      <c r="J35" s="28">
        <f t="shared" si="23"/>
        <v>0</v>
      </c>
      <c r="K35" s="21"/>
      <c r="L35" s="25"/>
      <c r="M35" s="25"/>
      <c r="N35" s="25"/>
      <c r="O35" s="25"/>
      <c r="P35" s="105"/>
      <c r="Q35" s="21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4.25" customHeight="1" x14ac:dyDescent="0.25">
      <c r="A36" s="20">
        <v>424</v>
      </c>
      <c r="B36" s="21"/>
      <c r="C36" s="21"/>
      <c r="D36" s="21" t="s">
        <v>112</v>
      </c>
      <c r="E36" s="21" t="s">
        <v>105</v>
      </c>
      <c r="F36" s="20" t="s">
        <v>151</v>
      </c>
      <c r="G36" s="22">
        <v>11.89</v>
      </c>
      <c r="H36" s="108">
        <v>6457</v>
      </c>
      <c r="I36" s="24">
        <f t="shared" ref="I36:I37" si="24">G36*H36</f>
        <v>76773.73000000001</v>
      </c>
      <c r="J36" s="23"/>
      <c r="K36" s="21"/>
      <c r="L36" s="25"/>
      <c r="M36" s="25"/>
      <c r="N36" s="25">
        <f t="shared" ref="N36:N37" si="25">O36-7</f>
        <v>45963</v>
      </c>
      <c r="O36" s="25">
        <v>45970</v>
      </c>
      <c r="P36" s="105"/>
      <c r="Q36" s="21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4.25" customHeight="1" x14ac:dyDescent="0.25">
      <c r="A37" s="20">
        <v>424</v>
      </c>
      <c r="B37" s="21"/>
      <c r="C37" s="21"/>
      <c r="D37" s="21" t="s">
        <v>112</v>
      </c>
      <c r="E37" s="21" t="s">
        <v>105</v>
      </c>
      <c r="F37" s="20" t="s">
        <v>151</v>
      </c>
      <c r="G37" s="22">
        <v>11.89</v>
      </c>
      <c r="H37" s="108">
        <v>1100</v>
      </c>
      <c r="I37" s="24">
        <f t="shared" si="24"/>
        <v>13079</v>
      </c>
      <c r="J37" s="23"/>
      <c r="K37" s="21"/>
      <c r="L37" s="25"/>
      <c r="M37" s="25"/>
      <c r="N37" s="25">
        <f t="shared" si="25"/>
        <v>45963</v>
      </c>
      <c r="O37" s="25">
        <v>45970</v>
      </c>
      <c r="P37" s="105"/>
      <c r="Q37" s="21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25" customHeight="1" x14ac:dyDescent="0.25">
      <c r="A38" s="20"/>
      <c r="B38" s="21"/>
      <c r="C38" s="21"/>
      <c r="D38" s="21"/>
      <c r="E38" s="21"/>
      <c r="F38" s="26" t="s">
        <v>181</v>
      </c>
      <c r="G38" s="22"/>
      <c r="H38" s="28">
        <f t="shared" ref="H38:J38" si="26">SUM(H36:H37)</f>
        <v>7557</v>
      </c>
      <c r="I38" s="107">
        <f t="shared" si="26"/>
        <v>89852.73000000001</v>
      </c>
      <c r="J38" s="28">
        <f t="shared" si="26"/>
        <v>0</v>
      </c>
      <c r="K38" s="21"/>
      <c r="L38" s="25"/>
      <c r="M38" s="25"/>
      <c r="N38" s="25"/>
      <c r="O38" s="25"/>
      <c r="P38" s="105"/>
      <c r="Q38" s="21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4.25" customHeight="1" x14ac:dyDescent="0.25">
      <c r="A39" s="20">
        <v>424</v>
      </c>
      <c r="B39" s="21"/>
      <c r="C39" s="21"/>
      <c r="D39" s="21" t="s">
        <v>113</v>
      </c>
      <c r="E39" s="21" t="s">
        <v>114</v>
      </c>
      <c r="F39" s="20" t="s">
        <v>151</v>
      </c>
      <c r="G39" s="22">
        <v>10.81</v>
      </c>
      <c r="H39" s="108">
        <v>15931</v>
      </c>
      <c r="I39" s="24">
        <f t="shared" ref="I39:I42" si="27">G39*H39</f>
        <v>172214.11000000002</v>
      </c>
      <c r="J39" s="23"/>
      <c r="K39" s="21"/>
      <c r="L39" s="25"/>
      <c r="M39" s="25"/>
      <c r="N39" s="25">
        <f t="shared" ref="N39:N42" si="28">O39-7</f>
        <v>45981</v>
      </c>
      <c r="O39" s="25">
        <v>45988</v>
      </c>
      <c r="P39" s="105"/>
      <c r="Q39" s="21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4.25" customHeight="1" x14ac:dyDescent="0.25">
      <c r="A40" s="20">
        <v>424</v>
      </c>
      <c r="B40" s="21"/>
      <c r="C40" s="21"/>
      <c r="D40" s="21" t="s">
        <v>113</v>
      </c>
      <c r="E40" s="21" t="s">
        <v>114</v>
      </c>
      <c r="F40" s="20" t="s">
        <v>151</v>
      </c>
      <c r="G40" s="22">
        <v>10.81</v>
      </c>
      <c r="H40" s="108">
        <v>2000</v>
      </c>
      <c r="I40" s="24">
        <f t="shared" si="27"/>
        <v>21620</v>
      </c>
      <c r="J40" s="23"/>
      <c r="K40" s="21"/>
      <c r="L40" s="25"/>
      <c r="M40" s="25"/>
      <c r="N40" s="25">
        <f t="shared" si="28"/>
        <v>45981</v>
      </c>
      <c r="O40" s="25">
        <v>45988</v>
      </c>
      <c r="P40" s="105"/>
      <c r="Q40" s="21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4.25" customHeight="1" x14ac:dyDescent="0.25">
      <c r="A41" s="20">
        <v>424</v>
      </c>
      <c r="B41" s="21"/>
      <c r="C41" s="21"/>
      <c r="D41" s="21" t="s">
        <v>113</v>
      </c>
      <c r="E41" s="21" t="s">
        <v>115</v>
      </c>
      <c r="F41" s="20" t="s">
        <v>151</v>
      </c>
      <c r="G41" s="22">
        <v>10.81</v>
      </c>
      <c r="H41" s="108">
        <v>12294</v>
      </c>
      <c r="I41" s="24">
        <f t="shared" si="27"/>
        <v>132898.14000000001</v>
      </c>
      <c r="J41" s="23"/>
      <c r="K41" s="21"/>
      <c r="L41" s="25"/>
      <c r="M41" s="25"/>
      <c r="N41" s="25">
        <f t="shared" si="28"/>
        <v>45981</v>
      </c>
      <c r="O41" s="25">
        <v>45988</v>
      </c>
      <c r="P41" s="105"/>
      <c r="Q41" s="21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4.25" customHeight="1" x14ac:dyDescent="0.25">
      <c r="A42" s="20">
        <v>424</v>
      </c>
      <c r="B42" s="21"/>
      <c r="C42" s="21"/>
      <c r="D42" s="21" t="s">
        <v>113</v>
      </c>
      <c r="E42" s="21" t="s">
        <v>115</v>
      </c>
      <c r="F42" s="20" t="s">
        <v>151</v>
      </c>
      <c r="G42" s="22">
        <v>10.81</v>
      </c>
      <c r="H42" s="108">
        <v>800</v>
      </c>
      <c r="I42" s="24">
        <f t="shared" si="27"/>
        <v>8648</v>
      </c>
      <c r="J42" s="23"/>
      <c r="K42" s="21"/>
      <c r="L42" s="25"/>
      <c r="M42" s="25"/>
      <c r="N42" s="25">
        <f t="shared" si="28"/>
        <v>45981</v>
      </c>
      <c r="O42" s="25">
        <v>45988</v>
      </c>
      <c r="P42" s="105"/>
      <c r="Q42" s="21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4.25" customHeight="1" x14ac:dyDescent="0.25">
      <c r="A43" s="20"/>
      <c r="B43" s="21"/>
      <c r="C43" s="21"/>
      <c r="D43" s="21"/>
      <c r="E43" s="21"/>
      <c r="F43" s="26" t="s">
        <v>181</v>
      </c>
      <c r="G43" s="22"/>
      <c r="H43" s="28">
        <f t="shared" ref="H43:J43" si="29">SUM(H39:H42)</f>
        <v>31025</v>
      </c>
      <c r="I43" s="107">
        <f t="shared" si="29"/>
        <v>335380.25</v>
      </c>
      <c r="J43" s="28">
        <f t="shared" si="29"/>
        <v>0</v>
      </c>
      <c r="K43" s="21"/>
      <c r="L43" s="25"/>
      <c r="M43" s="25"/>
      <c r="N43" s="25"/>
      <c r="O43" s="25"/>
      <c r="P43" s="105"/>
      <c r="Q43" s="21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4.25" customHeight="1" x14ac:dyDescent="0.25">
      <c r="A44" s="20">
        <v>424</v>
      </c>
      <c r="B44" s="21"/>
      <c r="C44" s="21"/>
      <c r="D44" s="21" t="s">
        <v>116</v>
      </c>
      <c r="E44" s="21" t="s">
        <v>117</v>
      </c>
      <c r="F44" s="20" t="s">
        <v>151</v>
      </c>
      <c r="G44" s="22">
        <v>12.02</v>
      </c>
      <c r="H44" s="108">
        <v>9180</v>
      </c>
      <c r="I44" s="109">
        <f t="shared" ref="I44:I45" si="30">G44*H44</f>
        <v>110343.59999999999</v>
      </c>
      <c r="J44" s="23"/>
      <c r="K44" s="21"/>
      <c r="L44" s="25"/>
      <c r="M44" s="25"/>
      <c r="N44" s="25">
        <f t="shared" ref="N44:N45" si="31">O44-7</f>
        <v>45963</v>
      </c>
      <c r="O44" s="25">
        <v>45970</v>
      </c>
      <c r="P44" s="105"/>
      <c r="Q44" s="21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4.25" customHeight="1" x14ac:dyDescent="0.25">
      <c r="A45" s="20">
        <v>424</v>
      </c>
      <c r="B45" s="21"/>
      <c r="C45" s="21"/>
      <c r="D45" s="21" t="s">
        <v>116</v>
      </c>
      <c r="E45" s="21" t="s">
        <v>117</v>
      </c>
      <c r="F45" s="20" t="s">
        <v>151</v>
      </c>
      <c r="G45" s="22">
        <v>12.02</v>
      </c>
      <c r="H45" s="108">
        <v>800</v>
      </c>
      <c r="I45" s="109">
        <f t="shared" si="30"/>
        <v>9616</v>
      </c>
      <c r="J45" s="23"/>
      <c r="K45" s="21"/>
      <c r="L45" s="25"/>
      <c r="M45" s="25"/>
      <c r="N45" s="25">
        <f t="shared" si="31"/>
        <v>45963</v>
      </c>
      <c r="O45" s="25">
        <v>45970</v>
      </c>
      <c r="P45" s="105"/>
      <c r="Q45" s="21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4.25" customHeight="1" x14ac:dyDescent="0.25">
      <c r="A46" s="20"/>
      <c r="B46" s="88"/>
      <c r="C46" s="88"/>
      <c r="D46" s="88"/>
      <c r="E46" s="88"/>
      <c r="F46" s="26" t="s">
        <v>181</v>
      </c>
      <c r="G46" s="89"/>
      <c r="H46" s="28">
        <f t="shared" ref="H46:J46" si="32">SUM(H44:H45)</f>
        <v>9980</v>
      </c>
      <c r="I46" s="107">
        <f t="shared" si="32"/>
        <v>119959.59999999999</v>
      </c>
      <c r="J46" s="28">
        <f t="shared" si="32"/>
        <v>0</v>
      </c>
      <c r="K46" s="88"/>
      <c r="L46" s="25"/>
      <c r="M46" s="25"/>
      <c r="N46" s="25"/>
      <c r="O46" s="93"/>
      <c r="P46" s="105"/>
      <c r="Q46" s="21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4.25" customHeight="1" x14ac:dyDescent="0.25">
      <c r="A47" s="20">
        <v>421</v>
      </c>
      <c r="B47" s="21"/>
      <c r="C47" s="21"/>
      <c r="D47" s="21" t="s">
        <v>118</v>
      </c>
      <c r="E47" s="21" t="s">
        <v>97</v>
      </c>
      <c r="F47" s="20" t="s">
        <v>151</v>
      </c>
      <c r="G47" s="22">
        <v>9.43</v>
      </c>
      <c r="H47" s="108">
        <v>17308</v>
      </c>
      <c r="I47" s="24">
        <f t="shared" ref="I47:I50" si="33">G47*H47</f>
        <v>163214.44</v>
      </c>
      <c r="J47" s="23"/>
      <c r="K47" s="21"/>
      <c r="L47" s="25"/>
      <c r="M47" s="25"/>
      <c r="N47" s="25">
        <f t="shared" ref="N47:N50" si="34">O47-7</f>
        <v>45988</v>
      </c>
      <c r="O47" s="25">
        <v>45995</v>
      </c>
      <c r="P47" s="105"/>
      <c r="Q47" s="21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4.25" customHeight="1" x14ac:dyDescent="0.25">
      <c r="A48" s="20">
        <v>421</v>
      </c>
      <c r="B48" s="21"/>
      <c r="C48" s="21"/>
      <c r="D48" s="21" t="s">
        <v>118</v>
      </c>
      <c r="E48" s="21" t="s">
        <v>97</v>
      </c>
      <c r="F48" s="20" t="s">
        <v>151</v>
      </c>
      <c r="G48" s="22">
        <v>9.43</v>
      </c>
      <c r="H48" s="108">
        <v>2500</v>
      </c>
      <c r="I48" s="24">
        <f t="shared" si="33"/>
        <v>23575</v>
      </c>
      <c r="J48" s="23"/>
      <c r="K48" s="21"/>
      <c r="L48" s="25"/>
      <c r="M48" s="25"/>
      <c r="N48" s="25">
        <f t="shared" si="34"/>
        <v>45988</v>
      </c>
      <c r="O48" s="25">
        <v>45995</v>
      </c>
      <c r="P48" s="105"/>
      <c r="Q48" s="21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4.25" customHeight="1" x14ac:dyDescent="0.25">
      <c r="A49" s="20">
        <v>421</v>
      </c>
      <c r="B49" s="21"/>
      <c r="C49" s="21"/>
      <c r="D49" s="21" t="s">
        <v>118</v>
      </c>
      <c r="E49" s="21" t="s">
        <v>119</v>
      </c>
      <c r="F49" s="20" t="s">
        <v>151</v>
      </c>
      <c r="G49" s="22">
        <v>9.43</v>
      </c>
      <c r="H49" s="108">
        <v>9103</v>
      </c>
      <c r="I49" s="24">
        <f t="shared" si="33"/>
        <v>85841.29</v>
      </c>
      <c r="J49" s="23"/>
      <c r="K49" s="21"/>
      <c r="L49" s="25"/>
      <c r="M49" s="25"/>
      <c r="N49" s="25">
        <f t="shared" si="34"/>
        <v>45988</v>
      </c>
      <c r="O49" s="25">
        <v>45995</v>
      </c>
      <c r="P49" s="105"/>
      <c r="Q49" s="21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4.25" customHeight="1" x14ac:dyDescent="0.25">
      <c r="A50" s="20">
        <v>421</v>
      </c>
      <c r="B50" s="21"/>
      <c r="C50" s="21"/>
      <c r="D50" s="21" t="s">
        <v>118</v>
      </c>
      <c r="E50" s="21" t="s">
        <v>119</v>
      </c>
      <c r="F50" s="20" t="s">
        <v>151</v>
      </c>
      <c r="G50" s="22">
        <v>9.43</v>
      </c>
      <c r="H50" s="108">
        <v>2500</v>
      </c>
      <c r="I50" s="24">
        <f t="shared" si="33"/>
        <v>23575</v>
      </c>
      <c r="J50" s="23"/>
      <c r="K50" s="21"/>
      <c r="L50" s="25"/>
      <c r="M50" s="25"/>
      <c r="N50" s="25">
        <f t="shared" si="34"/>
        <v>45988</v>
      </c>
      <c r="O50" s="25">
        <v>45995</v>
      </c>
      <c r="P50" s="105"/>
      <c r="Q50" s="21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4.25" customHeight="1" x14ac:dyDescent="0.25">
      <c r="A51" s="20"/>
      <c r="B51" s="21"/>
      <c r="C51" s="21"/>
      <c r="D51" s="21"/>
      <c r="E51" s="21"/>
      <c r="F51" s="26" t="s">
        <v>181</v>
      </c>
      <c r="G51" s="22"/>
      <c r="H51" s="28">
        <f t="shared" ref="H51:J51" si="35">SUM(H47:H50)</f>
        <v>31411</v>
      </c>
      <c r="I51" s="107">
        <f t="shared" si="35"/>
        <v>296205.73</v>
      </c>
      <c r="J51" s="28">
        <f t="shared" si="35"/>
        <v>0</v>
      </c>
      <c r="K51" s="21"/>
      <c r="L51" s="25"/>
      <c r="M51" s="25"/>
      <c r="N51" s="25"/>
      <c r="O51" s="25"/>
      <c r="P51" s="105"/>
      <c r="Q51" s="21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4.25" customHeight="1" x14ac:dyDescent="0.25">
      <c r="A52" s="20">
        <v>424</v>
      </c>
      <c r="B52" s="21"/>
      <c r="C52" s="21"/>
      <c r="D52" s="21" t="s">
        <v>120</v>
      </c>
      <c r="E52" s="21" t="s">
        <v>114</v>
      </c>
      <c r="F52" s="20" t="s">
        <v>151</v>
      </c>
      <c r="G52" s="22">
        <v>9.4</v>
      </c>
      <c r="H52" s="108">
        <v>3643</v>
      </c>
      <c r="I52" s="109">
        <f t="shared" ref="I52:I53" si="36">G52*H52</f>
        <v>34244.200000000004</v>
      </c>
      <c r="J52" s="23"/>
      <c r="K52" s="21"/>
      <c r="L52" s="25"/>
      <c r="M52" s="25"/>
      <c r="N52" s="25">
        <f t="shared" ref="N52:N53" si="37">O52-7</f>
        <v>45988</v>
      </c>
      <c r="O52" s="25">
        <v>45995</v>
      </c>
      <c r="P52" s="105"/>
      <c r="Q52" s="21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4.25" customHeight="1" x14ac:dyDescent="0.25">
      <c r="A53" s="20">
        <v>424</v>
      </c>
      <c r="B53" s="21"/>
      <c r="C53" s="21"/>
      <c r="D53" s="21" t="s">
        <v>120</v>
      </c>
      <c r="E53" s="21" t="s">
        <v>114</v>
      </c>
      <c r="F53" s="20" t="s">
        <v>151</v>
      </c>
      <c r="G53" s="22">
        <v>9.4</v>
      </c>
      <c r="H53" s="108">
        <v>1500</v>
      </c>
      <c r="I53" s="109">
        <f t="shared" si="36"/>
        <v>14100</v>
      </c>
      <c r="J53" s="23"/>
      <c r="K53" s="21"/>
      <c r="L53" s="25"/>
      <c r="M53" s="25"/>
      <c r="N53" s="25">
        <f t="shared" si="37"/>
        <v>45988</v>
      </c>
      <c r="O53" s="25">
        <v>45995</v>
      </c>
      <c r="P53" s="105"/>
      <c r="Q53" s="21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4.25" customHeight="1" x14ac:dyDescent="0.25">
      <c r="A54" s="20"/>
      <c r="B54" s="88"/>
      <c r="C54" s="88"/>
      <c r="D54" s="88"/>
      <c r="E54" s="88"/>
      <c r="F54" s="26" t="s">
        <v>181</v>
      </c>
      <c r="G54" s="89"/>
      <c r="H54" s="28">
        <f t="shared" ref="H54:J54" si="38">SUM(H52:H53)</f>
        <v>5143</v>
      </c>
      <c r="I54" s="107">
        <f t="shared" si="38"/>
        <v>48344.200000000004</v>
      </c>
      <c r="J54" s="28">
        <f t="shared" si="38"/>
        <v>0</v>
      </c>
      <c r="K54" s="88"/>
      <c r="L54" s="25"/>
      <c r="M54" s="25"/>
      <c r="N54" s="25"/>
      <c r="O54" s="93"/>
      <c r="P54" s="105"/>
      <c r="Q54" s="21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4.25" customHeight="1" x14ac:dyDescent="0.25">
      <c r="A55" s="100"/>
      <c r="B55" s="101"/>
      <c r="C55" s="101"/>
      <c r="D55" s="101"/>
      <c r="E55" s="95" t="s">
        <v>182</v>
      </c>
      <c r="F55" s="101"/>
      <c r="G55" s="102"/>
      <c r="H55" s="71">
        <f>SUMIF(F:F,F4,H:H)</f>
        <v>222975</v>
      </c>
      <c r="I55" s="72">
        <f>SUMIF(F:F,F4,I:I)</f>
        <v>2037031.9500000002</v>
      </c>
      <c r="J55" s="71">
        <f>SUMIF(F:F,F4,J:J)</f>
        <v>0</v>
      </c>
      <c r="K55" s="21"/>
      <c r="L55" s="103"/>
      <c r="M55" s="103"/>
      <c r="N55" s="103"/>
      <c r="O55" s="104"/>
      <c r="P55" s="105"/>
      <c r="Q55" s="21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4.25" customHeight="1" x14ac:dyDescent="0.25">
      <c r="A56" s="55"/>
      <c r="B56" s="79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ht="14.25" customHeight="1" x14ac:dyDescent="0.25">
      <c r="A57" s="55"/>
      <c r="B57" s="79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spans="1:28" ht="14.25" customHeight="1" x14ac:dyDescent="0.25">
      <c r="A58" s="55"/>
      <c r="B58" s="79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 spans="1:28" ht="14.25" customHeight="1" x14ac:dyDescent="0.25">
      <c r="A59" s="55"/>
      <c r="B59" s="7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 spans="1:28" ht="14.25" customHeight="1" x14ac:dyDescent="0.25">
      <c r="A60" s="55"/>
      <c r="B60" s="7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spans="1:28" ht="14.25" customHeight="1" x14ac:dyDescent="0.25">
      <c r="A61" s="55"/>
      <c r="B61" s="7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 spans="1:28" ht="14.25" customHeight="1" x14ac:dyDescent="0.25">
      <c r="A62" s="55"/>
      <c r="B62" s="7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 spans="1:28" ht="14.25" customHeight="1" x14ac:dyDescent="0.25">
      <c r="A63" s="55"/>
      <c r="B63" s="7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 spans="1:28" ht="14.25" customHeight="1" x14ac:dyDescent="0.25">
      <c r="A64" s="55"/>
      <c r="B64" s="7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 spans="1:28" ht="14.25" customHeight="1" x14ac:dyDescent="0.25">
      <c r="A65" s="55"/>
      <c r="B65" s="7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 spans="1:28" ht="14.25" customHeight="1" x14ac:dyDescent="0.25">
      <c r="A66" s="55"/>
      <c r="B66" s="7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 spans="1:28" ht="14.25" customHeight="1" x14ac:dyDescent="0.25">
      <c r="A67" s="55"/>
      <c r="B67" s="7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 spans="1:28" ht="14.25" customHeight="1" x14ac:dyDescent="0.25">
      <c r="A68" s="55"/>
      <c r="B68" s="7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 spans="1:28" ht="14.25" customHeight="1" x14ac:dyDescent="0.25">
      <c r="A69" s="55"/>
      <c r="B69" s="7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 spans="1:28" ht="14.25" customHeight="1" x14ac:dyDescent="0.25">
      <c r="A70" s="55"/>
      <c r="B70" s="7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 spans="1:28" ht="14.25" customHeight="1" x14ac:dyDescent="0.25">
      <c r="A71" s="55"/>
      <c r="B71" s="7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 spans="1:28" ht="14.25" customHeight="1" x14ac:dyDescent="0.25">
      <c r="A72" s="55"/>
      <c r="B72" s="7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 spans="1:28" ht="14.25" customHeight="1" x14ac:dyDescent="0.25">
      <c r="A73" s="55"/>
      <c r="B73" s="7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 spans="1:28" ht="14.25" customHeight="1" x14ac:dyDescent="0.25">
      <c r="A74" s="55"/>
      <c r="B74" s="7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 spans="1:28" ht="14.25" customHeight="1" x14ac:dyDescent="0.25">
      <c r="A75" s="55"/>
      <c r="B75" s="7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 spans="1:28" ht="14.25" customHeight="1" x14ac:dyDescent="0.25">
      <c r="A76" s="55"/>
      <c r="B76" s="79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 spans="1:28" ht="14.25" customHeight="1" x14ac:dyDescent="0.25">
      <c r="A77" s="55"/>
      <c r="B77" s="79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 spans="1:28" ht="14.25" customHeight="1" x14ac:dyDescent="0.25">
      <c r="A78" s="55"/>
      <c r="B78" s="79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 spans="1:28" ht="14.25" customHeight="1" x14ac:dyDescent="0.25">
      <c r="A79" s="55"/>
      <c r="B79" s="79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spans="1:28" ht="14.25" customHeight="1" x14ac:dyDescent="0.25">
      <c r="A80" s="55"/>
      <c r="B80" s="79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spans="1:28" ht="14.25" customHeight="1" x14ac:dyDescent="0.25">
      <c r="A81" s="55"/>
      <c r="B81" s="79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spans="1:28" ht="14.25" customHeight="1" x14ac:dyDescent="0.25">
      <c r="A82" s="55"/>
      <c r="B82" s="79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spans="1:28" ht="14.25" customHeight="1" x14ac:dyDescent="0.25">
      <c r="A83" s="55"/>
      <c r="B83" s="79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spans="1:28" ht="14.25" customHeight="1" x14ac:dyDescent="0.25">
      <c r="A84" s="55"/>
      <c r="B84" s="79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1:28" ht="14.25" customHeight="1" x14ac:dyDescent="0.25">
      <c r="A85" s="55"/>
      <c r="B85" s="79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spans="1:28" ht="14.25" customHeight="1" x14ac:dyDescent="0.25">
      <c r="A86" s="55"/>
      <c r="B86" s="79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spans="1:28" ht="14.25" customHeight="1" x14ac:dyDescent="0.25">
      <c r="A87" s="55"/>
      <c r="B87" s="79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spans="1:28" ht="14.25" customHeight="1" x14ac:dyDescent="0.25">
      <c r="A88" s="55"/>
      <c r="B88" s="79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spans="1:28" ht="14.25" customHeight="1" x14ac:dyDescent="0.25">
      <c r="A89" s="55"/>
      <c r="B89" s="79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1:28" ht="14.25" customHeight="1" x14ac:dyDescent="0.25">
      <c r="A90" s="55"/>
      <c r="B90" s="79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spans="1:28" ht="14.25" customHeight="1" x14ac:dyDescent="0.25">
      <c r="A91" s="55"/>
      <c r="B91" s="79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spans="1:28" ht="14.25" customHeight="1" x14ac:dyDescent="0.25">
      <c r="A92" s="55"/>
      <c r="B92" s="79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spans="1:28" ht="14.25" customHeight="1" x14ac:dyDescent="0.25">
      <c r="A93" s="55"/>
      <c r="B93" s="79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spans="1:28" ht="14.25" customHeight="1" x14ac:dyDescent="0.25">
      <c r="A94" s="55"/>
      <c r="B94" s="79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spans="1:28" ht="14.25" customHeight="1" x14ac:dyDescent="0.25">
      <c r="A95" s="55"/>
      <c r="B95" s="79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spans="1:28" ht="14.25" customHeight="1" x14ac:dyDescent="0.25">
      <c r="A96" s="55"/>
      <c r="B96" s="79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spans="1:28" ht="14.25" customHeight="1" x14ac:dyDescent="0.25">
      <c r="A97" s="55"/>
      <c r="B97" s="79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spans="1:28" ht="14.25" customHeight="1" x14ac:dyDescent="0.25">
      <c r="A98" s="55"/>
      <c r="B98" s="79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spans="1:28" ht="14.25" customHeight="1" x14ac:dyDescent="0.25">
      <c r="A99" s="55"/>
      <c r="B99" s="79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spans="1:28" ht="14.25" customHeight="1" x14ac:dyDescent="0.25">
      <c r="A100" s="55"/>
      <c r="B100" s="79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spans="1:28" ht="14.25" customHeight="1" x14ac:dyDescent="0.25">
      <c r="A101" s="55"/>
      <c r="B101" s="79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spans="1:28" ht="14.25" customHeight="1" x14ac:dyDescent="0.25">
      <c r="A102" s="55"/>
      <c r="B102" s="79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spans="1:28" ht="14.25" customHeight="1" x14ac:dyDescent="0.25">
      <c r="A103" s="55"/>
      <c r="B103" s="79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spans="1:28" ht="14.25" customHeight="1" x14ac:dyDescent="0.25">
      <c r="A104" s="55"/>
      <c r="B104" s="79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spans="1:28" ht="14.25" customHeight="1" x14ac:dyDescent="0.25">
      <c r="A105" s="55"/>
      <c r="B105" s="79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spans="1:28" ht="14.25" customHeight="1" x14ac:dyDescent="0.25">
      <c r="A106" s="55"/>
      <c r="B106" s="79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spans="1:28" ht="14.25" customHeight="1" x14ac:dyDescent="0.25">
      <c r="A107" s="55"/>
      <c r="B107" s="79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spans="1:28" ht="14.25" customHeight="1" x14ac:dyDescent="0.25">
      <c r="A108" s="55"/>
      <c r="B108" s="79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spans="1:28" ht="14.25" customHeight="1" x14ac:dyDescent="0.25">
      <c r="A109" s="55"/>
      <c r="B109" s="79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spans="1:28" ht="14.25" customHeight="1" x14ac:dyDescent="0.25">
      <c r="A110" s="55"/>
      <c r="B110" s="79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spans="1:28" ht="14.25" customHeight="1" x14ac:dyDescent="0.25">
      <c r="A111" s="55"/>
      <c r="B111" s="79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spans="1:28" ht="14.25" customHeight="1" x14ac:dyDescent="0.25">
      <c r="A112" s="55"/>
      <c r="B112" s="79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spans="1:28" ht="14.25" customHeight="1" x14ac:dyDescent="0.25">
      <c r="A113" s="55"/>
      <c r="B113" s="79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spans="1:28" ht="14.25" customHeight="1" x14ac:dyDescent="0.25">
      <c r="A114" s="55"/>
      <c r="B114" s="79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spans="1:28" ht="14.25" customHeight="1" x14ac:dyDescent="0.25">
      <c r="A115" s="55"/>
      <c r="B115" s="79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spans="1:28" ht="14.25" customHeight="1" x14ac:dyDescent="0.25">
      <c r="A116" s="55"/>
      <c r="B116" s="79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spans="1:28" ht="14.25" customHeight="1" x14ac:dyDescent="0.25">
      <c r="A117" s="55"/>
      <c r="B117" s="79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spans="1:28" ht="14.25" customHeight="1" x14ac:dyDescent="0.25">
      <c r="A118" s="55"/>
      <c r="B118" s="79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spans="1:28" ht="14.25" customHeight="1" x14ac:dyDescent="0.25">
      <c r="A119" s="55"/>
      <c r="B119" s="79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spans="1:28" ht="14.25" customHeight="1" x14ac:dyDescent="0.25">
      <c r="A120" s="55"/>
      <c r="B120" s="79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spans="1:28" ht="14.25" customHeight="1" x14ac:dyDescent="0.25">
      <c r="A121" s="55"/>
      <c r="B121" s="79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spans="1:28" ht="14.25" customHeight="1" x14ac:dyDescent="0.25">
      <c r="A122" s="55"/>
      <c r="B122" s="79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spans="1:28" ht="14.25" customHeight="1" x14ac:dyDescent="0.25">
      <c r="A123" s="55"/>
      <c r="B123" s="79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spans="1:28" ht="14.25" customHeight="1" x14ac:dyDescent="0.25">
      <c r="A124" s="55"/>
      <c r="B124" s="79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spans="1:28" ht="14.25" customHeight="1" x14ac:dyDescent="0.25">
      <c r="A125" s="55"/>
      <c r="B125" s="79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spans="1:28" ht="14.25" customHeight="1" x14ac:dyDescent="0.25">
      <c r="A126" s="55"/>
      <c r="B126" s="79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spans="1:28" ht="14.25" customHeight="1" x14ac:dyDescent="0.25">
      <c r="A127" s="55"/>
      <c r="B127" s="79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spans="1:28" ht="14.25" customHeight="1" x14ac:dyDescent="0.25">
      <c r="A128" s="55"/>
      <c r="B128" s="79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spans="1:28" ht="14.25" customHeight="1" x14ac:dyDescent="0.25">
      <c r="A129" s="55"/>
      <c r="B129" s="79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spans="1:28" ht="14.25" customHeight="1" x14ac:dyDescent="0.25">
      <c r="A130" s="55"/>
      <c r="B130" s="79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spans="1:28" ht="14.25" customHeight="1" x14ac:dyDescent="0.25">
      <c r="A131" s="55"/>
      <c r="B131" s="79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spans="1:28" ht="14.25" customHeight="1" x14ac:dyDescent="0.25">
      <c r="A132" s="55"/>
      <c r="B132" s="79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spans="1:28" ht="14.25" customHeight="1" x14ac:dyDescent="0.25">
      <c r="A133" s="55"/>
      <c r="B133" s="79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spans="1:28" ht="14.25" customHeight="1" x14ac:dyDescent="0.25">
      <c r="A134" s="55"/>
      <c r="B134" s="79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spans="1:28" ht="14.25" customHeight="1" x14ac:dyDescent="0.25">
      <c r="A135" s="55"/>
      <c r="B135" s="79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spans="1:28" ht="14.25" customHeight="1" x14ac:dyDescent="0.25">
      <c r="A136" s="55"/>
      <c r="B136" s="79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spans="1:28" ht="14.25" customHeight="1" x14ac:dyDescent="0.25">
      <c r="A137" s="55"/>
      <c r="B137" s="79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spans="1:28" ht="14.25" customHeight="1" x14ac:dyDescent="0.25">
      <c r="A138" s="55"/>
      <c r="B138" s="79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spans="1:28" ht="14.25" customHeight="1" x14ac:dyDescent="0.25">
      <c r="A139" s="55"/>
      <c r="B139" s="79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spans="1:28" ht="14.25" customHeight="1" x14ac:dyDescent="0.25">
      <c r="A140" s="55"/>
      <c r="B140" s="79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spans="1:28" ht="14.25" customHeight="1" x14ac:dyDescent="0.25">
      <c r="A141" s="55"/>
      <c r="B141" s="79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spans="1:28" ht="14.25" customHeight="1" x14ac:dyDescent="0.25">
      <c r="A142" s="55"/>
      <c r="B142" s="79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spans="1:28" ht="14.25" customHeight="1" x14ac:dyDescent="0.25">
      <c r="A143" s="55"/>
      <c r="B143" s="79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spans="1:28" ht="14.25" customHeight="1" x14ac:dyDescent="0.25">
      <c r="A144" s="55"/>
      <c r="B144" s="79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spans="1:28" ht="14.25" customHeight="1" x14ac:dyDescent="0.25">
      <c r="A145" s="55"/>
      <c r="B145" s="79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spans="1:28" ht="14.25" customHeight="1" x14ac:dyDescent="0.25">
      <c r="A146" s="55"/>
      <c r="B146" s="79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spans="1:28" ht="14.25" customHeight="1" x14ac:dyDescent="0.25">
      <c r="A147" s="55"/>
      <c r="B147" s="79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spans="1:28" ht="14.25" customHeight="1" x14ac:dyDescent="0.25">
      <c r="A148" s="55"/>
      <c r="B148" s="79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spans="1:28" ht="14.25" customHeight="1" x14ac:dyDescent="0.25">
      <c r="A149" s="55"/>
      <c r="B149" s="79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spans="1:28" ht="14.25" customHeight="1" x14ac:dyDescent="0.25">
      <c r="A150" s="55"/>
      <c r="B150" s="79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spans="1:28" ht="14.25" customHeight="1" x14ac:dyDescent="0.25">
      <c r="A151" s="55"/>
      <c r="B151" s="79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spans="1:28" ht="14.25" customHeight="1" x14ac:dyDescent="0.25">
      <c r="A152" s="55"/>
      <c r="B152" s="79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spans="1:28" ht="14.25" customHeight="1" x14ac:dyDescent="0.25">
      <c r="A153" s="55"/>
      <c r="B153" s="79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spans="1:28" ht="14.25" customHeight="1" x14ac:dyDescent="0.25">
      <c r="A154" s="55"/>
      <c r="B154" s="79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spans="1:28" ht="14.25" customHeight="1" x14ac:dyDescent="0.25">
      <c r="A155" s="55"/>
      <c r="B155" s="79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spans="1:28" ht="14.25" customHeight="1" x14ac:dyDescent="0.25">
      <c r="A156" s="55"/>
      <c r="B156" s="79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spans="1:28" ht="14.25" customHeight="1" x14ac:dyDescent="0.25">
      <c r="A157" s="55"/>
      <c r="B157" s="79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spans="1:28" ht="14.25" customHeight="1" x14ac:dyDescent="0.25">
      <c r="A158" s="55"/>
      <c r="B158" s="79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spans="1:28" ht="14.25" customHeight="1" x14ac:dyDescent="0.25">
      <c r="A159" s="55"/>
      <c r="B159" s="79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spans="1:28" ht="14.25" customHeight="1" x14ac:dyDescent="0.25">
      <c r="A160" s="55"/>
      <c r="B160" s="79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spans="1:28" ht="14.25" customHeight="1" x14ac:dyDescent="0.25">
      <c r="A161" s="55"/>
      <c r="B161" s="79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spans="1:28" ht="14.25" customHeight="1" x14ac:dyDescent="0.25">
      <c r="A162" s="55"/>
      <c r="B162" s="79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spans="1:28" ht="14.25" customHeight="1" x14ac:dyDescent="0.25">
      <c r="A163" s="55"/>
      <c r="B163" s="79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spans="1:28" ht="14.25" customHeight="1" x14ac:dyDescent="0.25">
      <c r="A164" s="55"/>
      <c r="B164" s="79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spans="1:28" ht="14.25" customHeight="1" x14ac:dyDescent="0.25">
      <c r="A165" s="55"/>
      <c r="B165" s="79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spans="1:28" ht="14.25" customHeight="1" x14ac:dyDescent="0.25">
      <c r="A166" s="55"/>
      <c r="B166" s="79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spans="1:28" ht="14.25" customHeight="1" x14ac:dyDescent="0.25">
      <c r="A167" s="55"/>
      <c r="B167" s="79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spans="1:28" ht="14.25" customHeight="1" x14ac:dyDescent="0.25">
      <c r="A168" s="55"/>
      <c r="B168" s="79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spans="1:28" ht="14.25" customHeight="1" x14ac:dyDescent="0.25">
      <c r="A169" s="55"/>
      <c r="B169" s="79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spans="1:28" ht="14.25" customHeight="1" x14ac:dyDescent="0.25">
      <c r="A170" s="55"/>
      <c r="B170" s="79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spans="1:28" ht="14.25" customHeight="1" x14ac:dyDescent="0.25">
      <c r="A171" s="55"/>
      <c r="B171" s="79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spans="1:28" ht="14.25" customHeight="1" x14ac:dyDescent="0.25">
      <c r="A172" s="55"/>
      <c r="B172" s="79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spans="1:28" ht="14.25" customHeight="1" x14ac:dyDescent="0.25">
      <c r="A173" s="55"/>
      <c r="B173" s="79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spans="1:28" ht="14.25" customHeight="1" x14ac:dyDescent="0.25">
      <c r="A174" s="55"/>
      <c r="B174" s="79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spans="1:28" ht="14.25" customHeight="1" x14ac:dyDescent="0.25">
      <c r="A175" s="55"/>
      <c r="B175" s="79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spans="1:28" ht="14.25" customHeight="1" x14ac:dyDescent="0.25">
      <c r="A176" s="55"/>
      <c r="B176" s="79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spans="1:28" ht="14.25" customHeight="1" x14ac:dyDescent="0.25">
      <c r="A177" s="55"/>
      <c r="B177" s="79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spans="1:28" ht="14.25" customHeight="1" x14ac:dyDescent="0.25">
      <c r="A178" s="55"/>
      <c r="B178" s="79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spans="1:28" ht="14.25" customHeight="1" x14ac:dyDescent="0.25">
      <c r="A179" s="55"/>
      <c r="B179" s="79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spans="1:28" ht="14.25" customHeight="1" x14ac:dyDescent="0.25">
      <c r="A180" s="55"/>
      <c r="B180" s="79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spans="1:28" ht="14.25" customHeight="1" x14ac:dyDescent="0.25">
      <c r="A181" s="55"/>
      <c r="B181" s="79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spans="1:28" ht="14.25" customHeight="1" x14ac:dyDescent="0.25">
      <c r="A182" s="55"/>
      <c r="B182" s="79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spans="1:28" ht="14.25" customHeight="1" x14ac:dyDescent="0.25">
      <c r="A183" s="55"/>
      <c r="B183" s="79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spans="1:28" ht="14.25" customHeight="1" x14ac:dyDescent="0.25">
      <c r="A184" s="55"/>
      <c r="B184" s="79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spans="1:28" ht="14.25" customHeight="1" x14ac:dyDescent="0.25">
      <c r="A185" s="55"/>
      <c r="B185" s="79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spans="1:28" ht="14.25" customHeight="1" x14ac:dyDescent="0.25">
      <c r="A186" s="55"/>
      <c r="B186" s="79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spans="1:28" ht="14.25" customHeight="1" x14ac:dyDescent="0.25">
      <c r="A187" s="55"/>
      <c r="B187" s="79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spans="1:28" ht="14.25" customHeight="1" x14ac:dyDescent="0.25">
      <c r="A188" s="55"/>
      <c r="B188" s="79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spans="1:28" ht="14.25" customHeight="1" x14ac:dyDescent="0.25">
      <c r="A189" s="55"/>
      <c r="B189" s="79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spans="1:28" ht="14.25" customHeight="1" x14ac:dyDescent="0.25">
      <c r="A190" s="55"/>
      <c r="B190" s="79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spans="1:28" ht="14.25" customHeight="1" x14ac:dyDescent="0.25">
      <c r="A191" s="55"/>
      <c r="B191" s="79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spans="1:28" ht="14.25" customHeight="1" x14ac:dyDescent="0.25">
      <c r="A192" s="55"/>
      <c r="B192" s="79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spans="1:28" ht="14.25" customHeight="1" x14ac:dyDescent="0.25">
      <c r="A193" s="55"/>
      <c r="B193" s="79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spans="1:28" ht="14.25" customHeight="1" x14ac:dyDescent="0.25">
      <c r="A194" s="55"/>
      <c r="B194" s="79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spans="1:28" ht="14.25" customHeight="1" x14ac:dyDescent="0.25">
      <c r="A195" s="55"/>
      <c r="B195" s="79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spans="1:28" ht="14.25" customHeight="1" x14ac:dyDescent="0.25">
      <c r="A196" s="55"/>
      <c r="B196" s="79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spans="1:28" ht="14.25" customHeight="1" x14ac:dyDescent="0.25">
      <c r="A197" s="55"/>
      <c r="B197" s="79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spans="1:28" ht="14.25" customHeight="1" x14ac:dyDescent="0.25">
      <c r="A198" s="55"/>
      <c r="B198" s="79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spans="1:28" ht="14.25" customHeight="1" x14ac:dyDescent="0.25">
      <c r="A199" s="55"/>
      <c r="B199" s="79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spans="1:28" ht="14.25" customHeight="1" x14ac:dyDescent="0.25">
      <c r="A200" s="55"/>
      <c r="B200" s="79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spans="1:28" ht="14.25" customHeight="1" x14ac:dyDescent="0.25">
      <c r="A201" s="55"/>
      <c r="B201" s="79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spans="1:28" ht="14.25" customHeight="1" x14ac:dyDescent="0.25">
      <c r="A202" s="55"/>
      <c r="B202" s="79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spans="1:28" ht="14.25" customHeight="1" x14ac:dyDescent="0.25">
      <c r="A203" s="55"/>
      <c r="B203" s="79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spans="1:28" ht="14.25" customHeight="1" x14ac:dyDescent="0.25">
      <c r="A204" s="55"/>
      <c r="B204" s="79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spans="1:28" ht="14.25" customHeight="1" x14ac:dyDescent="0.25">
      <c r="A205" s="55"/>
      <c r="B205" s="79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spans="1:28" ht="14.25" customHeight="1" x14ac:dyDescent="0.25">
      <c r="A206" s="55"/>
      <c r="B206" s="79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spans="1:28" ht="14.25" customHeight="1" x14ac:dyDescent="0.25">
      <c r="A207" s="55"/>
      <c r="B207" s="79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spans="1:28" ht="14.25" customHeight="1" x14ac:dyDescent="0.25">
      <c r="A208" s="55"/>
      <c r="B208" s="79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spans="1:28" ht="14.25" customHeight="1" x14ac:dyDescent="0.25">
      <c r="A209" s="55"/>
      <c r="B209" s="79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spans="1:28" ht="14.25" customHeight="1" x14ac:dyDescent="0.25">
      <c r="A210" s="55"/>
      <c r="B210" s="79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spans="1:28" ht="14.25" customHeight="1" x14ac:dyDescent="0.25">
      <c r="A211" s="55"/>
      <c r="B211" s="79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spans="1:28" ht="14.25" customHeight="1" x14ac:dyDescent="0.25">
      <c r="A212" s="55"/>
      <c r="B212" s="79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spans="1:28" ht="14.25" customHeight="1" x14ac:dyDescent="0.25">
      <c r="A213" s="55"/>
      <c r="B213" s="79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spans="1:28" ht="14.25" customHeight="1" x14ac:dyDescent="0.25">
      <c r="A214" s="55"/>
      <c r="B214" s="79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spans="1:28" ht="14.25" customHeight="1" x14ac:dyDescent="0.25">
      <c r="A215" s="55"/>
      <c r="B215" s="79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spans="1:28" ht="14.25" customHeight="1" x14ac:dyDescent="0.25">
      <c r="A216" s="55"/>
      <c r="B216" s="7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spans="1:28" ht="14.25" customHeight="1" x14ac:dyDescent="0.25">
      <c r="A217" s="55"/>
      <c r="B217" s="79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spans="1:28" ht="14.25" customHeight="1" x14ac:dyDescent="0.25">
      <c r="A218" s="55"/>
      <c r="B218" s="79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spans="1:28" ht="14.25" customHeight="1" x14ac:dyDescent="0.25">
      <c r="A219" s="55"/>
      <c r="B219" s="79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spans="1:28" ht="14.25" customHeight="1" x14ac:dyDescent="0.25">
      <c r="A220" s="55"/>
      <c r="B220" s="79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spans="1:28" ht="14.25" customHeight="1" x14ac:dyDescent="0.25">
      <c r="A221" s="55"/>
      <c r="B221" s="79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spans="1:28" ht="14.25" customHeight="1" x14ac:dyDescent="0.25">
      <c r="A222" s="55"/>
      <c r="B222" s="79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spans="1:28" ht="14.25" customHeight="1" x14ac:dyDescent="0.25">
      <c r="A223" s="55"/>
      <c r="B223" s="79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spans="1:28" ht="14.25" customHeight="1" x14ac:dyDescent="0.25">
      <c r="A224" s="55"/>
      <c r="B224" s="79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spans="1:28" ht="14.25" customHeight="1" x14ac:dyDescent="0.25">
      <c r="A225" s="55"/>
      <c r="B225" s="79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spans="1:28" ht="14.25" customHeight="1" x14ac:dyDescent="0.25">
      <c r="A226" s="55"/>
      <c r="B226" s="79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spans="1:28" ht="14.25" customHeight="1" x14ac:dyDescent="0.25">
      <c r="A227" s="55"/>
      <c r="B227" s="79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spans="1:28" ht="14.25" customHeight="1" x14ac:dyDescent="0.25">
      <c r="A228" s="55"/>
      <c r="B228" s="79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spans="1:28" ht="14.25" customHeight="1" x14ac:dyDescent="0.25">
      <c r="A229" s="55"/>
      <c r="B229" s="79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spans="1:28" ht="14.25" customHeight="1" x14ac:dyDescent="0.25">
      <c r="A230" s="55"/>
      <c r="B230" s="79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spans="1:28" ht="14.25" customHeight="1" x14ac:dyDescent="0.25">
      <c r="A231" s="55"/>
      <c r="B231" s="79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spans="1:28" ht="14.25" customHeight="1" x14ac:dyDescent="0.25">
      <c r="A232" s="55"/>
      <c r="B232" s="79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spans="1:28" ht="14.25" customHeight="1" x14ac:dyDescent="0.25">
      <c r="A233" s="55"/>
      <c r="B233" s="79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spans="1:28" ht="14.25" customHeight="1" x14ac:dyDescent="0.25">
      <c r="A234" s="55"/>
      <c r="B234" s="79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spans="1:28" ht="14.25" customHeight="1" x14ac:dyDescent="0.25">
      <c r="A235" s="55"/>
      <c r="B235" s="79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spans="1:28" ht="14.25" customHeight="1" x14ac:dyDescent="0.25">
      <c r="A236" s="55"/>
      <c r="B236" s="79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spans="1:28" ht="14.25" customHeight="1" x14ac:dyDescent="0.25">
      <c r="A237" s="55"/>
      <c r="B237" s="79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spans="1:28" ht="14.25" customHeight="1" x14ac:dyDescent="0.25">
      <c r="A238" s="55"/>
      <c r="B238" s="79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spans="1:28" ht="14.25" customHeight="1" x14ac:dyDescent="0.25">
      <c r="A239" s="55"/>
      <c r="B239" s="79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spans="1:28" ht="14.25" customHeight="1" x14ac:dyDescent="0.25">
      <c r="A240" s="55"/>
      <c r="B240" s="79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spans="1:28" ht="14.25" customHeight="1" x14ac:dyDescent="0.25">
      <c r="A241" s="55"/>
      <c r="B241" s="79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spans="1:28" ht="14.25" customHeight="1" x14ac:dyDescent="0.25">
      <c r="A242" s="55"/>
      <c r="B242" s="79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spans="1:28" ht="14.25" customHeight="1" x14ac:dyDescent="0.25">
      <c r="A243" s="55"/>
      <c r="B243" s="79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spans="1:28" ht="14.25" customHeight="1" x14ac:dyDescent="0.25">
      <c r="A244" s="55"/>
      <c r="B244" s="79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spans="1:28" ht="14.25" customHeight="1" x14ac:dyDescent="0.25">
      <c r="A245" s="55"/>
      <c r="B245" s="79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spans="1:28" ht="14.25" customHeight="1" x14ac:dyDescent="0.25">
      <c r="A246" s="55"/>
      <c r="B246" s="79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spans="1:28" ht="14.25" customHeight="1" x14ac:dyDescent="0.25">
      <c r="A247" s="55"/>
      <c r="B247" s="79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spans="1:28" ht="14.25" customHeight="1" x14ac:dyDescent="0.25">
      <c r="A248" s="55"/>
      <c r="B248" s="79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spans="1:28" ht="14.25" customHeight="1" x14ac:dyDescent="0.25">
      <c r="A249" s="55"/>
      <c r="B249" s="79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spans="1:28" ht="14.25" customHeight="1" x14ac:dyDescent="0.25">
      <c r="A250" s="55"/>
      <c r="B250" s="79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spans="1:28" ht="14.25" customHeight="1" x14ac:dyDescent="0.25">
      <c r="A251" s="55"/>
      <c r="B251" s="79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spans="1:28" ht="14.25" customHeight="1" x14ac:dyDescent="0.25">
      <c r="A252" s="55"/>
      <c r="B252" s="79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spans="1:28" ht="14.25" customHeight="1" x14ac:dyDescent="0.25">
      <c r="A253" s="55"/>
      <c r="B253" s="79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spans="1:28" ht="14.25" customHeight="1" x14ac:dyDescent="0.25">
      <c r="A254" s="55"/>
      <c r="B254" s="79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spans="1:28" ht="14.25" customHeight="1" x14ac:dyDescent="0.25">
      <c r="A255" s="55"/>
      <c r="B255" s="79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spans="1:28" ht="14.25" customHeight="1" x14ac:dyDescent="0.25">
      <c r="A256" s="55"/>
      <c r="B256" s="79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spans="1:28" ht="14.25" customHeight="1" x14ac:dyDescent="0.25">
      <c r="A257" s="55"/>
      <c r="B257" s="79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spans="1:28" ht="14.25" customHeight="1" x14ac:dyDescent="0.25">
      <c r="A258" s="55"/>
      <c r="B258" s="79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spans="1:28" ht="14.25" customHeight="1" x14ac:dyDescent="0.25">
      <c r="A259" s="55"/>
      <c r="B259" s="79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spans="1:28" ht="14.25" customHeight="1" x14ac:dyDescent="0.25">
      <c r="A260" s="55"/>
      <c r="B260" s="79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spans="1:28" ht="14.25" customHeight="1" x14ac:dyDescent="0.25">
      <c r="A261" s="55"/>
      <c r="B261" s="79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79"/>
      <c r="P261" s="79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spans="1:28" ht="14.25" customHeight="1" x14ac:dyDescent="0.25">
      <c r="A262" s="55"/>
      <c r="B262" s="79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79"/>
      <c r="P262" s="79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spans="1:28" ht="14.25" customHeight="1" x14ac:dyDescent="0.25">
      <c r="A263" s="55"/>
      <c r="B263" s="79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79"/>
      <c r="P263" s="79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spans="1:28" ht="14.25" customHeight="1" x14ac:dyDescent="0.25">
      <c r="A264" s="55"/>
      <c r="B264" s="79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79"/>
      <c r="P264" s="79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spans="1:28" ht="14.25" customHeight="1" x14ac:dyDescent="0.25">
      <c r="A265" s="55"/>
      <c r="B265" s="79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79"/>
      <c r="P265" s="79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spans="1:28" ht="14.25" customHeight="1" x14ac:dyDescent="0.25">
      <c r="A266" s="55"/>
      <c r="B266" s="79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79"/>
      <c r="P266" s="79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spans="1:28" ht="14.25" customHeight="1" x14ac:dyDescent="0.25">
      <c r="A267" s="55"/>
      <c r="B267" s="79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79"/>
      <c r="P267" s="79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spans="1:28" ht="14.25" customHeight="1" x14ac:dyDescent="0.25">
      <c r="A268" s="55"/>
      <c r="B268" s="79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79"/>
      <c r="P268" s="79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spans="1:28" ht="14.25" customHeight="1" x14ac:dyDescent="0.25">
      <c r="A269" s="55"/>
      <c r="B269" s="79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79"/>
      <c r="P269" s="79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spans="1:28" ht="14.25" customHeight="1" x14ac:dyDescent="0.25">
      <c r="A270" s="55"/>
      <c r="B270" s="79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79"/>
      <c r="P270" s="79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spans="1:28" ht="14.25" customHeight="1" x14ac:dyDescent="0.25">
      <c r="A271" s="55"/>
      <c r="B271" s="79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79"/>
      <c r="P271" s="79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spans="1:28" ht="14.25" customHeight="1" x14ac:dyDescent="0.25">
      <c r="A272" s="55"/>
      <c r="B272" s="79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79"/>
      <c r="P272" s="79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spans="1:28" ht="14.25" customHeight="1" x14ac:dyDescent="0.25">
      <c r="A273" s="55"/>
      <c r="B273" s="79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79"/>
      <c r="P273" s="79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spans="1:28" ht="14.25" customHeight="1" x14ac:dyDescent="0.25">
      <c r="A274" s="55"/>
      <c r="B274" s="79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79"/>
      <c r="P274" s="79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spans="1:28" ht="14.25" customHeight="1" x14ac:dyDescent="0.25">
      <c r="A275" s="55"/>
      <c r="B275" s="79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79"/>
      <c r="P275" s="79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spans="1:28" ht="14.25" customHeight="1" x14ac:dyDescent="0.25">
      <c r="A276" s="55"/>
      <c r="B276" s="79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79"/>
      <c r="P276" s="79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spans="1:28" ht="14.25" customHeight="1" x14ac:dyDescent="0.25">
      <c r="A277" s="55"/>
      <c r="B277" s="79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79"/>
      <c r="P277" s="79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spans="1:28" ht="14.25" customHeight="1" x14ac:dyDescent="0.25">
      <c r="A278" s="55"/>
      <c r="B278" s="79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79"/>
      <c r="P278" s="79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spans="1:28" ht="14.25" customHeight="1" x14ac:dyDescent="0.25">
      <c r="A279" s="55"/>
      <c r="B279" s="79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79"/>
      <c r="P279" s="79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spans="1:28" ht="14.25" customHeight="1" x14ac:dyDescent="0.25">
      <c r="A280" s="55"/>
      <c r="B280" s="79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79"/>
      <c r="P280" s="79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spans="1:28" ht="14.25" customHeight="1" x14ac:dyDescent="0.25">
      <c r="A281" s="55"/>
      <c r="B281" s="79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79"/>
      <c r="P281" s="79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spans="1:28" ht="14.25" customHeight="1" x14ac:dyDescent="0.25">
      <c r="A282" s="55"/>
      <c r="B282" s="79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79"/>
      <c r="P282" s="79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spans="1:28" ht="14.25" customHeight="1" x14ac:dyDescent="0.25">
      <c r="A283" s="55"/>
      <c r="B283" s="79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79"/>
      <c r="P283" s="79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spans="1:28" ht="14.25" customHeight="1" x14ac:dyDescent="0.25">
      <c r="A284" s="55"/>
      <c r="B284" s="79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79"/>
      <c r="P284" s="79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spans="1:28" ht="14.25" customHeight="1" x14ac:dyDescent="0.25">
      <c r="A285" s="55"/>
      <c r="B285" s="79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79"/>
      <c r="P285" s="79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spans="1:28" ht="14.25" customHeight="1" x14ac:dyDescent="0.25">
      <c r="A286" s="55"/>
      <c r="B286" s="79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79"/>
      <c r="P286" s="79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spans="1:28" ht="14.25" customHeight="1" x14ac:dyDescent="0.25">
      <c r="A287" s="55"/>
      <c r="B287" s="79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79"/>
      <c r="P287" s="79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spans="1:28" ht="14.25" customHeight="1" x14ac:dyDescent="0.25">
      <c r="A288" s="55"/>
      <c r="B288" s="79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79"/>
      <c r="P288" s="79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spans="1:28" ht="14.25" customHeight="1" x14ac:dyDescent="0.25">
      <c r="A289" s="55"/>
      <c r="B289" s="79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79"/>
      <c r="P289" s="79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spans="1:28" ht="14.25" customHeight="1" x14ac:dyDescent="0.25">
      <c r="A290" s="55"/>
      <c r="B290" s="79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79"/>
      <c r="P290" s="79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spans="1:28" ht="14.25" customHeight="1" x14ac:dyDescent="0.25">
      <c r="A291" s="55"/>
      <c r="B291" s="79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79"/>
      <c r="P291" s="79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spans="1:28" ht="14.25" customHeight="1" x14ac:dyDescent="0.25">
      <c r="A292" s="55"/>
      <c r="B292" s="79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79"/>
      <c r="P292" s="79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spans="1:28" ht="14.25" customHeight="1" x14ac:dyDescent="0.25">
      <c r="A293" s="55"/>
      <c r="B293" s="79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79"/>
      <c r="P293" s="79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spans="1:28" ht="14.25" customHeight="1" x14ac:dyDescent="0.25">
      <c r="A294" s="55"/>
      <c r="B294" s="79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79"/>
      <c r="P294" s="79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spans="1:28" ht="14.25" customHeight="1" x14ac:dyDescent="0.25">
      <c r="A295" s="55"/>
      <c r="B295" s="79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79"/>
      <c r="P295" s="79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spans="1:28" ht="14.25" customHeight="1" x14ac:dyDescent="0.25">
      <c r="A296" s="55"/>
      <c r="B296" s="79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79"/>
      <c r="P296" s="79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spans="1:28" ht="14.25" customHeight="1" x14ac:dyDescent="0.25">
      <c r="A297" s="55"/>
      <c r="B297" s="79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79"/>
      <c r="P297" s="79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spans="1:28" ht="14.25" customHeight="1" x14ac:dyDescent="0.25">
      <c r="A298" s="55"/>
      <c r="B298" s="79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79"/>
      <c r="P298" s="79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spans="1:28" ht="14.25" customHeight="1" x14ac:dyDescent="0.25">
      <c r="A299" s="55"/>
      <c r="B299" s="79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79"/>
      <c r="P299" s="79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spans="1:28" ht="14.25" customHeight="1" x14ac:dyDescent="0.25">
      <c r="A300" s="55"/>
      <c r="B300" s="79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79"/>
      <c r="P300" s="79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spans="1:28" ht="14.25" customHeight="1" x14ac:dyDescent="0.25">
      <c r="A301" s="55"/>
      <c r="B301" s="79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79"/>
      <c r="P301" s="79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spans="1:28" ht="14.25" customHeight="1" x14ac:dyDescent="0.25">
      <c r="A302" s="55"/>
      <c r="B302" s="79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79"/>
      <c r="P302" s="79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spans="1:28" ht="14.25" customHeight="1" x14ac:dyDescent="0.25">
      <c r="A303" s="55"/>
      <c r="B303" s="79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79"/>
      <c r="P303" s="79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spans="1:28" ht="14.25" customHeight="1" x14ac:dyDescent="0.25">
      <c r="A304" s="55"/>
      <c r="B304" s="79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79"/>
      <c r="P304" s="79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spans="1:28" ht="14.25" customHeight="1" x14ac:dyDescent="0.25">
      <c r="A305" s="55"/>
      <c r="B305" s="79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79"/>
      <c r="P305" s="79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spans="1:28" ht="14.25" customHeight="1" x14ac:dyDescent="0.25">
      <c r="A306" s="55"/>
      <c r="B306" s="79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79"/>
      <c r="P306" s="79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spans="1:28" ht="14.25" customHeight="1" x14ac:dyDescent="0.25">
      <c r="A307" s="55"/>
      <c r="B307" s="79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79"/>
      <c r="P307" s="79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spans="1:28" ht="14.25" customHeight="1" x14ac:dyDescent="0.25">
      <c r="A308" s="55"/>
      <c r="B308" s="79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79"/>
      <c r="P308" s="79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spans="1:28" ht="14.25" customHeight="1" x14ac:dyDescent="0.25">
      <c r="A309" s="55"/>
      <c r="B309" s="79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79"/>
      <c r="P309" s="79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spans="1:28" ht="14.25" customHeight="1" x14ac:dyDescent="0.25">
      <c r="A310" s="55"/>
      <c r="B310" s="79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79"/>
      <c r="P310" s="79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spans="1:28" ht="14.25" customHeight="1" x14ac:dyDescent="0.25">
      <c r="A311" s="55"/>
      <c r="B311" s="79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79"/>
      <c r="P311" s="79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spans="1:28" ht="14.25" customHeight="1" x14ac:dyDescent="0.25">
      <c r="A312" s="55"/>
      <c r="B312" s="79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79"/>
      <c r="P312" s="79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spans="1:28" ht="14.25" customHeight="1" x14ac:dyDescent="0.25">
      <c r="A313" s="55"/>
      <c r="B313" s="79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79"/>
      <c r="P313" s="79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spans="1:28" ht="14.25" customHeight="1" x14ac:dyDescent="0.25">
      <c r="A314" s="55"/>
      <c r="B314" s="79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79"/>
      <c r="P314" s="79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spans="1:28" ht="14.25" customHeight="1" x14ac:dyDescent="0.25">
      <c r="A315" s="55"/>
      <c r="B315" s="79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79"/>
      <c r="P315" s="79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spans="1:28" ht="14.25" customHeight="1" x14ac:dyDescent="0.25">
      <c r="A316" s="55"/>
      <c r="B316" s="79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79"/>
      <c r="P316" s="79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spans="1:28" ht="14.25" customHeight="1" x14ac:dyDescent="0.25">
      <c r="A317" s="55"/>
      <c r="B317" s="79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79"/>
      <c r="P317" s="79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spans="1:28" ht="14.25" customHeight="1" x14ac:dyDescent="0.25">
      <c r="A318" s="55"/>
      <c r="B318" s="79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79"/>
      <c r="P318" s="79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spans="1:28" ht="14.25" customHeight="1" x14ac:dyDescent="0.25">
      <c r="A319" s="55"/>
      <c r="B319" s="79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79"/>
      <c r="P319" s="79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spans="1:28" ht="14.25" customHeight="1" x14ac:dyDescent="0.25">
      <c r="A320" s="55"/>
      <c r="B320" s="79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79"/>
      <c r="P320" s="79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spans="1:28" ht="14.25" customHeight="1" x14ac:dyDescent="0.25">
      <c r="A321" s="55"/>
      <c r="B321" s="79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79"/>
      <c r="P321" s="79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spans="1:28" ht="14.25" customHeight="1" x14ac:dyDescent="0.25">
      <c r="A322" s="55"/>
      <c r="B322" s="79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79"/>
      <c r="P322" s="79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spans="1:28" ht="14.25" customHeight="1" x14ac:dyDescent="0.25">
      <c r="A323" s="55"/>
      <c r="B323" s="79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79"/>
      <c r="P323" s="79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spans="1:28" ht="14.25" customHeight="1" x14ac:dyDescent="0.25">
      <c r="A324" s="55"/>
      <c r="B324" s="79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79"/>
      <c r="P324" s="79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spans="1:28" ht="14.25" customHeight="1" x14ac:dyDescent="0.25">
      <c r="A325" s="55"/>
      <c r="B325" s="79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79"/>
      <c r="P325" s="79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spans="1:28" ht="14.25" customHeight="1" x14ac:dyDescent="0.25">
      <c r="A326" s="55"/>
      <c r="B326" s="79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79"/>
      <c r="P326" s="79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spans="1:28" ht="14.25" customHeight="1" x14ac:dyDescent="0.25">
      <c r="A327" s="55"/>
      <c r="B327" s="79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79"/>
      <c r="P327" s="79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spans="1:28" ht="14.25" customHeight="1" x14ac:dyDescent="0.25">
      <c r="A328" s="55"/>
      <c r="B328" s="79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79"/>
      <c r="P328" s="79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spans="1:28" ht="14.25" customHeight="1" x14ac:dyDescent="0.25">
      <c r="A329" s="55"/>
      <c r="B329" s="79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79"/>
      <c r="P329" s="79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spans="1:28" ht="14.25" customHeight="1" x14ac:dyDescent="0.25">
      <c r="A330" s="55"/>
      <c r="B330" s="79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79"/>
      <c r="P330" s="79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spans="1:28" ht="14.25" customHeight="1" x14ac:dyDescent="0.25">
      <c r="A331" s="55"/>
      <c r="B331" s="79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79"/>
      <c r="P331" s="79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spans="1:28" ht="14.25" customHeight="1" x14ac:dyDescent="0.25">
      <c r="A332" s="55"/>
      <c r="B332" s="79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79"/>
      <c r="P332" s="79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spans="1:28" ht="14.25" customHeight="1" x14ac:dyDescent="0.25">
      <c r="A333" s="55"/>
      <c r="B333" s="79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79"/>
      <c r="P333" s="79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spans="1:28" ht="14.25" customHeight="1" x14ac:dyDescent="0.25">
      <c r="A334" s="55"/>
      <c r="B334" s="79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79"/>
      <c r="P334" s="79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spans="1:28" ht="14.25" customHeight="1" x14ac:dyDescent="0.25">
      <c r="A335" s="55"/>
      <c r="B335" s="79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79"/>
      <c r="P335" s="79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spans="1:28" ht="14.25" customHeight="1" x14ac:dyDescent="0.25">
      <c r="A336" s="55"/>
      <c r="B336" s="79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79"/>
      <c r="P336" s="79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spans="1:28" ht="14.25" customHeight="1" x14ac:dyDescent="0.25">
      <c r="A337" s="55"/>
      <c r="B337" s="79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79"/>
      <c r="P337" s="79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spans="1:28" ht="14.25" customHeight="1" x14ac:dyDescent="0.25">
      <c r="A338" s="55"/>
      <c r="B338" s="79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79"/>
      <c r="P338" s="79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spans="1:28" ht="14.25" customHeight="1" x14ac:dyDescent="0.25">
      <c r="A339" s="55"/>
      <c r="B339" s="79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79"/>
      <c r="P339" s="79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spans="1:28" ht="14.25" customHeight="1" x14ac:dyDescent="0.25">
      <c r="A340" s="55"/>
      <c r="B340" s="79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79"/>
      <c r="P340" s="79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spans="1:28" ht="14.25" customHeight="1" x14ac:dyDescent="0.25">
      <c r="A341" s="55"/>
      <c r="B341" s="79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79"/>
      <c r="P341" s="79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spans="1:28" ht="14.25" customHeight="1" x14ac:dyDescent="0.25">
      <c r="A342" s="55"/>
      <c r="B342" s="79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79"/>
      <c r="P342" s="79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spans="1:28" ht="14.25" customHeight="1" x14ac:dyDescent="0.25">
      <c r="A343" s="55"/>
      <c r="B343" s="79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79"/>
      <c r="P343" s="79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spans="1:28" ht="14.25" customHeight="1" x14ac:dyDescent="0.25">
      <c r="A344" s="55"/>
      <c r="B344" s="79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79"/>
      <c r="P344" s="79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spans="1:28" ht="14.25" customHeight="1" x14ac:dyDescent="0.25">
      <c r="A345" s="55"/>
      <c r="B345" s="79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79"/>
      <c r="P345" s="79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spans="1:28" ht="14.25" customHeight="1" x14ac:dyDescent="0.25">
      <c r="A346" s="55"/>
      <c r="B346" s="79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79"/>
      <c r="P346" s="79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spans="1:28" ht="14.25" customHeight="1" x14ac:dyDescent="0.25">
      <c r="A347" s="55"/>
      <c r="B347" s="79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79"/>
      <c r="P347" s="79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spans="1:28" ht="14.25" customHeight="1" x14ac:dyDescent="0.25">
      <c r="A348" s="55"/>
      <c r="B348" s="79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79"/>
      <c r="P348" s="79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spans="1:28" ht="14.25" customHeight="1" x14ac:dyDescent="0.25">
      <c r="A349" s="55"/>
      <c r="B349" s="79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79"/>
      <c r="P349" s="79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spans="1:28" ht="14.25" customHeight="1" x14ac:dyDescent="0.25">
      <c r="A350" s="55"/>
      <c r="B350" s="79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79"/>
      <c r="P350" s="79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spans="1:28" ht="14.25" customHeight="1" x14ac:dyDescent="0.25">
      <c r="A351" s="55"/>
      <c r="B351" s="79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79"/>
      <c r="P351" s="79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spans="1:28" ht="14.25" customHeight="1" x14ac:dyDescent="0.25">
      <c r="A352" s="55"/>
      <c r="B352" s="79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79"/>
      <c r="P352" s="79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spans="1:28" ht="14.25" customHeight="1" x14ac:dyDescent="0.25">
      <c r="A353" s="55"/>
      <c r="B353" s="79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79"/>
      <c r="P353" s="79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spans="1:28" ht="14.25" customHeight="1" x14ac:dyDescent="0.25">
      <c r="A354" s="55"/>
      <c r="B354" s="79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79"/>
      <c r="P354" s="79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spans="1:28" ht="14.25" customHeight="1" x14ac:dyDescent="0.25">
      <c r="A355" s="55"/>
      <c r="B355" s="79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79"/>
      <c r="P355" s="79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spans="1:28" ht="14.25" customHeight="1" x14ac:dyDescent="0.25">
      <c r="A356" s="55"/>
      <c r="B356" s="79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79"/>
      <c r="P356" s="79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spans="1:28" ht="14.25" customHeight="1" x14ac:dyDescent="0.25">
      <c r="A357" s="55"/>
      <c r="B357" s="79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79"/>
      <c r="P357" s="79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spans="1:28" ht="14.25" customHeight="1" x14ac:dyDescent="0.25">
      <c r="A358" s="55"/>
      <c r="B358" s="79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79"/>
      <c r="P358" s="79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spans="1:28" ht="14.25" customHeight="1" x14ac:dyDescent="0.25">
      <c r="A359" s="55"/>
      <c r="B359" s="79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79"/>
      <c r="P359" s="79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spans="1:28" ht="14.25" customHeight="1" x14ac:dyDescent="0.25">
      <c r="A360" s="55"/>
      <c r="B360" s="79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79"/>
      <c r="P360" s="79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spans="1:28" ht="14.25" customHeight="1" x14ac:dyDescent="0.25">
      <c r="A361" s="55"/>
      <c r="B361" s="79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79"/>
      <c r="P361" s="79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spans="1:28" ht="14.25" customHeight="1" x14ac:dyDescent="0.25">
      <c r="A362" s="55"/>
      <c r="B362" s="79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79"/>
      <c r="P362" s="79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spans="1:28" ht="14.25" customHeight="1" x14ac:dyDescent="0.25">
      <c r="A363" s="55"/>
      <c r="B363" s="79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79"/>
      <c r="P363" s="79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spans="1:28" ht="14.25" customHeight="1" x14ac:dyDescent="0.25">
      <c r="A364" s="55"/>
      <c r="B364" s="79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79"/>
      <c r="P364" s="79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spans="1:28" ht="14.25" customHeight="1" x14ac:dyDescent="0.25">
      <c r="A365" s="55"/>
      <c r="B365" s="79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79"/>
      <c r="P365" s="79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spans="1:28" ht="14.25" customHeight="1" x14ac:dyDescent="0.25">
      <c r="A366" s="55"/>
      <c r="B366" s="79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79"/>
      <c r="P366" s="79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spans="1:28" ht="14.25" customHeight="1" x14ac:dyDescent="0.25">
      <c r="A367" s="55"/>
      <c r="B367" s="79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79"/>
      <c r="P367" s="79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spans="1:28" ht="14.25" customHeight="1" x14ac:dyDescent="0.25">
      <c r="A368" s="55"/>
      <c r="B368" s="79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79"/>
      <c r="P368" s="79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spans="1:28" ht="14.25" customHeight="1" x14ac:dyDescent="0.25">
      <c r="A369" s="55"/>
      <c r="B369" s="79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79"/>
      <c r="P369" s="79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spans="1:28" ht="14.25" customHeight="1" x14ac:dyDescent="0.25">
      <c r="A370" s="55"/>
      <c r="B370" s="79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79"/>
      <c r="P370" s="79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spans="1:28" ht="14.25" customHeight="1" x14ac:dyDescent="0.25">
      <c r="A371" s="55"/>
      <c r="B371" s="79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79"/>
      <c r="P371" s="79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spans="1:28" ht="14.25" customHeight="1" x14ac:dyDescent="0.25">
      <c r="A372" s="55"/>
      <c r="B372" s="79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79"/>
      <c r="P372" s="79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spans="1:28" ht="14.25" customHeight="1" x14ac:dyDescent="0.25">
      <c r="A373" s="55"/>
      <c r="B373" s="79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79"/>
      <c r="P373" s="79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spans="1:28" ht="14.25" customHeight="1" x14ac:dyDescent="0.25">
      <c r="A374" s="55"/>
      <c r="B374" s="79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79"/>
      <c r="P374" s="79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spans="1:28" ht="14.25" customHeight="1" x14ac:dyDescent="0.25">
      <c r="A375" s="55"/>
      <c r="B375" s="79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79"/>
      <c r="P375" s="79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spans="1:28" ht="14.25" customHeight="1" x14ac:dyDescent="0.25">
      <c r="A376" s="55"/>
      <c r="B376" s="79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79"/>
      <c r="P376" s="79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spans="1:28" ht="14.25" customHeight="1" x14ac:dyDescent="0.25">
      <c r="A377" s="55"/>
      <c r="B377" s="79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79"/>
      <c r="P377" s="79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spans="1:28" ht="14.25" customHeight="1" x14ac:dyDescent="0.25">
      <c r="A378" s="55"/>
      <c r="B378" s="79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79"/>
      <c r="P378" s="79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spans="1:28" ht="14.25" customHeight="1" x14ac:dyDescent="0.25">
      <c r="A379" s="55"/>
      <c r="B379" s="79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79"/>
      <c r="P379" s="79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spans="1:28" ht="14.25" customHeight="1" x14ac:dyDescent="0.25">
      <c r="A380" s="55"/>
      <c r="B380" s="79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79"/>
      <c r="P380" s="79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spans="1:28" ht="14.25" customHeight="1" x14ac:dyDescent="0.25">
      <c r="A381" s="55"/>
      <c r="B381" s="79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79"/>
      <c r="P381" s="79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spans="1:28" ht="14.25" customHeight="1" x14ac:dyDescent="0.25">
      <c r="A382" s="55"/>
      <c r="B382" s="79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79"/>
      <c r="P382" s="79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spans="1:28" ht="14.25" customHeight="1" x14ac:dyDescent="0.25">
      <c r="A383" s="55"/>
      <c r="B383" s="79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79"/>
      <c r="P383" s="79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spans="1:28" ht="14.25" customHeight="1" x14ac:dyDescent="0.25">
      <c r="A384" s="55"/>
      <c r="B384" s="79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79"/>
      <c r="P384" s="79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spans="1:28" ht="14.25" customHeight="1" x14ac:dyDescent="0.25">
      <c r="A385" s="55"/>
      <c r="B385" s="79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79"/>
      <c r="P385" s="79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spans="1:28" ht="14.25" customHeight="1" x14ac:dyDescent="0.25">
      <c r="A386" s="55"/>
      <c r="B386" s="79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79"/>
      <c r="P386" s="79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spans="1:28" ht="14.25" customHeight="1" x14ac:dyDescent="0.25">
      <c r="A387" s="55"/>
      <c r="B387" s="79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79"/>
      <c r="P387" s="79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spans="1:28" ht="14.25" customHeight="1" x14ac:dyDescent="0.25">
      <c r="A388" s="55"/>
      <c r="B388" s="79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79"/>
      <c r="P388" s="79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spans="1:28" ht="14.25" customHeight="1" x14ac:dyDescent="0.25">
      <c r="A389" s="55"/>
      <c r="B389" s="79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79"/>
      <c r="P389" s="79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spans="1:28" ht="14.25" customHeight="1" x14ac:dyDescent="0.25">
      <c r="A390" s="55"/>
      <c r="B390" s="79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79"/>
      <c r="P390" s="79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spans="1:28" ht="14.25" customHeight="1" x14ac:dyDescent="0.25">
      <c r="A391" s="55"/>
      <c r="B391" s="79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79"/>
      <c r="P391" s="79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spans="1:28" ht="14.25" customHeight="1" x14ac:dyDescent="0.25">
      <c r="A392" s="55"/>
      <c r="B392" s="79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79"/>
      <c r="P392" s="79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spans="1:28" ht="14.25" customHeight="1" x14ac:dyDescent="0.25">
      <c r="A393" s="55"/>
      <c r="B393" s="79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79"/>
      <c r="P393" s="79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spans="1:28" ht="14.25" customHeight="1" x14ac:dyDescent="0.25">
      <c r="A394" s="55"/>
      <c r="B394" s="79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79"/>
      <c r="P394" s="79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spans="1:28" ht="14.25" customHeight="1" x14ac:dyDescent="0.25">
      <c r="A395" s="55"/>
      <c r="B395" s="79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79"/>
      <c r="P395" s="79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spans="1:28" ht="14.25" customHeight="1" x14ac:dyDescent="0.25">
      <c r="A396" s="55"/>
      <c r="B396" s="79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79"/>
      <c r="P396" s="79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spans="1:28" ht="14.25" customHeight="1" x14ac:dyDescent="0.25">
      <c r="A397" s="55"/>
      <c r="B397" s="79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79"/>
      <c r="P397" s="79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spans="1:28" ht="14.25" customHeight="1" x14ac:dyDescent="0.25">
      <c r="A398" s="55"/>
      <c r="B398" s="79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79"/>
      <c r="P398" s="79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spans="1:28" ht="14.25" customHeight="1" x14ac:dyDescent="0.25">
      <c r="A399" s="55"/>
      <c r="B399" s="79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79"/>
      <c r="P399" s="79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spans="1:28" ht="14.25" customHeight="1" x14ac:dyDescent="0.25">
      <c r="A400" s="55"/>
      <c r="B400" s="79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79"/>
      <c r="P400" s="79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spans="1:28" ht="14.25" customHeight="1" x14ac:dyDescent="0.25">
      <c r="A401" s="55"/>
      <c r="B401" s="79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79"/>
      <c r="P401" s="79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spans="1:28" ht="14.25" customHeight="1" x14ac:dyDescent="0.25">
      <c r="A402" s="55"/>
      <c r="B402" s="79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79"/>
      <c r="P402" s="79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spans="1:28" ht="14.25" customHeight="1" x14ac:dyDescent="0.25">
      <c r="A403" s="55"/>
      <c r="B403" s="79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79"/>
      <c r="P403" s="79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spans="1:28" ht="14.25" customHeight="1" x14ac:dyDescent="0.25">
      <c r="A404" s="55"/>
      <c r="B404" s="79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79"/>
      <c r="P404" s="79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spans="1:28" ht="14.25" customHeight="1" x14ac:dyDescent="0.25">
      <c r="A405" s="55"/>
      <c r="B405" s="79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79"/>
      <c r="P405" s="79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spans="1:28" ht="14.25" customHeight="1" x14ac:dyDescent="0.25">
      <c r="A406" s="55"/>
      <c r="B406" s="79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79"/>
      <c r="P406" s="79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spans="1:28" ht="14.25" customHeight="1" x14ac:dyDescent="0.25">
      <c r="A407" s="55"/>
      <c r="B407" s="79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79"/>
      <c r="P407" s="79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spans="1:28" ht="14.25" customHeight="1" x14ac:dyDescent="0.25">
      <c r="A408" s="55"/>
      <c r="B408" s="79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79"/>
      <c r="P408" s="79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spans="1:28" ht="14.25" customHeight="1" x14ac:dyDescent="0.25">
      <c r="A409" s="55"/>
      <c r="B409" s="79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79"/>
      <c r="P409" s="79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spans="1:28" ht="14.25" customHeight="1" x14ac:dyDescent="0.25">
      <c r="A410" s="55"/>
      <c r="B410" s="79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79"/>
      <c r="P410" s="79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spans="1:28" ht="14.25" customHeight="1" x14ac:dyDescent="0.25">
      <c r="A411" s="55"/>
      <c r="B411" s="79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79"/>
      <c r="P411" s="79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spans="1:28" ht="14.25" customHeight="1" x14ac:dyDescent="0.25">
      <c r="A412" s="55"/>
      <c r="B412" s="79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79"/>
      <c r="P412" s="79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spans="1:28" ht="14.25" customHeight="1" x14ac:dyDescent="0.25">
      <c r="A413" s="55"/>
      <c r="B413" s="79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79"/>
      <c r="P413" s="79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spans="1:28" ht="14.25" customHeight="1" x14ac:dyDescent="0.25">
      <c r="A414" s="55"/>
      <c r="B414" s="79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79"/>
      <c r="P414" s="79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spans="1:28" ht="14.25" customHeight="1" x14ac:dyDescent="0.25">
      <c r="A415" s="55"/>
      <c r="B415" s="79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79"/>
      <c r="P415" s="79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spans="1:28" ht="14.25" customHeight="1" x14ac:dyDescent="0.25">
      <c r="A416" s="55"/>
      <c r="B416" s="79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79"/>
      <c r="P416" s="79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spans="1:28" ht="14.25" customHeight="1" x14ac:dyDescent="0.25">
      <c r="A417" s="55"/>
      <c r="B417" s="79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79"/>
      <c r="P417" s="79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spans="1:28" ht="14.25" customHeight="1" x14ac:dyDescent="0.25">
      <c r="A418" s="55"/>
      <c r="B418" s="79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79"/>
      <c r="P418" s="79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spans="1:28" ht="14.25" customHeight="1" x14ac:dyDescent="0.25">
      <c r="A419" s="55"/>
      <c r="B419" s="79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79"/>
      <c r="P419" s="79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spans="1:28" ht="14.25" customHeight="1" x14ac:dyDescent="0.25">
      <c r="A420" s="55"/>
      <c r="B420" s="79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79"/>
      <c r="P420" s="79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spans="1:28" ht="14.25" customHeight="1" x14ac:dyDescent="0.25">
      <c r="A421" s="55"/>
      <c r="B421" s="79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79"/>
      <c r="P421" s="79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spans="1:28" ht="14.25" customHeight="1" x14ac:dyDescent="0.25">
      <c r="A422" s="55"/>
      <c r="B422" s="79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79"/>
      <c r="P422" s="79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spans="1:28" ht="14.25" customHeight="1" x14ac:dyDescent="0.25">
      <c r="A423" s="55"/>
      <c r="B423" s="79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79"/>
      <c r="P423" s="79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spans="1:28" ht="14.25" customHeight="1" x14ac:dyDescent="0.25">
      <c r="A424" s="55"/>
      <c r="B424" s="79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79"/>
      <c r="P424" s="79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spans="1:28" ht="14.25" customHeight="1" x14ac:dyDescent="0.25">
      <c r="A425" s="55"/>
      <c r="B425" s="79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79"/>
      <c r="P425" s="79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spans="1:28" ht="14.25" customHeight="1" x14ac:dyDescent="0.25">
      <c r="A426" s="55"/>
      <c r="B426" s="79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79"/>
      <c r="P426" s="79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spans="1:28" ht="14.25" customHeight="1" x14ac:dyDescent="0.25">
      <c r="A427" s="55"/>
      <c r="B427" s="79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79"/>
      <c r="P427" s="79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spans="1:28" ht="14.25" customHeight="1" x14ac:dyDescent="0.25">
      <c r="A428" s="55"/>
      <c r="B428" s="79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79"/>
      <c r="P428" s="79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spans="1:28" ht="14.25" customHeight="1" x14ac:dyDescent="0.25">
      <c r="A429" s="55"/>
      <c r="B429" s="79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79"/>
      <c r="P429" s="79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spans="1:28" ht="14.25" customHeight="1" x14ac:dyDescent="0.25">
      <c r="A430" s="55"/>
      <c r="B430" s="79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79"/>
      <c r="P430" s="79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spans="1:28" ht="14.25" customHeight="1" x14ac:dyDescent="0.25">
      <c r="A431" s="55"/>
      <c r="B431" s="79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79"/>
      <c r="P431" s="79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spans="1:28" ht="14.25" customHeight="1" x14ac:dyDescent="0.25">
      <c r="A432" s="55"/>
      <c r="B432" s="79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79"/>
      <c r="P432" s="79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spans="1:28" ht="14.25" customHeight="1" x14ac:dyDescent="0.25">
      <c r="A433" s="55"/>
      <c r="B433" s="79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79"/>
      <c r="P433" s="79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spans="1:28" ht="14.25" customHeight="1" x14ac:dyDescent="0.25">
      <c r="A434" s="55"/>
      <c r="B434" s="79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79"/>
      <c r="P434" s="79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spans="1:28" ht="14.25" customHeight="1" x14ac:dyDescent="0.25">
      <c r="A435" s="55"/>
      <c r="B435" s="79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79"/>
      <c r="P435" s="79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spans="1:28" ht="14.25" customHeight="1" x14ac:dyDescent="0.25">
      <c r="A436" s="55"/>
      <c r="B436" s="79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79"/>
      <c r="P436" s="79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spans="1:28" ht="14.25" customHeight="1" x14ac:dyDescent="0.25">
      <c r="A437" s="55"/>
      <c r="B437" s="79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79"/>
      <c r="P437" s="79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spans="1:28" ht="14.25" customHeight="1" x14ac:dyDescent="0.25">
      <c r="A438" s="55"/>
      <c r="B438" s="79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79"/>
      <c r="P438" s="79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spans="1:28" ht="14.25" customHeight="1" x14ac:dyDescent="0.25">
      <c r="A439" s="55"/>
      <c r="B439" s="79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79"/>
      <c r="P439" s="79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spans="1:28" ht="14.25" customHeight="1" x14ac:dyDescent="0.25">
      <c r="A440" s="55"/>
      <c r="B440" s="79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79"/>
      <c r="P440" s="79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spans="1:28" ht="14.25" customHeight="1" x14ac:dyDescent="0.25">
      <c r="A441" s="55"/>
      <c r="B441" s="79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79"/>
      <c r="P441" s="79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spans="1:28" ht="14.25" customHeight="1" x14ac:dyDescent="0.25">
      <c r="A442" s="55"/>
      <c r="B442" s="79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79"/>
      <c r="P442" s="79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spans="1:28" ht="14.25" customHeight="1" x14ac:dyDescent="0.25">
      <c r="A443" s="55"/>
      <c r="B443" s="79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79"/>
      <c r="P443" s="79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spans="1:28" ht="14.25" customHeight="1" x14ac:dyDescent="0.25">
      <c r="A444" s="55"/>
      <c r="B444" s="79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79"/>
      <c r="P444" s="79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spans="1:28" ht="14.25" customHeight="1" x14ac:dyDescent="0.25">
      <c r="A445" s="55"/>
      <c r="B445" s="79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79"/>
      <c r="P445" s="79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spans="1:28" ht="14.25" customHeight="1" x14ac:dyDescent="0.25">
      <c r="A446" s="55"/>
      <c r="B446" s="79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79"/>
      <c r="P446" s="79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spans="1:28" ht="14.25" customHeight="1" x14ac:dyDescent="0.25">
      <c r="A447" s="55"/>
      <c r="B447" s="79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79"/>
      <c r="P447" s="79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spans="1:28" ht="14.25" customHeight="1" x14ac:dyDescent="0.25">
      <c r="A448" s="55"/>
      <c r="B448" s="79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79"/>
      <c r="P448" s="79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spans="1:28" ht="14.25" customHeight="1" x14ac:dyDescent="0.25">
      <c r="A449" s="55"/>
      <c r="B449" s="79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79"/>
      <c r="P449" s="79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spans="1:28" ht="14.25" customHeight="1" x14ac:dyDescent="0.25">
      <c r="A450" s="55"/>
      <c r="B450" s="79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79"/>
      <c r="P450" s="79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spans="1:28" ht="14.25" customHeight="1" x14ac:dyDescent="0.25">
      <c r="A451" s="55"/>
      <c r="B451" s="79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79"/>
      <c r="P451" s="79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spans="1:28" ht="14.25" customHeight="1" x14ac:dyDescent="0.25">
      <c r="A452" s="55"/>
      <c r="B452" s="79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79"/>
      <c r="P452" s="79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spans="1:28" ht="14.25" customHeight="1" x14ac:dyDescent="0.25">
      <c r="A453" s="55"/>
      <c r="B453" s="79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79"/>
      <c r="P453" s="79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spans="1:28" ht="14.25" customHeight="1" x14ac:dyDescent="0.25">
      <c r="A454" s="55"/>
      <c r="B454" s="79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79"/>
      <c r="P454" s="79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spans="1:28" ht="14.25" customHeight="1" x14ac:dyDescent="0.25">
      <c r="A455" s="55"/>
      <c r="B455" s="79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79"/>
      <c r="P455" s="79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spans="1:28" ht="14.25" customHeight="1" x14ac:dyDescent="0.25">
      <c r="A456" s="55"/>
      <c r="B456" s="79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79"/>
      <c r="P456" s="79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spans="1:28" ht="14.25" customHeight="1" x14ac:dyDescent="0.25">
      <c r="A457" s="55"/>
      <c r="B457" s="79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79"/>
      <c r="P457" s="79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spans="1:28" ht="14.25" customHeight="1" x14ac:dyDescent="0.25">
      <c r="A458" s="55"/>
      <c r="B458" s="79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79"/>
      <c r="P458" s="79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spans="1:28" ht="14.25" customHeight="1" x14ac:dyDescent="0.25">
      <c r="A459" s="55"/>
      <c r="B459" s="79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79"/>
      <c r="P459" s="79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spans="1:28" ht="14.25" customHeight="1" x14ac:dyDescent="0.25">
      <c r="A460" s="55"/>
      <c r="B460" s="79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79"/>
      <c r="P460" s="79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spans="1:28" ht="14.25" customHeight="1" x14ac:dyDescent="0.25">
      <c r="A461" s="55"/>
      <c r="B461" s="79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79"/>
      <c r="P461" s="79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spans="1:28" ht="14.25" customHeight="1" x14ac:dyDescent="0.25">
      <c r="A462" s="55"/>
      <c r="B462" s="79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79"/>
      <c r="P462" s="79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spans="1:28" ht="14.25" customHeight="1" x14ac:dyDescent="0.25">
      <c r="A463" s="55"/>
      <c r="B463" s="79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79"/>
      <c r="P463" s="79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spans="1:28" ht="14.25" customHeight="1" x14ac:dyDescent="0.25">
      <c r="A464" s="55"/>
      <c r="B464" s="79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79"/>
      <c r="P464" s="79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spans="1:28" ht="14.25" customHeight="1" x14ac:dyDescent="0.25">
      <c r="A465" s="55"/>
      <c r="B465" s="79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79"/>
      <c r="P465" s="79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spans="1:28" ht="14.25" customHeight="1" x14ac:dyDescent="0.25">
      <c r="A466" s="55"/>
      <c r="B466" s="79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79"/>
      <c r="P466" s="79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spans="1:28" ht="14.25" customHeight="1" x14ac:dyDescent="0.25">
      <c r="A467" s="55"/>
      <c r="B467" s="79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79"/>
      <c r="P467" s="79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spans="1:28" ht="14.25" customHeight="1" x14ac:dyDescent="0.25">
      <c r="A468" s="55"/>
      <c r="B468" s="79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79"/>
      <c r="P468" s="79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spans="1:28" ht="14.25" customHeight="1" x14ac:dyDescent="0.25">
      <c r="A469" s="55"/>
      <c r="B469" s="79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79"/>
      <c r="P469" s="79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spans="1:28" ht="14.25" customHeight="1" x14ac:dyDescent="0.25">
      <c r="A470" s="55"/>
      <c r="B470" s="79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79"/>
      <c r="P470" s="79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spans="1:28" ht="14.25" customHeight="1" x14ac:dyDescent="0.25">
      <c r="A471" s="55"/>
      <c r="B471" s="79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79"/>
      <c r="P471" s="79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spans="1:28" ht="14.25" customHeight="1" x14ac:dyDescent="0.25">
      <c r="A472" s="55"/>
      <c r="B472" s="79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79"/>
      <c r="P472" s="79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spans="1:28" ht="14.25" customHeight="1" x14ac:dyDescent="0.25">
      <c r="A473" s="55"/>
      <c r="B473" s="79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79"/>
      <c r="P473" s="79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spans="1:28" ht="14.25" customHeight="1" x14ac:dyDescent="0.25">
      <c r="A474" s="55"/>
      <c r="B474" s="79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79"/>
      <c r="P474" s="79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spans="1:28" ht="14.25" customHeight="1" x14ac:dyDescent="0.25">
      <c r="A475" s="55"/>
      <c r="B475" s="79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79"/>
      <c r="P475" s="79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spans="1:28" ht="14.25" customHeight="1" x14ac:dyDescent="0.25">
      <c r="A476" s="55"/>
      <c r="B476" s="79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79"/>
      <c r="P476" s="79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spans="1:28" ht="14.25" customHeight="1" x14ac:dyDescent="0.25">
      <c r="A477" s="55"/>
      <c r="B477" s="79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79"/>
      <c r="P477" s="79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spans="1:28" ht="14.25" customHeight="1" x14ac:dyDescent="0.25">
      <c r="A478" s="55"/>
      <c r="B478" s="79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79"/>
      <c r="P478" s="79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spans="1:28" ht="14.25" customHeight="1" x14ac:dyDescent="0.25">
      <c r="A479" s="55"/>
      <c r="B479" s="79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79"/>
      <c r="P479" s="79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spans="1:28" ht="14.25" customHeight="1" x14ac:dyDescent="0.25">
      <c r="A480" s="55"/>
      <c r="B480" s="79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79"/>
      <c r="P480" s="79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spans="1:28" ht="14.25" customHeight="1" x14ac:dyDescent="0.25">
      <c r="A481" s="55"/>
      <c r="B481" s="79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79"/>
      <c r="P481" s="79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spans="1:28" ht="14.25" customHeight="1" x14ac:dyDescent="0.25">
      <c r="A482" s="55"/>
      <c r="B482" s="79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79"/>
      <c r="P482" s="79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spans="1:28" ht="14.25" customHeight="1" x14ac:dyDescent="0.25">
      <c r="A483" s="55"/>
      <c r="B483" s="79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79"/>
      <c r="P483" s="79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spans="1:28" ht="14.25" customHeight="1" x14ac:dyDescent="0.25">
      <c r="A484" s="55"/>
      <c r="B484" s="79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79"/>
      <c r="P484" s="79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spans="1:28" ht="14.25" customHeight="1" x14ac:dyDescent="0.25">
      <c r="A485" s="55"/>
      <c r="B485" s="79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79"/>
      <c r="P485" s="79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spans="1:28" ht="14.25" customHeight="1" x14ac:dyDescent="0.25">
      <c r="A486" s="55"/>
      <c r="B486" s="79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79"/>
      <c r="P486" s="79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spans="1:28" ht="14.25" customHeight="1" x14ac:dyDescent="0.25">
      <c r="A487" s="55"/>
      <c r="B487" s="79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79"/>
      <c r="P487" s="79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spans="1:28" ht="14.25" customHeight="1" x14ac:dyDescent="0.25">
      <c r="A488" s="55"/>
      <c r="B488" s="79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79"/>
      <c r="P488" s="79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spans="1:28" ht="14.25" customHeight="1" x14ac:dyDescent="0.25">
      <c r="A489" s="55"/>
      <c r="B489" s="79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79"/>
      <c r="P489" s="79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spans="1:28" ht="14.25" customHeight="1" x14ac:dyDescent="0.25">
      <c r="A490" s="55"/>
      <c r="B490" s="79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79"/>
      <c r="P490" s="79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spans="1:28" ht="14.25" customHeight="1" x14ac:dyDescent="0.25">
      <c r="A491" s="55"/>
      <c r="B491" s="79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79"/>
      <c r="P491" s="79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spans="1:28" ht="14.25" customHeight="1" x14ac:dyDescent="0.25">
      <c r="A492" s="55"/>
      <c r="B492" s="79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79"/>
      <c r="P492" s="79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spans="1:28" ht="14.25" customHeight="1" x14ac:dyDescent="0.25">
      <c r="A493" s="55"/>
      <c r="B493" s="79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79"/>
      <c r="P493" s="79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spans="1:28" ht="14.25" customHeight="1" x14ac:dyDescent="0.25">
      <c r="A494" s="55"/>
      <c r="B494" s="79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79"/>
      <c r="P494" s="79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spans="1:28" ht="14.25" customHeight="1" x14ac:dyDescent="0.25">
      <c r="A495" s="55"/>
      <c r="B495" s="79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79"/>
      <c r="P495" s="79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spans="1:28" ht="14.25" customHeight="1" x14ac:dyDescent="0.25">
      <c r="A496" s="55"/>
      <c r="B496" s="79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79"/>
      <c r="P496" s="79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spans="1:28" ht="14.25" customHeight="1" x14ac:dyDescent="0.25">
      <c r="A497" s="55"/>
      <c r="B497" s="79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79"/>
      <c r="P497" s="79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spans="1:28" ht="14.25" customHeight="1" x14ac:dyDescent="0.25">
      <c r="A498" s="55"/>
      <c r="B498" s="79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79"/>
      <c r="P498" s="79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spans="1:28" ht="14.25" customHeight="1" x14ac:dyDescent="0.25">
      <c r="A499" s="55"/>
      <c r="B499" s="79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79"/>
      <c r="P499" s="79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spans="1:28" ht="14.25" customHeight="1" x14ac:dyDescent="0.25">
      <c r="A500" s="55"/>
      <c r="B500" s="79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79"/>
      <c r="P500" s="79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spans="1:28" ht="14.25" customHeight="1" x14ac:dyDescent="0.25">
      <c r="A501" s="55"/>
      <c r="B501" s="79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79"/>
      <c r="P501" s="79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spans="1:28" ht="14.25" customHeight="1" x14ac:dyDescent="0.25">
      <c r="A502" s="55"/>
      <c r="B502" s="79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79"/>
      <c r="P502" s="79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spans="1:28" ht="14.25" customHeight="1" x14ac:dyDescent="0.25">
      <c r="A503" s="55"/>
      <c r="B503" s="79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79"/>
      <c r="P503" s="79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spans="1:28" ht="14.25" customHeight="1" x14ac:dyDescent="0.25">
      <c r="A504" s="55"/>
      <c r="B504" s="79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79"/>
      <c r="P504" s="79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spans="1:28" ht="14.25" customHeight="1" x14ac:dyDescent="0.25">
      <c r="A505" s="55"/>
      <c r="B505" s="79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79"/>
      <c r="P505" s="79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spans="1:28" ht="14.25" customHeight="1" x14ac:dyDescent="0.25">
      <c r="A506" s="55"/>
      <c r="B506" s="79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79"/>
      <c r="P506" s="79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spans="1:28" ht="14.25" customHeight="1" x14ac:dyDescent="0.25">
      <c r="A507" s="55"/>
      <c r="B507" s="79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79"/>
      <c r="P507" s="79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spans="1:28" ht="14.25" customHeight="1" x14ac:dyDescent="0.25">
      <c r="A508" s="55"/>
      <c r="B508" s="79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79"/>
      <c r="P508" s="79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spans="1:28" ht="14.25" customHeight="1" x14ac:dyDescent="0.25">
      <c r="A509" s="55"/>
      <c r="B509" s="79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79"/>
      <c r="P509" s="79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spans="1:28" ht="14.25" customHeight="1" x14ac:dyDescent="0.25">
      <c r="A510" s="55"/>
      <c r="B510" s="79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79"/>
      <c r="P510" s="79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spans="1:28" ht="14.25" customHeight="1" x14ac:dyDescent="0.25">
      <c r="A511" s="55"/>
      <c r="B511" s="79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79"/>
      <c r="P511" s="79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spans="1:28" ht="14.25" customHeight="1" x14ac:dyDescent="0.25">
      <c r="A512" s="55"/>
      <c r="B512" s="79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79"/>
      <c r="P512" s="79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spans="1:28" ht="14.25" customHeight="1" x14ac:dyDescent="0.25">
      <c r="A513" s="55"/>
      <c r="B513" s="79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79"/>
      <c r="P513" s="79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spans="1:28" ht="14.25" customHeight="1" x14ac:dyDescent="0.25">
      <c r="A514" s="55"/>
      <c r="B514" s="79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79"/>
      <c r="P514" s="79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spans="1:28" ht="14.25" customHeight="1" x14ac:dyDescent="0.25">
      <c r="A515" s="55"/>
      <c r="B515" s="79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79"/>
      <c r="P515" s="79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spans="1:28" ht="14.25" customHeight="1" x14ac:dyDescent="0.25">
      <c r="A516" s="55"/>
      <c r="B516" s="79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79"/>
      <c r="P516" s="79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spans="1:28" ht="14.25" customHeight="1" x14ac:dyDescent="0.25">
      <c r="A517" s="55"/>
      <c r="B517" s="79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79"/>
      <c r="P517" s="79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spans="1:28" ht="14.25" customHeight="1" x14ac:dyDescent="0.25">
      <c r="A518" s="55"/>
      <c r="B518" s="79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79"/>
      <c r="P518" s="79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spans="1:28" ht="14.25" customHeight="1" x14ac:dyDescent="0.25">
      <c r="A519" s="55"/>
      <c r="B519" s="79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79"/>
      <c r="P519" s="79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spans="1:28" ht="14.25" customHeight="1" x14ac:dyDescent="0.25">
      <c r="A520" s="55"/>
      <c r="B520" s="79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79"/>
      <c r="P520" s="79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spans="1:28" ht="14.25" customHeight="1" x14ac:dyDescent="0.25">
      <c r="A521" s="55"/>
      <c r="B521" s="79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79"/>
      <c r="P521" s="79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spans="1:28" ht="14.25" customHeight="1" x14ac:dyDescent="0.25">
      <c r="A522" s="55"/>
      <c r="B522" s="79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79"/>
      <c r="P522" s="79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spans="1:28" ht="14.25" customHeight="1" x14ac:dyDescent="0.25">
      <c r="A523" s="55"/>
      <c r="B523" s="79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79"/>
      <c r="P523" s="79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spans="1:28" ht="14.25" customHeight="1" x14ac:dyDescent="0.25">
      <c r="A524" s="55"/>
      <c r="B524" s="79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79"/>
      <c r="P524" s="79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spans="1:28" ht="14.25" customHeight="1" x14ac:dyDescent="0.25">
      <c r="A525" s="55"/>
      <c r="B525" s="79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79"/>
      <c r="P525" s="79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spans="1:28" ht="14.25" customHeight="1" x14ac:dyDescent="0.25">
      <c r="A526" s="55"/>
      <c r="B526" s="79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79"/>
      <c r="P526" s="79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spans="1:28" ht="14.25" customHeight="1" x14ac:dyDescent="0.25">
      <c r="A527" s="55"/>
      <c r="B527" s="79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79"/>
      <c r="P527" s="79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spans="1:28" ht="14.25" customHeight="1" x14ac:dyDescent="0.25">
      <c r="A528" s="55"/>
      <c r="B528" s="79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79"/>
      <c r="P528" s="79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spans="1:28" ht="14.25" customHeight="1" x14ac:dyDescent="0.25">
      <c r="A529" s="55"/>
      <c r="B529" s="79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79"/>
      <c r="P529" s="79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spans="1:28" ht="14.25" customHeight="1" x14ac:dyDescent="0.25">
      <c r="A530" s="55"/>
      <c r="B530" s="79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79"/>
      <c r="P530" s="79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spans="1:28" ht="14.25" customHeight="1" x14ac:dyDescent="0.25">
      <c r="A531" s="55"/>
      <c r="B531" s="79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79"/>
      <c r="P531" s="79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spans="1:28" ht="14.25" customHeight="1" x14ac:dyDescent="0.25">
      <c r="A532" s="55"/>
      <c r="B532" s="79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79"/>
      <c r="P532" s="79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spans="1:28" ht="14.25" customHeight="1" x14ac:dyDescent="0.25">
      <c r="A533" s="55"/>
      <c r="B533" s="79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79"/>
      <c r="P533" s="79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spans="1:28" ht="14.25" customHeight="1" x14ac:dyDescent="0.25">
      <c r="A534" s="55"/>
      <c r="B534" s="79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79"/>
      <c r="P534" s="79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spans="1:28" ht="14.25" customHeight="1" x14ac:dyDescent="0.25">
      <c r="A535" s="55"/>
      <c r="B535" s="79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79"/>
      <c r="P535" s="79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spans="1:28" ht="14.25" customHeight="1" x14ac:dyDescent="0.25">
      <c r="A536" s="55"/>
      <c r="B536" s="79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79"/>
      <c r="P536" s="79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spans="1:28" ht="14.25" customHeight="1" x14ac:dyDescent="0.25">
      <c r="A537" s="55"/>
      <c r="B537" s="79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79"/>
      <c r="P537" s="79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spans="1:28" ht="14.25" customHeight="1" x14ac:dyDescent="0.25">
      <c r="A538" s="55"/>
      <c r="B538" s="79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79"/>
      <c r="P538" s="79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spans="1:28" ht="14.25" customHeight="1" x14ac:dyDescent="0.25">
      <c r="A539" s="55"/>
      <c r="B539" s="79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79"/>
      <c r="P539" s="79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spans="1:28" ht="14.25" customHeight="1" x14ac:dyDescent="0.25">
      <c r="A540" s="55"/>
      <c r="B540" s="79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79"/>
      <c r="P540" s="79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spans="1:28" ht="14.25" customHeight="1" x14ac:dyDescent="0.25">
      <c r="A541" s="55"/>
      <c r="B541" s="79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79"/>
      <c r="P541" s="79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spans="1:28" ht="14.25" customHeight="1" x14ac:dyDescent="0.25">
      <c r="A542" s="55"/>
      <c r="B542" s="79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79"/>
      <c r="P542" s="79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spans="1:28" ht="14.25" customHeight="1" x14ac:dyDescent="0.25">
      <c r="A543" s="55"/>
      <c r="B543" s="79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79"/>
      <c r="P543" s="79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spans="1:28" ht="14.25" customHeight="1" x14ac:dyDescent="0.25">
      <c r="A544" s="55"/>
      <c r="B544" s="79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79"/>
      <c r="P544" s="79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spans="1:28" ht="14.25" customHeight="1" x14ac:dyDescent="0.25">
      <c r="A545" s="55"/>
      <c r="B545" s="79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79"/>
      <c r="P545" s="79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spans="1:28" ht="14.25" customHeight="1" x14ac:dyDescent="0.25">
      <c r="A546" s="55"/>
      <c r="B546" s="79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79"/>
      <c r="P546" s="79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spans="1:28" ht="14.25" customHeight="1" x14ac:dyDescent="0.25">
      <c r="A547" s="55"/>
      <c r="B547" s="79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79"/>
      <c r="P547" s="79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spans="1:28" ht="14.25" customHeight="1" x14ac:dyDescent="0.25">
      <c r="A548" s="55"/>
      <c r="B548" s="79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79"/>
      <c r="P548" s="79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spans="1:28" ht="14.25" customHeight="1" x14ac:dyDescent="0.25">
      <c r="A549" s="55"/>
      <c r="B549" s="79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79"/>
      <c r="P549" s="79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spans="1:28" ht="14.25" customHeight="1" x14ac:dyDescent="0.25">
      <c r="A550" s="55"/>
      <c r="B550" s="79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79"/>
      <c r="P550" s="79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spans="1:28" ht="14.25" customHeight="1" x14ac:dyDescent="0.25">
      <c r="A551" s="55"/>
      <c r="B551" s="79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79"/>
      <c r="P551" s="79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spans="1:28" ht="14.25" customHeight="1" x14ac:dyDescent="0.25">
      <c r="A552" s="55"/>
      <c r="B552" s="79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79"/>
      <c r="P552" s="79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spans="1:28" ht="14.25" customHeight="1" x14ac:dyDescent="0.25">
      <c r="A553" s="55"/>
      <c r="B553" s="79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79"/>
      <c r="P553" s="79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spans="1:28" ht="14.25" customHeight="1" x14ac:dyDescent="0.25">
      <c r="A554" s="55"/>
      <c r="B554" s="79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79"/>
      <c r="P554" s="79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spans="1:28" ht="14.25" customHeight="1" x14ac:dyDescent="0.25">
      <c r="A555" s="55"/>
      <c r="B555" s="79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79"/>
      <c r="P555" s="79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spans="1:28" ht="14.25" customHeight="1" x14ac:dyDescent="0.25">
      <c r="A556" s="55"/>
      <c r="B556" s="79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79"/>
      <c r="P556" s="79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spans="1:28" ht="14.25" customHeight="1" x14ac:dyDescent="0.25">
      <c r="A557" s="55"/>
      <c r="B557" s="79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79"/>
      <c r="P557" s="79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spans="1:28" ht="14.25" customHeight="1" x14ac:dyDescent="0.25">
      <c r="A558" s="55"/>
      <c r="B558" s="79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79"/>
      <c r="P558" s="79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spans="1:28" ht="14.25" customHeight="1" x14ac:dyDescent="0.25">
      <c r="A559" s="55"/>
      <c r="B559" s="79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79"/>
      <c r="P559" s="79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spans="1:28" ht="14.25" customHeight="1" x14ac:dyDescent="0.25">
      <c r="A560" s="55"/>
      <c r="B560" s="79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79"/>
      <c r="P560" s="79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spans="1:28" ht="14.25" customHeight="1" x14ac:dyDescent="0.25">
      <c r="A561" s="55"/>
      <c r="B561" s="79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79"/>
      <c r="P561" s="79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spans="1:28" ht="14.25" customHeight="1" x14ac:dyDescent="0.25">
      <c r="A562" s="55"/>
      <c r="B562" s="79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79"/>
      <c r="P562" s="79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spans="1:28" ht="14.25" customHeight="1" x14ac:dyDescent="0.25">
      <c r="A563" s="55"/>
      <c r="B563" s="79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79"/>
      <c r="P563" s="79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spans="1:28" ht="14.25" customHeight="1" x14ac:dyDescent="0.25">
      <c r="A564" s="55"/>
      <c r="B564" s="79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79"/>
      <c r="P564" s="79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spans="1:28" ht="14.25" customHeight="1" x14ac:dyDescent="0.25">
      <c r="A565" s="55"/>
      <c r="B565" s="79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79"/>
      <c r="P565" s="79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spans="1:28" ht="14.25" customHeight="1" x14ac:dyDescent="0.25">
      <c r="A566" s="55"/>
      <c r="B566" s="79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79"/>
      <c r="P566" s="79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spans="1:28" ht="14.25" customHeight="1" x14ac:dyDescent="0.25">
      <c r="A567" s="55"/>
      <c r="B567" s="79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79"/>
      <c r="P567" s="79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spans="1:28" ht="14.25" customHeight="1" x14ac:dyDescent="0.25">
      <c r="A568" s="55"/>
      <c r="B568" s="79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79"/>
      <c r="P568" s="79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spans="1:28" ht="14.25" customHeight="1" x14ac:dyDescent="0.25">
      <c r="A569" s="55"/>
      <c r="B569" s="79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79"/>
      <c r="P569" s="79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spans="1:28" ht="14.25" customHeight="1" x14ac:dyDescent="0.25">
      <c r="A570" s="55"/>
      <c r="B570" s="79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79"/>
      <c r="P570" s="79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spans="1:28" ht="14.25" customHeight="1" x14ac:dyDescent="0.25">
      <c r="A571" s="55"/>
      <c r="B571" s="79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79"/>
      <c r="P571" s="79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spans="1:28" ht="14.25" customHeight="1" x14ac:dyDescent="0.25">
      <c r="A572" s="55"/>
      <c r="B572" s="79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79"/>
      <c r="P572" s="79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spans="1:28" ht="14.25" customHeight="1" x14ac:dyDescent="0.25">
      <c r="A573" s="55"/>
      <c r="B573" s="79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79"/>
      <c r="P573" s="79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spans="1:28" ht="14.25" customHeight="1" x14ac:dyDescent="0.25">
      <c r="A574" s="55"/>
      <c r="B574" s="79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79"/>
      <c r="P574" s="79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spans="1:28" ht="14.25" customHeight="1" x14ac:dyDescent="0.25">
      <c r="A575" s="55"/>
      <c r="B575" s="79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79"/>
      <c r="P575" s="79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spans="1:28" ht="14.25" customHeight="1" x14ac:dyDescent="0.25">
      <c r="A576" s="55"/>
      <c r="B576" s="79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79"/>
      <c r="P576" s="79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spans="1:28" ht="14.25" customHeight="1" x14ac:dyDescent="0.25">
      <c r="A577" s="55"/>
      <c r="B577" s="79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79"/>
      <c r="P577" s="79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spans="1:28" ht="14.25" customHeight="1" x14ac:dyDescent="0.25">
      <c r="A578" s="55"/>
      <c r="B578" s="79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79"/>
      <c r="P578" s="79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spans="1:28" ht="14.25" customHeight="1" x14ac:dyDescent="0.25">
      <c r="A579" s="55"/>
      <c r="B579" s="79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79"/>
      <c r="P579" s="79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spans="1:28" ht="14.25" customHeight="1" x14ac:dyDescent="0.25">
      <c r="A580" s="55"/>
      <c r="B580" s="79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79"/>
      <c r="P580" s="79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spans="1:28" ht="14.25" customHeight="1" x14ac:dyDescent="0.25">
      <c r="A581" s="55"/>
      <c r="B581" s="79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79"/>
      <c r="P581" s="79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spans="1:28" ht="14.25" customHeight="1" x14ac:dyDescent="0.25">
      <c r="A582" s="55"/>
      <c r="B582" s="79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79"/>
      <c r="P582" s="79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spans="1:28" ht="14.25" customHeight="1" x14ac:dyDescent="0.25">
      <c r="A583" s="55"/>
      <c r="B583" s="79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79"/>
      <c r="P583" s="79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spans="1:28" ht="14.25" customHeight="1" x14ac:dyDescent="0.25">
      <c r="A584" s="55"/>
      <c r="B584" s="79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79"/>
      <c r="P584" s="79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spans="1:28" ht="14.25" customHeight="1" x14ac:dyDescent="0.25">
      <c r="A585" s="55"/>
      <c r="B585" s="79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79"/>
      <c r="P585" s="79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spans="1:28" ht="14.25" customHeight="1" x14ac:dyDescent="0.25">
      <c r="A586" s="55"/>
      <c r="B586" s="79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79"/>
      <c r="P586" s="79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spans="1:28" ht="14.25" customHeight="1" x14ac:dyDescent="0.25">
      <c r="A587" s="55"/>
      <c r="B587" s="79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79"/>
      <c r="P587" s="79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spans="1:28" ht="14.25" customHeight="1" x14ac:dyDescent="0.25">
      <c r="A588" s="55"/>
      <c r="B588" s="79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79"/>
      <c r="P588" s="79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spans="1:28" ht="14.25" customHeight="1" x14ac:dyDescent="0.25">
      <c r="A589" s="55"/>
      <c r="B589" s="79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79"/>
      <c r="P589" s="79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spans="1:28" ht="14.25" customHeight="1" x14ac:dyDescent="0.25">
      <c r="A590" s="55"/>
      <c r="B590" s="79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79"/>
      <c r="P590" s="79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spans="1:28" ht="14.25" customHeight="1" x14ac:dyDescent="0.25">
      <c r="A591" s="55"/>
      <c r="B591" s="79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79"/>
      <c r="P591" s="79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spans="1:28" ht="14.25" customHeight="1" x14ac:dyDescent="0.25">
      <c r="A592" s="55"/>
      <c r="B592" s="79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79"/>
      <c r="P592" s="79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spans="1:28" ht="14.25" customHeight="1" x14ac:dyDescent="0.25">
      <c r="A593" s="55"/>
      <c r="B593" s="79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79"/>
      <c r="P593" s="79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spans="1:28" ht="14.25" customHeight="1" x14ac:dyDescent="0.25">
      <c r="A594" s="55"/>
      <c r="B594" s="79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79"/>
      <c r="P594" s="79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spans="1:28" ht="14.25" customHeight="1" x14ac:dyDescent="0.25">
      <c r="A595" s="55"/>
      <c r="B595" s="79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79"/>
      <c r="P595" s="79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spans="1:28" ht="14.25" customHeight="1" x14ac:dyDescent="0.25">
      <c r="A596" s="55"/>
      <c r="B596" s="79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79"/>
      <c r="P596" s="79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spans="1:28" ht="14.25" customHeight="1" x14ac:dyDescent="0.25">
      <c r="A597" s="55"/>
      <c r="B597" s="79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79"/>
      <c r="P597" s="79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spans="1:28" ht="14.25" customHeight="1" x14ac:dyDescent="0.25">
      <c r="A598" s="55"/>
      <c r="B598" s="79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79"/>
      <c r="P598" s="79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spans="1:28" ht="14.25" customHeight="1" x14ac:dyDescent="0.25">
      <c r="A599" s="55"/>
      <c r="B599" s="79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79"/>
      <c r="P599" s="79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spans="1:28" ht="14.25" customHeight="1" x14ac:dyDescent="0.25">
      <c r="A600" s="55"/>
      <c r="B600" s="79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79"/>
      <c r="P600" s="79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spans="1:28" ht="14.25" customHeight="1" x14ac:dyDescent="0.25">
      <c r="A601" s="55"/>
      <c r="B601" s="79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79"/>
      <c r="P601" s="79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spans="1:28" ht="14.25" customHeight="1" x14ac:dyDescent="0.25">
      <c r="A602" s="55"/>
      <c r="B602" s="79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79"/>
      <c r="P602" s="79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spans="1:28" ht="14.25" customHeight="1" x14ac:dyDescent="0.25">
      <c r="A603" s="55"/>
      <c r="B603" s="79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79"/>
      <c r="P603" s="79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spans="1:28" ht="14.25" customHeight="1" x14ac:dyDescent="0.25">
      <c r="A604" s="55"/>
      <c r="B604" s="79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79"/>
      <c r="P604" s="79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spans="1:28" ht="14.25" customHeight="1" x14ac:dyDescent="0.25">
      <c r="A605" s="55"/>
      <c r="B605" s="79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79"/>
      <c r="P605" s="79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spans="1:28" ht="14.25" customHeight="1" x14ac:dyDescent="0.25">
      <c r="A606" s="55"/>
      <c r="B606" s="79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79"/>
      <c r="P606" s="79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spans="1:28" ht="14.25" customHeight="1" x14ac:dyDescent="0.25">
      <c r="A607" s="55"/>
      <c r="B607" s="79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79"/>
      <c r="P607" s="79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spans="1:28" ht="14.25" customHeight="1" x14ac:dyDescent="0.25">
      <c r="A608" s="55"/>
      <c r="B608" s="79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79"/>
      <c r="P608" s="79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spans="1:28" ht="14.25" customHeight="1" x14ac:dyDescent="0.25">
      <c r="A609" s="55"/>
      <c r="B609" s="79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79"/>
      <c r="P609" s="79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spans="1:28" ht="14.25" customHeight="1" x14ac:dyDescent="0.25">
      <c r="A610" s="55"/>
      <c r="B610" s="79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79"/>
      <c r="P610" s="79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spans="1:28" ht="14.25" customHeight="1" x14ac:dyDescent="0.25">
      <c r="A611" s="55"/>
      <c r="B611" s="79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79"/>
      <c r="P611" s="79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spans="1:28" ht="14.25" customHeight="1" x14ac:dyDescent="0.25">
      <c r="A612" s="55"/>
      <c r="B612" s="79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79"/>
      <c r="P612" s="79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spans="1:28" ht="14.25" customHeight="1" x14ac:dyDescent="0.25">
      <c r="A613" s="55"/>
      <c r="B613" s="79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79"/>
      <c r="P613" s="79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spans="1:28" ht="14.25" customHeight="1" x14ac:dyDescent="0.25">
      <c r="A614" s="55"/>
      <c r="B614" s="79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79"/>
      <c r="P614" s="79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spans="1:28" ht="14.25" customHeight="1" x14ac:dyDescent="0.25">
      <c r="A615" s="55"/>
      <c r="B615" s="79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79"/>
      <c r="P615" s="79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spans="1:28" ht="14.25" customHeight="1" x14ac:dyDescent="0.25">
      <c r="A616" s="55"/>
      <c r="B616" s="79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79"/>
      <c r="P616" s="79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spans="1:28" ht="14.25" customHeight="1" x14ac:dyDescent="0.25">
      <c r="A617" s="55"/>
      <c r="B617" s="79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79"/>
      <c r="P617" s="79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spans="1:28" ht="14.25" customHeight="1" x14ac:dyDescent="0.25">
      <c r="A618" s="55"/>
      <c r="B618" s="79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79"/>
      <c r="P618" s="79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spans="1:28" ht="14.25" customHeight="1" x14ac:dyDescent="0.25">
      <c r="A619" s="55"/>
      <c r="B619" s="79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79"/>
      <c r="P619" s="79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spans="1:28" ht="14.25" customHeight="1" x14ac:dyDescent="0.25">
      <c r="A620" s="55"/>
      <c r="B620" s="79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79"/>
      <c r="P620" s="79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spans="1:28" ht="14.25" customHeight="1" x14ac:dyDescent="0.25">
      <c r="A621" s="55"/>
      <c r="B621" s="79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79"/>
      <c r="P621" s="79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spans="1:28" ht="14.25" customHeight="1" x14ac:dyDescent="0.25">
      <c r="A622" s="55"/>
      <c r="B622" s="79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79"/>
      <c r="P622" s="79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spans="1:28" ht="14.25" customHeight="1" x14ac:dyDescent="0.25">
      <c r="A623" s="55"/>
      <c r="B623" s="79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79"/>
      <c r="P623" s="79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spans="1:28" ht="14.25" customHeight="1" x14ac:dyDescent="0.25">
      <c r="A624" s="55"/>
      <c r="B624" s="79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79"/>
      <c r="P624" s="79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spans="1:28" ht="14.25" customHeight="1" x14ac:dyDescent="0.25">
      <c r="A625" s="55"/>
      <c r="B625" s="79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79"/>
      <c r="P625" s="79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spans="1:28" ht="14.25" customHeight="1" x14ac:dyDescent="0.25">
      <c r="A626" s="55"/>
      <c r="B626" s="79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79"/>
      <c r="P626" s="79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spans="1:28" ht="14.25" customHeight="1" x14ac:dyDescent="0.25">
      <c r="A627" s="55"/>
      <c r="B627" s="79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79"/>
      <c r="P627" s="79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spans="1:28" ht="14.25" customHeight="1" x14ac:dyDescent="0.25">
      <c r="A628" s="55"/>
      <c r="B628" s="79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79"/>
      <c r="P628" s="79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spans="1:28" ht="14.25" customHeight="1" x14ac:dyDescent="0.25">
      <c r="A629" s="55"/>
      <c r="B629" s="79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79"/>
      <c r="P629" s="79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spans="1:28" ht="14.25" customHeight="1" x14ac:dyDescent="0.25">
      <c r="A630" s="55"/>
      <c r="B630" s="79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79"/>
      <c r="P630" s="79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spans="1:28" ht="14.25" customHeight="1" x14ac:dyDescent="0.25">
      <c r="A631" s="55"/>
      <c r="B631" s="79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79"/>
      <c r="P631" s="79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spans="1:28" ht="14.25" customHeight="1" x14ac:dyDescent="0.25">
      <c r="A632" s="55"/>
      <c r="B632" s="79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79"/>
      <c r="P632" s="79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spans="1:28" ht="14.25" customHeight="1" x14ac:dyDescent="0.25">
      <c r="A633" s="55"/>
      <c r="B633" s="79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79"/>
      <c r="P633" s="79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spans="1:28" ht="14.25" customHeight="1" x14ac:dyDescent="0.25">
      <c r="A634" s="55"/>
      <c r="B634" s="79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79"/>
      <c r="P634" s="79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spans="1:28" ht="14.25" customHeight="1" x14ac:dyDescent="0.25">
      <c r="A635" s="55"/>
      <c r="B635" s="79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79"/>
      <c r="P635" s="79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spans="1:28" ht="14.25" customHeight="1" x14ac:dyDescent="0.25">
      <c r="A636" s="55"/>
      <c r="B636" s="79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79"/>
      <c r="P636" s="79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spans="1:28" ht="14.25" customHeight="1" x14ac:dyDescent="0.25">
      <c r="A637" s="55"/>
      <c r="B637" s="79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79"/>
      <c r="P637" s="79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spans="1:28" ht="14.25" customHeight="1" x14ac:dyDescent="0.25">
      <c r="A638" s="55"/>
      <c r="B638" s="79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79"/>
      <c r="P638" s="79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spans="1:28" ht="14.25" customHeight="1" x14ac:dyDescent="0.25">
      <c r="A639" s="55"/>
      <c r="B639" s="79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79"/>
      <c r="P639" s="79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spans="1:28" ht="14.25" customHeight="1" x14ac:dyDescent="0.25">
      <c r="A640" s="55"/>
      <c r="B640" s="79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79"/>
      <c r="P640" s="79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spans="1:28" ht="14.25" customHeight="1" x14ac:dyDescent="0.25">
      <c r="A641" s="55"/>
      <c r="B641" s="79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79"/>
      <c r="P641" s="79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spans="1:28" ht="14.25" customHeight="1" x14ac:dyDescent="0.25">
      <c r="A642" s="55"/>
      <c r="B642" s="79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79"/>
      <c r="P642" s="79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spans="1:28" ht="14.25" customHeight="1" x14ac:dyDescent="0.25">
      <c r="A643" s="55"/>
      <c r="B643" s="79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79"/>
      <c r="P643" s="79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spans="1:28" ht="14.25" customHeight="1" x14ac:dyDescent="0.25">
      <c r="A644" s="55"/>
      <c r="B644" s="79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79"/>
      <c r="P644" s="79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spans="1:28" ht="14.25" customHeight="1" x14ac:dyDescent="0.25">
      <c r="A645" s="55"/>
      <c r="B645" s="79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79"/>
      <c r="P645" s="79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spans="1:28" ht="14.25" customHeight="1" x14ac:dyDescent="0.25">
      <c r="A646" s="55"/>
      <c r="B646" s="79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79"/>
      <c r="P646" s="79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spans="1:28" ht="14.25" customHeight="1" x14ac:dyDescent="0.25">
      <c r="A647" s="55"/>
      <c r="B647" s="79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79"/>
      <c r="P647" s="79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spans="1:28" ht="14.25" customHeight="1" x14ac:dyDescent="0.25">
      <c r="A648" s="55"/>
      <c r="B648" s="79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79"/>
      <c r="P648" s="79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spans="1:28" ht="14.25" customHeight="1" x14ac:dyDescent="0.25">
      <c r="A649" s="55"/>
      <c r="B649" s="79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79"/>
      <c r="P649" s="79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spans="1:28" ht="14.25" customHeight="1" x14ac:dyDescent="0.25">
      <c r="A650" s="55"/>
      <c r="B650" s="79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79"/>
      <c r="P650" s="79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spans="1:28" ht="14.25" customHeight="1" x14ac:dyDescent="0.25">
      <c r="A651" s="55"/>
      <c r="B651" s="79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79"/>
      <c r="P651" s="79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spans="1:28" ht="14.25" customHeight="1" x14ac:dyDescent="0.25">
      <c r="A652" s="55"/>
      <c r="B652" s="79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79"/>
      <c r="P652" s="79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spans="1:28" ht="14.25" customHeight="1" x14ac:dyDescent="0.25">
      <c r="A653" s="55"/>
      <c r="B653" s="79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79"/>
      <c r="P653" s="79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spans="1:28" ht="14.25" customHeight="1" x14ac:dyDescent="0.25">
      <c r="A654" s="55"/>
      <c r="B654" s="79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79"/>
      <c r="P654" s="79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spans="1:28" ht="14.25" customHeight="1" x14ac:dyDescent="0.25">
      <c r="A655" s="55"/>
      <c r="B655" s="79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79"/>
      <c r="P655" s="79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spans="1:28" ht="14.25" customHeight="1" x14ac:dyDescent="0.25">
      <c r="A656" s="55"/>
      <c r="B656" s="79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79"/>
      <c r="P656" s="79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spans="1:28" ht="14.25" customHeight="1" x14ac:dyDescent="0.25">
      <c r="A657" s="55"/>
      <c r="B657" s="79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79"/>
      <c r="P657" s="79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spans="1:28" ht="14.25" customHeight="1" x14ac:dyDescent="0.25">
      <c r="A658" s="55"/>
      <c r="B658" s="79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79"/>
      <c r="P658" s="79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spans="1:28" ht="14.25" customHeight="1" x14ac:dyDescent="0.25">
      <c r="A659" s="55"/>
      <c r="B659" s="79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79"/>
      <c r="P659" s="79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spans="1:28" ht="14.25" customHeight="1" x14ac:dyDescent="0.25">
      <c r="A660" s="55"/>
      <c r="B660" s="79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79"/>
      <c r="P660" s="79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spans="1:28" ht="14.25" customHeight="1" x14ac:dyDescent="0.25">
      <c r="A661" s="55"/>
      <c r="B661" s="79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79"/>
      <c r="P661" s="79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spans="1:28" ht="14.25" customHeight="1" x14ac:dyDescent="0.25">
      <c r="A662" s="55"/>
      <c r="B662" s="79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79"/>
      <c r="P662" s="79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spans="1:28" ht="14.25" customHeight="1" x14ac:dyDescent="0.25">
      <c r="A663" s="55"/>
      <c r="B663" s="79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79"/>
      <c r="P663" s="79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spans="1:28" ht="14.25" customHeight="1" x14ac:dyDescent="0.25">
      <c r="A664" s="55"/>
      <c r="B664" s="79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79"/>
      <c r="P664" s="79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spans="1:28" ht="14.25" customHeight="1" x14ac:dyDescent="0.25">
      <c r="A665" s="55"/>
      <c r="B665" s="79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79"/>
      <c r="P665" s="79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spans="1:28" ht="14.25" customHeight="1" x14ac:dyDescent="0.25">
      <c r="A666" s="55"/>
      <c r="B666" s="79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79"/>
      <c r="P666" s="79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spans="1:28" ht="14.25" customHeight="1" x14ac:dyDescent="0.25">
      <c r="A667" s="55"/>
      <c r="B667" s="79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79"/>
      <c r="P667" s="79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spans="1:28" ht="14.25" customHeight="1" x14ac:dyDescent="0.25">
      <c r="A668" s="55"/>
      <c r="B668" s="79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79"/>
      <c r="P668" s="79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spans="1:28" ht="14.25" customHeight="1" x14ac:dyDescent="0.25">
      <c r="A669" s="55"/>
      <c r="B669" s="79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79"/>
      <c r="P669" s="79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spans="1:28" ht="14.25" customHeight="1" x14ac:dyDescent="0.25">
      <c r="A670" s="55"/>
      <c r="B670" s="79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79"/>
      <c r="P670" s="79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spans="1:28" ht="14.25" customHeight="1" x14ac:dyDescent="0.25">
      <c r="A671" s="55"/>
      <c r="B671" s="79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79"/>
      <c r="P671" s="79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spans="1:28" ht="14.25" customHeight="1" x14ac:dyDescent="0.25">
      <c r="A672" s="55"/>
      <c r="B672" s="79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79"/>
      <c r="P672" s="79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spans="1:28" ht="14.25" customHeight="1" x14ac:dyDescent="0.25">
      <c r="A673" s="55"/>
      <c r="B673" s="79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79"/>
      <c r="P673" s="79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spans="1:28" ht="14.25" customHeight="1" x14ac:dyDescent="0.25">
      <c r="A674" s="55"/>
      <c r="B674" s="79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79"/>
      <c r="P674" s="79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spans="1:28" ht="14.25" customHeight="1" x14ac:dyDescent="0.25">
      <c r="A675" s="55"/>
      <c r="B675" s="79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79"/>
      <c r="P675" s="79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spans="1:28" ht="14.25" customHeight="1" x14ac:dyDescent="0.25">
      <c r="A676" s="55"/>
      <c r="B676" s="79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79"/>
      <c r="P676" s="79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spans="1:28" ht="14.25" customHeight="1" x14ac:dyDescent="0.25">
      <c r="A677" s="55"/>
      <c r="B677" s="79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79"/>
      <c r="P677" s="79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spans="1:28" ht="14.25" customHeight="1" x14ac:dyDescent="0.25">
      <c r="A678" s="55"/>
      <c r="B678" s="79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79"/>
      <c r="P678" s="79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spans="1:28" ht="14.25" customHeight="1" x14ac:dyDescent="0.25">
      <c r="A679" s="55"/>
      <c r="B679" s="79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79"/>
      <c r="P679" s="79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spans="1:28" ht="14.25" customHeight="1" x14ac:dyDescent="0.25">
      <c r="A680" s="55"/>
      <c r="B680" s="79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79"/>
      <c r="P680" s="79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spans="1:28" ht="14.25" customHeight="1" x14ac:dyDescent="0.25">
      <c r="A681" s="55"/>
      <c r="B681" s="79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79"/>
      <c r="P681" s="79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spans="1:28" ht="14.25" customHeight="1" x14ac:dyDescent="0.25">
      <c r="A682" s="55"/>
      <c r="B682" s="79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79"/>
      <c r="P682" s="79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spans="1:28" ht="14.25" customHeight="1" x14ac:dyDescent="0.25">
      <c r="A683" s="55"/>
      <c r="B683" s="79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79"/>
      <c r="P683" s="79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spans="1:28" ht="14.25" customHeight="1" x14ac:dyDescent="0.25">
      <c r="A684" s="55"/>
      <c r="B684" s="79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79"/>
      <c r="P684" s="79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spans="1:28" ht="14.25" customHeight="1" x14ac:dyDescent="0.25">
      <c r="A685" s="55"/>
      <c r="B685" s="79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79"/>
      <c r="P685" s="79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spans="1:28" ht="14.25" customHeight="1" x14ac:dyDescent="0.25">
      <c r="A686" s="55"/>
      <c r="B686" s="79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79"/>
      <c r="P686" s="79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spans="1:28" ht="14.25" customHeight="1" x14ac:dyDescent="0.25">
      <c r="A687" s="55"/>
      <c r="B687" s="79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79"/>
      <c r="P687" s="79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spans="1:28" ht="14.25" customHeight="1" x14ac:dyDescent="0.25">
      <c r="A688" s="55"/>
      <c r="B688" s="79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79"/>
      <c r="P688" s="79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spans="1:28" ht="14.25" customHeight="1" x14ac:dyDescent="0.25">
      <c r="A689" s="55"/>
      <c r="B689" s="79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79"/>
      <c r="P689" s="79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spans="1:28" ht="14.25" customHeight="1" x14ac:dyDescent="0.25">
      <c r="A690" s="55"/>
      <c r="B690" s="79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79"/>
      <c r="P690" s="79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spans="1:28" ht="14.25" customHeight="1" x14ac:dyDescent="0.25">
      <c r="A691" s="55"/>
      <c r="B691" s="79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79"/>
      <c r="P691" s="79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spans="1:28" ht="14.25" customHeight="1" x14ac:dyDescent="0.25">
      <c r="A692" s="55"/>
      <c r="B692" s="79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79"/>
      <c r="P692" s="79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spans="1:28" ht="14.25" customHeight="1" x14ac:dyDescent="0.25">
      <c r="A693" s="55"/>
      <c r="B693" s="79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79"/>
      <c r="P693" s="79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spans="1:28" ht="14.25" customHeight="1" x14ac:dyDescent="0.25">
      <c r="A694" s="55"/>
      <c r="B694" s="79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79"/>
      <c r="P694" s="79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spans="1:28" ht="14.25" customHeight="1" x14ac:dyDescent="0.25">
      <c r="A695" s="55"/>
      <c r="B695" s="79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79"/>
      <c r="P695" s="79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spans="1:28" ht="14.25" customHeight="1" x14ac:dyDescent="0.25">
      <c r="A696" s="55"/>
      <c r="B696" s="79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79"/>
      <c r="P696" s="79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spans="1:28" ht="14.25" customHeight="1" x14ac:dyDescent="0.25">
      <c r="A697" s="55"/>
      <c r="B697" s="79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79"/>
      <c r="P697" s="79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spans="1:28" ht="14.25" customHeight="1" x14ac:dyDescent="0.25">
      <c r="A698" s="55"/>
      <c r="B698" s="79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79"/>
      <c r="P698" s="79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spans="1:28" ht="14.25" customHeight="1" x14ac:dyDescent="0.25">
      <c r="A699" s="55"/>
      <c r="B699" s="79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79"/>
      <c r="P699" s="79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spans="1:28" ht="14.25" customHeight="1" x14ac:dyDescent="0.25">
      <c r="A700" s="55"/>
      <c r="B700" s="79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79"/>
      <c r="P700" s="79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spans="1:28" ht="14.25" customHeight="1" x14ac:dyDescent="0.25">
      <c r="A701" s="55"/>
      <c r="B701" s="79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79"/>
      <c r="P701" s="79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spans="1:28" ht="14.25" customHeight="1" x14ac:dyDescent="0.25">
      <c r="A702" s="55"/>
      <c r="B702" s="79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79"/>
      <c r="P702" s="79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spans="1:28" ht="14.25" customHeight="1" x14ac:dyDescent="0.25">
      <c r="A703" s="55"/>
      <c r="B703" s="79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79"/>
      <c r="P703" s="79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spans="1:28" ht="14.25" customHeight="1" x14ac:dyDescent="0.25">
      <c r="A704" s="55"/>
      <c r="B704" s="79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79"/>
      <c r="P704" s="79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spans="1:28" ht="14.25" customHeight="1" x14ac:dyDescent="0.25">
      <c r="A705" s="55"/>
      <c r="B705" s="79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79"/>
      <c r="P705" s="79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spans="1:28" ht="14.25" customHeight="1" x14ac:dyDescent="0.25">
      <c r="A706" s="55"/>
      <c r="B706" s="79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79"/>
      <c r="P706" s="79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spans="1:28" ht="14.25" customHeight="1" x14ac:dyDescent="0.25">
      <c r="A707" s="55"/>
      <c r="B707" s="79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79"/>
      <c r="P707" s="79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spans="1:28" ht="14.25" customHeight="1" x14ac:dyDescent="0.25">
      <c r="A708" s="55"/>
      <c r="B708" s="79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79"/>
      <c r="P708" s="79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spans="1:28" ht="14.25" customHeight="1" x14ac:dyDescent="0.25">
      <c r="A709" s="55"/>
      <c r="B709" s="79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79"/>
      <c r="P709" s="79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spans="1:28" ht="14.25" customHeight="1" x14ac:dyDescent="0.25">
      <c r="A710" s="55"/>
      <c r="B710" s="79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79"/>
      <c r="P710" s="79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spans="1:28" ht="14.25" customHeight="1" x14ac:dyDescent="0.25">
      <c r="A711" s="55"/>
      <c r="B711" s="79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79"/>
      <c r="P711" s="79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spans="1:28" ht="14.25" customHeight="1" x14ac:dyDescent="0.25">
      <c r="A712" s="55"/>
      <c r="B712" s="79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79"/>
      <c r="P712" s="79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spans="1:28" ht="14.25" customHeight="1" x14ac:dyDescent="0.25">
      <c r="A713" s="55"/>
      <c r="B713" s="79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79"/>
      <c r="P713" s="79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spans="1:28" ht="14.25" customHeight="1" x14ac:dyDescent="0.25">
      <c r="A714" s="55"/>
      <c r="B714" s="79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79"/>
      <c r="P714" s="79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spans="1:28" ht="14.25" customHeight="1" x14ac:dyDescent="0.25">
      <c r="A715" s="55"/>
      <c r="B715" s="79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79"/>
      <c r="P715" s="79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spans="1:28" ht="14.25" customHeight="1" x14ac:dyDescent="0.25">
      <c r="A716" s="55"/>
      <c r="B716" s="79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79"/>
      <c r="P716" s="79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spans="1:28" ht="14.25" customHeight="1" x14ac:dyDescent="0.25">
      <c r="A717" s="55"/>
      <c r="B717" s="79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79"/>
      <c r="P717" s="79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spans="1:28" ht="14.25" customHeight="1" x14ac:dyDescent="0.25">
      <c r="A718" s="55"/>
      <c r="B718" s="79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79"/>
      <c r="P718" s="79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spans="1:28" ht="14.25" customHeight="1" x14ac:dyDescent="0.25">
      <c r="A719" s="55"/>
      <c r="B719" s="79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79"/>
      <c r="P719" s="79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spans="1:28" ht="14.25" customHeight="1" x14ac:dyDescent="0.25">
      <c r="A720" s="55"/>
      <c r="B720" s="79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79"/>
      <c r="P720" s="79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spans="1:28" ht="14.25" customHeight="1" x14ac:dyDescent="0.25">
      <c r="A721" s="55"/>
      <c r="B721" s="79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79"/>
      <c r="P721" s="79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spans="1:28" ht="14.25" customHeight="1" x14ac:dyDescent="0.25">
      <c r="A722" s="55"/>
      <c r="B722" s="79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79"/>
      <c r="P722" s="79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spans="1:28" ht="14.25" customHeight="1" x14ac:dyDescent="0.25">
      <c r="A723" s="55"/>
      <c r="B723" s="79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79"/>
      <c r="P723" s="79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spans="1:28" ht="14.25" customHeight="1" x14ac:dyDescent="0.25">
      <c r="A724" s="55"/>
      <c r="B724" s="79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79"/>
      <c r="P724" s="79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spans="1:28" ht="14.25" customHeight="1" x14ac:dyDescent="0.25">
      <c r="A725" s="55"/>
      <c r="B725" s="79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79"/>
      <c r="P725" s="79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spans="1:28" ht="14.25" customHeight="1" x14ac:dyDescent="0.25">
      <c r="A726" s="55"/>
      <c r="B726" s="79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79"/>
      <c r="P726" s="79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spans="1:28" ht="14.25" customHeight="1" x14ac:dyDescent="0.25">
      <c r="A727" s="55"/>
      <c r="B727" s="79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79"/>
      <c r="P727" s="79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spans="1:28" ht="14.25" customHeight="1" x14ac:dyDescent="0.25">
      <c r="A728" s="55"/>
      <c r="B728" s="79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79"/>
      <c r="P728" s="79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spans="1:28" ht="14.25" customHeight="1" x14ac:dyDescent="0.25">
      <c r="A729" s="55"/>
      <c r="B729" s="79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79"/>
      <c r="P729" s="79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spans="1:28" ht="14.25" customHeight="1" x14ac:dyDescent="0.25">
      <c r="A730" s="55"/>
      <c r="B730" s="79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79"/>
      <c r="P730" s="79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spans="1:28" ht="14.25" customHeight="1" x14ac:dyDescent="0.25">
      <c r="A731" s="55"/>
      <c r="B731" s="79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79"/>
      <c r="P731" s="79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spans="1:28" ht="14.25" customHeight="1" x14ac:dyDescent="0.25">
      <c r="A732" s="55"/>
      <c r="B732" s="79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79"/>
      <c r="P732" s="79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spans="1:28" ht="14.25" customHeight="1" x14ac:dyDescent="0.25">
      <c r="A733" s="55"/>
      <c r="B733" s="79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79"/>
      <c r="P733" s="79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spans="1:28" ht="14.25" customHeight="1" x14ac:dyDescent="0.25">
      <c r="A734" s="55"/>
      <c r="B734" s="79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79"/>
      <c r="P734" s="79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spans="1:28" ht="14.25" customHeight="1" x14ac:dyDescent="0.25">
      <c r="A735" s="55"/>
      <c r="B735" s="79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79"/>
      <c r="P735" s="79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spans="1:28" ht="14.25" customHeight="1" x14ac:dyDescent="0.25">
      <c r="A736" s="55"/>
      <c r="B736" s="79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79"/>
      <c r="P736" s="79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spans="1:28" ht="14.25" customHeight="1" x14ac:dyDescent="0.25">
      <c r="A737" s="55"/>
      <c r="B737" s="79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79"/>
      <c r="P737" s="79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spans="1:28" ht="14.25" customHeight="1" x14ac:dyDescent="0.25">
      <c r="A738" s="55"/>
      <c r="B738" s="79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79"/>
      <c r="P738" s="79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spans="1:28" ht="14.25" customHeight="1" x14ac:dyDescent="0.25">
      <c r="A739" s="55"/>
      <c r="B739" s="79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79"/>
      <c r="P739" s="79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spans="1:28" ht="14.25" customHeight="1" x14ac:dyDescent="0.25">
      <c r="A740" s="55"/>
      <c r="B740" s="79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79"/>
      <c r="P740" s="79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spans="1:28" ht="14.25" customHeight="1" x14ac:dyDescent="0.25">
      <c r="A741" s="55"/>
      <c r="B741" s="79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79"/>
      <c r="P741" s="79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spans="1:28" ht="14.25" customHeight="1" x14ac:dyDescent="0.25">
      <c r="A742" s="55"/>
      <c r="B742" s="79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79"/>
      <c r="P742" s="79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spans="1:28" ht="14.25" customHeight="1" x14ac:dyDescent="0.25">
      <c r="A743" s="55"/>
      <c r="B743" s="79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79"/>
      <c r="P743" s="79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spans="1:28" ht="14.25" customHeight="1" x14ac:dyDescent="0.25">
      <c r="A744" s="55"/>
      <c r="B744" s="79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79"/>
      <c r="P744" s="79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spans="1:28" ht="14.25" customHeight="1" x14ac:dyDescent="0.25">
      <c r="A745" s="55"/>
      <c r="B745" s="79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79"/>
      <c r="P745" s="79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spans="1:28" ht="14.25" customHeight="1" x14ac:dyDescent="0.25">
      <c r="A746" s="55"/>
      <c r="B746" s="79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79"/>
      <c r="P746" s="79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spans="1:28" ht="14.25" customHeight="1" x14ac:dyDescent="0.25">
      <c r="A747" s="55"/>
      <c r="B747" s="79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79"/>
      <c r="P747" s="79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spans="1:28" ht="14.25" customHeight="1" x14ac:dyDescent="0.25">
      <c r="A748" s="55"/>
      <c r="B748" s="79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79"/>
      <c r="P748" s="79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spans="1:28" ht="14.25" customHeight="1" x14ac:dyDescent="0.25">
      <c r="A749" s="55"/>
      <c r="B749" s="79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79"/>
      <c r="P749" s="79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spans="1:28" ht="14.25" customHeight="1" x14ac:dyDescent="0.25">
      <c r="A750" s="55"/>
      <c r="B750" s="79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79"/>
      <c r="P750" s="79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spans="1:28" ht="14.25" customHeight="1" x14ac:dyDescent="0.25">
      <c r="A751" s="55"/>
      <c r="B751" s="79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79"/>
      <c r="P751" s="79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spans="1:28" ht="14.25" customHeight="1" x14ac:dyDescent="0.25">
      <c r="A752" s="55"/>
      <c r="B752" s="79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79"/>
      <c r="P752" s="79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spans="1:28" ht="14.25" customHeight="1" x14ac:dyDescent="0.25">
      <c r="A753" s="55"/>
      <c r="B753" s="79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79"/>
      <c r="P753" s="79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spans="1:28" ht="14.25" customHeight="1" x14ac:dyDescent="0.25">
      <c r="A754" s="55"/>
      <c r="B754" s="79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79"/>
      <c r="P754" s="79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spans="1:28" ht="14.25" customHeight="1" x14ac:dyDescent="0.25">
      <c r="A755" s="55"/>
      <c r="B755" s="79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79"/>
      <c r="P755" s="79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spans="1:28" ht="14.25" customHeight="1" x14ac:dyDescent="0.25">
      <c r="A756" s="55"/>
      <c r="B756" s="79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79"/>
      <c r="P756" s="79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spans="1:28" ht="14.25" customHeight="1" x14ac:dyDescent="0.25">
      <c r="A757" s="55"/>
      <c r="B757" s="79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79"/>
      <c r="P757" s="79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spans="1:28" ht="14.25" customHeight="1" x14ac:dyDescent="0.25">
      <c r="A758" s="55"/>
      <c r="B758" s="79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79"/>
      <c r="P758" s="79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spans="1:28" ht="14.25" customHeight="1" x14ac:dyDescent="0.25">
      <c r="A759" s="55"/>
      <c r="B759" s="79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79"/>
      <c r="P759" s="79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spans="1:28" ht="14.25" customHeight="1" x14ac:dyDescent="0.25">
      <c r="A760" s="55"/>
      <c r="B760" s="79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79"/>
      <c r="P760" s="79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spans="1:28" ht="14.25" customHeight="1" x14ac:dyDescent="0.25">
      <c r="A761" s="55"/>
      <c r="B761" s="79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79"/>
      <c r="P761" s="79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spans="1:28" ht="14.25" customHeight="1" x14ac:dyDescent="0.25">
      <c r="A762" s="55"/>
      <c r="B762" s="79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79"/>
      <c r="P762" s="79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spans="1:28" ht="14.25" customHeight="1" x14ac:dyDescent="0.25">
      <c r="A763" s="55"/>
      <c r="B763" s="79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79"/>
      <c r="P763" s="79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spans="1:28" ht="14.25" customHeight="1" x14ac:dyDescent="0.25">
      <c r="A764" s="55"/>
      <c r="B764" s="79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79"/>
      <c r="P764" s="79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spans="1:28" ht="14.25" customHeight="1" x14ac:dyDescent="0.25">
      <c r="A765" s="55"/>
      <c r="B765" s="79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79"/>
      <c r="P765" s="79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spans="1:28" ht="14.25" customHeight="1" x14ac:dyDescent="0.25">
      <c r="A766" s="55"/>
      <c r="B766" s="79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79"/>
      <c r="P766" s="79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spans="1:28" ht="14.25" customHeight="1" x14ac:dyDescent="0.25">
      <c r="A767" s="55"/>
      <c r="B767" s="79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79"/>
      <c r="P767" s="79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spans="1:28" ht="14.25" customHeight="1" x14ac:dyDescent="0.25">
      <c r="A768" s="55"/>
      <c r="B768" s="79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79"/>
      <c r="P768" s="79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spans="1:28" ht="14.25" customHeight="1" x14ac:dyDescent="0.25">
      <c r="A769" s="55"/>
      <c r="B769" s="79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79"/>
      <c r="P769" s="79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spans="1:28" ht="14.25" customHeight="1" x14ac:dyDescent="0.25">
      <c r="A770" s="55"/>
      <c r="B770" s="79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79"/>
      <c r="P770" s="79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spans="1:28" ht="14.25" customHeight="1" x14ac:dyDescent="0.25">
      <c r="A771" s="55"/>
      <c r="B771" s="79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79"/>
      <c r="P771" s="79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spans="1:28" ht="14.25" customHeight="1" x14ac:dyDescent="0.25">
      <c r="A772" s="55"/>
      <c r="B772" s="79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79"/>
      <c r="P772" s="79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spans="1:28" ht="14.25" customHeight="1" x14ac:dyDescent="0.25">
      <c r="A773" s="55"/>
      <c r="B773" s="79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79"/>
      <c r="P773" s="79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spans="1:28" ht="14.25" customHeight="1" x14ac:dyDescent="0.25">
      <c r="A774" s="55"/>
      <c r="B774" s="79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79"/>
      <c r="P774" s="79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spans="1:28" ht="14.25" customHeight="1" x14ac:dyDescent="0.25">
      <c r="A775" s="55"/>
      <c r="B775" s="79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79"/>
      <c r="P775" s="79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spans="1:28" ht="14.25" customHeight="1" x14ac:dyDescent="0.25">
      <c r="A776" s="55"/>
      <c r="B776" s="79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79"/>
      <c r="P776" s="79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spans="1:28" ht="14.25" customHeight="1" x14ac:dyDescent="0.25">
      <c r="A777" s="55"/>
      <c r="B777" s="79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79"/>
      <c r="P777" s="79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spans="1:28" ht="14.25" customHeight="1" x14ac:dyDescent="0.25">
      <c r="A778" s="55"/>
      <c r="B778" s="79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79"/>
      <c r="P778" s="79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spans="1:28" ht="14.25" customHeight="1" x14ac:dyDescent="0.25">
      <c r="A779" s="55"/>
      <c r="B779" s="79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79"/>
      <c r="P779" s="79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spans="1:28" ht="14.25" customHeight="1" x14ac:dyDescent="0.25">
      <c r="A780" s="55"/>
      <c r="B780" s="79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79"/>
      <c r="P780" s="79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spans="1:28" ht="14.25" customHeight="1" x14ac:dyDescent="0.25">
      <c r="A781" s="55"/>
      <c r="B781" s="79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79"/>
      <c r="P781" s="79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spans="1:28" ht="14.25" customHeight="1" x14ac:dyDescent="0.25">
      <c r="A782" s="55"/>
      <c r="B782" s="79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79"/>
      <c r="P782" s="79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spans="1:28" ht="14.25" customHeight="1" x14ac:dyDescent="0.25">
      <c r="A783" s="55"/>
      <c r="B783" s="79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79"/>
      <c r="P783" s="79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spans="1:28" ht="14.25" customHeight="1" x14ac:dyDescent="0.25">
      <c r="A784" s="55"/>
      <c r="B784" s="79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79"/>
      <c r="P784" s="79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spans="1:28" ht="14.25" customHeight="1" x14ac:dyDescent="0.25">
      <c r="A785" s="55"/>
      <c r="B785" s="79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79"/>
      <c r="P785" s="79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spans="1:28" ht="14.25" customHeight="1" x14ac:dyDescent="0.25">
      <c r="A786" s="55"/>
      <c r="B786" s="79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79"/>
      <c r="P786" s="79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spans="1:28" ht="14.25" customHeight="1" x14ac:dyDescent="0.25">
      <c r="A787" s="55"/>
      <c r="B787" s="79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79"/>
      <c r="P787" s="79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spans="1:28" ht="14.25" customHeight="1" x14ac:dyDescent="0.25">
      <c r="A788" s="55"/>
      <c r="B788" s="79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79"/>
      <c r="P788" s="79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spans="1:28" ht="14.25" customHeight="1" x14ac:dyDescent="0.25">
      <c r="A789" s="55"/>
      <c r="B789" s="79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79"/>
      <c r="P789" s="79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spans="1:28" ht="14.25" customHeight="1" x14ac:dyDescent="0.25">
      <c r="A790" s="55"/>
      <c r="B790" s="79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79"/>
      <c r="P790" s="79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spans="1:28" ht="14.25" customHeight="1" x14ac:dyDescent="0.25">
      <c r="A791" s="55"/>
      <c r="B791" s="79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79"/>
      <c r="P791" s="79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spans="1:28" ht="14.25" customHeight="1" x14ac:dyDescent="0.25">
      <c r="A792" s="55"/>
      <c r="B792" s="79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79"/>
      <c r="P792" s="79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spans="1:28" ht="14.25" customHeight="1" x14ac:dyDescent="0.25">
      <c r="A793" s="55"/>
      <c r="B793" s="79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79"/>
      <c r="P793" s="79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spans="1:28" ht="14.25" customHeight="1" x14ac:dyDescent="0.25">
      <c r="A794" s="55"/>
      <c r="B794" s="79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79"/>
      <c r="P794" s="79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spans="1:28" ht="14.25" customHeight="1" x14ac:dyDescent="0.25">
      <c r="A795" s="55"/>
      <c r="B795" s="79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79"/>
      <c r="P795" s="79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spans="1:28" ht="14.25" customHeight="1" x14ac:dyDescent="0.25">
      <c r="A796" s="55"/>
      <c r="B796" s="79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79"/>
      <c r="P796" s="79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spans="1:28" ht="14.25" customHeight="1" x14ac:dyDescent="0.25">
      <c r="A797" s="55"/>
      <c r="B797" s="79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79"/>
      <c r="P797" s="79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spans="1:28" ht="14.25" customHeight="1" x14ac:dyDescent="0.25">
      <c r="A798" s="55"/>
      <c r="B798" s="79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79"/>
      <c r="P798" s="79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spans="1:28" ht="14.25" customHeight="1" x14ac:dyDescent="0.25">
      <c r="A799" s="55"/>
      <c r="B799" s="79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79"/>
      <c r="P799" s="79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spans="1:28" ht="14.25" customHeight="1" x14ac:dyDescent="0.25">
      <c r="A800" s="55"/>
      <c r="B800" s="79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79"/>
      <c r="P800" s="79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spans="1:28" ht="14.25" customHeight="1" x14ac:dyDescent="0.25">
      <c r="A801" s="55"/>
      <c r="B801" s="79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79"/>
      <c r="P801" s="79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spans="1:28" ht="14.25" customHeight="1" x14ac:dyDescent="0.25">
      <c r="A802" s="55"/>
      <c r="B802" s="79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79"/>
      <c r="P802" s="79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spans="1:28" ht="14.25" customHeight="1" x14ac:dyDescent="0.25">
      <c r="A803" s="55"/>
      <c r="B803" s="79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79"/>
      <c r="P803" s="79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spans="1:28" ht="14.25" customHeight="1" x14ac:dyDescent="0.25">
      <c r="A804" s="55"/>
      <c r="B804" s="79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79"/>
      <c r="P804" s="79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spans="1:28" ht="14.25" customHeight="1" x14ac:dyDescent="0.25">
      <c r="A805" s="55"/>
      <c r="B805" s="79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79"/>
      <c r="P805" s="79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spans="1:28" ht="14.25" customHeight="1" x14ac:dyDescent="0.25">
      <c r="A806" s="55"/>
      <c r="B806" s="79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79"/>
      <c r="P806" s="79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spans="1:28" ht="14.25" customHeight="1" x14ac:dyDescent="0.25">
      <c r="A807" s="55"/>
      <c r="B807" s="79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79"/>
      <c r="P807" s="79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spans="1:28" ht="14.25" customHeight="1" x14ac:dyDescent="0.25">
      <c r="A808" s="55"/>
      <c r="B808" s="79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79"/>
      <c r="P808" s="79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spans="1:28" ht="14.25" customHeight="1" x14ac:dyDescent="0.25">
      <c r="A809" s="55"/>
      <c r="B809" s="79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79"/>
      <c r="P809" s="79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spans="1:28" ht="14.25" customHeight="1" x14ac:dyDescent="0.25">
      <c r="A810" s="55"/>
      <c r="B810" s="79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79"/>
      <c r="P810" s="79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spans="1:28" ht="14.25" customHeight="1" x14ac:dyDescent="0.25">
      <c r="A811" s="55"/>
      <c r="B811" s="79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79"/>
      <c r="P811" s="79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spans="1:28" ht="14.25" customHeight="1" x14ac:dyDescent="0.25">
      <c r="A812" s="55"/>
      <c r="B812" s="79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79"/>
      <c r="P812" s="79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spans="1:28" ht="14.25" customHeight="1" x14ac:dyDescent="0.25">
      <c r="A813" s="55"/>
      <c r="B813" s="79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79"/>
      <c r="P813" s="79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spans="1:28" ht="14.25" customHeight="1" x14ac:dyDescent="0.25">
      <c r="A814" s="55"/>
      <c r="B814" s="79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79"/>
      <c r="P814" s="79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spans="1:28" ht="14.25" customHeight="1" x14ac:dyDescent="0.25">
      <c r="A815" s="55"/>
      <c r="B815" s="79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79"/>
      <c r="P815" s="79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spans="1:28" ht="14.25" customHeight="1" x14ac:dyDescent="0.25">
      <c r="A816" s="55"/>
      <c r="B816" s="79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79"/>
      <c r="P816" s="79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spans="1:28" ht="14.25" customHeight="1" x14ac:dyDescent="0.25">
      <c r="A817" s="55"/>
      <c r="B817" s="79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79"/>
      <c r="P817" s="79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spans="1:28" ht="14.25" customHeight="1" x14ac:dyDescent="0.25">
      <c r="A818" s="55"/>
      <c r="B818" s="79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79"/>
      <c r="P818" s="79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spans="1:28" ht="14.25" customHeight="1" x14ac:dyDescent="0.25">
      <c r="A819" s="55"/>
      <c r="B819" s="79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79"/>
      <c r="P819" s="79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spans="1:28" ht="14.25" customHeight="1" x14ac:dyDescent="0.25">
      <c r="A820" s="55"/>
      <c r="B820" s="79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79"/>
      <c r="P820" s="79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spans="1:28" ht="14.25" customHeight="1" x14ac:dyDescent="0.25">
      <c r="A821" s="55"/>
      <c r="B821" s="79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79"/>
      <c r="P821" s="79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spans="1:28" ht="14.25" customHeight="1" x14ac:dyDescent="0.25">
      <c r="A822" s="55"/>
      <c r="B822" s="79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79"/>
      <c r="P822" s="79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spans="1:28" ht="14.25" customHeight="1" x14ac:dyDescent="0.25">
      <c r="A823" s="55"/>
      <c r="B823" s="79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79"/>
      <c r="P823" s="79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spans="1:28" ht="14.25" customHeight="1" x14ac:dyDescent="0.25">
      <c r="A824" s="55"/>
      <c r="B824" s="79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79"/>
      <c r="P824" s="79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spans="1:28" ht="14.25" customHeight="1" x14ac:dyDescent="0.25">
      <c r="A825" s="55"/>
      <c r="B825" s="79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79"/>
      <c r="P825" s="79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spans="1:28" ht="14.25" customHeight="1" x14ac:dyDescent="0.25">
      <c r="A826" s="55"/>
      <c r="B826" s="79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79"/>
      <c r="P826" s="79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spans="1:28" ht="14.25" customHeight="1" x14ac:dyDescent="0.25">
      <c r="A827" s="55"/>
      <c r="B827" s="79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79"/>
      <c r="P827" s="79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spans="1:28" ht="14.25" customHeight="1" x14ac:dyDescent="0.25">
      <c r="A828" s="55"/>
      <c r="B828" s="79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79"/>
      <c r="P828" s="79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spans="1:28" ht="14.25" customHeight="1" x14ac:dyDescent="0.25">
      <c r="A829" s="55"/>
      <c r="B829" s="79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79"/>
      <c r="P829" s="79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spans="1:28" ht="14.25" customHeight="1" x14ac:dyDescent="0.25">
      <c r="A830" s="55"/>
      <c r="B830" s="79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79"/>
      <c r="P830" s="79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spans="1:28" ht="14.25" customHeight="1" x14ac:dyDescent="0.25">
      <c r="A831" s="55"/>
      <c r="B831" s="79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79"/>
      <c r="P831" s="79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spans="1:28" ht="14.25" customHeight="1" x14ac:dyDescent="0.25">
      <c r="A832" s="55"/>
      <c r="B832" s="79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79"/>
      <c r="P832" s="79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spans="1:28" ht="14.25" customHeight="1" x14ac:dyDescent="0.25">
      <c r="A833" s="55"/>
      <c r="B833" s="79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79"/>
      <c r="P833" s="79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spans="1:28" ht="14.25" customHeight="1" x14ac:dyDescent="0.25">
      <c r="A834" s="55"/>
      <c r="B834" s="79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79"/>
      <c r="P834" s="79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spans="1:28" ht="14.25" customHeight="1" x14ac:dyDescent="0.25">
      <c r="A835" s="55"/>
      <c r="B835" s="79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79"/>
      <c r="P835" s="79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spans="1:28" ht="14.25" customHeight="1" x14ac:dyDescent="0.25">
      <c r="A836" s="55"/>
      <c r="B836" s="79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79"/>
      <c r="P836" s="79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spans="1:28" ht="14.25" customHeight="1" x14ac:dyDescent="0.25">
      <c r="A837" s="55"/>
      <c r="B837" s="79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79"/>
      <c r="P837" s="79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spans="1:28" ht="14.25" customHeight="1" x14ac:dyDescent="0.25">
      <c r="A838" s="55"/>
      <c r="B838" s="79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79"/>
      <c r="P838" s="79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spans="1:28" ht="14.25" customHeight="1" x14ac:dyDescent="0.25">
      <c r="A839" s="55"/>
      <c r="B839" s="79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79"/>
      <c r="P839" s="79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spans="1:28" ht="14.25" customHeight="1" x14ac:dyDescent="0.25">
      <c r="A840" s="55"/>
      <c r="B840" s="79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79"/>
      <c r="P840" s="79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spans="1:28" ht="14.25" customHeight="1" x14ac:dyDescent="0.25">
      <c r="A841" s="55"/>
      <c r="B841" s="79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79"/>
      <c r="P841" s="79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spans="1:28" ht="14.25" customHeight="1" x14ac:dyDescent="0.25">
      <c r="A842" s="55"/>
      <c r="B842" s="79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79"/>
      <c r="P842" s="79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spans="1:28" ht="14.25" customHeight="1" x14ac:dyDescent="0.25">
      <c r="A843" s="55"/>
      <c r="B843" s="79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79"/>
      <c r="P843" s="79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spans="1:28" ht="14.25" customHeight="1" x14ac:dyDescent="0.25">
      <c r="A844" s="55"/>
      <c r="B844" s="79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79"/>
      <c r="P844" s="79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spans="1:28" ht="14.25" customHeight="1" x14ac:dyDescent="0.25">
      <c r="A845" s="55"/>
      <c r="B845" s="79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79"/>
      <c r="P845" s="79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spans="1:28" ht="14.25" customHeight="1" x14ac:dyDescent="0.25">
      <c r="A846" s="55"/>
      <c r="B846" s="79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79"/>
      <c r="P846" s="79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spans="1:28" ht="14.25" customHeight="1" x14ac:dyDescent="0.25">
      <c r="A847" s="55"/>
      <c r="B847" s="79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79"/>
      <c r="P847" s="79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spans="1:28" ht="14.25" customHeight="1" x14ac:dyDescent="0.25">
      <c r="A848" s="55"/>
      <c r="B848" s="79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79"/>
      <c r="P848" s="79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spans="1:28" ht="14.25" customHeight="1" x14ac:dyDescent="0.25">
      <c r="A849" s="55"/>
      <c r="B849" s="79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79"/>
      <c r="P849" s="79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spans="1:28" ht="14.25" customHeight="1" x14ac:dyDescent="0.25">
      <c r="A850" s="55"/>
      <c r="B850" s="79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79"/>
      <c r="P850" s="79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spans="1:28" ht="14.25" customHeight="1" x14ac:dyDescent="0.25">
      <c r="A851" s="55"/>
      <c r="B851" s="79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79"/>
      <c r="P851" s="79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spans="1:28" ht="14.25" customHeight="1" x14ac:dyDescent="0.25">
      <c r="A852" s="55"/>
      <c r="B852" s="79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79"/>
      <c r="P852" s="79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spans="1:28" ht="14.25" customHeight="1" x14ac:dyDescent="0.25">
      <c r="A853" s="55"/>
      <c r="B853" s="79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79"/>
      <c r="P853" s="79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spans="1:28" ht="14.25" customHeight="1" x14ac:dyDescent="0.25">
      <c r="A854" s="55"/>
      <c r="B854" s="79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79"/>
      <c r="P854" s="79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spans="1:28" ht="14.25" customHeight="1" x14ac:dyDescent="0.25">
      <c r="A855" s="55"/>
      <c r="B855" s="79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79"/>
      <c r="P855" s="79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spans="1:28" ht="14.25" customHeight="1" x14ac:dyDescent="0.25">
      <c r="A856" s="55"/>
      <c r="B856" s="79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79"/>
      <c r="P856" s="79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spans="1:28" ht="14.25" customHeight="1" x14ac:dyDescent="0.25">
      <c r="A857" s="55"/>
      <c r="B857" s="79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79"/>
      <c r="P857" s="79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spans="1:28" ht="14.25" customHeight="1" x14ac:dyDescent="0.25">
      <c r="A858" s="55"/>
      <c r="B858" s="79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79"/>
      <c r="P858" s="79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spans="1:28" ht="14.25" customHeight="1" x14ac:dyDescent="0.25">
      <c r="A859" s="55"/>
      <c r="B859" s="79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79"/>
      <c r="P859" s="79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spans="1:28" ht="14.25" customHeight="1" x14ac:dyDescent="0.25">
      <c r="A860" s="55"/>
      <c r="B860" s="79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79"/>
      <c r="P860" s="79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spans="1:28" ht="14.25" customHeight="1" x14ac:dyDescent="0.25">
      <c r="A861" s="55"/>
      <c r="B861" s="79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79"/>
      <c r="P861" s="79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spans="1:28" ht="14.25" customHeight="1" x14ac:dyDescent="0.25">
      <c r="A862" s="55"/>
      <c r="B862" s="79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79"/>
      <c r="P862" s="79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spans="1:28" ht="14.25" customHeight="1" x14ac:dyDescent="0.25">
      <c r="A863" s="55"/>
      <c r="B863" s="79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79"/>
      <c r="P863" s="79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spans="1:28" ht="14.25" customHeight="1" x14ac:dyDescent="0.25">
      <c r="A864" s="55"/>
      <c r="B864" s="79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79"/>
      <c r="P864" s="79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spans="1:28" ht="14.25" customHeight="1" x14ac:dyDescent="0.25">
      <c r="A865" s="55"/>
      <c r="B865" s="79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79"/>
      <c r="P865" s="79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spans="1:28" ht="14.25" customHeight="1" x14ac:dyDescent="0.25">
      <c r="A866" s="55"/>
      <c r="B866" s="79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79"/>
      <c r="P866" s="79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spans="1:28" ht="14.25" customHeight="1" x14ac:dyDescent="0.25">
      <c r="A867" s="55"/>
      <c r="B867" s="79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79"/>
      <c r="P867" s="79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spans="1:28" ht="14.25" customHeight="1" x14ac:dyDescent="0.25">
      <c r="A868" s="55"/>
      <c r="B868" s="79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79"/>
      <c r="P868" s="79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spans="1:28" ht="14.25" customHeight="1" x14ac:dyDescent="0.25">
      <c r="A869" s="55"/>
      <c r="B869" s="79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79"/>
      <c r="P869" s="79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spans="1:28" ht="14.25" customHeight="1" x14ac:dyDescent="0.25">
      <c r="A870" s="55"/>
      <c r="B870" s="79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79"/>
      <c r="P870" s="79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spans="1:28" ht="14.25" customHeight="1" x14ac:dyDescent="0.25">
      <c r="A871" s="55"/>
      <c r="B871" s="79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79"/>
      <c r="P871" s="79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spans="1:28" ht="14.25" customHeight="1" x14ac:dyDescent="0.25">
      <c r="A872" s="55"/>
      <c r="B872" s="79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79"/>
      <c r="P872" s="79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spans="1:28" ht="14.25" customHeight="1" x14ac:dyDescent="0.25">
      <c r="A873" s="55"/>
      <c r="B873" s="79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79"/>
      <c r="P873" s="79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spans="1:28" ht="14.25" customHeight="1" x14ac:dyDescent="0.25">
      <c r="A874" s="55"/>
      <c r="B874" s="79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79"/>
      <c r="P874" s="79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spans="1:28" ht="14.25" customHeight="1" x14ac:dyDescent="0.25">
      <c r="A875" s="55"/>
      <c r="B875" s="79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79"/>
      <c r="P875" s="79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spans="1:28" ht="14.25" customHeight="1" x14ac:dyDescent="0.25">
      <c r="A876" s="55"/>
      <c r="B876" s="79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79"/>
      <c r="P876" s="79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spans="1:28" ht="14.25" customHeight="1" x14ac:dyDescent="0.25">
      <c r="A877" s="55"/>
      <c r="B877" s="79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79"/>
      <c r="P877" s="79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spans="1:28" ht="14.25" customHeight="1" x14ac:dyDescent="0.25">
      <c r="A878" s="55"/>
      <c r="B878" s="79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79"/>
      <c r="P878" s="79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spans="1:28" ht="14.25" customHeight="1" x14ac:dyDescent="0.25">
      <c r="A879" s="55"/>
      <c r="B879" s="79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79"/>
      <c r="P879" s="79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spans="1:28" ht="14.25" customHeight="1" x14ac:dyDescent="0.25">
      <c r="A880" s="55"/>
      <c r="B880" s="79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79"/>
      <c r="P880" s="79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spans="1:28" ht="14.25" customHeight="1" x14ac:dyDescent="0.25">
      <c r="A881" s="55"/>
      <c r="B881" s="79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79"/>
      <c r="P881" s="79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spans="1:28" ht="14.25" customHeight="1" x14ac:dyDescent="0.25">
      <c r="A882" s="55"/>
      <c r="B882" s="79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79"/>
      <c r="P882" s="79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spans="1:28" ht="14.25" customHeight="1" x14ac:dyDescent="0.25">
      <c r="A883" s="55"/>
      <c r="B883" s="79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79"/>
      <c r="P883" s="79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spans="1:28" ht="14.25" customHeight="1" x14ac:dyDescent="0.25">
      <c r="A884" s="55"/>
      <c r="B884" s="79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79"/>
      <c r="P884" s="79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spans="1:28" ht="14.25" customHeight="1" x14ac:dyDescent="0.25">
      <c r="A885" s="55"/>
      <c r="B885" s="79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79"/>
      <c r="P885" s="79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spans="1:28" ht="14.25" customHeight="1" x14ac:dyDescent="0.25">
      <c r="A886" s="55"/>
      <c r="B886" s="79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79"/>
      <c r="P886" s="79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spans="1:28" ht="14.25" customHeight="1" x14ac:dyDescent="0.25">
      <c r="A887" s="55"/>
      <c r="B887" s="79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79"/>
      <c r="P887" s="79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spans="1:28" ht="14.25" customHeight="1" x14ac:dyDescent="0.25">
      <c r="A888" s="55"/>
      <c r="B888" s="79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79"/>
      <c r="P888" s="79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spans="1:28" ht="14.25" customHeight="1" x14ac:dyDescent="0.25">
      <c r="A889" s="55"/>
      <c r="B889" s="79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79"/>
      <c r="P889" s="79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spans="1:28" ht="14.25" customHeight="1" x14ac:dyDescent="0.25">
      <c r="A890" s="55"/>
      <c r="B890" s="79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79"/>
      <c r="P890" s="79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spans="1:28" ht="14.25" customHeight="1" x14ac:dyDescent="0.25">
      <c r="A891" s="55"/>
      <c r="B891" s="79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79"/>
      <c r="P891" s="79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spans="1:28" ht="14.25" customHeight="1" x14ac:dyDescent="0.25">
      <c r="A892" s="55"/>
      <c r="B892" s="79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79"/>
      <c r="P892" s="79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spans="1:28" ht="14.25" customHeight="1" x14ac:dyDescent="0.25">
      <c r="A893" s="55"/>
      <c r="B893" s="79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79"/>
      <c r="P893" s="79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spans="1:28" ht="14.25" customHeight="1" x14ac:dyDescent="0.25">
      <c r="A894" s="55"/>
      <c r="B894" s="79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79"/>
      <c r="P894" s="79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spans="1:28" ht="14.25" customHeight="1" x14ac:dyDescent="0.25">
      <c r="A895" s="55"/>
      <c r="B895" s="79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79"/>
      <c r="P895" s="79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spans="1:28" ht="14.25" customHeight="1" x14ac:dyDescent="0.25">
      <c r="A896" s="55"/>
      <c r="B896" s="79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79"/>
      <c r="P896" s="79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spans="1:28" ht="14.25" customHeight="1" x14ac:dyDescent="0.25">
      <c r="A897" s="55"/>
      <c r="B897" s="79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79"/>
      <c r="P897" s="79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spans="1:28" ht="14.25" customHeight="1" x14ac:dyDescent="0.25">
      <c r="A898" s="55"/>
      <c r="B898" s="79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79"/>
      <c r="P898" s="79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spans="1:28" ht="14.25" customHeight="1" x14ac:dyDescent="0.25">
      <c r="A899" s="55"/>
      <c r="B899" s="79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79"/>
      <c r="P899" s="79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spans="1:28" ht="14.25" customHeight="1" x14ac:dyDescent="0.25">
      <c r="A900" s="55"/>
      <c r="B900" s="79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79"/>
      <c r="P900" s="79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spans="1:28" ht="14.25" customHeight="1" x14ac:dyDescent="0.25">
      <c r="A901" s="55"/>
      <c r="B901" s="79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79"/>
      <c r="P901" s="79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spans="1:28" ht="14.25" customHeight="1" x14ac:dyDescent="0.25">
      <c r="A902" s="55"/>
      <c r="B902" s="79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79"/>
      <c r="P902" s="79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spans="1:28" ht="14.25" customHeight="1" x14ac:dyDescent="0.25">
      <c r="A903" s="55"/>
      <c r="B903" s="79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79"/>
      <c r="P903" s="79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spans="1:28" ht="14.25" customHeight="1" x14ac:dyDescent="0.25">
      <c r="A904" s="55"/>
      <c r="B904" s="79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79"/>
      <c r="P904" s="79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spans="1:28" ht="14.25" customHeight="1" x14ac:dyDescent="0.25">
      <c r="A905" s="55"/>
      <c r="B905" s="79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79"/>
      <c r="P905" s="79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spans="1:28" ht="14.25" customHeight="1" x14ac:dyDescent="0.25">
      <c r="A906" s="55"/>
      <c r="B906" s="79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79"/>
      <c r="P906" s="79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spans="1:28" ht="14.25" customHeight="1" x14ac:dyDescent="0.25">
      <c r="A907" s="55"/>
      <c r="B907" s="79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79"/>
      <c r="P907" s="79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spans="1:28" ht="14.25" customHeight="1" x14ac:dyDescent="0.25">
      <c r="A908" s="55"/>
      <c r="B908" s="79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79"/>
      <c r="P908" s="79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spans="1:28" ht="14.25" customHeight="1" x14ac:dyDescent="0.25">
      <c r="A909" s="55"/>
      <c r="B909" s="79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79"/>
      <c r="P909" s="79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spans="1:28" ht="14.25" customHeight="1" x14ac:dyDescent="0.25">
      <c r="A910" s="55"/>
      <c r="B910" s="79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79"/>
      <c r="P910" s="79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spans="1:28" ht="14.25" customHeight="1" x14ac:dyDescent="0.25">
      <c r="A911" s="55"/>
      <c r="B911" s="79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79"/>
      <c r="P911" s="79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spans="1:28" ht="14.25" customHeight="1" x14ac:dyDescent="0.25">
      <c r="A912" s="55"/>
      <c r="B912" s="79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79"/>
      <c r="P912" s="79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spans="1:28" ht="14.25" customHeight="1" x14ac:dyDescent="0.25">
      <c r="A913" s="55"/>
      <c r="B913" s="79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79"/>
      <c r="P913" s="79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spans="1:28" ht="14.25" customHeight="1" x14ac:dyDescent="0.25">
      <c r="A914" s="55"/>
      <c r="B914" s="79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79"/>
      <c r="P914" s="79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spans="1:28" ht="14.25" customHeight="1" x14ac:dyDescent="0.25">
      <c r="A915" s="55"/>
      <c r="B915" s="79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79"/>
      <c r="P915" s="79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spans="1:28" ht="14.25" customHeight="1" x14ac:dyDescent="0.25">
      <c r="A916" s="55"/>
      <c r="B916" s="79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79"/>
      <c r="P916" s="79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spans="1:28" ht="14.25" customHeight="1" x14ac:dyDescent="0.25">
      <c r="A917" s="55"/>
      <c r="B917" s="79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79"/>
      <c r="P917" s="79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spans="1:28" ht="14.25" customHeight="1" x14ac:dyDescent="0.25">
      <c r="A918" s="55"/>
      <c r="B918" s="79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79"/>
      <c r="P918" s="79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spans="1:28" ht="14.25" customHeight="1" x14ac:dyDescent="0.25">
      <c r="A919" s="55"/>
      <c r="B919" s="79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79"/>
      <c r="P919" s="79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spans="1:28" ht="14.25" customHeight="1" x14ac:dyDescent="0.25">
      <c r="A920" s="55"/>
      <c r="B920" s="79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79"/>
      <c r="P920" s="79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spans="1:28" ht="14.25" customHeight="1" x14ac:dyDescent="0.25">
      <c r="A921" s="55"/>
      <c r="B921" s="79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79"/>
      <c r="P921" s="79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spans="1:28" ht="14.25" customHeight="1" x14ac:dyDescent="0.25">
      <c r="A922" s="55"/>
      <c r="B922" s="79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79"/>
      <c r="P922" s="79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spans="1:28" ht="14.25" customHeight="1" x14ac:dyDescent="0.25">
      <c r="A923" s="55"/>
      <c r="B923" s="79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79"/>
      <c r="P923" s="79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spans="1:28" ht="14.25" customHeight="1" x14ac:dyDescent="0.25">
      <c r="A924" s="55"/>
      <c r="B924" s="79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79"/>
      <c r="P924" s="79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spans="1:28" ht="14.25" customHeight="1" x14ac:dyDescent="0.25">
      <c r="A925" s="55"/>
      <c r="B925" s="79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79"/>
      <c r="P925" s="79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spans="1:28" ht="14.25" customHeight="1" x14ac:dyDescent="0.25">
      <c r="A926" s="55"/>
      <c r="B926" s="79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79"/>
      <c r="P926" s="79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spans="1:28" ht="14.25" customHeight="1" x14ac:dyDescent="0.25">
      <c r="A927" s="55"/>
      <c r="B927" s="79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79"/>
      <c r="P927" s="79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spans="1:28" ht="14.25" customHeight="1" x14ac:dyDescent="0.25">
      <c r="A928" s="55"/>
      <c r="B928" s="79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79"/>
      <c r="P928" s="79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spans="1:28" ht="14.25" customHeight="1" x14ac:dyDescent="0.25">
      <c r="A929" s="55"/>
      <c r="B929" s="79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79"/>
      <c r="P929" s="79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spans="1:28" ht="14.25" customHeight="1" x14ac:dyDescent="0.25">
      <c r="A930" s="55"/>
      <c r="B930" s="79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79"/>
      <c r="P930" s="79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spans="1:28" ht="14.25" customHeight="1" x14ac:dyDescent="0.25">
      <c r="A931" s="55"/>
      <c r="B931" s="79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79"/>
      <c r="P931" s="79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spans="1:28" ht="14.25" customHeight="1" x14ac:dyDescent="0.25">
      <c r="A932" s="55"/>
      <c r="B932" s="79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79"/>
      <c r="P932" s="79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spans="1:28" ht="14.25" customHeight="1" x14ac:dyDescent="0.25">
      <c r="A933" s="55"/>
      <c r="B933" s="79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79"/>
      <c r="P933" s="79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spans="1:28" ht="14.25" customHeight="1" x14ac:dyDescent="0.25">
      <c r="A934" s="55"/>
      <c r="B934" s="79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79"/>
      <c r="P934" s="79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spans="1:28" ht="14.25" customHeight="1" x14ac:dyDescent="0.25">
      <c r="A935" s="55"/>
      <c r="B935" s="79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79"/>
      <c r="P935" s="79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spans="1:28" ht="14.25" customHeight="1" x14ac:dyDescent="0.25">
      <c r="A936" s="55"/>
      <c r="B936" s="79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79"/>
      <c r="P936" s="79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spans="1:28" ht="14.25" customHeight="1" x14ac:dyDescent="0.25">
      <c r="A937" s="55"/>
      <c r="B937" s="79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79"/>
      <c r="P937" s="79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spans="1:28" ht="14.25" customHeight="1" x14ac:dyDescent="0.25">
      <c r="A938" s="55"/>
      <c r="B938" s="79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79"/>
      <c r="P938" s="79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spans="1:28" ht="14.25" customHeight="1" x14ac:dyDescent="0.25">
      <c r="A939" s="55"/>
      <c r="B939" s="79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79"/>
      <c r="P939" s="79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spans="1:28" ht="14.25" customHeight="1" x14ac:dyDescent="0.25">
      <c r="A940" s="55"/>
      <c r="B940" s="79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79"/>
      <c r="P940" s="79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spans="1:28" ht="14.25" customHeight="1" x14ac:dyDescent="0.25">
      <c r="A941" s="55"/>
      <c r="B941" s="79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79"/>
      <c r="P941" s="79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spans="1:28" ht="14.25" customHeight="1" x14ac:dyDescent="0.25">
      <c r="A942" s="55"/>
      <c r="B942" s="79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79"/>
      <c r="P942" s="79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spans="1:28" ht="14.25" customHeight="1" x14ac:dyDescent="0.25">
      <c r="A943" s="55"/>
      <c r="B943" s="79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79"/>
      <c r="P943" s="79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spans="1:28" ht="14.25" customHeight="1" x14ac:dyDescent="0.25">
      <c r="A944" s="55"/>
      <c r="B944" s="79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79"/>
      <c r="P944" s="79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spans="1:28" ht="14.25" customHeight="1" x14ac:dyDescent="0.25">
      <c r="A945" s="55"/>
      <c r="B945" s="79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79"/>
      <c r="P945" s="79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spans="1:28" ht="14.25" customHeight="1" x14ac:dyDescent="0.25">
      <c r="A946" s="55"/>
      <c r="B946" s="79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79"/>
      <c r="P946" s="79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spans="1:28" ht="14.25" customHeight="1" x14ac:dyDescent="0.25">
      <c r="A947" s="55"/>
      <c r="B947" s="79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79"/>
      <c r="P947" s="79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spans="1:28" ht="14.25" customHeight="1" x14ac:dyDescent="0.25">
      <c r="A948" s="55"/>
      <c r="B948" s="79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79"/>
      <c r="P948" s="79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spans="1:28" ht="14.25" customHeight="1" x14ac:dyDescent="0.25">
      <c r="A949" s="55"/>
      <c r="B949" s="79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79"/>
      <c r="P949" s="79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spans="1:28" ht="14.25" customHeight="1" x14ac:dyDescent="0.25">
      <c r="A950" s="55"/>
      <c r="B950" s="79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79"/>
      <c r="P950" s="79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spans="1:28" ht="14.25" customHeight="1" x14ac:dyDescent="0.25">
      <c r="A951" s="55"/>
      <c r="B951" s="79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79"/>
      <c r="P951" s="79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spans="1:28" ht="14.25" customHeight="1" x14ac:dyDescent="0.25">
      <c r="A952" s="55"/>
      <c r="B952" s="79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79"/>
      <c r="P952" s="79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spans="1:28" ht="14.25" customHeight="1" x14ac:dyDescent="0.25">
      <c r="A953" s="55"/>
      <c r="B953" s="79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79"/>
      <c r="P953" s="79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spans="1:28" ht="14.25" customHeight="1" x14ac:dyDescent="0.25">
      <c r="A954" s="55"/>
      <c r="B954" s="79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79"/>
      <c r="P954" s="79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spans="1:28" ht="14.25" customHeight="1" x14ac:dyDescent="0.25">
      <c r="A955" s="55"/>
      <c r="B955" s="79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79"/>
      <c r="P955" s="79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spans="1:28" ht="14.25" customHeight="1" x14ac:dyDescent="0.25">
      <c r="A956" s="55"/>
      <c r="B956" s="79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79"/>
      <c r="P956" s="79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spans="1:28" ht="14.25" customHeight="1" x14ac:dyDescent="0.25">
      <c r="A957" s="55"/>
      <c r="B957" s="79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79"/>
      <c r="P957" s="79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spans="1:28" ht="14.25" customHeight="1" x14ac:dyDescent="0.25">
      <c r="A958" s="55"/>
      <c r="B958" s="79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79"/>
      <c r="P958" s="79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spans="1:28" ht="14.25" customHeight="1" x14ac:dyDescent="0.25">
      <c r="A959" s="55"/>
      <c r="B959" s="79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79"/>
      <c r="P959" s="79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spans="1:28" ht="14.25" customHeight="1" x14ac:dyDescent="0.25">
      <c r="A960" s="55"/>
      <c r="B960" s="79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79"/>
      <c r="P960" s="79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spans="1:28" ht="14.25" customHeight="1" x14ac:dyDescent="0.25">
      <c r="A961" s="55"/>
      <c r="B961" s="79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79"/>
      <c r="P961" s="79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spans="1:28" ht="14.25" customHeight="1" x14ac:dyDescent="0.25">
      <c r="A962" s="55"/>
      <c r="B962" s="79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79"/>
      <c r="P962" s="79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spans="1:28" ht="14.25" customHeight="1" x14ac:dyDescent="0.25">
      <c r="A963" s="55"/>
      <c r="B963" s="79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79"/>
      <c r="P963" s="79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spans="1:28" ht="14.25" customHeight="1" x14ac:dyDescent="0.25">
      <c r="A964" s="55"/>
      <c r="B964" s="79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79"/>
      <c r="P964" s="79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spans="1:28" ht="14.25" customHeight="1" x14ac:dyDescent="0.25">
      <c r="A965" s="55"/>
      <c r="B965" s="79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79"/>
      <c r="P965" s="79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spans="1:28" ht="14.25" customHeight="1" x14ac:dyDescent="0.25">
      <c r="A966" s="55"/>
      <c r="B966" s="79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79"/>
      <c r="P966" s="79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spans="1:28" ht="14.25" customHeight="1" x14ac:dyDescent="0.25">
      <c r="A967" s="55"/>
      <c r="B967" s="79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79"/>
      <c r="P967" s="79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spans="1:28" ht="14.25" customHeight="1" x14ac:dyDescent="0.25">
      <c r="A968" s="55"/>
      <c r="B968" s="79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79"/>
      <c r="P968" s="79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spans="1:28" ht="14.25" customHeight="1" x14ac:dyDescent="0.25">
      <c r="A969" s="55"/>
      <c r="B969" s="79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79"/>
      <c r="P969" s="79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spans="1:28" ht="14.25" customHeight="1" x14ac:dyDescent="0.25">
      <c r="A970" s="55"/>
      <c r="B970" s="79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79"/>
      <c r="P970" s="79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spans="1:28" ht="14.25" customHeight="1" x14ac:dyDescent="0.25">
      <c r="A971" s="55"/>
      <c r="B971" s="79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79"/>
      <c r="P971" s="79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spans="1:28" ht="14.25" customHeight="1" x14ac:dyDescent="0.25">
      <c r="A972" s="55"/>
      <c r="B972" s="79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79"/>
      <c r="P972" s="79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spans="1:28" ht="14.25" customHeight="1" x14ac:dyDescent="0.25">
      <c r="A973" s="55"/>
      <c r="B973" s="79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79"/>
      <c r="P973" s="79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spans="1:28" ht="14.25" customHeight="1" x14ac:dyDescent="0.25">
      <c r="A974" s="55"/>
      <c r="B974" s="79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79"/>
      <c r="P974" s="79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spans="1:28" ht="14.25" customHeight="1" x14ac:dyDescent="0.25">
      <c r="A975" s="55"/>
      <c r="B975" s="79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79"/>
      <c r="P975" s="79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spans="1:28" ht="14.25" customHeight="1" x14ac:dyDescent="0.25">
      <c r="A976" s="55"/>
      <c r="B976" s="79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79"/>
      <c r="P976" s="79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spans="1:28" ht="14.25" customHeight="1" x14ac:dyDescent="0.25">
      <c r="A977" s="55"/>
      <c r="B977" s="79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79"/>
      <c r="P977" s="79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spans="1:28" ht="14.25" customHeight="1" x14ac:dyDescent="0.25">
      <c r="A978" s="55"/>
      <c r="B978" s="79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79"/>
      <c r="P978" s="79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spans="1:28" ht="14.25" customHeight="1" x14ac:dyDescent="0.25">
      <c r="A979" s="55"/>
      <c r="B979" s="79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79"/>
      <c r="P979" s="79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spans="1:28" ht="14.25" customHeight="1" x14ac:dyDescent="0.25">
      <c r="A980" s="55"/>
      <c r="B980" s="79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79"/>
      <c r="P980" s="79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spans="1:28" ht="14.25" customHeight="1" x14ac:dyDescent="0.25">
      <c r="A981" s="55"/>
      <c r="B981" s="79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79"/>
      <c r="P981" s="79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spans="1:28" ht="14.25" customHeight="1" x14ac:dyDescent="0.25">
      <c r="A982" s="55"/>
      <c r="B982" s="79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79"/>
      <c r="P982" s="79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spans="1:28" ht="14.25" customHeight="1" x14ac:dyDescent="0.25">
      <c r="A983" s="55"/>
      <c r="B983" s="79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79"/>
      <c r="P983" s="79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spans="1:28" ht="14.25" customHeight="1" x14ac:dyDescent="0.25">
      <c r="A984" s="55"/>
      <c r="B984" s="79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79"/>
      <c r="P984" s="79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spans="1:28" ht="14.25" customHeight="1" x14ac:dyDescent="0.25">
      <c r="A985" s="55"/>
      <c r="B985" s="79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79"/>
      <c r="P985" s="79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spans="1:28" ht="14.25" customHeight="1" x14ac:dyDescent="0.25">
      <c r="A986" s="55"/>
      <c r="B986" s="79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79"/>
      <c r="P986" s="79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spans="1:28" ht="14.25" customHeight="1" x14ac:dyDescent="0.25">
      <c r="A987" s="55"/>
      <c r="B987" s="79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79"/>
      <c r="P987" s="79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spans="1:28" ht="14.25" customHeight="1" x14ac:dyDescent="0.25">
      <c r="A988" s="55"/>
      <c r="B988" s="79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79"/>
      <c r="P988" s="79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spans="1:28" ht="14.25" customHeight="1" x14ac:dyDescent="0.25">
      <c r="A989" s="55"/>
      <c r="B989" s="79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79"/>
      <c r="P989" s="79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spans="1:28" ht="14.25" customHeight="1" x14ac:dyDescent="0.25">
      <c r="A990" s="55"/>
      <c r="B990" s="79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79"/>
      <c r="P990" s="79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spans="1:28" ht="14.25" customHeight="1" x14ac:dyDescent="0.25">
      <c r="A991" s="55"/>
      <c r="B991" s="79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79"/>
      <c r="P991" s="79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spans="1:28" ht="14.25" customHeight="1" x14ac:dyDescent="0.25">
      <c r="A992" s="55"/>
      <c r="B992" s="79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79"/>
      <c r="P992" s="79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spans="1:28" ht="14.25" customHeight="1" x14ac:dyDescent="0.25">
      <c r="A993" s="55"/>
      <c r="B993" s="79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79"/>
      <c r="P993" s="79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spans="1:28" ht="14.25" customHeight="1" x14ac:dyDescent="0.25">
      <c r="A994" s="55"/>
      <c r="B994" s="79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79"/>
      <c r="P994" s="79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spans="1:28" ht="14.25" customHeight="1" x14ac:dyDescent="0.25">
      <c r="A995" s="55"/>
      <c r="B995" s="79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79"/>
      <c r="P995" s="79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spans="1:28" ht="14.25" customHeight="1" x14ac:dyDescent="0.25">
      <c r="A996" s="55"/>
      <c r="B996" s="79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79"/>
      <c r="P996" s="79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spans="1:28" ht="14.25" customHeight="1" x14ac:dyDescent="0.25">
      <c r="A997" s="55"/>
      <c r="B997" s="79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79"/>
      <c r="P997" s="79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spans="1:28" ht="14.25" customHeight="1" x14ac:dyDescent="0.25">
      <c r="A998" s="55"/>
      <c r="B998" s="79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79"/>
      <c r="P998" s="79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spans="1:28" ht="14.25" customHeight="1" x14ac:dyDescent="0.25">
      <c r="A999" s="55"/>
      <c r="B999" s="79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79"/>
      <c r="P999" s="79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spans="1:28" ht="14.25" customHeight="1" x14ac:dyDescent="0.25">
      <c r="A1000" s="55"/>
      <c r="B1000" s="79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79"/>
      <c r="P1000" s="79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 spans="1:28" ht="14.25" customHeight="1" x14ac:dyDescent="0.25">
      <c r="A1001" s="55"/>
      <c r="B1001" s="79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79"/>
      <c r="P1001" s="79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 spans="1:28" ht="14.25" customHeight="1" x14ac:dyDescent="0.25">
      <c r="A1002" s="55"/>
      <c r="B1002" s="79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79"/>
      <c r="P1002" s="79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 spans="1:28" ht="14.25" customHeight="1" x14ac:dyDescent="0.25">
      <c r="A1003" s="55"/>
      <c r="B1003" s="79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79"/>
      <c r="P1003" s="79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 spans="1:28" ht="14.25" customHeight="1" x14ac:dyDescent="0.25">
      <c r="A1004" s="55"/>
      <c r="B1004" s="79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79"/>
      <c r="P1004" s="79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 spans="1:28" ht="14.25" customHeight="1" x14ac:dyDescent="0.25">
      <c r="A1005" s="55"/>
      <c r="B1005" s="79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79"/>
      <c r="P1005" s="79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 spans="1:28" ht="14.25" customHeight="1" x14ac:dyDescent="0.25">
      <c r="A1006" s="55"/>
      <c r="B1006" s="79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79"/>
      <c r="P1006" s="79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 spans="1:28" ht="14.25" customHeight="1" x14ac:dyDescent="0.25">
      <c r="A1007" s="55"/>
      <c r="B1007" s="79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79"/>
      <c r="P1007" s="79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 spans="1:28" ht="14.25" customHeight="1" x14ac:dyDescent="0.25">
      <c r="A1008" s="55"/>
      <c r="B1008" s="79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79"/>
      <c r="P1008" s="79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 spans="1:28" ht="14.25" customHeight="1" x14ac:dyDescent="0.25">
      <c r="A1009" s="55"/>
      <c r="B1009" s="79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79"/>
      <c r="P1009" s="79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 spans="1:28" ht="14.25" customHeight="1" x14ac:dyDescent="0.25">
      <c r="A1010" s="55"/>
      <c r="B1010" s="79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79"/>
      <c r="P1010" s="79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</row>
    <row r="1011" spans="1:28" ht="14.25" customHeight="1" x14ac:dyDescent="0.25">
      <c r="A1011" s="55"/>
      <c r="B1011" s="79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79"/>
      <c r="P1011" s="79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</row>
    <row r="1012" spans="1:28" ht="14.25" customHeight="1" x14ac:dyDescent="0.25">
      <c r="A1012" s="55"/>
      <c r="B1012" s="79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79"/>
      <c r="P1012" s="79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</row>
    <row r="1013" spans="1:28" ht="14.25" customHeight="1" x14ac:dyDescent="0.25">
      <c r="A1013" s="55"/>
      <c r="B1013" s="79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79"/>
      <c r="P1013" s="79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</row>
    <row r="1014" spans="1:28" ht="14.25" customHeight="1" x14ac:dyDescent="0.25">
      <c r="A1014" s="55"/>
      <c r="B1014" s="79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79"/>
      <c r="P1014" s="79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</row>
    <row r="1015" spans="1:28" ht="14.25" customHeight="1" x14ac:dyDescent="0.25">
      <c r="A1015" s="55"/>
      <c r="B1015" s="79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79"/>
      <c r="P1015" s="79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</row>
    <row r="1016" spans="1:28" ht="14.25" customHeight="1" x14ac:dyDescent="0.25">
      <c r="A1016" s="55"/>
      <c r="B1016" s="79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79"/>
      <c r="P1016" s="79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</row>
    <row r="1017" spans="1:28" ht="14.25" customHeight="1" x14ac:dyDescent="0.25">
      <c r="A1017" s="55"/>
      <c r="B1017" s="79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79"/>
      <c r="P1017" s="79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</row>
    <row r="1018" spans="1:28" ht="14.25" customHeight="1" x14ac:dyDescent="0.25">
      <c r="A1018" s="55"/>
      <c r="B1018" s="79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79"/>
      <c r="P1018" s="79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</row>
    <row r="1019" spans="1:28" ht="14.25" customHeight="1" x14ac:dyDescent="0.25">
      <c r="A1019" s="55"/>
      <c r="B1019" s="79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79"/>
      <c r="P1019" s="79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</row>
    <row r="1020" spans="1:28" ht="14.25" customHeight="1" x14ac:dyDescent="0.25">
      <c r="A1020" s="55"/>
      <c r="B1020" s="79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79"/>
      <c r="P1020" s="79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</row>
    <row r="1021" spans="1:28" ht="14.25" customHeight="1" x14ac:dyDescent="0.25">
      <c r="A1021" s="55"/>
      <c r="B1021" s="79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79"/>
      <c r="P1021" s="79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</row>
    <row r="1022" spans="1:28" ht="14.25" customHeight="1" x14ac:dyDescent="0.25">
      <c r="A1022" s="55"/>
      <c r="B1022" s="79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79"/>
      <c r="P1022" s="79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</row>
    <row r="1023" spans="1:28" ht="14.25" customHeight="1" x14ac:dyDescent="0.25">
      <c r="A1023" s="55"/>
      <c r="B1023" s="79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79"/>
      <c r="P1023" s="79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</row>
    <row r="1024" spans="1:28" ht="14.25" customHeight="1" x14ac:dyDescent="0.25">
      <c r="A1024" s="55"/>
      <c r="B1024" s="79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79"/>
      <c r="P1024" s="79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</row>
    <row r="1025" spans="1:28" ht="14.25" customHeight="1" x14ac:dyDescent="0.25">
      <c r="A1025" s="55"/>
      <c r="B1025" s="79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79"/>
      <c r="P1025" s="79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</row>
    <row r="1026" spans="1:28" ht="14.25" customHeight="1" x14ac:dyDescent="0.25">
      <c r="A1026" s="55"/>
      <c r="B1026" s="79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79"/>
      <c r="P1026" s="79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</row>
    <row r="1027" spans="1:28" ht="14.25" customHeight="1" x14ac:dyDescent="0.25">
      <c r="A1027" s="55"/>
      <c r="B1027" s="79"/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79"/>
      <c r="P1027" s="79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</row>
    <row r="1028" spans="1:28" ht="14.25" customHeight="1" x14ac:dyDescent="0.25">
      <c r="A1028" s="55"/>
      <c r="B1028" s="79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79"/>
      <c r="P1028" s="79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</row>
    <row r="1029" spans="1:28" ht="14.25" customHeight="1" x14ac:dyDescent="0.25">
      <c r="A1029" s="55"/>
      <c r="B1029" s="79"/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79"/>
      <c r="P1029" s="79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</row>
    <row r="1030" spans="1:28" ht="14.25" customHeight="1" x14ac:dyDescent="0.25">
      <c r="A1030" s="55"/>
      <c r="B1030" s="79"/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79"/>
      <c r="P1030" s="79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</row>
    <row r="1031" spans="1:28" ht="14.25" customHeight="1" x14ac:dyDescent="0.25">
      <c r="A1031" s="55"/>
      <c r="B1031" s="79"/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79"/>
      <c r="P1031" s="79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</row>
    <row r="1032" spans="1:28" ht="14.25" customHeight="1" x14ac:dyDescent="0.25">
      <c r="A1032" s="55"/>
      <c r="B1032" s="79"/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79"/>
      <c r="P1032" s="79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</row>
    <row r="1033" spans="1:28" ht="14.25" customHeight="1" x14ac:dyDescent="0.25">
      <c r="A1033" s="55"/>
      <c r="B1033" s="79"/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79"/>
      <c r="P1033" s="79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</row>
    <row r="1034" spans="1:28" ht="14.25" customHeight="1" x14ac:dyDescent="0.25">
      <c r="A1034" s="55"/>
      <c r="B1034" s="79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79"/>
      <c r="P1034" s="79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</row>
    <row r="1035" spans="1:28" ht="14.25" customHeight="1" x14ac:dyDescent="0.25">
      <c r="A1035" s="55"/>
      <c r="B1035" s="79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79"/>
      <c r="P1035" s="79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</row>
    <row r="1036" spans="1:28" ht="14.25" customHeight="1" x14ac:dyDescent="0.25">
      <c r="A1036" s="55"/>
      <c r="B1036" s="79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79"/>
      <c r="P1036" s="79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</row>
    <row r="1037" spans="1:28" ht="14.25" customHeight="1" x14ac:dyDescent="0.25">
      <c r="A1037" s="55"/>
      <c r="B1037" s="79"/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79"/>
      <c r="P1037" s="79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</row>
    <row r="1038" spans="1:28" ht="14.25" customHeight="1" x14ac:dyDescent="0.25">
      <c r="A1038" s="55"/>
      <c r="B1038" s="79"/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79"/>
      <c r="P1038" s="79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</row>
    <row r="1039" spans="1:28" ht="14.25" customHeight="1" x14ac:dyDescent="0.25">
      <c r="A1039" s="55"/>
      <c r="B1039" s="79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79"/>
      <c r="P1039" s="79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</row>
    <row r="1040" spans="1:28" ht="14.25" customHeight="1" x14ac:dyDescent="0.25">
      <c r="A1040" s="55"/>
      <c r="B1040" s="79"/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79"/>
      <c r="P1040" s="79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</row>
  </sheetData>
  <autoFilter ref="A1:AB55" xr:uid="{00000000-0009-0000-0000-000008000000}"/>
  <pageMargins left="0.7" right="0.7" top="0.75" bottom="0.75" header="0" footer="0"/>
  <pageSetup paperSize="9" scale="53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AC1000"/>
  <sheetViews>
    <sheetView workbookViewId="0"/>
  </sheetViews>
  <sheetFormatPr defaultColWidth="14.42578125" defaultRowHeight="15" customHeight="1" x14ac:dyDescent="0.25"/>
  <cols>
    <col min="1" max="1" width="6.85546875" customWidth="1"/>
    <col min="2" max="2" width="8.85546875" customWidth="1"/>
    <col min="3" max="3" width="20.5703125" customWidth="1"/>
    <col min="4" max="4" width="21.5703125" customWidth="1"/>
    <col min="5" max="5" width="24.42578125" customWidth="1"/>
    <col min="6" max="6" width="9" customWidth="1"/>
    <col min="7" max="7" width="7.85546875" customWidth="1"/>
    <col min="8" max="8" width="13.28515625" customWidth="1"/>
    <col min="9" max="9" width="15.7109375" customWidth="1"/>
    <col min="10" max="10" width="12.28515625" customWidth="1"/>
    <col min="11" max="11" width="5.5703125" customWidth="1"/>
    <col min="12" max="12" width="9.5703125" customWidth="1"/>
    <col min="13" max="15" width="10" customWidth="1"/>
    <col min="16" max="16" width="11.28515625" customWidth="1"/>
    <col min="17" max="17" width="12.140625" customWidth="1"/>
    <col min="18" max="28" width="8.5703125" customWidth="1"/>
  </cols>
  <sheetData>
    <row r="1" spans="1:29" ht="14.25" customHeight="1" x14ac:dyDescent="0.25">
      <c r="A1" s="15" t="s">
        <v>139</v>
      </c>
      <c r="B1" s="15" t="s">
        <v>140</v>
      </c>
      <c r="C1" s="15" t="s">
        <v>141</v>
      </c>
      <c r="D1" s="15" t="s">
        <v>2</v>
      </c>
      <c r="E1" s="15" t="s">
        <v>3</v>
      </c>
      <c r="F1" s="15" t="s">
        <v>142</v>
      </c>
      <c r="G1" s="16" t="s">
        <v>4</v>
      </c>
      <c r="H1" s="15" t="s">
        <v>143</v>
      </c>
      <c r="I1" s="15" t="s">
        <v>144</v>
      </c>
      <c r="J1" s="15" t="s">
        <v>7</v>
      </c>
      <c r="K1" s="15" t="s">
        <v>13</v>
      </c>
      <c r="L1" s="15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7" t="s">
        <v>14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9" ht="14.25" customHeight="1" x14ac:dyDescent="0.25">
      <c r="A2" s="20">
        <v>426</v>
      </c>
      <c r="B2" s="20"/>
      <c r="C2" s="21"/>
      <c r="D2" s="21" t="s">
        <v>121</v>
      </c>
      <c r="E2" s="21" t="s">
        <v>122</v>
      </c>
      <c r="F2" s="20" t="s">
        <v>151</v>
      </c>
      <c r="G2" s="22"/>
      <c r="H2" s="23">
        <v>6276</v>
      </c>
      <c r="I2" s="24">
        <f t="shared" ref="I2:I3" si="0">G2*H2</f>
        <v>0</v>
      </c>
      <c r="J2" s="23"/>
      <c r="K2" s="21"/>
      <c r="L2" s="25"/>
      <c r="M2" s="25"/>
      <c r="N2" s="25">
        <f t="shared" ref="N2:N3" si="1">O2-7</f>
        <v>45942</v>
      </c>
      <c r="O2" s="25">
        <v>45949</v>
      </c>
      <c r="P2" s="25"/>
      <c r="Q2" s="25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14.25" customHeight="1" x14ac:dyDescent="0.25">
      <c r="A3" s="20">
        <v>426</v>
      </c>
      <c r="B3" s="20"/>
      <c r="C3" s="21"/>
      <c r="D3" s="21" t="s">
        <v>121</v>
      </c>
      <c r="E3" s="21" t="s">
        <v>122</v>
      </c>
      <c r="F3" s="20" t="s">
        <v>151</v>
      </c>
      <c r="G3" s="22"/>
      <c r="H3" s="23">
        <v>1200</v>
      </c>
      <c r="I3" s="24">
        <f t="shared" si="0"/>
        <v>0</v>
      </c>
      <c r="J3" s="23"/>
      <c r="K3" s="23"/>
      <c r="L3" s="23"/>
      <c r="M3" s="57"/>
      <c r="N3" s="25">
        <f t="shared" si="1"/>
        <v>45942</v>
      </c>
      <c r="O3" s="25">
        <v>45949</v>
      </c>
      <c r="P3" s="25"/>
      <c r="Q3" s="25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4.25" customHeight="1" x14ac:dyDescent="0.25">
      <c r="A4" s="26"/>
      <c r="B4" s="26"/>
      <c r="C4" s="58"/>
      <c r="D4" s="58"/>
      <c r="E4" s="58"/>
      <c r="F4" s="26" t="s">
        <v>153</v>
      </c>
      <c r="G4" s="27"/>
      <c r="H4" s="28">
        <f t="shared" ref="H4:J4" si="2">SUM(H2:H3)</f>
        <v>7476</v>
      </c>
      <c r="I4" s="29">
        <f t="shared" si="2"/>
        <v>0</v>
      </c>
      <c r="J4" s="28">
        <f t="shared" si="2"/>
        <v>0</v>
      </c>
      <c r="K4" s="28"/>
      <c r="L4" s="28"/>
      <c r="M4" s="59"/>
      <c r="N4" s="60"/>
      <c r="O4" s="61"/>
      <c r="P4" s="61"/>
      <c r="Q4" s="61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spans="1:29" ht="14.25" customHeight="1" x14ac:dyDescent="0.25"/>
    <row r="6" spans="1:29" ht="14.25" customHeight="1" x14ac:dyDescent="0.25">
      <c r="A6" s="20">
        <v>426</v>
      </c>
      <c r="B6" s="21"/>
      <c r="C6" s="21"/>
      <c r="D6" s="21" t="s">
        <v>123</v>
      </c>
      <c r="E6" s="21" t="s">
        <v>83</v>
      </c>
      <c r="F6" s="20" t="s">
        <v>151</v>
      </c>
      <c r="G6" s="22"/>
      <c r="H6" s="23">
        <v>7059</v>
      </c>
      <c r="I6" s="24">
        <f t="shared" ref="I6:I7" si="3">G6*H6</f>
        <v>0</v>
      </c>
      <c r="J6" s="23"/>
      <c r="K6" s="21"/>
      <c r="L6" s="25"/>
      <c r="M6" s="25"/>
      <c r="N6" s="25">
        <f t="shared" ref="N6:N7" si="4">O6-7</f>
        <v>45942</v>
      </c>
      <c r="O6" s="25">
        <v>45949</v>
      </c>
      <c r="P6" s="25"/>
      <c r="Q6" s="25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4.25" customHeight="1" x14ac:dyDescent="0.25">
      <c r="A7" s="20">
        <v>426</v>
      </c>
      <c r="B7" s="21"/>
      <c r="C7" s="21"/>
      <c r="D7" s="21" t="s">
        <v>123</v>
      </c>
      <c r="E7" s="21" t="s">
        <v>83</v>
      </c>
      <c r="F7" s="20" t="s">
        <v>151</v>
      </c>
      <c r="G7" s="22"/>
      <c r="H7" s="23">
        <v>1500</v>
      </c>
      <c r="I7" s="24">
        <f t="shared" si="3"/>
        <v>0</v>
      </c>
      <c r="J7" s="23"/>
      <c r="K7" s="21"/>
      <c r="L7" s="25"/>
      <c r="M7" s="25"/>
      <c r="N7" s="25">
        <f t="shared" si="4"/>
        <v>45942</v>
      </c>
      <c r="O7" s="25">
        <v>45949</v>
      </c>
      <c r="P7" s="25"/>
      <c r="Q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4.25" customHeight="1" x14ac:dyDescent="0.25">
      <c r="A8" s="20"/>
      <c r="B8" s="20"/>
      <c r="C8" s="20"/>
      <c r="D8" s="21"/>
      <c r="E8" s="21"/>
      <c r="F8" s="26" t="s">
        <v>153</v>
      </c>
      <c r="G8" s="38"/>
      <c r="H8" s="28">
        <f t="shared" ref="H8:J8" si="5">SUM(H6:H7)</f>
        <v>8559</v>
      </c>
      <c r="I8" s="29">
        <f t="shared" si="5"/>
        <v>0</v>
      </c>
      <c r="J8" s="28">
        <f t="shared" si="5"/>
        <v>0</v>
      </c>
      <c r="K8" s="21"/>
      <c r="L8" s="25"/>
      <c r="M8" s="25"/>
      <c r="N8" s="25"/>
      <c r="O8" s="25"/>
      <c r="P8" s="25"/>
      <c r="Q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14.25" customHeight="1" x14ac:dyDescent="0.25">
      <c r="A9" s="39"/>
      <c r="B9" s="39"/>
      <c r="C9" s="39"/>
      <c r="D9" s="39"/>
      <c r="E9" s="39"/>
      <c r="F9" s="39"/>
      <c r="G9" s="40"/>
      <c r="H9" s="41"/>
      <c r="I9" s="41"/>
      <c r="J9" s="41"/>
      <c r="K9" s="39"/>
      <c r="L9" s="41"/>
      <c r="M9" s="41"/>
      <c r="N9" s="41"/>
      <c r="O9" s="41"/>
      <c r="P9" s="41"/>
      <c r="Q9" s="41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4.25" customHeight="1" x14ac:dyDescent="0.25">
      <c r="A10" s="20">
        <v>421</v>
      </c>
      <c r="B10" s="21"/>
      <c r="C10" s="21"/>
      <c r="D10" s="21"/>
      <c r="E10" s="21"/>
      <c r="F10" s="20" t="s">
        <v>151</v>
      </c>
      <c r="G10" s="22"/>
      <c r="H10" s="23"/>
      <c r="I10" s="24">
        <f t="shared" ref="I10:I11" si="6">G10*H10</f>
        <v>0</v>
      </c>
      <c r="J10" s="23"/>
      <c r="K10" s="21"/>
      <c r="L10" s="25"/>
      <c r="M10" s="25"/>
      <c r="N10" s="25">
        <f t="shared" ref="N10:N11" si="7">O10-7</f>
        <v>45942</v>
      </c>
      <c r="O10" s="25">
        <v>45949</v>
      </c>
      <c r="P10" s="25"/>
      <c r="Q10" s="25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4.25" customHeight="1" x14ac:dyDescent="0.25">
      <c r="A11" s="20">
        <v>421</v>
      </c>
      <c r="B11" s="21"/>
      <c r="C11" s="21"/>
      <c r="D11" s="21"/>
      <c r="E11" s="21"/>
      <c r="F11" s="20" t="s">
        <v>151</v>
      </c>
      <c r="G11" s="22"/>
      <c r="H11" s="23"/>
      <c r="I11" s="24">
        <f t="shared" si="6"/>
        <v>0</v>
      </c>
      <c r="J11" s="23"/>
      <c r="K11" s="21"/>
      <c r="L11" s="25"/>
      <c r="M11" s="25"/>
      <c r="N11" s="25">
        <f t="shared" si="7"/>
        <v>45942</v>
      </c>
      <c r="O11" s="25">
        <v>45949</v>
      </c>
      <c r="P11" s="25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4.25" customHeight="1" x14ac:dyDescent="0.25">
      <c r="A12" s="20"/>
      <c r="B12" s="20"/>
      <c r="C12" s="20"/>
      <c r="D12" s="21"/>
      <c r="E12" s="21"/>
      <c r="F12" s="26" t="s">
        <v>153</v>
      </c>
      <c r="G12" s="38"/>
      <c r="H12" s="28">
        <f t="shared" ref="H12:J12" si="8">SUM(H10:H11)</f>
        <v>0</v>
      </c>
      <c r="I12" s="29">
        <f t="shared" si="8"/>
        <v>0</v>
      </c>
      <c r="J12" s="28">
        <f t="shared" si="8"/>
        <v>0</v>
      </c>
      <c r="K12" s="21"/>
      <c r="L12" s="25"/>
      <c r="M12" s="25"/>
      <c r="N12" s="25"/>
      <c r="O12" s="25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4.25" customHeight="1" x14ac:dyDescent="0.25">
      <c r="A13" s="39"/>
      <c r="B13" s="39"/>
      <c r="C13" s="39"/>
      <c r="D13" s="39"/>
      <c r="E13" s="39"/>
      <c r="F13" s="39"/>
      <c r="G13" s="40"/>
      <c r="H13" s="41"/>
      <c r="I13" s="41"/>
      <c r="J13" s="41"/>
      <c r="K13" s="39"/>
      <c r="L13" s="41"/>
      <c r="M13" s="41"/>
      <c r="N13" s="41"/>
      <c r="O13" s="41"/>
      <c r="P13" s="41"/>
      <c r="Q13" s="41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14.25" customHeight="1" x14ac:dyDescent="0.25">
      <c r="A14" s="20">
        <v>421</v>
      </c>
      <c r="B14" s="21"/>
      <c r="C14" s="21"/>
      <c r="D14" s="21"/>
      <c r="E14" s="21"/>
      <c r="F14" s="20" t="s">
        <v>151</v>
      </c>
      <c r="G14" s="22"/>
      <c r="H14" s="23"/>
      <c r="I14" s="24">
        <f t="shared" ref="I14:I15" si="9">G14*H14</f>
        <v>0</v>
      </c>
      <c r="J14" s="23"/>
      <c r="K14" s="21"/>
      <c r="L14" s="25"/>
      <c r="M14" s="25"/>
      <c r="N14" s="25">
        <f t="shared" ref="N14:N15" si="10">O14-7</f>
        <v>45942</v>
      </c>
      <c r="O14" s="25">
        <v>45949</v>
      </c>
      <c r="P14" s="25"/>
      <c r="Q14" s="25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14.25" customHeight="1" x14ac:dyDescent="0.25">
      <c r="A15" s="20">
        <v>421</v>
      </c>
      <c r="B15" s="21"/>
      <c r="C15" s="21"/>
      <c r="D15" s="21"/>
      <c r="E15" s="21"/>
      <c r="F15" s="20" t="s">
        <v>151</v>
      </c>
      <c r="G15" s="22"/>
      <c r="H15" s="23"/>
      <c r="I15" s="24">
        <f t="shared" si="9"/>
        <v>0</v>
      </c>
      <c r="J15" s="23"/>
      <c r="K15" s="21"/>
      <c r="L15" s="25"/>
      <c r="M15" s="25"/>
      <c r="N15" s="25">
        <f t="shared" si="10"/>
        <v>45942</v>
      </c>
      <c r="O15" s="25">
        <v>45949</v>
      </c>
      <c r="P15" s="25"/>
      <c r="Q15" s="25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14.25" customHeight="1" x14ac:dyDescent="0.25">
      <c r="A16" s="20"/>
      <c r="B16" s="20"/>
      <c r="C16" s="20"/>
      <c r="D16" s="21"/>
      <c r="E16" s="21"/>
      <c r="F16" s="26" t="s">
        <v>153</v>
      </c>
      <c r="G16" s="38"/>
      <c r="H16" s="28">
        <f t="shared" ref="H16:J16" si="11">SUM(H14:H15)</f>
        <v>0</v>
      </c>
      <c r="I16" s="29">
        <f t="shared" si="11"/>
        <v>0</v>
      </c>
      <c r="J16" s="28">
        <f t="shared" si="11"/>
        <v>0</v>
      </c>
      <c r="K16" s="21"/>
      <c r="L16" s="25"/>
      <c r="M16" s="25"/>
      <c r="N16" s="25"/>
      <c r="O16" s="25"/>
      <c r="P16" s="25"/>
      <c r="Q16" s="25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14.25" customHeight="1" x14ac:dyDescent="0.25">
      <c r="A17" s="39"/>
      <c r="B17" s="39"/>
      <c r="C17" s="39"/>
      <c r="D17" s="39"/>
      <c r="E17" s="39"/>
      <c r="F17" s="39"/>
      <c r="G17" s="40"/>
      <c r="H17" s="41"/>
      <c r="I17" s="41"/>
      <c r="J17" s="41"/>
      <c r="K17" s="39"/>
      <c r="L17" s="41"/>
      <c r="M17" s="41"/>
      <c r="N17" s="41"/>
      <c r="O17" s="41"/>
      <c r="P17" s="41"/>
      <c r="Q17" s="41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4.25" customHeight="1" x14ac:dyDescent="0.25">
      <c r="A18" s="80"/>
      <c r="B18" s="80"/>
      <c r="C18" s="81"/>
      <c r="D18" s="81"/>
      <c r="E18" s="80" t="s">
        <v>170</v>
      </c>
      <c r="F18" s="80"/>
      <c r="G18" s="82"/>
      <c r="H18" s="28">
        <f>SUMIF(F:F,F4,H:H)</f>
        <v>16035</v>
      </c>
      <c r="I18" s="29">
        <f>SUMIF(F:F,F4,I:I)</f>
        <v>0</v>
      </c>
      <c r="J18" s="28">
        <f>SUMIF(F:F,F4,J:J)</f>
        <v>0</v>
      </c>
      <c r="K18" s="81"/>
      <c r="L18" s="83"/>
      <c r="M18" s="83"/>
      <c r="N18" s="83"/>
      <c r="O18" s="83"/>
      <c r="P18" s="83"/>
      <c r="Q18" s="83"/>
      <c r="R18" s="62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</row>
    <row r="19" spans="1:29" ht="14.25" customHeight="1" x14ac:dyDescent="0.25"/>
    <row r="20" spans="1:29" ht="14.25" customHeight="1" x14ac:dyDescent="0.25"/>
    <row r="21" spans="1:29" ht="14.25" customHeight="1" x14ac:dyDescent="0.25"/>
    <row r="22" spans="1:29" ht="14.25" customHeight="1" x14ac:dyDescent="0.25"/>
    <row r="23" spans="1:29" ht="14.25" customHeight="1" x14ac:dyDescent="0.25"/>
    <row r="24" spans="1:29" ht="14.25" customHeight="1" x14ac:dyDescent="0.25"/>
    <row r="25" spans="1:29" ht="14.25" customHeight="1" x14ac:dyDescent="0.25"/>
    <row r="26" spans="1:29" ht="14.25" customHeight="1" x14ac:dyDescent="0.25"/>
    <row r="27" spans="1:29" ht="14.25" customHeight="1" x14ac:dyDescent="0.25"/>
    <row r="28" spans="1:29" ht="14.25" customHeight="1" x14ac:dyDescent="0.25"/>
    <row r="29" spans="1:29" ht="14.25" customHeight="1" x14ac:dyDescent="0.25"/>
    <row r="30" spans="1:29" ht="14.25" customHeight="1" x14ac:dyDescent="0.25"/>
    <row r="31" spans="1:29" ht="14.25" customHeight="1" x14ac:dyDescent="0.25"/>
    <row r="32" spans="1:2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scale="46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09"/>
  <sheetViews>
    <sheetView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8.5703125" customWidth="1"/>
    <col min="2" max="2" width="9.42578125" customWidth="1"/>
    <col min="3" max="3" width="22.85546875" customWidth="1"/>
    <col min="4" max="4" width="32.5703125" customWidth="1"/>
    <col min="5" max="5" width="33.28515625" customWidth="1"/>
    <col min="6" max="6" width="11.7109375" customWidth="1"/>
    <col min="7" max="7" width="9.140625" customWidth="1"/>
    <col min="8" max="8" width="11.140625" customWidth="1"/>
    <col min="9" max="10" width="12.5703125" customWidth="1"/>
    <col min="11" max="11" width="8" customWidth="1"/>
    <col min="12" max="12" width="9.85546875" customWidth="1"/>
    <col min="13" max="13" width="11.85546875" customWidth="1"/>
    <col min="14" max="14" width="10.28515625" customWidth="1"/>
    <col min="15" max="15" width="9.85546875" customWidth="1"/>
    <col min="16" max="16" width="11" customWidth="1"/>
    <col min="17" max="17" width="22.28515625" customWidth="1"/>
    <col min="18" max="28" width="8.5703125" customWidth="1"/>
  </cols>
  <sheetData>
    <row r="1" spans="1:28" ht="14.25" customHeight="1" x14ac:dyDescent="0.25">
      <c r="A1" s="15" t="s">
        <v>139</v>
      </c>
      <c r="B1" s="15" t="s">
        <v>140</v>
      </c>
      <c r="C1" s="15" t="s">
        <v>171</v>
      </c>
      <c r="D1" s="15" t="s">
        <v>172</v>
      </c>
      <c r="E1" s="15" t="s">
        <v>173</v>
      </c>
      <c r="F1" s="15" t="s">
        <v>142</v>
      </c>
      <c r="G1" s="16" t="s">
        <v>4</v>
      </c>
      <c r="H1" s="15" t="s">
        <v>174</v>
      </c>
      <c r="I1" s="15" t="s">
        <v>144</v>
      </c>
      <c r="J1" s="15" t="s">
        <v>7</v>
      </c>
      <c r="K1" s="15" t="s">
        <v>13</v>
      </c>
      <c r="L1" s="17" t="s">
        <v>145</v>
      </c>
      <c r="M1" s="17" t="s">
        <v>146</v>
      </c>
      <c r="N1" s="17" t="s">
        <v>147</v>
      </c>
      <c r="O1" s="17" t="s">
        <v>148</v>
      </c>
      <c r="P1" s="18" t="s">
        <v>149</v>
      </c>
      <c r="Q1" s="15" t="s">
        <v>175</v>
      </c>
    </row>
    <row r="2" spans="1:28" ht="14.25" customHeight="1" x14ac:dyDescent="0.25">
      <c r="A2" s="20">
        <v>390</v>
      </c>
      <c r="B2" s="21"/>
      <c r="C2" s="20"/>
      <c r="D2" s="21" t="s">
        <v>125</v>
      </c>
      <c r="E2" s="33" t="s">
        <v>126</v>
      </c>
      <c r="F2" s="20" t="s">
        <v>151</v>
      </c>
      <c r="G2" s="22">
        <v>3.35</v>
      </c>
      <c r="H2" s="23">
        <v>14432</v>
      </c>
      <c r="I2" s="24">
        <f t="shared" ref="I2:I3" si="0">G2*H2</f>
        <v>48347.200000000004</v>
      </c>
      <c r="J2" s="23"/>
      <c r="K2" s="21"/>
      <c r="L2" s="25"/>
      <c r="M2" s="25"/>
      <c r="N2" s="25">
        <f t="shared" ref="N2:N3" si="1">O2-7</f>
        <v>45980</v>
      </c>
      <c r="O2" s="25">
        <v>45987</v>
      </c>
      <c r="P2" s="25"/>
      <c r="Q2" s="2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ht="14.25" customHeight="1" x14ac:dyDescent="0.25">
      <c r="A3" s="20">
        <v>390</v>
      </c>
      <c r="B3" s="21"/>
      <c r="C3" s="20"/>
      <c r="D3" s="21" t="s">
        <v>125</v>
      </c>
      <c r="E3" s="33" t="s">
        <v>126</v>
      </c>
      <c r="F3" s="20" t="s">
        <v>151</v>
      </c>
      <c r="G3" s="22">
        <v>3.35</v>
      </c>
      <c r="H3" s="23">
        <v>1000</v>
      </c>
      <c r="I3" s="24">
        <f t="shared" si="0"/>
        <v>3350</v>
      </c>
      <c r="J3" s="23"/>
      <c r="K3" s="21"/>
      <c r="L3" s="25"/>
      <c r="M3" s="25"/>
      <c r="N3" s="25">
        <f t="shared" si="1"/>
        <v>45980</v>
      </c>
      <c r="O3" s="25">
        <v>45987</v>
      </c>
      <c r="P3" s="25"/>
      <c r="Q3" s="2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ht="14.25" customHeight="1" x14ac:dyDescent="0.25">
      <c r="A4" s="20"/>
      <c r="B4" s="37"/>
      <c r="C4" s="37"/>
      <c r="D4" s="37"/>
      <c r="E4" s="33"/>
      <c r="F4" s="26" t="s">
        <v>181</v>
      </c>
      <c r="G4" s="27"/>
      <c r="H4" s="28">
        <f t="shared" ref="H4:J4" si="2">SUM(H2:H3)</f>
        <v>15432</v>
      </c>
      <c r="I4" s="29">
        <f t="shared" si="2"/>
        <v>51697.200000000004</v>
      </c>
      <c r="J4" s="28">
        <f t="shared" si="2"/>
        <v>0</v>
      </c>
      <c r="K4" s="37"/>
      <c r="L4" s="25"/>
      <c r="M4" s="25"/>
      <c r="N4" s="25"/>
      <c r="O4" s="25"/>
      <c r="P4" s="25"/>
      <c r="Q4" s="2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spans="1:28" ht="14.25" customHeight="1" x14ac:dyDescent="0.25">
      <c r="A5" s="20">
        <v>390</v>
      </c>
      <c r="B5" s="21"/>
      <c r="C5" s="20"/>
      <c r="D5" s="21" t="s">
        <v>127</v>
      </c>
      <c r="E5" s="33" t="s">
        <v>128</v>
      </c>
      <c r="F5" s="20" t="s">
        <v>151</v>
      </c>
      <c r="G5" s="22">
        <v>3.26</v>
      </c>
      <c r="H5" s="23">
        <v>14632</v>
      </c>
      <c r="I5" s="24">
        <f t="shared" ref="I5:I8" si="3">G5*H5</f>
        <v>47700.32</v>
      </c>
      <c r="J5" s="23"/>
      <c r="K5" s="21"/>
      <c r="L5" s="25"/>
      <c r="M5" s="25"/>
      <c r="N5" s="25">
        <f t="shared" ref="N5:N8" si="4">O5-7</f>
        <v>46001</v>
      </c>
      <c r="O5" s="25">
        <v>46008</v>
      </c>
      <c r="P5" s="25"/>
      <c r="Q5" s="2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spans="1:28" ht="14.25" customHeight="1" x14ac:dyDescent="0.25">
      <c r="A6" s="20">
        <v>390</v>
      </c>
      <c r="B6" s="21"/>
      <c r="C6" s="20"/>
      <c r="D6" s="21" t="s">
        <v>127</v>
      </c>
      <c r="E6" s="33" t="s">
        <v>128</v>
      </c>
      <c r="F6" s="20" t="s">
        <v>151</v>
      </c>
      <c r="G6" s="22">
        <v>3.26</v>
      </c>
      <c r="H6" s="23">
        <v>1000</v>
      </c>
      <c r="I6" s="24">
        <f t="shared" si="3"/>
        <v>3260</v>
      </c>
      <c r="J6" s="23"/>
      <c r="K6" s="21"/>
      <c r="L6" s="25"/>
      <c r="M6" s="25"/>
      <c r="N6" s="25">
        <f t="shared" si="4"/>
        <v>46001</v>
      </c>
      <c r="O6" s="25">
        <v>46008</v>
      </c>
      <c r="P6" s="25"/>
      <c r="Q6" s="2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spans="1:28" ht="14.25" customHeight="1" x14ac:dyDescent="0.25">
      <c r="A7" s="20">
        <v>390</v>
      </c>
      <c r="B7" s="21"/>
      <c r="C7" s="20"/>
      <c r="D7" s="21" t="s">
        <v>127</v>
      </c>
      <c r="E7" s="33" t="s">
        <v>129</v>
      </c>
      <c r="F7" s="20" t="s">
        <v>151</v>
      </c>
      <c r="G7" s="22">
        <v>3.26</v>
      </c>
      <c r="H7" s="23">
        <v>3832</v>
      </c>
      <c r="I7" s="24">
        <f t="shared" si="3"/>
        <v>12492.32</v>
      </c>
      <c r="J7" s="23"/>
      <c r="K7" s="21"/>
      <c r="L7" s="25"/>
      <c r="M7" s="25"/>
      <c r="N7" s="25">
        <f t="shared" si="4"/>
        <v>45980</v>
      </c>
      <c r="O7" s="25">
        <v>45987</v>
      </c>
      <c r="P7" s="25"/>
      <c r="Q7" s="2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 spans="1:28" ht="14.25" customHeight="1" x14ac:dyDescent="0.25">
      <c r="A8" s="20">
        <v>390</v>
      </c>
      <c r="B8" s="21"/>
      <c r="C8" s="20"/>
      <c r="D8" s="21" t="s">
        <v>127</v>
      </c>
      <c r="E8" s="33" t="s">
        <v>129</v>
      </c>
      <c r="F8" s="20" t="s">
        <v>151</v>
      </c>
      <c r="G8" s="22">
        <v>3.26</v>
      </c>
      <c r="H8" s="23">
        <v>1000</v>
      </c>
      <c r="I8" s="24">
        <f t="shared" si="3"/>
        <v>3260</v>
      </c>
      <c r="J8" s="23"/>
      <c r="K8" s="21"/>
      <c r="L8" s="25"/>
      <c r="M8" s="25"/>
      <c r="N8" s="25">
        <f t="shared" si="4"/>
        <v>45980</v>
      </c>
      <c r="O8" s="25">
        <v>45987</v>
      </c>
      <c r="P8" s="25"/>
      <c r="Q8" s="2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spans="1:28" ht="14.25" customHeight="1" x14ac:dyDescent="0.25">
      <c r="A9" s="20"/>
      <c r="B9" s="37"/>
      <c r="C9" s="37"/>
      <c r="D9" s="37"/>
      <c r="E9" s="33"/>
      <c r="F9" s="26" t="s">
        <v>181</v>
      </c>
      <c r="G9" s="27"/>
      <c r="H9" s="28">
        <f t="shared" ref="H9:J9" si="5">SUM(H5:H8)</f>
        <v>20464</v>
      </c>
      <c r="I9" s="29">
        <f t="shared" si="5"/>
        <v>66712.639999999999</v>
      </c>
      <c r="J9" s="28">
        <f t="shared" si="5"/>
        <v>0</v>
      </c>
      <c r="K9" s="37"/>
      <c r="L9" s="25"/>
      <c r="M9" s="25"/>
      <c r="N9" s="25"/>
      <c r="O9" s="25"/>
      <c r="P9" s="25"/>
      <c r="Q9" s="2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spans="1:28" ht="14.25" customHeight="1" x14ac:dyDescent="0.25">
      <c r="A10" s="20">
        <v>390</v>
      </c>
      <c r="B10" s="21"/>
      <c r="C10" s="20"/>
      <c r="D10" s="21" t="s">
        <v>130</v>
      </c>
      <c r="E10" s="33" t="s">
        <v>131</v>
      </c>
      <c r="F10" s="20" t="s">
        <v>151</v>
      </c>
      <c r="G10" s="22">
        <v>3.88</v>
      </c>
      <c r="H10" s="23">
        <v>1052</v>
      </c>
      <c r="I10" s="24">
        <f t="shared" ref="I10:I11" si="6">G10*H10</f>
        <v>4081.7599999999998</v>
      </c>
      <c r="J10" s="23"/>
      <c r="K10" s="21"/>
      <c r="L10" s="25"/>
      <c r="M10" s="25"/>
      <c r="N10" s="25">
        <f t="shared" ref="N10:N11" si="7">O10-7</f>
        <v>46001</v>
      </c>
      <c r="O10" s="25">
        <v>46008</v>
      </c>
      <c r="P10" s="25"/>
      <c r="Q10" s="2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spans="1:28" ht="14.25" customHeight="1" x14ac:dyDescent="0.25">
      <c r="A11" s="20">
        <v>390</v>
      </c>
      <c r="B11" s="21"/>
      <c r="C11" s="20"/>
      <c r="D11" s="21" t="s">
        <v>130</v>
      </c>
      <c r="E11" s="33" t="s">
        <v>131</v>
      </c>
      <c r="F11" s="20" t="s">
        <v>151</v>
      </c>
      <c r="G11" s="22">
        <v>3.88</v>
      </c>
      <c r="H11" s="23">
        <v>500</v>
      </c>
      <c r="I11" s="24">
        <f t="shared" si="6"/>
        <v>1940</v>
      </c>
      <c r="J11" s="23"/>
      <c r="K11" s="21"/>
      <c r="L11" s="25"/>
      <c r="M11" s="25"/>
      <c r="N11" s="25">
        <f t="shared" si="7"/>
        <v>46001</v>
      </c>
      <c r="O11" s="25">
        <v>46008</v>
      </c>
      <c r="P11" s="25"/>
      <c r="Q11" s="2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spans="1:28" ht="14.25" customHeight="1" x14ac:dyDescent="0.25">
      <c r="A12" s="20"/>
      <c r="B12" s="37"/>
      <c r="C12" s="37"/>
      <c r="D12" s="37"/>
      <c r="E12" s="33"/>
      <c r="F12" s="26" t="s">
        <v>181</v>
      </c>
      <c r="G12" s="27"/>
      <c r="H12" s="28">
        <f t="shared" ref="H12:J12" si="8">SUM(H10:H11)</f>
        <v>1552</v>
      </c>
      <c r="I12" s="29">
        <f t="shared" si="8"/>
        <v>6021.76</v>
      </c>
      <c r="J12" s="28">
        <f t="shared" si="8"/>
        <v>0</v>
      </c>
      <c r="K12" s="37"/>
      <c r="L12" s="25"/>
      <c r="M12" s="25"/>
      <c r="N12" s="25"/>
      <c r="O12" s="25"/>
      <c r="P12" s="25"/>
      <c r="Q12" s="2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spans="1:28" ht="14.25" customHeight="1" x14ac:dyDescent="0.25">
      <c r="A13" s="20">
        <v>390</v>
      </c>
      <c r="B13" s="21"/>
      <c r="C13" s="20"/>
      <c r="D13" s="21" t="s">
        <v>132</v>
      </c>
      <c r="E13" s="33" t="s">
        <v>133</v>
      </c>
      <c r="F13" s="20" t="s">
        <v>151</v>
      </c>
      <c r="G13" s="22">
        <v>9.89</v>
      </c>
      <c r="H13" s="23">
        <v>3442</v>
      </c>
      <c r="I13" s="24">
        <f t="shared" ref="I13:I14" si="9">G13*H13</f>
        <v>34041.380000000005</v>
      </c>
      <c r="J13" s="23"/>
      <c r="K13" s="21"/>
      <c r="L13" s="25"/>
      <c r="M13" s="25"/>
      <c r="N13" s="25">
        <f t="shared" ref="N13:N14" si="10">O13-7</f>
        <v>45980</v>
      </c>
      <c r="O13" s="25">
        <v>45987</v>
      </c>
      <c r="P13" s="25"/>
      <c r="Q13" s="2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 spans="1:28" ht="14.25" customHeight="1" x14ac:dyDescent="0.25">
      <c r="A14" s="20">
        <v>390</v>
      </c>
      <c r="B14" s="21"/>
      <c r="C14" s="20"/>
      <c r="D14" s="21" t="s">
        <v>132</v>
      </c>
      <c r="E14" s="33" t="s">
        <v>133</v>
      </c>
      <c r="F14" s="20" t="s">
        <v>151</v>
      </c>
      <c r="G14" s="22">
        <v>9.89</v>
      </c>
      <c r="H14" s="23">
        <v>1000</v>
      </c>
      <c r="I14" s="24">
        <f t="shared" si="9"/>
        <v>9890</v>
      </c>
      <c r="J14" s="23"/>
      <c r="K14" s="21"/>
      <c r="L14" s="25"/>
      <c r="M14" s="25"/>
      <c r="N14" s="25">
        <f t="shared" si="10"/>
        <v>45980</v>
      </c>
      <c r="O14" s="25">
        <v>45987</v>
      </c>
      <c r="P14" s="25"/>
      <c r="Q14" s="2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spans="1:28" ht="14.25" customHeight="1" x14ac:dyDescent="0.25">
      <c r="A15" s="20"/>
      <c r="B15" s="37"/>
      <c r="C15" s="37"/>
      <c r="D15" s="37"/>
      <c r="E15" s="33"/>
      <c r="F15" s="26" t="s">
        <v>181</v>
      </c>
      <c r="G15" s="27"/>
      <c r="H15" s="28">
        <f t="shared" ref="H15:J15" si="11">SUM(H13:H14)</f>
        <v>4442</v>
      </c>
      <c r="I15" s="29">
        <f t="shared" si="11"/>
        <v>43931.380000000005</v>
      </c>
      <c r="J15" s="28">
        <f t="shared" si="11"/>
        <v>0</v>
      </c>
      <c r="K15" s="37"/>
      <c r="L15" s="25"/>
      <c r="M15" s="25"/>
      <c r="N15" s="25"/>
      <c r="O15" s="25"/>
      <c r="P15" s="25"/>
      <c r="Q15" s="2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spans="1:28" ht="14.25" customHeight="1" x14ac:dyDescent="0.25">
      <c r="A16" s="20">
        <v>390</v>
      </c>
      <c r="B16" s="21"/>
      <c r="C16" s="20"/>
      <c r="D16" s="21" t="s">
        <v>134</v>
      </c>
      <c r="E16" s="33" t="s">
        <v>135</v>
      </c>
      <c r="F16" s="20" t="s">
        <v>151</v>
      </c>
      <c r="G16" s="22">
        <v>3.9</v>
      </c>
      <c r="H16" s="23">
        <v>1886</v>
      </c>
      <c r="I16" s="24">
        <f t="shared" ref="I16:I17" si="12">G16*H16</f>
        <v>7355.4</v>
      </c>
      <c r="J16" s="23"/>
      <c r="K16" s="21"/>
      <c r="L16" s="25"/>
      <c r="M16" s="25"/>
      <c r="N16" s="25">
        <f t="shared" ref="N16:N17" si="13">O16-7</f>
        <v>46036</v>
      </c>
      <c r="O16" s="25">
        <v>46043</v>
      </c>
      <c r="P16" s="25"/>
      <c r="Q16" s="2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 spans="1:28" ht="14.25" customHeight="1" x14ac:dyDescent="0.25">
      <c r="A17" s="20">
        <v>390</v>
      </c>
      <c r="B17" s="21"/>
      <c r="C17" s="20"/>
      <c r="D17" s="21" t="s">
        <v>134</v>
      </c>
      <c r="E17" s="33" t="s">
        <v>135</v>
      </c>
      <c r="F17" s="20" t="s">
        <v>151</v>
      </c>
      <c r="G17" s="22">
        <v>3.9</v>
      </c>
      <c r="H17" s="23">
        <v>1000</v>
      </c>
      <c r="I17" s="24">
        <f t="shared" si="12"/>
        <v>3900</v>
      </c>
      <c r="J17" s="23"/>
      <c r="K17" s="21"/>
      <c r="L17" s="25"/>
      <c r="M17" s="25"/>
      <c r="N17" s="25">
        <f t="shared" si="13"/>
        <v>46036</v>
      </c>
      <c r="O17" s="25">
        <v>46043</v>
      </c>
      <c r="P17" s="25"/>
      <c r="Q17" s="2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 spans="1:28" ht="14.25" customHeight="1" x14ac:dyDescent="0.25">
      <c r="A18" s="20"/>
      <c r="B18" s="37"/>
      <c r="C18" s="37"/>
      <c r="D18" s="37"/>
      <c r="E18" s="33"/>
      <c r="F18" s="26" t="s">
        <v>181</v>
      </c>
      <c r="G18" s="27"/>
      <c r="H18" s="28">
        <f t="shared" ref="H18:J18" si="14">SUM(H16:H17)</f>
        <v>2886</v>
      </c>
      <c r="I18" s="29">
        <f t="shared" si="14"/>
        <v>11255.4</v>
      </c>
      <c r="J18" s="28">
        <f t="shared" si="14"/>
        <v>0</v>
      </c>
      <c r="K18" s="37"/>
      <c r="L18" s="25"/>
      <c r="M18" s="25"/>
      <c r="N18" s="25"/>
      <c r="O18" s="25"/>
      <c r="P18" s="25"/>
      <c r="Q18" s="2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spans="1:28" ht="14.25" customHeight="1" x14ac:dyDescent="0.25">
      <c r="A19" s="20">
        <v>390</v>
      </c>
      <c r="B19" s="21"/>
      <c r="C19" s="20"/>
      <c r="D19" s="21" t="s">
        <v>136</v>
      </c>
      <c r="E19" s="33" t="s">
        <v>126</v>
      </c>
      <c r="F19" s="20" t="s">
        <v>151</v>
      </c>
      <c r="G19" s="22">
        <v>3.81</v>
      </c>
      <c r="H19" s="23">
        <v>1572</v>
      </c>
      <c r="I19" s="24">
        <f t="shared" ref="I19:I20" si="15">G19*H19</f>
        <v>5989.32</v>
      </c>
      <c r="J19" s="23"/>
      <c r="K19" s="21"/>
      <c r="L19" s="25"/>
      <c r="M19" s="25"/>
      <c r="N19" s="25">
        <f t="shared" ref="N19:N20" si="16">O19-7</f>
        <v>46001</v>
      </c>
      <c r="O19" s="25">
        <v>46008</v>
      </c>
      <c r="P19" s="25"/>
      <c r="Q19" s="2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spans="1:28" ht="14.25" customHeight="1" x14ac:dyDescent="0.25">
      <c r="A20" s="20">
        <v>390</v>
      </c>
      <c r="B20" s="21"/>
      <c r="C20" s="20"/>
      <c r="D20" s="21" t="s">
        <v>136</v>
      </c>
      <c r="E20" s="33" t="s">
        <v>126</v>
      </c>
      <c r="F20" s="20" t="s">
        <v>151</v>
      </c>
      <c r="G20" s="22">
        <v>3.81</v>
      </c>
      <c r="H20" s="23">
        <v>1000</v>
      </c>
      <c r="I20" s="24">
        <f t="shared" si="15"/>
        <v>3810</v>
      </c>
      <c r="J20" s="23"/>
      <c r="K20" s="21"/>
      <c r="L20" s="25"/>
      <c r="M20" s="25"/>
      <c r="N20" s="25">
        <f t="shared" si="16"/>
        <v>46001</v>
      </c>
      <c r="O20" s="25">
        <v>46008</v>
      </c>
      <c r="P20" s="25"/>
      <c r="Q20" s="2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spans="1:28" ht="14.25" customHeight="1" x14ac:dyDescent="0.25">
      <c r="A21" s="20"/>
      <c r="B21" s="37"/>
      <c r="C21" s="37"/>
      <c r="D21" s="37"/>
      <c r="E21" s="33"/>
      <c r="F21" s="26" t="s">
        <v>181</v>
      </c>
      <c r="G21" s="27"/>
      <c r="H21" s="28">
        <f t="shared" ref="H21:J21" si="17">SUM(H19:H20)</f>
        <v>2572</v>
      </c>
      <c r="I21" s="29">
        <f t="shared" si="17"/>
        <v>9799.32</v>
      </c>
      <c r="J21" s="28">
        <f t="shared" si="17"/>
        <v>0</v>
      </c>
      <c r="K21" s="37"/>
      <c r="L21" s="25"/>
      <c r="M21" s="25"/>
      <c r="N21" s="25"/>
      <c r="O21" s="25"/>
      <c r="P21" s="25"/>
      <c r="Q21" s="2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 spans="1:28" ht="14.25" customHeight="1" x14ac:dyDescent="0.25">
      <c r="A22" s="20">
        <v>390</v>
      </c>
      <c r="B22" s="21"/>
      <c r="C22" s="20"/>
      <c r="D22" s="21" t="s">
        <v>137</v>
      </c>
      <c r="E22" s="33" t="s">
        <v>138</v>
      </c>
      <c r="F22" s="20" t="s">
        <v>151</v>
      </c>
      <c r="G22" s="22">
        <v>5.95</v>
      </c>
      <c r="H22" s="23">
        <v>1872</v>
      </c>
      <c r="I22" s="24">
        <f t="shared" ref="I22:I23" si="18">G22*H22</f>
        <v>11138.4</v>
      </c>
      <c r="J22" s="23"/>
      <c r="K22" s="21"/>
      <c r="L22" s="25"/>
      <c r="M22" s="25"/>
      <c r="N22" s="25">
        <f t="shared" ref="N22:N23" si="19">O22-7</f>
        <v>46058</v>
      </c>
      <c r="O22" s="25">
        <v>46065</v>
      </c>
      <c r="P22" s="25"/>
      <c r="Q22" s="2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spans="1:28" ht="14.25" customHeight="1" x14ac:dyDescent="0.25">
      <c r="A23" s="20">
        <v>390</v>
      </c>
      <c r="B23" s="21"/>
      <c r="C23" s="20"/>
      <c r="D23" s="21" t="s">
        <v>137</v>
      </c>
      <c r="E23" s="33" t="s">
        <v>138</v>
      </c>
      <c r="F23" s="20" t="s">
        <v>151</v>
      </c>
      <c r="G23" s="22">
        <v>5.95</v>
      </c>
      <c r="H23" s="23">
        <v>1000</v>
      </c>
      <c r="I23" s="24">
        <f t="shared" si="18"/>
        <v>5950</v>
      </c>
      <c r="J23" s="23"/>
      <c r="K23" s="21"/>
      <c r="L23" s="25"/>
      <c r="M23" s="25"/>
      <c r="N23" s="25">
        <f t="shared" si="19"/>
        <v>46058</v>
      </c>
      <c r="O23" s="25">
        <v>46065</v>
      </c>
      <c r="P23" s="25"/>
      <c r="Q23" s="2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spans="1:28" ht="14.25" customHeight="1" x14ac:dyDescent="0.25">
      <c r="A24" s="20"/>
      <c r="B24" s="37"/>
      <c r="C24" s="37"/>
      <c r="D24" s="37"/>
      <c r="E24" s="33"/>
      <c r="F24" s="26" t="s">
        <v>181</v>
      </c>
      <c r="G24" s="27"/>
      <c r="H24" s="28">
        <f t="shared" ref="H24:J24" si="20">SUM(H22:H23)</f>
        <v>2872</v>
      </c>
      <c r="I24" s="29">
        <f t="shared" si="20"/>
        <v>17088.400000000001</v>
      </c>
      <c r="J24" s="28">
        <f t="shared" si="20"/>
        <v>0</v>
      </c>
      <c r="K24" s="37"/>
      <c r="L24" s="25"/>
      <c r="M24" s="25"/>
      <c r="N24" s="25"/>
      <c r="O24" s="25"/>
      <c r="P24" s="25"/>
      <c r="Q24" s="2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spans="1:28" ht="14.25" customHeight="1" x14ac:dyDescent="0.25">
      <c r="A25" s="39"/>
      <c r="B25" s="63"/>
      <c r="C25" s="39"/>
      <c r="D25" s="39"/>
      <c r="E25" s="39"/>
      <c r="F25" s="39"/>
      <c r="G25" s="40"/>
      <c r="H25" s="41"/>
      <c r="I25" s="41"/>
      <c r="J25" s="41"/>
      <c r="K25" s="54"/>
      <c r="L25" s="54"/>
      <c r="M25" s="54"/>
      <c r="N25" s="64"/>
      <c r="O25" s="65"/>
      <c r="P25" s="55"/>
      <c r="Q25" s="55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4.25" customHeight="1" x14ac:dyDescent="0.25">
      <c r="A26" s="66"/>
      <c r="B26" s="67"/>
      <c r="C26" s="66"/>
      <c r="D26" s="68" t="s">
        <v>182</v>
      </c>
      <c r="E26" s="69"/>
      <c r="F26" s="69"/>
      <c r="G26" s="70"/>
      <c r="H26" s="71">
        <f>SUMIF(F:F,F4,H:H)</f>
        <v>50220</v>
      </c>
      <c r="I26" s="72">
        <f>SUMIF(F:F,F4,I:I)</f>
        <v>206506.09999999998</v>
      </c>
      <c r="J26" s="71">
        <f>SUMIF(F:F,F4,J:J)</f>
        <v>0</v>
      </c>
      <c r="K26" s="54"/>
      <c r="L26" s="54"/>
      <c r="M26" s="54"/>
      <c r="N26" s="64"/>
      <c r="O26" s="73"/>
      <c r="P26" s="55"/>
      <c r="Q26" s="5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4.25" customHeight="1" x14ac:dyDescent="0.25">
      <c r="A27" s="66"/>
      <c r="B27" s="67"/>
      <c r="C27" s="66"/>
      <c r="D27" s="66"/>
      <c r="E27" s="66"/>
      <c r="F27" s="66"/>
      <c r="G27" s="74"/>
      <c r="H27" s="75"/>
      <c r="I27" s="75"/>
      <c r="J27" s="75"/>
      <c r="K27" s="54"/>
      <c r="L27" s="54"/>
      <c r="M27" s="54"/>
      <c r="N27" s="64"/>
      <c r="O27" s="73"/>
      <c r="P27" s="55"/>
      <c r="Q27" s="5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4.25" customHeight="1" x14ac:dyDescent="0.25">
      <c r="A28" s="51"/>
      <c r="B28" s="76"/>
      <c r="C28" s="52"/>
      <c r="D28" s="52"/>
      <c r="E28" s="52"/>
      <c r="F28" s="52"/>
      <c r="G28" s="53"/>
      <c r="H28" s="54"/>
      <c r="I28" s="54"/>
      <c r="J28" s="54"/>
      <c r="K28" s="54"/>
      <c r="L28" s="54"/>
      <c r="M28" s="54"/>
      <c r="N28" s="64"/>
      <c r="O28" s="77"/>
      <c r="P28" s="55"/>
      <c r="Q28" s="5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4.25" customHeight="1" x14ac:dyDescent="0.25">
      <c r="A29" s="51"/>
      <c r="B29" s="76"/>
      <c r="C29" s="52"/>
      <c r="D29" s="52"/>
      <c r="E29" s="52"/>
      <c r="F29" s="52"/>
      <c r="G29" s="53"/>
      <c r="H29" s="54"/>
      <c r="I29" s="54"/>
      <c r="J29" s="54"/>
      <c r="K29" s="54"/>
      <c r="L29" s="54"/>
      <c r="M29" s="54"/>
      <c r="N29" s="64"/>
      <c r="O29" s="77"/>
      <c r="P29" s="55"/>
      <c r="Q29" s="5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4.25" customHeight="1" x14ac:dyDescent="0.25">
      <c r="A30" s="51"/>
      <c r="B30" s="76"/>
      <c r="C30" s="52"/>
      <c r="D30" s="52"/>
      <c r="E30" s="52"/>
      <c r="F30" s="52"/>
      <c r="G30" s="53"/>
      <c r="H30" s="54"/>
      <c r="I30" s="54"/>
      <c r="J30" s="54"/>
      <c r="K30" s="54"/>
      <c r="L30" s="54"/>
      <c r="M30" s="54"/>
      <c r="N30" s="64"/>
      <c r="O30" s="77"/>
      <c r="P30" s="55"/>
      <c r="Q30" s="5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4.25" customHeight="1" x14ac:dyDescent="0.25">
      <c r="A31" s="51"/>
      <c r="B31" s="76"/>
      <c r="C31" s="52"/>
      <c r="D31" s="52"/>
      <c r="E31" s="52"/>
      <c r="F31" s="52"/>
      <c r="G31" s="53"/>
      <c r="H31" s="54"/>
      <c r="I31" s="54"/>
      <c r="J31" s="54"/>
      <c r="K31" s="54"/>
      <c r="L31" s="54"/>
      <c r="M31" s="54"/>
      <c r="N31" s="64"/>
      <c r="O31" s="77"/>
      <c r="P31" s="55"/>
      <c r="Q31" s="5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4.25" customHeight="1" x14ac:dyDescent="0.25">
      <c r="A32" s="51"/>
      <c r="B32" s="76"/>
      <c r="C32" s="52"/>
      <c r="D32" s="52"/>
      <c r="E32" s="52"/>
      <c r="F32" s="52"/>
      <c r="G32" s="53"/>
      <c r="H32" s="54"/>
      <c r="I32" s="54"/>
      <c r="J32" s="54"/>
      <c r="K32" s="54"/>
      <c r="L32" s="54"/>
      <c r="M32" s="54"/>
      <c r="N32" s="64"/>
      <c r="O32" s="77"/>
      <c r="P32" s="55"/>
      <c r="Q32" s="5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4.25" customHeight="1" x14ac:dyDescent="0.25">
      <c r="A33" s="51"/>
      <c r="B33" s="76"/>
      <c r="C33" s="52"/>
      <c r="D33" s="52"/>
      <c r="E33" s="52"/>
      <c r="F33" s="52"/>
      <c r="G33" s="53"/>
      <c r="H33" s="54"/>
      <c r="I33" s="54"/>
      <c r="J33" s="54"/>
      <c r="K33" s="54"/>
      <c r="L33" s="54"/>
      <c r="M33" s="54"/>
      <c r="N33" s="64"/>
      <c r="O33" s="77"/>
      <c r="P33" s="55"/>
      <c r="Q33" s="5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4.25" customHeight="1" x14ac:dyDescent="0.25">
      <c r="A34" s="51"/>
      <c r="B34" s="76"/>
      <c r="C34" s="52"/>
      <c r="D34" s="52"/>
      <c r="E34" s="52"/>
      <c r="F34" s="52"/>
      <c r="G34" s="53"/>
      <c r="H34" s="54"/>
      <c r="I34" s="54"/>
      <c r="J34" s="54"/>
      <c r="K34" s="54"/>
      <c r="L34" s="54"/>
      <c r="M34" s="54"/>
      <c r="N34" s="64"/>
      <c r="O34" s="77"/>
      <c r="P34" s="55"/>
      <c r="Q34" s="5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4.25" customHeight="1" x14ac:dyDescent="0.25">
      <c r="A35" s="51"/>
      <c r="B35" s="76"/>
      <c r="C35" s="52"/>
      <c r="D35" s="52"/>
      <c r="E35" s="52"/>
      <c r="F35" s="52"/>
      <c r="G35" s="53"/>
      <c r="H35" s="54"/>
      <c r="I35" s="54"/>
      <c r="J35" s="54"/>
      <c r="K35" s="54"/>
      <c r="L35" s="54"/>
      <c r="M35" s="54"/>
      <c r="N35" s="64"/>
      <c r="O35" s="77"/>
      <c r="P35" s="55"/>
      <c r="Q35" s="55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4.25" customHeight="1" x14ac:dyDescent="0.25">
      <c r="A36" s="51"/>
      <c r="B36" s="76"/>
      <c r="C36" s="52"/>
      <c r="D36" s="52"/>
      <c r="E36" s="52"/>
      <c r="F36" s="52"/>
      <c r="G36" s="53"/>
      <c r="H36" s="54"/>
      <c r="I36" s="54"/>
      <c r="J36" s="54"/>
      <c r="K36" s="54"/>
      <c r="L36" s="54"/>
      <c r="M36" s="54"/>
      <c r="N36" s="64"/>
      <c r="O36" s="77"/>
      <c r="P36" s="55"/>
      <c r="Q36" s="55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4.25" customHeight="1" x14ac:dyDescent="0.25">
      <c r="A37" s="51"/>
      <c r="B37" s="76"/>
      <c r="C37" s="52"/>
      <c r="D37" s="52"/>
      <c r="E37" s="52"/>
      <c r="F37" s="52"/>
      <c r="G37" s="53"/>
      <c r="H37" s="54"/>
      <c r="I37" s="54"/>
      <c r="J37" s="54"/>
      <c r="K37" s="54"/>
      <c r="L37" s="54"/>
      <c r="M37" s="54"/>
      <c r="N37" s="64"/>
      <c r="O37" s="77"/>
      <c r="P37" s="55"/>
      <c r="Q37" s="55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25" customHeight="1" x14ac:dyDescent="0.25">
      <c r="A38" s="51"/>
      <c r="B38" s="76"/>
      <c r="C38" s="52"/>
      <c r="D38" s="52"/>
      <c r="E38" s="52"/>
      <c r="F38" s="52"/>
      <c r="G38" s="53"/>
      <c r="H38" s="54"/>
      <c r="I38" s="54"/>
      <c r="J38" s="54"/>
      <c r="K38" s="54"/>
      <c r="L38" s="54"/>
      <c r="M38" s="54"/>
      <c r="N38" s="64"/>
      <c r="O38" s="77"/>
      <c r="P38" s="55"/>
      <c r="Q38" s="55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4.25" customHeight="1" x14ac:dyDescent="0.25">
      <c r="A39" s="51"/>
      <c r="B39" s="76"/>
      <c r="C39" s="52"/>
      <c r="D39" s="52"/>
      <c r="E39" s="52"/>
      <c r="F39" s="52"/>
      <c r="G39" s="53"/>
      <c r="H39" s="54"/>
      <c r="I39" s="54"/>
      <c r="J39" s="54"/>
      <c r="K39" s="54"/>
      <c r="L39" s="54"/>
      <c r="M39" s="54"/>
      <c r="N39" s="64"/>
      <c r="O39" s="77"/>
      <c r="P39" s="55"/>
      <c r="Q39" s="55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4.25" customHeight="1" x14ac:dyDescent="0.25">
      <c r="A40" s="51"/>
      <c r="B40" s="76"/>
      <c r="C40" s="52"/>
      <c r="D40" s="52"/>
      <c r="E40" s="52"/>
      <c r="F40" s="52"/>
      <c r="G40" s="53"/>
      <c r="H40" s="54"/>
      <c r="I40" s="54"/>
      <c r="J40" s="54"/>
      <c r="K40" s="54"/>
      <c r="L40" s="54"/>
      <c r="M40" s="54"/>
      <c r="N40" s="64"/>
      <c r="O40" s="77"/>
      <c r="P40" s="55"/>
      <c r="Q40" s="55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4.25" customHeight="1" x14ac:dyDescent="0.25">
      <c r="A41" s="51"/>
      <c r="B41" s="76"/>
      <c r="C41" s="52"/>
      <c r="D41" s="52"/>
      <c r="E41" s="52"/>
      <c r="F41" s="52"/>
      <c r="G41" s="53"/>
      <c r="H41" s="54"/>
      <c r="I41" s="54"/>
      <c r="J41" s="54"/>
      <c r="K41" s="54"/>
      <c r="L41" s="54"/>
      <c r="M41" s="54"/>
      <c r="N41" s="64"/>
      <c r="O41" s="77"/>
      <c r="P41" s="55"/>
      <c r="Q41" s="55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4.25" customHeight="1" x14ac:dyDescent="0.25">
      <c r="A42" s="51"/>
      <c r="B42" s="76"/>
      <c r="C42" s="52"/>
      <c r="D42" s="52"/>
      <c r="E42" s="52"/>
      <c r="F42" s="52"/>
      <c r="G42" s="53"/>
      <c r="H42" s="54"/>
      <c r="I42" s="54"/>
      <c r="J42" s="54"/>
      <c r="K42" s="54"/>
      <c r="L42" s="54"/>
      <c r="M42" s="54"/>
      <c r="N42" s="64"/>
      <c r="O42" s="77"/>
      <c r="P42" s="55"/>
      <c r="Q42" s="55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4.25" customHeight="1" x14ac:dyDescent="0.25">
      <c r="A43" s="51"/>
      <c r="B43" s="76"/>
      <c r="C43" s="52"/>
      <c r="D43" s="52"/>
      <c r="E43" s="52"/>
      <c r="F43" s="52"/>
      <c r="G43" s="53"/>
      <c r="H43" s="54"/>
      <c r="I43" s="54"/>
      <c r="J43" s="54"/>
      <c r="K43" s="54"/>
      <c r="L43" s="54"/>
      <c r="M43" s="54"/>
      <c r="N43" s="64"/>
      <c r="O43" s="77"/>
      <c r="P43" s="55"/>
      <c r="Q43" s="5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4.25" customHeight="1" x14ac:dyDescent="0.25">
      <c r="A44" s="51"/>
      <c r="B44" s="76"/>
      <c r="C44" s="52"/>
      <c r="D44" s="52"/>
      <c r="E44" s="52"/>
      <c r="F44" s="52"/>
      <c r="G44" s="53"/>
      <c r="H44" s="54"/>
      <c r="I44" s="54"/>
      <c r="J44" s="54"/>
      <c r="K44" s="54"/>
      <c r="L44" s="54"/>
      <c r="M44" s="54"/>
      <c r="N44" s="64"/>
      <c r="O44" s="77"/>
      <c r="P44" s="55"/>
      <c r="Q44" s="5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4.25" customHeight="1" x14ac:dyDescent="0.25">
      <c r="A45" s="51"/>
      <c r="B45" s="76"/>
      <c r="C45" s="52"/>
      <c r="D45" s="52"/>
      <c r="E45" s="52"/>
      <c r="F45" s="52"/>
      <c r="G45" s="53"/>
      <c r="H45" s="54"/>
      <c r="I45" s="54"/>
      <c r="J45" s="54"/>
      <c r="K45" s="54"/>
      <c r="L45" s="54"/>
      <c r="M45" s="54"/>
      <c r="N45" s="64"/>
      <c r="O45" s="77"/>
      <c r="P45" s="55"/>
      <c r="Q45" s="55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4.25" customHeight="1" x14ac:dyDescent="0.25">
      <c r="A46" s="51"/>
      <c r="B46" s="76"/>
      <c r="C46" s="52"/>
      <c r="D46" s="52"/>
      <c r="E46" s="52"/>
      <c r="F46" s="52"/>
      <c r="G46" s="53"/>
      <c r="H46" s="54"/>
      <c r="I46" s="54"/>
      <c r="J46" s="54"/>
      <c r="K46" s="54"/>
      <c r="L46" s="54"/>
      <c r="M46" s="54"/>
      <c r="N46" s="64"/>
      <c r="O46" s="77"/>
      <c r="P46" s="55"/>
      <c r="Q46" s="55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4.25" customHeight="1" x14ac:dyDescent="0.25">
      <c r="A47" s="51"/>
      <c r="B47" s="76"/>
      <c r="C47" s="52"/>
      <c r="D47" s="52"/>
      <c r="E47" s="52"/>
      <c r="F47" s="52"/>
      <c r="G47" s="53"/>
      <c r="H47" s="54"/>
      <c r="I47" s="54"/>
      <c r="J47" s="54"/>
      <c r="K47" s="54"/>
      <c r="L47" s="54"/>
      <c r="M47" s="54"/>
      <c r="N47" s="64"/>
      <c r="O47" s="77"/>
      <c r="P47" s="55"/>
      <c r="Q47" s="55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4.25" customHeight="1" x14ac:dyDescent="0.25">
      <c r="A48" s="51"/>
      <c r="B48" s="76"/>
      <c r="C48" s="52"/>
      <c r="D48" s="52"/>
      <c r="E48" s="52"/>
      <c r="F48" s="52"/>
      <c r="G48" s="53"/>
      <c r="H48" s="54"/>
      <c r="I48" s="54"/>
      <c r="J48" s="54"/>
      <c r="K48" s="54"/>
      <c r="L48" s="54"/>
      <c r="M48" s="54"/>
      <c r="N48" s="64"/>
      <c r="O48" s="77"/>
      <c r="P48" s="55"/>
      <c r="Q48" s="55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4.25" customHeight="1" x14ac:dyDescent="0.25">
      <c r="A49" s="51"/>
      <c r="B49" s="76"/>
      <c r="C49" s="52"/>
      <c r="D49" s="52"/>
      <c r="E49" s="52"/>
      <c r="F49" s="52"/>
      <c r="G49" s="53"/>
      <c r="H49" s="54"/>
      <c r="I49" s="54"/>
      <c r="J49" s="54"/>
      <c r="K49" s="54"/>
      <c r="L49" s="54"/>
      <c r="M49" s="54"/>
      <c r="N49" s="64"/>
      <c r="O49" s="77"/>
      <c r="P49" s="55"/>
      <c r="Q49" s="55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4.25" customHeight="1" x14ac:dyDescent="0.25">
      <c r="A50" s="51"/>
      <c r="B50" s="76"/>
      <c r="C50" s="52"/>
      <c r="D50" s="52"/>
      <c r="E50" s="52"/>
      <c r="F50" s="52"/>
      <c r="G50" s="53"/>
      <c r="H50" s="54"/>
      <c r="I50" s="54"/>
      <c r="J50" s="54"/>
      <c r="K50" s="54"/>
      <c r="L50" s="54"/>
      <c r="M50" s="54"/>
      <c r="N50" s="64"/>
      <c r="O50" s="77"/>
      <c r="P50" s="55"/>
      <c r="Q50" s="55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4.25" customHeight="1" x14ac:dyDescent="0.25">
      <c r="A51" s="51"/>
      <c r="B51" s="76"/>
      <c r="C51" s="52"/>
      <c r="D51" s="52"/>
      <c r="E51" s="52"/>
      <c r="F51" s="52"/>
      <c r="G51" s="53"/>
      <c r="H51" s="54"/>
      <c r="I51" s="54"/>
      <c r="J51" s="54"/>
      <c r="K51" s="54"/>
      <c r="L51" s="54"/>
      <c r="M51" s="54"/>
      <c r="N51" s="64"/>
      <c r="O51" s="77"/>
      <c r="P51" s="55"/>
      <c r="Q51" s="55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4.25" customHeight="1" x14ac:dyDescent="0.25">
      <c r="A52" s="51"/>
      <c r="B52" s="76"/>
      <c r="C52" s="52"/>
      <c r="D52" s="52"/>
      <c r="E52" s="52"/>
      <c r="F52" s="52"/>
      <c r="G52" s="53"/>
      <c r="H52" s="54"/>
      <c r="I52" s="54"/>
      <c r="J52" s="54"/>
      <c r="K52" s="54"/>
      <c r="L52" s="54"/>
      <c r="M52" s="54"/>
      <c r="N52" s="64"/>
      <c r="O52" s="77"/>
      <c r="P52" s="55"/>
      <c r="Q52" s="55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4.25" customHeight="1" x14ac:dyDescent="0.25">
      <c r="A53" s="66"/>
      <c r="B53" s="67"/>
      <c r="C53" s="66"/>
      <c r="D53" s="66"/>
      <c r="E53" s="66"/>
      <c r="F53" s="66"/>
      <c r="G53" s="74"/>
      <c r="H53" s="75"/>
      <c r="I53" s="75"/>
      <c r="J53" s="75"/>
      <c r="K53" s="75"/>
      <c r="L53" s="75"/>
      <c r="M53" s="75"/>
      <c r="N53" s="78"/>
      <c r="O53" s="73"/>
      <c r="P53" s="55"/>
      <c r="Q53" s="55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4.25" customHeight="1" x14ac:dyDescent="0.25">
      <c r="A54" s="66"/>
      <c r="B54" s="67"/>
      <c r="C54" s="66"/>
      <c r="D54" s="66"/>
      <c r="E54" s="66"/>
      <c r="F54" s="66"/>
      <c r="G54" s="74"/>
      <c r="H54" s="75"/>
      <c r="I54" s="75"/>
      <c r="J54" s="75"/>
      <c r="K54" s="75"/>
      <c r="L54" s="75"/>
      <c r="M54" s="75"/>
      <c r="N54" s="78"/>
      <c r="O54" s="73"/>
      <c r="P54" s="55"/>
      <c r="Q54" s="55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4.25" customHeight="1" x14ac:dyDescent="0.25">
      <c r="A55" s="66"/>
      <c r="B55" s="67"/>
      <c r="C55" s="66"/>
      <c r="D55" s="66"/>
      <c r="E55" s="66"/>
      <c r="F55" s="66"/>
      <c r="G55" s="74"/>
      <c r="H55" s="75"/>
      <c r="I55" s="75"/>
      <c r="J55" s="75"/>
      <c r="K55" s="75"/>
      <c r="L55" s="75"/>
      <c r="M55" s="75"/>
      <c r="N55" s="78"/>
      <c r="O55" s="73"/>
      <c r="P55" s="55"/>
      <c r="Q55" s="55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4.25" customHeight="1" x14ac:dyDescent="0.25">
      <c r="A56" s="66"/>
      <c r="B56" s="67"/>
      <c r="C56" s="66"/>
      <c r="D56" s="66"/>
      <c r="E56" s="66"/>
      <c r="F56" s="66"/>
      <c r="G56" s="74"/>
      <c r="H56" s="75"/>
      <c r="I56" s="75"/>
      <c r="J56" s="75"/>
      <c r="K56" s="75"/>
      <c r="L56" s="75"/>
      <c r="M56" s="75"/>
      <c r="N56" s="78"/>
      <c r="O56" s="73"/>
      <c r="P56" s="55"/>
      <c r="Q56" s="55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4.25" customHeight="1" x14ac:dyDescent="0.25">
      <c r="A57" s="66"/>
      <c r="B57" s="67"/>
      <c r="C57" s="66"/>
      <c r="D57" s="66"/>
      <c r="E57" s="66"/>
      <c r="F57" s="66"/>
      <c r="G57" s="74"/>
      <c r="H57" s="75"/>
      <c r="I57" s="75"/>
      <c r="J57" s="75"/>
      <c r="K57" s="75"/>
      <c r="L57" s="75"/>
      <c r="M57" s="75"/>
      <c r="N57" s="78"/>
      <c r="O57" s="73"/>
      <c r="P57" s="55"/>
      <c r="Q57" s="55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4.25" customHeight="1" x14ac:dyDescent="0.25">
      <c r="A58" s="66"/>
      <c r="B58" s="67"/>
      <c r="C58" s="66"/>
      <c r="D58" s="66"/>
      <c r="E58" s="66"/>
      <c r="F58" s="66"/>
      <c r="G58" s="74"/>
      <c r="H58" s="75"/>
      <c r="I58" s="75"/>
      <c r="J58" s="75"/>
      <c r="K58" s="75"/>
      <c r="L58" s="75"/>
      <c r="M58" s="75"/>
      <c r="N58" s="78"/>
      <c r="O58" s="73"/>
      <c r="P58" s="55"/>
      <c r="Q58" s="55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4.25" customHeight="1" x14ac:dyDescent="0.25">
      <c r="A59" s="66"/>
      <c r="B59" s="67"/>
      <c r="C59" s="66"/>
      <c r="D59" s="66"/>
      <c r="E59" s="66"/>
      <c r="F59" s="66"/>
      <c r="G59" s="74"/>
      <c r="H59" s="75"/>
      <c r="I59" s="75"/>
      <c r="J59" s="75"/>
      <c r="K59" s="75"/>
      <c r="L59" s="75"/>
      <c r="M59" s="75"/>
      <c r="N59" s="78"/>
      <c r="O59" s="73"/>
      <c r="P59" s="55"/>
      <c r="Q59" s="55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4.25" customHeight="1" x14ac:dyDescent="0.25">
      <c r="A60" s="66"/>
      <c r="B60" s="67"/>
      <c r="C60" s="66"/>
      <c r="D60" s="66"/>
      <c r="E60" s="66"/>
      <c r="F60" s="66"/>
      <c r="G60" s="74"/>
      <c r="H60" s="75"/>
      <c r="I60" s="75"/>
      <c r="J60" s="75"/>
      <c r="K60" s="75"/>
      <c r="L60" s="75"/>
      <c r="M60" s="75"/>
      <c r="N60" s="78"/>
      <c r="O60" s="73"/>
      <c r="P60" s="55"/>
      <c r="Q60" s="55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4.25" customHeight="1" x14ac:dyDescent="0.25">
      <c r="A61" s="66"/>
      <c r="B61" s="67"/>
      <c r="C61" s="66"/>
      <c r="D61" s="66"/>
      <c r="E61" s="66"/>
      <c r="F61" s="66"/>
      <c r="G61" s="74"/>
      <c r="H61" s="75"/>
      <c r="I61" s="75"/>
      <c r="J61" s="75"/>
      <c r="K61" s="75"/>
      <c r="L61" s="75"/>
      <c r="M61" s="75"/>
      <c r="N61" s="78"/>
      <c r="O61" s="73"/>
      <c r="P61" s="55"/>
      <c r="Q61" s="55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4.25" customHeight="1" x14ac:dyDescent="0.25">
      <c r="A62" s="66"/>
      <c r="B62" s="67"/>
      <c r="C62" s="66"/>
      <c r="D62" s="66"/>
      <c r="E62" s="66"/>
      <c r="F62" s="66"/>
      <c r="G62" s="74"/>
      <c r="H62" s="75"/>
      <c r="I62" s="75"/>
      <c r="J62" s="75"/>
      <c r="K62" s="75"/>
      <c r="L62" s="75"/>
      <c r="M62" s="75"/>
      <c r="N62" s="78"/>
      <c r="O62" s="73"/>
      <c r="P62" s="55"/>
      <c r="Q62" s="55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4.25" customHeight="1" x14ac:dyDescent="0.25">
      <c r="A63" s="66"/>
      <c r="B63" s="67"/>
      <c r="C63" s="66"/>
      <c r="D63" s="66"/>
      <c r="E63" s="66"/>
      <c r="F63" s="66"/>
      <c r="G63" s="74"/>
      <c r="H63" s="75"/>
      <c r="I63" s="75"/>
      <c r="J63" s="75"/>
      <c r="K63" s="75"/>
      <c r="L63" s="75"/>
      <c r="M63" s="75"/>
      <c r="N63" s="78"/>
      <c r="O63" s="73"/>
      <c r="P63" s="55"/>
      <c r="Q63" s="55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4.25" customHeight="1" x14ac:dyDescent="0.25">
      <c r="A64" s="66"/>
      <c r="B64" s="67"/>
      <c r="C64" s="66"/>
      <c r="D64" s="66"/>
      <c r="E64" s="66"/>
      <c r="F64" s="66"/>
      <c r="G64" s="74"/>
      <c r="H64" s="75"/>
      <c r="I64" s="75"/>
      <c r="J64" s="75"/>
      <c r="K64" s="75"/>
      <c r="L64" s="75"/>
      <c r="M64" s="75"/>
      <c r="N64" s="78"/>
      <c r="O64" s="73"/>
      <c r="P64" s="55"/>
      <c r="Q64" s="55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4.25" customHeight="1" x14ac:dyDescent="0.25">
      <c r="A65" s="66"/>
      <c r="B65" s="67"/>
      <c r="C65" s="66"/>
      <c r="D65" s="66"/>
      <c r="E65" s="66"/>
      <c r="F65" s="66"/>
      <c r="G65" s="74"/>
      <c r="H65" s="75"/>
      <c r="I65" s="75"/>
      <c r="J65" s="75"/>
      <c r="K65" s="75"/>
      <c r="L65" s="75"/>
      <c r="M65" s="75"/>
      <c r="N65" s="78"/>
      <c r="O65" s="73"/>
      <c r="P65" s="55"/>
      <c r="Q65" s="55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4.25" customHeight="1" x14ac:dyDescent="0.25">
      <c r="A66" s="66"/>
      <c r="B66" s="67"/>
      <c r="C66" s="66"/>
      <c r="D66" s="66"/>
      <c r="E66" s="66"/>
      <c r="F66" s="66"/>
      <c r="G66" s="74"/>
      <c r="H66" s="75"/>
      <c r="I66" s="75"/>
      <c r="J66" s="75"/>
      <c r="K66" s="75"/>
      <c r="L66" s="75"/>
      <c r="M66" s="75"/>
      <c r="N66" s="78"/>
      <c r="O66" s="73"/>
      <c r="P66" s="55"/>
      <c r="Q66" s="55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4.25" customHeight="1" x14ac:dyDescent="0.25">
      <c r="A67" s="66"/>
      <c r="B67" s="67"/>
      <c r="C67" s="66"/>
      <c r="D67" s="66"/>
      <c r="E67" s="66"/>
      <c r="F67" s="66"/>
      <c r="G67" s="74"/>
      <c r="H67" s="75"/>
      <c r="I67" s="75"/>
      <c r="J67" s="75"/>
      <c r="K67" s="75"/>
      <c r="L67" s="75"/>
      <c r="M67" s="75"/>
      <c r="N67" s="78"/>
      <c r="O67" s="73"/>
      <c r="P67" s="55"/>
      <c r="Q67" s="55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4.25" customHeight="1" x14ac:dyDescent="0.25">
      <c r="A68" s="66"/>
      <c r="B68" s="67"/>
      <c r="C68" s="66"/>
      <c r="D68" s="66"/>
      <c r="E68" s="66"/>
      <c r="F68" s="66"/>
      <c r="G68" s="74"/>
      <c r="H68" s="75"/>
      <c r="I68" s="75"/>
      <c r="J68" s="75"/>
      <c r="K68" s="75"/>
      <c r="L68" s="75"/>
      <c r="M68" s="75"/>
      <c r="N68" s="78"/>
      <c r="O68" s="73"/>
      <c r="P68" s="55"/>
      <c r="Q68" s="55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4.25" customHeight="1" x14ac:dyDescent="0.25">
      <c r="A69" s="66"/>
      <c r="B69" s="67"/>
      <c r="C69" s="66"/>
      <c r="D69" s="66"/>
      <c r="E69" s="66"/>
      <c r="F69" s="66"/>
      <c r="G69" s="74"/>
      <c r="H69" s="75"/>
      <c r="I69" s="75"/>
      <c r="J69" s="75"/>
      <c r="K69" s="75"/>
      <c r="L69" s="75"/>
      <c r="M69" s="75"/>
      <c r="N69" s="78"/>
      <c r="O69" s="73"/>
      <c r="P69" s="55"/>
      <c r="Q69" s="55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4.25" customHeight="1" x14ac:dyDescent="0.25">
      <c r="A70" s="66"/>
      <c r="B70" s="67"/>
      <c r="C70" s="66"/>
      <c r="D70" s="66"/>
      <c r="E70" s="66"/>
      <c r="F70" s="66"/>
      <c r="G70" s="74"/>
      <c r="H70" s="75"/>
      <c r="I70" s="75"/>
      <c r="J70" s="75"/>
      <c r="K70" s="75"/>
      <c r="L70" s="75"/>
      <c r="M70" s="75"/>
      <c r="N70" s="78"/>
      <c r="O70" s="73"/>
      <c r="P70" s="55"/>
      <c r="Q70" s="55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4.25" customHeight="1" x14ac:dyDescent="0.25">
      <c r="A71" s="66"/>
      <c r="B71" s="67"/>
      <c r="C71" s="66"/>
      <c r="D71" s="66"/>
      <c r="E71" s="66"/>
      <c r="F71" s="66"/>
      <c r="G71" s="74"/>
      <c r="H71" s="75"/>
      <c r="I71" s="75"/>
      <c r="J71" s="75"/>
      <c r="K71" s="75"/>
      <c r="L71" s="75"/>
      <c r="M71" s="75"/>
      <c r="N71" s="78"/>
      <c r="O71" s="73"/>
      <c r="P71" s="55"/>
      <c r="Q71" s="55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4.25" customHeight="1" x14ac:dyDescent="0.25">
      <c r="A72" s="66"/>
      <c r="B72" s="67"/>
      <c r="C72" s="66"/>
      <c r="D72" s="66"/>
      <c r="E72" s="66"/>
      <c r="F72" s="66"/>
      <c r="G72" s="74"/>
      <c r="H72" s="75"/>
      <c r="I72" s="75"/>
      <c r="J72" s="75"/>
      <c r="K72" s="75"/>
      <c r="L72" s="75"/>
      <c r="M72" s="75"/>
      <c r="N72" s="78"/>
      <c r="O72" s="73"/>
      <c r="P72" s="55"/>
      <c r="Q72" s="55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4.25" customHeight="1" x14ac:dyDescent="0.25">
      <c r="A73" s="66"/>
      <c r="B73" s="67"/>
      <c r="C73" s="66"/>
      <c r="D73" s="66"/>
      <c r="E73" s="66"/>
      <c r="F73" s="66"/>
      <c r="G73" s="74"/>
      <c r="H73" s="75"/>
      <c r="I73" s="75"/>
      <c r="J73" s="75"/>
      <c r="K73" s="75"/>
      <c r="L73" s="75"/>
      <c r="M73" s="75"/>
      <c r="N73" s="78"/>
      <c r="O73" s="73"/>
      <c r="P73" s="55"/>
      <c r="Q73" s="55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4.25" customHeight="1" x14ac:dyDescent="0.25">
      <c r="A74" s="51"/>
      <c r="B74" s="76"/>
      <c r="C74" s="52"/>
      <c r="D74" s="52"/>
      <c r="E74" s="52"/>
      <c r="F74" s="52"/>
      <c r="G74" s="53"/>
      <c r="H74" s="54"/>
      <c r="I74" s="54"/>
      <c r="J74" s="54"/>
      <c r="K74" s="54"/>
      <c r="L74" s="54"/>
      <c r="M74" s="54"/>
      <c r="N74" s="64"/>
      <c r="O74" s="77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 spans="1:28" ht="14.25" customHeight="1" x14ac:dyDescent="0.25">
      <c r="A75" s="51"/>
      <c r="B75" s="76"/>
      <c r="C75" s="52"/>
      <c r="D75" s="52"/>
      <c r="E75" s="52"/>
      <c r="F75" s="52"/>
      <c r="G75" s="53"/>
      <c r="H75" s="54"/>
      <c r="I75" s="54"/>
      <c r="J75" s="54"/>
      <c r="K75" s="54"/>
      <c r="L75" s="54"/>
      <c r="M75" s="54"/>
      <c r="N75" s="64"/>
      <c r="O75" s="77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 spans="1:28" ht="14.25" customHeight="1" x14ac:dyDescent="0.25">
      <c r="A76" s="51"/>
      <c r="B76" s="76"/>
      <c r="C76" s="52"/>
      <c r="D76" s="52"/>
      <c r="E76" s="52"/>
      <c r="F76" s="52"/>
      <c r="G76" s="53"/>
      <c r="H76" s="54"/>
      <c r="I76" s="54"/>
      <c r="J76" s="54"/>
      <c r="K76" s="54"/>
      <c r="L76" s="54"/>
      <c r="M76" s="54"/>
      <c r="N76" s="64"/>
      <c r="O76" s="77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 spans="1:28" ht="14.25" customHeight="1" x14ac:dyDescent="0.25">
      <c r="A77" s="51"/>
      <c r="B77" s="76"/>
      <c r="C77" s="52"/>
      <c r="D77" s="52"/>
      <c r="E77" s="52"/>
      <c r="F77" s="52"/>
      <c r="G77" s="53"/>
      <c r="H77" s="54"/>
      <c r="I77" s="54"/>
      <c r="J77" s="54"/>
      <c r="K77" s="54"/>
      <c r="L77" s="54"/>
      <c r="M77" s="54"/>
      <c r="N77" s="64"/>
      <c r="O77" s="77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 spans="1:28" ht="14.25" customHeight="1" x14ac:dyDescent="0.25">
      <c r="A78" s="51"/>
      <c r="B78" s="76"/>
      <c r="C78" s="52"/>
      <c r="D78" s="52"/>
      <c r="E78" s="52"/>
      <c r="F78" s="52"/>
      <c r="G78" s="53"/>
      <c r="H78" s="54"/>
      <c r="I78" s="54"/>
      <c r="J78" s="54"/>
      <c r="K78" s="54"/>
      <c r="L78" s="54"/>
      <c r="M78" s="54"/>
      <c r="N78" s="64"/>
      <c r="O78" s="77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 spans="1:28" ht="14.25" customHeight="1" x14ac:dyDescent="0.25">
      <c r="A79" s="51"/>
      <c r="B79" s="76"/>
      <c r="C79" s="52"/>
      <c r="D79" s="52"/>
      <c r="E79" s="52"/>
      <c r="F79" s="52"/>
      <c r="G79" s="53"/>
      <c r="H79" s="54"/>
      <c r="I79" s="54"/>
      <c r="J79" s="54"/>
      <c r="K79" s="54"/>
      <c r="L79" s="54"/>
      <c r="M79" s="54"/>
      <c r="N79" s="64"/>
      <c r="O79" s="77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 spans="1:28" ht="14.25" customHeight="1" x14ac:dyDescent="0.25">
      <c r="A80" s="51"/>
      <c r="B80" s="76"/>
      <c r="C80" s="52"/>
      <c r="D80" s="52"/>
      <c r="E80" s="52"/>
      <c r="F80" s="52"/>
      <c r="G80" s="53"/>
      <c r="H80" s="54"/>
      <c r="I80" s="54"/>
      <c r="J80" s="54"/>
      <c r="K80" s="54"/>
      <c r="L80" s="54"/>
      <c r="M80" s="54"/>
      <c r="N80" s="64"/>
      <c r="O80" s="77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 spans="1:28" ht="14.25" customHeight="1" x14ac:dyDescent="0.25">
      <c r="A81" s="51"/>
      <c r="B81" s="76"/>
      <c r="C81" s="52"/>
      <c r="D81" s="52"/>
      <c r="E81" s="52"/>
      <c r="F81" s="52"/>
      <c r="G81" s="53"/>
      <c r="H81" s="54"/>
      <c r="I81" s="54"/>
      <c r="J81" s="54"/>
      <c r="K81" s="54"/>
      <c r="L81" s="54"/>
      <c r="M81" s="54"/>
      <c r="N81" s="64"/>
      <c r="O81" s="77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 spans="1:28" ht="14.25" customHeight="1" x14ac:dyDescent="0.25">
      <c r="A82" s="51"/>
      <c r="B82" s="76"/>
      <c r="C82" s="52"/>
      <c r="D82" s="52"/>
      <c r="E82" s="52"/>
      <c r="F82" s="52"/>
      <c r="G82" s="53"/>
      <c r="H82" s="54"/>
      <c r="I82" s="54"/>
      <c r="J82" s="54"/>
      <c r="K82" s="54"/>
      <c r="L82" s="54"/>
      <c r="M82" s="54"/>
      <c r="N82" s="64"/>
      <c r="O82" s="77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 spans="1:28" ht="14.25" customHeight="1" x14ac:dyDescent="0.25">
      <c r="A83" s="51"/>
      <c r="B83" s="76"/>
      <c r="C83" s="52"/>
      <c r="D83" s="52"/>
      <c r="E83" s="52"/>
      <c r="F83" s="52"/>
      <c r="G83" s="53"/>
      <c r="H83" s="54"/>
      <c r="I83" s="54"/>
      <c r="J83" s="54"/>
      <c r="K83" s="54"/>
      <c r="L83" s="54"/>
      <c r="M83" s="54"/>
      <c r="N83" s="64"/>
      <c r="O83" s="77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 spans="1:28" ht="14.25" customHeight="1" x14ac:dyDescent="0.25">
      <c r="A84" s="51"/>
      <c r="B84" s="76"/>
      <c r="C84" s="52"/>
      <c r="D84" s="52"/>
      <c r="E84" s="52"/>
      <c r="F84" s="52"/>
      <c r="G84" s="53"/>
      <c r="H84" s="54"/>
      <c r="I84" s="54"/>
      <c r="J84" s="54"/>
      <c r="K84" s="54"/>
      <c r="L84" s="54"/>
      <c r="M84" s="54"/>
      <c r="N84" s="64"/>
      <c r="O84" s="77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1:28" ht="14.25" customHeight="1" x14ac:dyDescent="0.25">
      <c r="A85" s="51"/>
      <c r="B85" s="76"/>
      <c r="C85" s="52"/>
      <c r="D85" s="52"/>
      <c r="E85" s="52"/>
      <c r="F85" s="52"/>
      <c r="G85" s="53"/>
      <c r="H85" s="54"/>
      <c r="I85" s="54"/>
      <c r="J85" s="54"/>
      <c r="K85" s="54"/>
      <c r="L85" s="54"/>
      <c r="M85" s="54"/>
      <c r="N85" s="64"/>
      <c r="O85" s="77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 spans="1:28" ht="14.25" customHeight="1" x14ac:dyDescent="0.25">
      <c r="A86" s="51"/>
      <c r="B86" s="76"/>
      <c r="C86" s="52"/>
      <c r="D86" s="52"/>
      <c r="E86" s="52"/>
      <c r="F86" s="52"/>
      <c r="G86" s="53"/>
      <c r="H86" s="54"/>
      <c r="I86" s="54"/>
      <c r="J86" s="54"/>
      <c r="K86" s="54"/>
      <c r="L86" s="54"/>
      <c r="M86" s="54"/>
      <c r="N86" s="64"/>
      <c r="O86" s="77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 spans="1:28" ht="14.25" customHeight="1" x14ac:dyDescent="0.25">
      <c r="A87" s="51"/>
      <c r="B87" s="76"/>
      <c r="C87" s="52"/>
      <c r="D87" s="52"/>
      <c r="E87" s="52"/>
      <c r="F87" s="52"/>
      <c r="G87" s="53"/>
      <c r="H87" s="54"/>
      <c r="I87" s="54"/>
      <c r="J87" s="54"/>
      <c r="K87" s="54"/>
      <c r="L87" s="54"/>
      <c r="M87" s="54"/>
      <c r="N87" s="64"/>
      <c r="O87" s="77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 spans="1:28" ht="14.25" customHeight="1" x14ac:dyDescent="0.25">
      <c r="A88" s="51"/>
      <c r="B88" s="76"/>
      <c r="C88" s="52"/>
      <c r="D88" s="52"/>
      <c r="E88" s="52"/>
      <c r="F88" s="52"/>
      <c r="G88" s="53"/>
      <c r="H88" s="54"/>
      <c r="I88" s="54"/>
      <c r="J88" s="54"/>
      <c r="K88" s="54"/>
      <c r="L88" s="54"/>
      <c r="M88" s="54"/>
      <c r="N88" s="64"/>
      <c r="O88" s="77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 spans="1:28" ht="14.25" customHeight="1" x14ac:dyDescent="0.25">
      <c r="A89" s="51"/>
      <c r="B89" s="76"/>
      <c r="C89" s="52"/>
      <c r="D89" s="52"/>
      <c r="E89" s="52"/>
      <c r="F89" s="52"/>
      <c r="G89" s="53"/>
      <c r="H89" s="54"/>
      <c r="I89" s="54"/>
      <c r="J89" s="54"/>
      <c r="K89" s="54"/>
      <c r="L89" s="54"/>
      <c r="M89" s="54"/>
      <c r="N89" s="64"/>
      <c r="O89" s="77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1:28" ht="14.25" customHeight="1" x14ac:dyDescent="0.25">
      <c r="A90" s="51"/>
      <c r="B90" s="76"/>
      <c r="C90" s="52"/>
      <c r="D90" s="52"/>
      <c r="E90" s="52"/>
      <c r="F90" s="52"/>
      <c r="G90" s="53"/>
      <c r="H90" s="54"/>
      <c r="I90" s="54"/>
      <c r="J90" s="54"/>
      <c r="K90" s="54"/>
      <c r="L90" s="54"/>
      <c r="M90" s="54"/>
      <c r="N90" s="64"/>
      <c r="O90" s="77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 spans="1:28" ht="14.25" customHeight="1" x14ac:dyDescent="0.25">
      <c r="A91" s="51"/>
      <c r="B91" s="76"/>
      <c r="C91" s="52"/>
      <c r="D91" s="52"/>
      <c r="E91" s="52"/>
      <c r="F91" s="52"/>
      <c r="G91" s="53"/>
      <c r="H91" s="54"/>
      <c r="I91" s="54"/>
      <c r="J91" s="54"/>
      <c r="K91" s="54"/>
      <c r="L91" s="54"/>
      <c r="M91" s="54"/>
      <c r="N91" s="64"/>
      <c r="O91" s="77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 spans="1:28" ht="14.25" customHeight="1" x14ac:dyDescent="0.25">
      <c r="A92" s="51"/>
      <c r="B92" s="76"/>
      <c r="C92" s="52"/>
      <c r="D92" s="52"/>
      <c r="E92" s="52"/>
      <c r="F92" s="52"/>
      <c r="G92" s="53"/>
      <c r="H92" s="54"/>
      <c r="I92" s="54"/>
      <c r="J92" s="54"/>
      <c r="K92" s="54"/>
      <c r="L92" s="54"/>
      <c r="M92" s="54"/>
      <c r="N92" s="64"/>
      <c r="O92" s="77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 spans="1:28" ht="14.25" customHeight="1" x14ac:dyDescent="0.25">
      <c r="A93" s="51"/>
      <c r="B93" s="76"/>
      <c r="C93" s="52"/>
      <c r="D93" s="52"/>
      <c r="E93" s="52"/>
      <c r="F93" s="52"/>
      <c r="G93" s="53"/>
      <c r="H93" s="54"/>
      <c r="I93" s="54"/>
      <c r="J93" s="54"/>
      <c r="K93" s="54"/>
      <c r="L93" s="54"/>
      <c r="M93" s="54"/>
      <c r="N93" s="64"/>
      <c r="O93" s="77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 spans="1:28" ht="14.25" customHeight="1" x14ac:dyDescent="0.25">
      <c r="A94" s="51"/>
      <c r="B94" s="76"/>
      <c r="C94" s="52"/>
      <c r="D94" s="52"/>
      <c r="E94" s="52"/>
      <c r="F94" s="52"/>
      <c r="G94" s="53"/>
      <c r="H94" s="54"/>
      <c r="I94" s="54"/>
      <c r="J94" s="54"/>
      <c r="K94" s="54"/>
      <c r="L94" s="54"/>
      <c r="M94" s="54"/>
      <c r="N94" s="64"/>
      <c r="O94" s="77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 spans="1:28" ht="14.25" customHeight="1" x14ac:dyDescent="0.25">
      <c r="A95" s="51"/>
      <c r="B95" s="76"/>
      <c r="C95" s="52"/>
      <c r="D95" s="52"/>
      <c r="E95" s="52"/>
      <c r="F95" s="52"/>
      <c r="G95" s="53"/>
      <c r="H95" s="54"/>
      <c r="I95" s="54"/>
      <c r="J95" s="54"/>
      <c r="K95" s="54"/>
      <c r="L95" s="54"/>
      <c r="M95" s="54"/>
      <c r="N95" s="64"/>
      <c r="O95" s="77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 spans="1:28" ht="14.25" customHeight="1" x14ac:dyDescent="0.25">
      <c r="A96" s="51"/>
      <c r="B96" s="76"/>
      <c r="C96" s="52"/>
      <c r="D96" s="52"/>
      <c r="E96" s="52"/>
      <c r="F96" s="52"/>
      <c r="G96" s="53"/>
      <c r="H96" s="54"/>
      <c r="I96" s="54"/>
      <c r="J96" s="54"/>
      <c r="K96" s="54"/>
      <c r="L96" s="54"/>
      <c r="M96" s="54"/>
      <c r="N96" s="64"/>
      <c r="O96" s="77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 spans="1:28" ht="14.25" customHeight="1" x14ac:dyDescent="0.25">
      <c r="A97" s="51"/>
      <c r="B97" s="76"/>
      <c r="C97" s="52"/>
      <c r="D97" s="52"/>
      <c r="E97" s="52"/>
      <c r="F97" s="52"/>
      <c r="G97" s="53"/>
      <c r="H97" s="54"/>
      <c r="I97" s="54"/>
      <c r="J97" s="54"/>
      <c r="K97" s="54"/>
      <c r="L97" s="54"/>
      <c r="M97" s="54"/>
      <c r="N97" s="64"/>
      <c r="O97" s="77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 spans="1:28" ht="14.25" customHeight="1" x14ac:dyDescent="0.25">
      <c r="A98" s="51"/>
      <c r="B98" s="76"/>
      <c r="C98" s="52"/>
      <c r="D98" s="52"/>
      <c r="E98" s="52"/>
      <c r="F98" s="52"/>
      <c r="G98" s="53"/>
      <c r="H98" s="54"/>
      <c r="I98" s="54"/>
      <c r="J98" s="54"/>
      <c r="K98" s="54"/>
      <c r="L98" s="54"/>
      <c r="M98" s="54"/>
      <c r="N98" s="64"/>
      <c r="O98" s="77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 spans="1:28" ht="14.25" customHeight="1" x14ac:dyDescent="0.25">
      <c r="A99" s="51"/>
      <c r="B99" s="76"/>
      <c r="C99" s="52"/>
      <c r="D99" s="52"/>
      <c r="E99" s="52"/>
      <c r="F99" s="52"/>
      <c r="G99" s="53"/>
      <c r="H99" s="54"/>
      <c r="I99" s="54"/>
      <c r="J99" s="54"/>
      <c r="K99" s="54"/>
      <c r="L99" s="54"/>
      <c r="M99" s="54"/>
      <c r="N99" s="64"/>
      <c r="O99" s="77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 spans="1:28" ht="14.25" customHeight="1" x14ac:dyDescent="0.25">
      <c r="A100" s="51"/>
      <c r="B100" s="76"/>
      <c r="C100" s="52"/>
      <c r="D100" s="52"/>
      <c r="E100" s="52"/>
      <c r="F100" s="52"/>
      <c r="G100" s="53"/>
      <c r="H100" s="54"/>
      <c r="I100" s="54"/>
      <c r="J100" s="54"/>
      <c r="K100" s="54"/>
      <c r="L100" s="54"/>
      <c r="M100" s="54"/>
      <c r="N100" s="64"/>
      <c r="O100" s="77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 spans="1:28" ht="14.25" customHeight="1" x14ac:dyDescent="0.25">
      <c r="A101" s="51"/>
      <c r="B101" s="76"/>
      <c r="C101" s="52"/>
      <c r="D101" s="52"/>
      <c r="E101" s="52"/>
      <c r="F101" s="52"/>
      <c r="G101" s="53"/>
      <c r="H101" s="54"/>
      <c r="I101" s="54"/>
      <c r="J101" s="54"/>
      <c r="K101" s="54"/>
      <c r="L101" s="54"/>
      <c r="M101" s="54"/>
      <c r="N101" s="64"/>
      <c r="O101" s="77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 spans="1:28" ht="14.25" customHeight="1" x14ac:dyDescent="0.25">
      <c r="A102" s="51"/>
      <c r="B102" s="76"/>
      <c r="C102" s="52"/>
      <c r="D102" s="52"/>
      <c r="E102" s="52"/>
      <c r="F102" s="52"/>
      <c r="G102" s="53"/>
      <c r="H102" s="54"/>
      <c r="I102" s="54"/>
      <c r="J102" s="54"/>
      <c r="K102" s="54"/>
      <c r="L102" s="54"/>
      <c r="M102" s="54"/>
      <c r="N102" s="64"/>
      <c r="O102" s="77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spans="1:28" ht="14.25" customHeight="1" x14ac:dyDescent="0.25">
      <c r="A103" s="51"/>
      <c r="B103" s="76"/>
      <c r="C103" s="52"/>
      <c r="D103" s="52"/>
      <c r="E103" s="52"/>
      <c r="F103" s="52"/>
      <c r="G103" s="53"/>
      <c r="H103" s="54"/>
      <c r="I103" s="54"/>
      <c r="J103" s="54"/>
      <c r="K103" s="54"/>
      <c r="L103" s="54"/>
      <c r="M103" s="54"/>
      <c r="N103" s="64"/>
      <c r="O103" s="77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 spans="1:28" ht="14.25" customHeight="1" x14ac:dyDescent="0.25">
      <c r="A104" s="51"/>
      <c r="B104" s="76"/>
      <c r="C104" s="52"/>
      <c r="D104" s="52"/>
      <c r="E104" s="52"/>
      <c r="F104" s="52"/>
      <c r="G104" s="53"/>
      <c r="H104" s="54"/>
      <c r="I104" s="54"/>
      <c r="J104" s="54"/>
      <c r="K104" s="54"/>
      <c r="L104" s="54"/>
      <c r="M104" s="54"/>
      <c r="N104" s="64"/>
      <c r="O104" s="77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 spans="1:28" ht="14.25" customHeight="1" x14ac:dyDescent="0.25">
      <c r="A105" s="51"/>
      <c r="B105" s="76"/>
      <c r="C105" s="52"/>
      <c r="D105" s="52"/>
      <c r="E105" s="52"/>
      <c r="F105" s="52"/>
      <c r="G105" s="53"/>
      <c r="H105" s="54"/>
      <c r="I105" s="54"/>
      <c r="J105" s="54"/>
      <c r="K105" s="54"/>
      <c r="L105" s="54"/>
      <c r="M105" s="54"/>
      <c r="N105" s="64"/>
      <c r="O105" s="77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 spans="1:28" ht="14.25" customHeight="1" x14ac:dyDescent="0.25">
      <c r="A106" s="51"/>
      <c r="B106" s="76"/>
      <c r="C106" s="52"/>
      <c r="D106" s="52"/>
      <c r="E106" s="52"/>
      <c r="F106" s="52"/>
      <c r="G106" s="53"/>
      <c r="H106" s="54"/>
      <c r="I106" s="54"/>
      <c r="J106" s="54"/>
      <c r="K106" s="54"/>
      <c r="L106" s="54"/>
      <c r="M106" s="54"/>
      <c r="N106" s="64"/>
      <c r="O106" s="77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 spans="1:28" ht="14.25" customHeight="1" x14ac:dyDescent="0.25">
      <c r="A107" s="51"/>
      <c r="B107" s="76"/>
      <c r="C107" s="52"/>
      <c r="D107" s="52"/>
      <c r="E107" s="52"/>
      <c r="F107" s="52"/>
      <c r="G107" s="53"/>
      <c r="H107" s="54"/>
      <c r="I107" s="54"/>
      <c r="J107" s="54"/>
      <c r="K107" s="54"/>
      <c r="L107" s="54"/>
      <c r="M107" s="54"/>
      <c r="N107" s="64"/>
      <c r="O107" s="77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 spans="1:28" ht="14.25" customHeight="1" x14ac:dyDescent="0.25">
      <c r="A108" s="51"/>
      <c r="B108" s="76"/>
      <c r="C108" s="52"/>
      <c r="D108" s="52"/>
      <c r="E108" s="52"/>
      <c r="F108" s="52"/>
      <c r="G108" s="53"/>
      <c r="H108" s="54"/>
      <c r="I108" s="54"/>
      <c r="J108" s="54"/>
      <c r="K108" s="54"/>
      <c r="L108" s="54"/>
      <c r="M108" s="54"/>
      <c r="N108" s="64"/>
      <c r="O108" s="77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 spans="1:28" ht="14.25" customHeight="1" x14ac:dyDescent="0.25">
      <c r="A109" s="51"/>
      <c r="B109" s="76"/>
      <c r="C109" s="52"/>
      <c r="D109" s="52"/>
      <c r="E109" s="52"/>
      <c r="F109" s="52"/>
      <c r="G109" s="53"/>
      <c r="H109" s="54"/>
      <c r="I109" s="54"/>
      <c r="J109" s="54"/>
      <c r="K109" s="54"/>
      <c r="L109" s="54"/>
      <c r="M109" s="54"/>
      <c r="N109" s="64"/>
      <c r="O109" s="77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 spans="1:28" ht="14.25" customHeight="1" x14ac:dyDescent="0.25">
      <c r="A110" s="51"/>
      <c r="B110" s="76"/>
      <c r="C110" s="52"/>
      <c r="D110" s="52"/>
      <c r="E110" s="52"/>
      <c r="F110" s="52"/>
      <c r="G110" s="53"/>
      <c r="H110" s="54"/>
      <c r="I110" s="54"/>
      <c r="J110" s="54"/>
      <c r="K110" s="54"/>
      <c r="L110" s="54"/>
      <c r="M110" s="54"/>
      <c r="N110" s="64"/>
      <c r="O110" s="77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 spans="1:28" ht="14.25" customHeight="1" x14ac:dyDescent="0.25">
      <c r="A111" s="51"/>
      <c r="B111" s="76"/>
      <c r="C111" s="52"/>
      <c r="D111" s="52"/>
      <c r="E111" s="52"/>
      <c r="F111" s="52"/>
      <c r="G111" s="53"/>
      <c r="H111" s="54"/>
      <c r="I111" s="54"/>
      <c r="J111" s="54"/>
      <c r="K111" s="54"/>
      <c r="L111" s="54"/>
      <c r="M111" s="54"/>
      <c r="N111" s="64"/>
      <c r="O111" s="77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 spans="1:28" ht="14.25" customHeight="1" x14ac:dyDescent="0.25">
      <c r="A112" s="51"/>
      <c r="B112" s="76"/>
      <c r="C112" s="52"/>
      <c r="D112" s="52"/>
      <c r="E112" s="52"/>
      <c r="F112" s="52"/>
      <c r="G112" s="53"/>
      <c r="H112" s="54"/>
      <c r="I112" s="54"/>
      <c r="J112" s="54"/>
      <c r="K112" s="54"/>
      <c r="L112" s="54"/>
      <c r="M112" s="54"/>
      <c r="N112" s="64"/>
      <c r="O112" s="77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 spans="1:28" ht="14.25" customHeight="1" x14ac:dyDescent="0.25">
      <c r="A113" s="51"/>
      <c r="B113" s="76"/>
      <c r="C113" s="52"/>
      <c r="D113" s="52"/>
      <c r="E113" s="52"/>
      <c r="F113" s="52"/>
      <c r="G113" s="53"/>
      <c r="H113" s="54"/>
      <c r="I113" s="54"/>
      <c r="J113" s="54"/>
      <c r="K113" s="54"/>
      <c r="L113" s="54"/>
      <c r="M113" s="54"/>
      <c r="N113" s="64"/>
      <c r="O113" s="77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 spans="1:28" ht="14.25" customHeight="1" x14ac:dyDescent="0.25">
      <c r="A114" s="51"/>
      <c r="B114" s="76"/>
      <c r="C114" s="52"/>
      <c r="D114" s="52"/>
      <c r="E114" s="52"/>
      <c r="F114" s="52"/>
      <c r="G114" s="53"/>
      <c r="H114" s="54"/>
      <c r="I114" s="54"/>
      <c r="J114" s="54"/>
      <c r="K114" s="54"/>
      <c r="L114" s="54"/>
      <c r="M114" s="54"/>
      <c r="N114" s="64"/>
      <c r="O114" s="77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 spans="1:28" ht="14.25" customHeight="1" x14ac:dyDescent="0.25">
      <c r="A115" s="51"/>
      <c r="B115" s="76"/>
      <c r="C115" s="52"/>
      <c r="D115" s="52"/>
      <c r="E115" s="52"/>
      <c r="F115" s="52"/>
      <c r="G115" s="53"/>
      <c r="H115" s="54"/>
      <c r="I115" s="54"/>
      <c r="J115" s="54"/>
      <c r="K115" s="54"/>
      <c r="L115" s="54"/>
      <c r="M115" s="54"/>
      <c r="N115" s="64"/>
      <c r="O115" s="77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 spans="1:28" ht="14.25" customHeight="1" x14ac:dyDescent="0.25">
      <c r="A116" s="51"/>
      <c r="B116" s="76"/>
      <c r="C116" s="52"/>
      <c r="D116" s="52"/>
      <c r="E116" s="52"/>
      <c r="F116" s="52"/>
      <c r="G116" s="53"/>
      <c r="H116" s="54"/>
      <c r="I116" s="54"/>
      <c r="J116" s="54"/>
      <c r="K116" s="54"/>
      <c r="L116" s="54"/>
      <c r="M116" s="54"/>
      <c r="N116" s="64"/>
      <c r="O116" s="77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 spans="1:28" ht="14.25" customHeight="1" x14ac:dyDescent="0.25">
      <c r="A117" s="51"/>
      <c r="B117" s="76"/>
      <c r="C117" s="52"/>
      <c r="D117" s="52"/>
      <c r="E117" s="52"/>
      <c r="F117" s="52"/>
      <c r="G117" s="53"/>
      <c r="H117" s="54"/>
      <c r="I117" s="54"/>
      <c r="J117" s="54"/>
      <c r="K117" s="54"/>
      <c r="L117" s="54"/>
      <c r="M117" s="54"/>
      <c r="N117" s="64"/>
      <c r="O117" s="77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 spans="1:28" ht="14.25" customHeight="1" x14ac:dyDescent="0.25">
      <c r="A118" s="51"/>
      <c r="B118" s="76"/>
      <c r="C118" s="52"/>
      <c r="D118" s="52"/>
      <c r="E118" s="52"/>
      <c r="F118" s="52"/>
      <c r="G118" s="53"/>
      <c r="H118" s="54"/>
      <c r="I118" s="54"/>
      <c r="J118" s="54"/>
      <c r="K118" s="54"/>
      <c r="L118" s="54"/>
      <c r="M118" s="54"/>
      <c r="N118" s="64"/>
      <c r="O118" s="77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 spans="1:28" ht="14.25" customHeight="1" x14ac:dyDescent="0.25">
      <c r="A119" s="51"/>
      <c r="B119" s="76"/>
      <c r="C119" s="52"/>
      <c r="D119" s="52"/>
      <c r="E119" s="52"/>
      <c r="F119" s="52"/>
      <c r="G119" s="53"/>
      <c r="H119" s="54"/>
      <c r="I119" s="54"/>
      <c r="J119" s="54"/>
      <c r="K119" s="54"/>
      <c r="L119" s="54"/>
      <c r="M119" s="54"/>
      <c r="N119" s="64"/>
      <c r="O119" s="77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 spans="1:28" ht="14.25" customHeight="1" x14ac:dyDescent="0.25">
      <c r="A120" s="51"/>
      <c r="B120" s="76"/>
      <c r="C120" s="52"/>
      <c r="D120" s="52"/>
      <c r="E120" s="52"/>
      <c r="F120" s="52"/>
      <c r="G120" s="53"/>
      <c r="H120" s="54"/>
      <c r="I120" s="54"/>
      <c r="J120" s="54"/>
      <c r="K120" s="54"/>
      <c r="L120" s="54"/>
      <c r="M120" s="54"/>
      <c r="N120" s="64"/>
      <c r="O120" s="77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 spans="1:28" ht="14.25" customHeight="1" x14ac:dyDescent="0.25">
      <c r="A121" s="51"/>
      <c r="B121" s="76"/>
      <c r="C121" s="52"/>
      <c r="D121" s="52"/>
      <c r="E121" s="52"/>
      <c r="F121" s="52"/>
      <c r="G121" s="53"/>
      <c r="H121" s="54"/>
      <c r="I121" s="54"/>
      <c r="J121" s="54"/>
      <c r="K121" s="54"/>
      <c r="L121" s="54"/>
      <c r="M121" s="54"/>
      <c r="N121" s="64"/>
      <c r="O121" s="77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 spans="1:28" ht="14.25" customHeight="1" x14ac:dyDescent="0.25">
      <c r="A122" s="51"/>
      <c r="B122" s="76"/>
      <c r="C122" s="52"/>
      <c r="D122" s="52"/>
      <c r="E122" s="52"/>
      <c r="F122" s="52"/>
      <c r="G122" s="53"/>
      <c r="H122" s="54"/>
      <c r="I122" s="54"/>
      <c r="J122" s="54"/>
      <c r="K122" s="54"/>
      <c r="L122" s="54"/>
      <c r="M122" s="54"/>
      <c r="N122" s="64"/>
      <c r="O122" s="77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 spans="1:28" ht="14.25" customHeight="1" x14ac:dyDescent="0.25">
      <c r="A123" s="51"/>
      <c r="B123" s="76"/>
      <c r="C123" s="52"/>
      <c r="D123" s="52"/>
      <c r="E123" s="52"/>
      <c r="F123" s="52"/>
      <c r="G123" s="53"/>
      <c r="H123" s="54"/>
      <c r="I123" s="54"/>
      <c r="J123" s="54"/>
      <c r="K123" s="54"/>
      <c r="L123" s="54"/>
      <c r="M123" s="54"/>
      <c r="N123" s="64"/>
      <c r="O123" s="77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 spans="1:28" ht="14.25" customHeight="1" x14ac:dyDescent="0.25">
      <c r="A124" s="51"/>
      <c r="B124" s="76"/>
      <c r="C124" s="52"/>
      <c r="D124" s="52"/>
      <c r="E124" s="52"/>
      <c r="F124" s="52"/>
      <c r="G124" s="53"/>
      <c r="H124" s="54"/>
      <c r="I124" s="54"/>
      <c r="J124" s="54"/>
      <c r="K124" s="54"/>
      <c r="L124" s="54"/>
      <c r="M124" s="54"/>
      <c r="N124" s="64"/>
      <c r="O124" s="77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 spans="1:28" ht="14.25" customHeight="1" x14ac:dyDescent="0.25">
      <c r="A125" s="51"/>
      <c r="B125" s="76"/>
      <c r="C125" s="52"/>
      <c r="D125" s="52"/>
      <c r="E125" s="52"/>
      <c r="F125" s="52"/>
      <c r="G125" s="53"/>
      <c r="H125" s="54"/>
      <c r="I125" s="54"/>
      <c r="J125" s="54"/>
      <c r="K125" s="54"/>
      <c r="L125" s="54"/>
      <c r="M125" s="54"/>
      <c r="N125" s="64"/>
      <c r="O125" s="77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 spans="1:28" ht="14.25" customHeight="1" x14ac:dyDescent="0.25">
      <c r="A126" s="51"/>
      <c r="B126" s="76"/>
      <c r="C126" s="52"/>
      <c r="D126" s="52"/>
      <c r="E126" s="52"/>
      <c r="F126" s="52"/>
      <c r="G126" s="53"/>
      <c r="H126" s="54"/>
      <c r="I126" s="54"/>
      <c r="J126" s="54"/>
      <c r="K126" s="54"/>
      <c r="L126" s="54"/>
      <c r="M126" s="54"/>
      <c r="N126" s="64"/>
      <c r="O126" s="77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 spans="1:28" ht="14.25" customHeight="1" x14ac:dyDescent="0.25">
      <c r="A127" s="51"/>
      <c r="B127" s="76"/>
      <c r="C127" s="52"/>
      <c r="D127" s="52"/>
      <c r="E127" s="52"/>
      <c r="F127" s="52"/>
      <c r="G127" s="53"/>
      <c r="H127" s="54"/>
      <c r="I127" s="54"/>
      <c r="J127" s="54"/>
      <c r="K127" s="54"/>
      <c r="L127" s="54"/>
      <c r="M127" s="54"/>
      <c r="N127" s="64"/>
      <c r="O127" s="77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 spans="1:28" ht="14.25" customHeight="1" x14ac:dyDescent="0.25">
      <c r="A128" s="51"/>
      <c r="B128" s="76"/>
      <c r="C128" s="52"/>
      <c r="D128" s="52"/>
      <c r="E128" s="52"/>
      <c r="F128" s="52"/>
      <c r="G128" s="53"/>
      <c r="H128" s="54"/>
      <c r="I128" s="54"/>
      <c r="J128" s="54"/>
      <c r="K128" s="54"/>
      <c r="L128" s="54"/>
      <c r="M128" s="54"/>
      <c r="N128" s="64"/>
      <c r="O128" s="77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 spans="1:28" ht="14.25" customHeight="1" x14ac:dyDescent="0.25">
      <c r="A129" s="51"/>
      <c r="B129" s="76"/>
      <c r="C129" s="52"/>
      <c r="D129" s="52"/>
      <c r="E129" s="52"/>
      <c r="F129" s="52"/>
      <c r="G129" s="53"/>
      <c r="H129" s="54"/>
      <c r="I129" s="54"/>
      <c r="J129" s="54"/>
      <c r="K129" s="54"/>
      <c r="L129" s="54"/>
      <c r="M129" s="54"/>
      <c r="N129" s="64"/>
      <c r="O129" s="77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 spans="1:28" ht="14.25" customHeight="1" x14ac:dyDescent="0.25">
      <c r="A130" s="51"/>
      <c r="B130" s="76"/>
      <c r="C130" s="52"/>
      <c r="D130" s="52"/>
      <c r="E130" s="52"/>
      <c r="F130" s="52"/>
      <c r="G130" s="53"/>
      <c r="H130" s="54"/>
      <c r="I130" s="54"/>
      <c r="J130" s="54"/>
      <c r="K130" s="54"/>
      <c r="L130" s="54"/>
      <c r="M130" s="54"/>
      <c r="N130" s="64"/>
      <c r="O130" s="77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 spans="1:28" ht="14.25" customHeight="1" x14ac:dyDescent="0.25">
      <c r="A131" s="51"/>
      <c r="B131" s="76"/>
      <c r="C131" s="52"/>
      <c r="D131" s="52"/>
      <c r="E131" s="52"/>
      <c r="F131" s="52"/>
      <c r="G131" s="53"/>
      <c r="H131" s="54"/>
      <c r="I131" s="54"/>
      <c r="J131" s="54"/>
      <c r="K131" s="54"/>
      <c r="L131" s="54"/>
      <c r="M131" s="54"/>
      <c r="N131" s="64"/>
      <c r="O131" s="77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 spans="1:28" ht="14.25" customHeight="1" x14ac:dyDescent="0.25">
      <c r="A132" s="51"/>
      <c r="B132" s="76"/>
      <c r="C132" s="52"/>
      <c r="D132" s="52"/>
      <c r="E132" s="52"/>
      <c r="F132" s="52"/>
      <c r="G132" s="53"/>
      <c r="H132" s="54"/>
      <c r="I132" s="54"/>
      <c r="J132" s="54"/>
      <c r="K132" s="54"/>
      <c r="L132" s="54"/>
      <c r="M132" s="54"/>
      <c r="N132" s="64"/>
      <c r="O132" s="77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 spans="1:28" ht="14.25" customHeight="1" x14ac:dyDescent="0.25">
      <c r="A133" s="51"/>
      <c r="B133" s="76"/>
      <c r="C133" s="52"/>
      <c r="D133" s="52"/>
      <c r="E133" s="52"/>
      <c r="F133" s="52"/>
      <c r="G133" s="53"/>
      <c r="H133" s="54"/>
      <c r="I133" s="54"/>
      <c r="J133" s="54"/>
      <c r="K133" s="54"/>
      <c r="L133" s="54"/>
      <c r="M133" s="54"/>
      <c r="N133" s="64"/>
      <c r="O133" s="77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 spans="1:28" ht="14.25" customHeight="1" x14ac:dyDescent="0.25">
      <c r="A134" s="51"/>
      <c r="B134" s="76"/>
      <c r="C134" s="52"/>
      <c r="D134" s="52"/>
      <c r="E134" s="52"/>
      <c r="F134" s="52"/>
      <c r="G134" s="53"/>
      <c r="H134" s="54"/>
      <c r="I134" s="54"/>
      <c r="J134" s="54"/>
      <c r="K134" s="54"/>
      <c r="L134" s="54"/>
      <c r="M134" s="54"/>
      <c r="N134" s="64"/>
      <c r="O134" s="77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 spans="1:28" ht="14.25" customHeight="1" x14ac:dyDescent="0.25">
      <c r="A135" s="51"/>
      <c r="B135" s="76"/>
      <c r="C135" s="52"/>
      <c r="D135" s="52"/>
      <c r="E135" s="52"/>
      <c r="F135" s="52"/>
      <c r="G135" s="53"/>
      <c r="H135" s="54"/>
      <c r="I135" s="54"/>
      <c r="J135" s="54"/>
      <c r="K135" s="54"/>
      <c r="L135" s="54"/>
      <c r="M135" s="54"/>
      <c r="N135" s="64"/>
      <c r="O135" s="77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 spans="1:28" ht="14.25" customHeight="1" x14ac:dyDescent="0.25">
      <c r="A136" s="51"/>
      <c r="B136" s="76"/>
      <c r="C136" s="52"/>
      <c r="D136" s="52"/>
      <c r="E136" s="52"/>
      <c r="F136" s="52"/>
      <c r="G136" s="53"/>
      <c r="H136" s="54"/>
      <c r="I136" s="54"/>
      <c r="J136" s="54"/>
      <c r="K136" s="54"/>
      <c r="L136" s="54"/>
      <c r="M136" s="54"/>
      <c r="N136" s="64"/>
      <c r="O136" s="77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 spans="1:28" ht="14.25" customHeight="1" x14ac:dyDescent="0.25">
      <c r="A137" s="51"/>
      <c r="B137" s="76"/>
      <c r="C137" s="52"/>
      <c r="D137" s="52"/>
      <c r="E137" s="52"/>
      <c r="F137" s="52"/>
      <c r="G137" s="53"/>
      <c r="H137" s="54"/>
      <c r="I137" s="54"/>
      <c r="J137" s="54"/>
      <c r="K137" s="54"/>
      <c r="L137" s="54"/>
      <c r="M137" s="54"/>
      <c r="N137" s="64"/>
      <c r="O137" s="77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 spans="1:28" ht="14.25" customHeight="1" x14ac:dyDescent="0.25">
      <c r="A138" s="51"/>
      <c r="B138" s="76"/>
      <c r="C138" s="52"/>
      <c r="D138" s="52"/>
      <c r="E138" s="52"/>
      <c r="F138" s="52"/>
      <c r="G138" s="53"/>
      <c r="H138" s="54"/>
      <c r="I138" s="54"/>
      <c r="J138" s="54"/>
      <c r="K138" s="54"/>
      <c r="L138" s="54"/>
      <c r="M138" s="54"/>
      <c r="N138" s="64"/>
      <c r="O138" s="77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 spans="1:28" ht="14.25" customHeight="1" x14ac:dyDescent="0.25">
      <c r="A139" s="51"/>
      <c r="B139" s="76"/>
      <c r="C139" s="52"/>
      <c r="D139" s="52"/>
      <c r="E139" s="52"/>
      <c r="F139" s="52"/>
      <c r="G139" s="53"/>
      <c r="H139" s="54"/>
      <c r="I139" s="54"/>
      <c r="J139" s="54"/>
      <c r="K139" s="54"/>
      <c r="L139" s="54"/>
      <c r="M139" s="54"/>
      <c r="N139" s="64"/>
      <c r="O139" s="77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 spans="1:28" ht="14.25" customHeight="1" x14ac:dyDescent="0.25">
      <c r="A140" s="51"/>
      <c r="B140" s="76"/>
      <c r="C140" s="52"/>
      <c r="D140" s="52"/>
      <c r="E140" s="52"/>
      <c r="F140" s="52"/>
      <c r="G140" s="53"/>
      <c r="H140" s="54"/>
      <c r="I140" s="54"/>
      <c r="J140" s="54"/>
      <c r="K140" s="54"/>
      <c r="L140" s="54"/>
      <c r="M140" s="54"/>
      <c r="N140" s="64"/>
      <c r="O140" s="77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 spans="1:28" ht="14.25" customHeight="1" x14ac:dyDescent="0.25">
      <c r="A141" s="51"/>
      <c r="B141" s="76"/>
      <c r="C141" s="52"/>
      <c r="D141" s="52"/>
      <c r="E141" s="52"/>
      <c r="F141" s="52"/>
      <c r="G141" s="53"/>
      <c r="H141" s="54"/>
      <c r="I141" s="54"/>
      <c r="J141" s="54"/>
      <c r="K141" s="54"/>
      <c r="L141" s="54"/>
      <c r="M141" s="54"/>
      <c r="N141" s="64"/>
      <c r="O141" s="77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 spans="1:28" ht="14.25" customHeight="1" x14ac:dyDescent="0.25">
      <c r="A142" s="51"/>
      <c r="B142" s="76"/>
      <c r="C142" s="52"/>
      <c r="D142" s="52"/>
      <c r="E142" s="52"/>
      <c r="F142" s="52"/>
      <c r="G142" s="53"/>
      <c r="H142" s="54"/>
      <c r="I142" s="54"/>
      <c r="J142" s="54"/>
      <c r="K142" s="54"/>
      <c r="L142" s="54"/>
      <c r="M142" s="54"/>
      <c r="N142" s="64"/>
      <c r="O142" s="77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 spans="1:28" ht="14.25" customHeight="1" x14ac:dyDescent="0.25">
      <c r="A143" s="51"/>
      <c r="B143" s="76"/>
      <c r="C143" s="52"/>
      <c r="D143" s="52"/>
      <c r="E143" s="52"/>
      <c r="F143" s="52"/>
      <c r="G143" s="53"/>
      <c r="H143" s="54"/>
      <c r="I143" s="54"/>
      <c r="J143" s="54"/>
      <c r="K143" s="54"/>
      <c r="L143" s="54"/>
      <c r="M143" s="54"/>
      <c r="N143" s="64"/>
      <c r="O143" s="77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 spans="1:28" ht="14.25" customHeight="1" x14ac:dyDescent="0.25">
      <c r="A144" s="51"/>
      <c r="B144" s="76"/>
      <c r="C144" s="52"/>
      <c r="D144" s="52"/>
      <c r="E144" s="52"/>
      <c r="F144" s="52"/>
      <c r="G144" s="53"/>
      <c r="H144" s="54"/>
      <c r="I144" s="54"/>
      <c r="J144" s="54"/>
      <c r="K144" s="54"/>
      <c r="L144" s="54"/>
      <c r="M144" s="54"/>
      <c r="N144" s="64"/>
      <c r="O144" s="77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 spans="1:28" ht="14.25" customHeight="1" x14ac:dyDescent="0.25">
      <c r="A145" s="51"/>
      <c r="B145" s="76"/>
      <c r="C145" s="52"/>
      <c r="D145" s="52"/>
      <c r="E145" s="52"/>
      <c r="F145" s="52"/>
      <c r="G145" s="53"/>
      <c r="H145" s="54"/>
      <c r="I145" s="54"/>
      <c r="J145" s="54"/>
      <c r="K145" s="54"/>
      <c r="L145" s="54"/>
      <c r="M145" s="54"/>
      <c r="N145" s="64"/>
      <c r="O145" s="77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 spans="1:28" ht="14.25" customHeight="1" x14ac:dyDescent="0.25">
      <c r="A146" s="51"/>
      <c r="B146" s="76"/>
      <c r="C146" s="52"/>
      <c r="D146" s="52"/>
      <c r="E146" s="52"/>
      <c r="F146" s="52"/>
      <c r="G146" s="53"/>
      <c r="H146" s="54"/>
      <c r="I146" s="54"/>
      <c r="J146" s="54"/>
      <c r="K146" s="54"/>
      <c r="L146" s="54"/>
      <c r="M146" s="54"/>
      <c r="N146" s="64"/>
      <c r="O146" s="77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 spans="1:28" ht="14.25" customHeight="1" x14ac:dyDescent="0.25">
      <c r="A147" s="51"/>
      <c r="B147" s="76"/>
      <c r="C147" s="52"/>
      <c r="D147" s="52"/>
      <c r="E147" s="52"/>
      <c r="F147" s="52"/>
      <c r="G147" s="53"/>
      <c r="H147" s="54"/>
      <c r="I147" s="54"/>
      <c r="J147" s="54"/>
      <c r="K147" s="54"/>
      <c r="L147" s="54"/>
      <c r="M147" s="54"/>
      <c r="N147" s="64"/>
      <c r="O147" s="77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 spans="1:28" ht="14.25" customHeight="1" x14ac:dyDescent="0.25">
      <c r="A148" s="51"/>
      <c r="B148" s="76"/>
      <c r="C148" s="52"/>
      <c r="D148" s="52"/>
      <c r="E148" s="52"/>
      <c r="F148" s="52"/>
      <c r="G148" s="53"/>
      <c r="H148" s="54"/>
      <c r="I148" s="54"/>
      <c r="J148" s="54"/>
      <c r="K148" s="54"/>
      <c r="L148" s="54"/>
      <c r="M148" s="54"/>
      <c r="N148" s="64"/>
      <c r="O148" s="77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spans="1:28" ht="14.25" customHeight="1" x14ac:dyDescent="0.25">
      <c r="A149" s="51"/>
      <c r="B149" s="76"/>
      <c r="C149" s="52"/>
      <c r="D149" s="52"/>
      <c r="E149" s="52"/>
      <c r="F149" s="52"/>
      <c r="G149" s="53"/>
      <c r="H149" s="54"/>
      <c r="I149" s="54"/>
      <c r="J149" s="54"/>
      <c r="K149" s="54"/>
      <c r="L149" s="54"/>
      <c r="M149" s="54"/>
      <c r="N149" s="64"/>
      <c r="O149" s="77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 spans="1:28" ht="14.25" customHeight="1" x14ac:dyDescent="0.25">
      <c r="A150" s="51"/>
      <c r="B150" s="76"/>
      <c r="C150" s="52"/>
      <c r="D150" s="52"/>
      <c r="E150" s="52"/>
      <c r="F150" s="52"/>
      <c r="G150" s="53"/>
      <c r="H150" s="54"/>
      <c r="I150" s="54"/>
      <c r="J150" s="54"/>
      <c r="K150" s="54"/>
      <c r="L150" s="54"/>
      <c r="M150" s="54"/>
      <c r="N150" s="64"/>
      <c r="O150" s="77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 spans="1:28" ht="14.25" customHeight="1" x14ac:dyDescent="0.25">
      <c r="A151" s="51"/>
      <c r="B151" s="76"/>
      <c r="C151" s="52"/>
      <c r="D151" s="52"/>
      <c r="E151" s="52"/>
      <c r="F151" s="52"/>
      <c r="G151" s="53"/>
      <c r="H151" s="54"/>
      <c r="I151" s="54"/>
      <c r="J151" s="54"/>
      <c r="K151" s="54"/>
      <c r="L151" s="54"/>
      <c r="M151" s="54"/>
      <c r="N151" s="64"/>
      <c r="O151" s="77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 spans="1:28" ht="14.25" customHeight="1" x14ac:dyDescent="0.25">
      <c r="A152" s="51"/>
      <c r="B152" s="76"/>
      <c r="C152" s="52"/>
      <c r="D152" s="52"/>
      <c r="E152" s="52"/>
      <c r="F152" s="52"/>
      <c r="G152" s="53"/>
      <c r="H152" s="54"/>
      <c r="I152" s="54"/>
      <c r="J152" s="54"/>
      <c r="K152" s="54"/>
      <c r="L152" s="54"/>
      <c r="M152" s="54"/>
      <c r="N152" s="64"/>
      <c r="O152" s="77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 spans="1:28" ht="14.25" customHeight="1" x14ac:dyDescent="0.25">
      <c r="A153" s="51"/>
      <c r="B153" s="76"/>
      <c r="C153" s="52"/>
      <c r="D153" s="52"/>
      <c r="E153" s="52"/>
      <c r="F153" s="52"/>
      <c r="G153" s="53"/>
      <c r="H153" s="54"/>
      <c r="I153" s="54"/>
      <c r="J153" s="54"/>
      <c r="K153" s="54"/>
      <c r="L153" s="54"/>
      <c r="M153" s="54"/>
      <c r="N153" s="64"/>
      <c r="O153" s="77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 spans="1:28" ht="14.25" customHeight="1" x14ac:dyDescent="0.25">
      <c r="A154" s="51"/>
      <c r="B154" s="76"/>
      <c r="C154" s="52"/>
      <c r="D154" s="52"/>
      <c r="E154" s="52"/>
      <c r="F154" s="52"/>
      <c r="G154" s="53"/>
      <c r="H154" s="54"/>
      <c r="I154" s="54"/>
      <c r="J154" s="54"/>
      <c r="K154" s="54"/>
      <c r="L154" s="54"/>
      <c r="M154" s="54"/>
      <c r="N154" s="64"/>
      <c r="O154" s="77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 spans="1:28" ht="14.25" customHeight="1" x14ac:dyDescent="0.25">
      <c r="A155" s="51"/>
      <c r="B155" s="76"/>
      <c r="C155" s="52"/>
      <c r="D155" s="52"/>
      <c r="E155" s="52"/>
      <c r="F155" s="52"/>
      <c r="G155" s="53"/>
      <c r="H155" s="54"/>
      <c r="I155" s="54"/>
      <c r="J155" s="54"/>
      <c r="K155" s="54"/>
      <c r="L155" s="54"/>
      <c r="M155" s="54"/>
      <c r="N155" s="64"/>
      <c r="O155" s="77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 spans="1:28" ht="14.25" customHeight="1" x14ac:dyDescent="0.25">
      <c r="A156" s="51"/>
      <c r="B156" s="76"/>
      <c r="C156" s="52"/>
      <c r="D156" s="52"/>
      <c r="E156" s="52"/>
      <c r="F156" s="52"/>
      <c r="G156" s="53"/>
      <c r="H156" s="54"/>
      <c r="I156" s="54"/>
      <c r="J156" s="54"/>
      <c r="K156" s="54"/>
      <c r="L156" s="54"/>
      <c r="M156" s="54"/>
      <c r="N156" s="64"/>
      <c r="O156" s="77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 spans="1:28" ht="14.25" customHeight="1" x14ac:dyDescent="0.25">
      <c r="A157" s="51"/>
      <c r="B157" s="76"/>
      <c r="C157" s="52"/>
      <c r="D157" s="52"/>
      <c r="E157" s="52"/>
      <c r="F157" s="52"/>
      <c r="G157" s="53"/>
      <c r="H157" s="54"/>
      <c r="I157" s="54"/>
      <c r="J157" s="54"/>
      <c r="K157" s="54"/>
      <c r="L157" s="54"/>
      <c r="M157" s="54"/>
      <c r="N157" s="64"/>
      <c r="O157" s="77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 spans="1:28" ht="14.25" customHeight="1" x14ac:dyDescent="0.25">
      <c r="A158" s="51"/>
      <c r="B158" s="76"/>
      <c r="C158" s="52"/>
      <c r="D158" s="52"/>
      <c r="E158" s="52"/>
      <c r="F158" s="52"/>
      <c r="G158" s="53"/>
      <c r="H158" s="54"/>
      <c r="I158" s="54"/>
      <c r="J158" s="54"/>
      <c r="K158" s="54"/>
      <c r="L158" s="54"/>
      <c r="M158" s="54"/>
      <c r="N158" s="64"/>
      <c r="O158" s="77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 spans="1:28" ht="14.25" customHeight="1" x14ac:dyDescent="0.25">
      <c r="A159" s="51"/>
      <c r="B159" s="76"/>
      <c r="C159" s="52"/>
      <c r="D159" s="52"/>
      <c r="E159" s="52"/>
      <c r="F159" s="52"/>
      <c r="G159" s="53"/>
      <c r="H159" s="54"/>
      <c r="I159" s="54"/>
      <c r="J159" s="54"/>
      <c r="K159" s="54"/>
      <c r="L159" s="54"/>
      <c r="M159" s="54"/>
      <c r="N159" s="64"/>
      <c r="O159" s="77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 spans="1:28" ht="14.25" customHeight="1" x14ac:dyDescent="0.25">
      <c r="A160" s="51"/>
      <c r="B160" s="76"/>
      <c r="C160" s="52"/>
      <c r="D160" s="52"/>
      <c r="E160" s="52"/>
      <c r="F160" s="52"/>
      <c r="G160" s="53"/>
      <c r="H160" s="54"/>
      <c r="I160" s="54"/>
      <c r="J160" s="54"/>
      <c r="K160" s="54"/>
      <c r="L160" s="54"/>
      <c r="M160" s="54"/>
      <c r="N160" s="64"/>
      <c r="O160" s="77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 spans="1:28" ht="14.25" customHeight="1" x14ac:dyDescent="0.25">
      <c r="A161" s="51"/>
      <c r="B161" s="76"/>
      <c r="C161" s="52"/>
      <c r="D161" s="52"/>
      <c r="E161" s="52"/>
      <c r="F161" s="52"/>
      <c r="G161" s="53"/>
      <c r="H161" s="54"/>
      <c r="I161" s="54"/>
      <c r="J161" s="54"/>
      <c r="K161" s="54"/>
      <c r="L161" s="54"/>
      <c r="M161" s="54"/>
      <c r="N161" s="64"/>
      <c r="O161" s="77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 spans="1:28" ht="14.25" customHeight="1" x14ac:dyDescent="0.25">
      <c r="A162" s="51"/>
      <c r="B162" s="76"/>
      <c r="C162" s="52"/>
      <c r="D162" s="52"/>
      <c r="E162" s="52"/>
      <c r="F162" s="52"/>
      <c r="G162" s="53"/>
      <c r="H162" s="54"/>
      <c r="I162" s="54"/>
      <c r="J162" s="54"/>
      <c r="K162" s="54"/>
      <c r="L162" s="54"/>
      <c r="M162" s="54"/>
      <c r="N162" s="64"/>
      <c r="O162" s="77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 spans="1:28" ht="14.25" customHeight="1" x14ac:dyDescent="0.25">
      <c r="A163" s="51"/>
      <c r="B163" s="76"/>
      <c r="C163" s="52"/>
      <c r="D163" s="52"/>
      <c r="E163" s="52"/>
      <c r="F163" s="52"/>
      <c r="G163" s="53"/>
      <c r="H163" s="54"/>
      <c r="I163" s="54"/>
      <c r="J163" s="54"/>
      <c r="K163" s="54"/>
      <c r="L163" s="54"/>
      <c r="M163" s="54"/>
      <c r="N163" s="64"/>
      <c r="O163" s="77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 spans="1:28" ht="14.25" customHeight="1" x14ac:dyDescent="0.25">
      <c r="A164" s="51"/>
      <c r="B164" s="76"/>
      <c r="C164" s="52"/>
      <c r="D164" s="52"/>
      <c r="E164" s="52"/>
      <c r="F164" s="52"/>
      <c r="G164" s="53"/>
      <c r="H164" s="54"/>
      <c r="I164" s="54"/>
      <c r="J164" s="54"/>
      <c r="K164" s="54"/>
      <c r="L164" s="54"/>
      <c r="M164" s="54"/>
      <c r="N164" s="64"/>
      <c r="O164" s="77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 spans="1:28" ht="14.25" customHeight="1" x14ac:dyDescent="0.25">
      <c r="A165" s="51"/>
      <c r="B165" s="76"/>
      <c r="C165" s="52"/>
      <c r="D165" s="52"/>
      <c r="E165" s="52"/>
      <c r="F165" s="52"/>
      <c r="G165" s="53"/>
      <c r="H165" s="54"/>
      <c r="I165" s="54"/>
      <c r="J165" s="54"/>
      <c r="K165" s="54"/>
      <c r="L165" s="54"/>
      <c r="M165" s="54"/>
      <c r="N165" s="64"/>
      <c r="O165" s="77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 spans="1:28" ht="14.25" customHeight="1" x14ac:dyDescent="0.25">
      <c r="A166" s="51"/>
      <c r="B166" s="76"/>
      <c r="C166" s="52"/>
      <c r="D166" s="52"/>
      <c r="E166" s="52"/>
      <c r="F166" s="52"/>
      <c r="G166" s="53"/>
      <c r="H166" s="54"/>
      <c r="I166" s="54"/>
      <c r="J166" s="54"/>
      <c r="K166" s="54"/>
      <c r="L166" s="54"/>
      <c r="M166" s="54"/>
      <c r="N166" s="64"/>
      <c r="O166" s="77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 spans="1:28" ht="14.25" customHeight="1" x14ac:dyDescent="0.25">
      <c r="A167" s="51"/>
      <c r="B167" s="76"/>
      <c r="C167" s="52"/>
      <c r="D167" s="52"/>
      <c r="E167" s="52"/>
      <c r="F167" s="52"/>
      <c r="G167" s="53"/>
      <c r="H167" s="54"/>
      <c r="I167" s="54"/>
      <c r="J167" s="54"/>
      <c r="K167" s="54"/>
      <c r="L167" s="54"/>
      <c r="M167" s="54"/>
      <c r="N167" s="64"/>
      <c r="O167" s="77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 spans="1:28" ht="14.25" customHeight="1" x14ac:dyDescent="0.25">
      <c r="A168" s="51"/>
      <c r="B168" s="76"/>
      <c r="C168" s="52"/>
      <c r="D168" s="52"/>
      <c r="E168" s="52"/>
      <c r="F168" s="52"/>
      <c r="G168" s="53"/>
      <c r="H168" s="54"/>
      <c r="I168" s="54"/>
      <c r="J168" s="54"/>
      <c r="K168" s="54"/>
      <c r="L168" s="54"/>
      <c r="M168" s="54"/>
      <c r="N168" s="64"/>
      <c r="O168" s="77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 spans="1:28" ht="14.25" customHeight="1" x14ac:dyDescent="0.25">
      <c r="A169" s="51"/>
      <c r="B169" s="76"/>
      <c r="C169" s="52"/>
      <c r="D169" s="52"/>
      <c r="E169" s="52"/>
      <c r="F169" s="52"/>
      <c r="G169" s="53"/>
      <c r="H169" s="54"/>
      <c r="I169" s="54"/>
      <c r="J169" s="54"/>
      <c r="K169" s="54"/>
      <c r="L169" s="54"/>
      <c r="M169" s="54"/>
      <c r="N169" s="64"/>
      <c r="O169" s="77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 spans="1:28" ht="14.25" customHeight="1" x14ac:dyDescent="0.25">
      <c r="A170" s="51"/>
      <c r="B170" s="76"/>
      <c r="C170" s="52"/>
      <c r="D170" s="52"/>
      <c r="E170" s="52"/>
      <c r="F170" s="52"/>
      <c r="G170" s="53"/>
      <c r="H170" s="54"/>
      <c r="I170" s="54"/>
      <c r="J170" s="54"/>
      <c r="K170" s="54"/>
      <c r="L170" s="54"/>
      <c r="M170" s="54"/>
      <c r="N170" s="64"/>
      <c r="O170" s="77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 spans="1:28" ht="14.25" customHeight="1" x14ac:dyDescent="0.25">
      <c r="A171" s="51"/>
      <c r="B171" s="76"/>
      <c r="C171" s="52"/>
      <c r="D171" s="52"/>
      <c r="E171" s="52"/>
      <c r="F171" s="52"/>
      <c r="G171" s="53"/>
      <c r="H171" s="54"/>
      <c r="I171" s="54"/>
      <c r="J171" s="54"/>
      <c r="K171" s="54"/>
      <c r="L171" s="54"/>
      <c r="M171" s="54"/>
      <c r="N171" s="64"/>
      <c r="O171" s="77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 spans="1:28" ht="14.25" customHeight="1" x14ac:dyDescent="0.25">
      <c r="A172" s="51"/>
      <c r="B172" s="76"/>
      <c r="C172" s="52"/>
      <c r="D172" s="52"/>
      <c r="E172" s="52"/>
      <c r="F172" s="52"/>
      <c r="G172" s="53"/>
      <c r="H172" s="54"/>
      <c r="I172" s="54"/>
      <c r="J172" s="54"/>
      <c r="K172" s="54"/>
      <c r="L172" s="54"/>
      <c r="M172" s="54"/>
      <c r="N172" s="64"/>
      <c r="O172" s="77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 spans="1:28" ht="14.25" customHeight="1" x14ac:dyDescent="0.25">
      <c r="A173" s="51"/>
      <c r="B173" s="76"/>
      <c r="C173" s="52"/>
      <c r="D173" s="52"/>
      <c r="E173" s="52"/>
      <c r="F173" s="52"/>
      <c r="G173" s="53"/>
      <c r="H173" s="54"/>
      <c r="I173" s="54"/>
      <c r="J173" s="54"/>
      <c r="K173" s="54"/>
      <c r="L173" s="54"/>
      <c r="M173" s="54"/>
      <c r="N173" s="64"/>
      <c r="O173" s="77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 spans="1:28" ht="14.25" customHeight="1" x14ac:dyDescent="0.25">
      <c r="A174" s="51"/>
      <c r="B174" s="76"/>
      <c r="C174" s="52"/>
      <c r="D174" s="52"/>
      <c r="E174" s="52"/>
      <c r="F174" s="52"/>
      <c r="G174" s="53"/>
      <c r="H174" s="54"/>
      <c r="I174" s="54"/>
      <c r="J174" s="54"/>
      <c r="K174" s="54"/>
      <c r="L174" s="54"/>
      <c r="M174" s="54"/>
      <c r="N174" s="64"/>
      <c r="O174" s="77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 spans="1:28" ht="14.25" customHeight="1" x14ac:dyDescent="0.25">
      <c r="A175" s="51"/>
      <c r="B175" s="76"/>
      <c r="C175" s="52"/>
      <c r="D175" s="52"/>
      <c r="E175" s="52"/>
      <c r="F175" s="52"/>
      <c r="G175" s="53"/>
      <c r="H175" s="54"/>
      <c r="I175" s="54"/>
      <c r="J175" s="54"/>
      <c r="K175" s="54"/>
      <c r="L175" s="54"/>
      <c r="M175" s="54"/>
      <c r="N175" s="64"/>
      <c r="O175" s="77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 spans="1:28" ht="14.25" customHeight="1" x14ac:dyDescent="0.25">
      <c r="A176" s="55"/>
      <c r="B176" s="79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7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 spans="1:28" ht="14.25" customHeight="1" x14ac:dyDescent="0.25">
      <c r="A177" s="55"/>
      <c r="B177" s="79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7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 spans="1:28" ht="14.25" customHeight="1" x14ac:dyDescent="0.25">
      <c r="A178" s="55"/>
      <c r="B178" s="79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7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 spans="1:28" ht="14.25" customHeight="1" x14ac:dyDescent="0.25">
      <c r="A179" s="55"/>
      <c r="B179" s="79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7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 spans="1:28" ht="14.25" customHeight="1" x14ac:dyDescent="0.25">
      <c r="A180" s="55"/>
      <c r="B180" s="79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7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 spans="1:28" ht="14.25" customHeight="1" x14ac:dyDescent="0.25">
      <c r="A181" s="55"/>
      <c r="B181" s="79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7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 spans="1:28" ht="14.25" customHeight="1" x14ac:dyDescent="0.25">
      <c r="A182" s="55"/>
      <c r="B182" s="79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7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 spans="1:28" ht="14.25" customHeight="1" x14ac:dyDescent="0.25">
      <c r="A183" s="55"/>
      <c r="B183" s="79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7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 spans="1:28" ht="14.25" customHeight="1" x14ac:dyDescent="0.25">
      <c r="A184" s="55"/>
      <c r="B184" s="79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7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 spans="1:28" ht="14.25" customHeight="1" x14ac:dyDescent="0.25">
      <c r="A185" s="55"/>
      <c r="B185" s="79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7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 spans="1:28" ht="14.25" customHeight="1" x14ac:dyDescent="0.25">
      <c r="A186" s="55"/>
      <c r="B186" s="79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7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 spans="1:28" ht="14.25" customHeight="1" x14ac:dyDescent="0.25">
      <c r="A187" s="55"/>
      <c r="B187" s="79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7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 spans="1:28" ht="14.25" customHeight="1" x14ac:dyDescent="0.25">
      <c r="A188" s="55"/>
      <c r="B188" s="79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7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 spans="1:28" ht="14.25" customHeight="1" x14ac:dyDescent="0.25">
      <c r="A189" s="55"/>
      <c r="B189" s="79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7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 spans="1:28" ht="14.25" customHeight="1" x14ac:dyDescent="0.25">
      <c r="A190" s="55"/>
      <c r="B190" s="79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7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 spans="1:28" ht="14.25" customHeight="1" x14ac:dyDescent="0.25">
      <c r="A191" s="55"/>
      <c r="B191" s="79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7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 spans="1:28" ht="14.25" customHeight="1" x14ac:dyDescent="0.25">
      <c r="A192" s="55"/>
      <c r="B192" s="79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7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 spans="1:28" ht="14.25" customHeight="1" x14ac:dyDescent="0.25">
      <c r="A193" s="55"/>
      <c r="B193" s="79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7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 spans="1:28" ht="14.25" customHeight="1" x14ac:dyDescent="0.25">
      <c r="A194" s="55"/>
      <c r="B194" s="79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7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 spans="1:28" ht="14.25" customHeight="1" x14ac:dyDescent="0.25">
      <c r="A195" s="55"/>
      <c r="B195" s="79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7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 spans="1:28" ht="14.25" customHeight="1" x14ac:dyDescent="0.25">
      <c r="A196" s="55"/>
      <c r="B196" s="79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7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 spans="1:28" ht="14.25" customHeight="1" x14ac:dyDescent="0.25">
      <c r="A197" s="55"/>
      <c r="B197" s="79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7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 spans="1:28" ht="14.25" customHeight="1" x14ac:dyDescent="0.25">
      <c r="A198" s="55"/>
      <c r="B198" s="79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7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 spans="1:28" ht="14.25" customHeight="1" x14ac:dyDescent="0.25">
      <c r="A199" s="55"/>
      <c r="B199" s="79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7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spans="1:28" ht="14.25" customHeight="1" x14ac:dyDescent="0.25">
      <c r="A200" s="55"/>
      <c r="B200" s="79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7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spans="1:28" ht="14.25" customHeight="1" x14ac:dyDescent="0.25">
      <c r="A201" s="55"/>
      <c r="B201" s="79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7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spans="1:28" ht="14.25" customHeight="1" x14ac:dyDescent="0.25">
      <c r="A202" s="55"/>
      <c r="B202" s="79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7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 spans="1:28" ht="14.25" customHeight="1" x14ac:dyDescent="0.25">
      <c r="A203" s="55"/>
      <c r="B203" s="79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7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 spans="1:28" ht="14.25" customHeight="1" x14ac:dyDescent="0.25">
      <c r="A204" s="55"/>
      <c r="B204" s="79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7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 spans="1:28" ht="14.25" customHeight="1" x14ac:dyDescent="0.25">
      <c r="A205" s="55"/>
      <c r="B205" s="79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7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 spans="1:28" ht="14.25" customHeight="1" x14ac:dyDescent="0.25">
      <c r="A206" s="55"/>
      <c r="B206" s="79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7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 spans="1:28" ht="14.25" customHeight="1" x14ac:dyDescent="0.25">
      <c r="A207" s="55"/>
      <c r="B207" s="79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7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 spans="1:28" ht="14.25" customHeight="1" x14ac:dyDescent="0.25">
      <c r="A208" s="55"/>
      <c r="B208" s="79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7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 spans="1:28" ht="14.25" customHeight="1" x14ac:dyDescent="0.25">
      <c r="A209" s="55"/>
      <c r="B209" s="79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7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 spans="1:28" ht="14.25" customHeight="1" x14ac:dyDescent="0.25">
      <c r="A210" s="55"/>
      <c r="B210" s="79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7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 spans="1:28" ht="14.25" customHeight="1" x14ac:dyDescent="0.25">
      <c r="A211" s="55"/>
      <c r="B211" s="79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7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 spans="1:28" ht="14.25" customHeight="1" x14ac:dyDescent="0.25">
      <c r="A212" s="55"/>
      <c r="B212" s="79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7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 spans="1:28" ht="14.25" customHeight="1" x14ac:dyDescent="0.25">
      <c r="A213" s="55"/>
      <c r="B213" s="79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7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 spans="1:28" ht="14.25" customHeight="1" x14ac:dyDescent="0.25">
      <c r="A214" s="55"/>
      <c r="B214" s="79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7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 spans="1:28" ht="14.25" customHeight="1" x14ac:dyDescent="0.25">
      <c r="A215" s="55"/>
      <c r="B215" s="79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7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 spans="1:28" ht="14.25" customHeight="1" x14ac:dyDescent="0.25">
      <c r="A216" s="55"/>
      <c r="B216" s="7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7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 spans="1:28" ht="14.25" customHeight="1" x14ac:dyDescent="0.25">
      <c r="A217" s="55"/>
      <c r="B217" s="79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7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 spans="1:28" ht="14.25" customHeight="1" x14ac:dyDescent="0.25">
      <c r="A218" s="55"/>
      <c r="B218" s="79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7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 spans="1:28" ht="14.25" customHeight="1" x14ac:dyDescent="0.25">
      <c r="A219" s="55"/>
      <c r="B219" s="79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7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 spans="1:28" ht="14.25" customHeight="1" x14ac:dyDescent="0.25">
      <c r="A220" s="55"/>
      <c r="B220" s="79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7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spans="1:28" ht="14.25" customHeight="1" x14ac:dyDescent="0.25">
      <c r="A221" s="55"/>
      <c r="B221" s="79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7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spans="1:28" ht="14.25" customHeight="1" x14ac:dyDescent="0.25">
      <c r="A222" s="55"/>
      <c r="B222" s="79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7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spans="1:28" ht="14.25" customHeight="1" x14ac:dyDescent="0.25">
      <c r="A223" s="55"/>
      <c r="B223" s="79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7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spans="1:28" ht="14.25" customHeight="1" x14ac:dyDescent="0.25">
      <c r="A224" s="55"/>
      <c r="B224" s="79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7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spans="1:28" ht="14.25" customHeight="1" x14ac:dyDescent="0.25">
      <c r="A225" s="55"/>
      <c r="B225" s="79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7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spans="1:28" ht="14.25" customHeight="1" x14ac:dyDescent="0.25">
      <c r="A226" s="55"/>
      <c r="B226" s="79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7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spans="1:28" ht="14.25" customHeight="1" x14ac:dyDescent="0.25">
      <c r="A227" s="55"/>
      <c r="B227" s="79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7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spans="1:28" ht="14.25" customHeight="1" x14ac:dyDescent="0.25">
      <c r="A228" s="55"/>
      <c r="B228" s="79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7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spans="1:28" ht="14.25" customHeight="1" x14ac:dyDescent="0.25">
      <c r="A229" s="55"/>
      <c r="B229" s="79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7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spans="1:28" ht="14.25" customHeight="1" x14ac:dyDescent="0.25">
      <c r="A230" s="55"/>
      <c r="B230" s="79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79"/>
      <c r="P230" s="56"/>
      <c r="Q230" s="56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spans="1:28" ht="14.25" customHeight="1" x14ac:dyDescent="0.25">
      <c r="A231" s="55"/>
      <c r="B231" s="79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79"/>
      <c r="P231" s="56"/>
      <c r="Q231" s="56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spans="1:28" ht="14.25" customHeight="1" x14ac:dyDescent="0.25">
      <c r="A232" s="55"/>
      <c r="B232" s="79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79"/>
      <c r="P232" s="56"/>
      <c r="Q232" s="56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spans="1:28" ht="14.25" customHeight="1" x14ac:dyDescent="0.25">
      <c r="A233" s="55"/>
      <c r="B233" s="79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79"/>
      <c r="P233" s="56"/>
      <c r="Q233" s="56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spans="1:28" ht="14.25" customHeight="1" x14ac:dyDescent="0.25">
      <c r="A234" s="55"/>
      <c r="B234" s="79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79"/>
      <c r="P234" s="56"/>
      <c r="Q234" s="56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spans="1:28" ht="14.25" customHeight="1" x14ac:dyDescent="0.25">
      <c r="A235" s="55"/>
      <c r="B235" s="79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79"/>
      <c r="P235" s="56"/>
      <c r="Q235" s="56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spans="1:28" ht="14.25" customHeight="1" x14ac:dyDescent="0.25">
      <c r="A236" s="55"/>
      <c r="B236" s="79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79"/>
      <c r="P236" s="56"/>
      <c r="Q236" s="56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spans="1:28" ht="14.25" customHeight="1" x14ac:dyDescent="0.25">
      <c r="A237" s="55"/>
      <c r="B237" s="79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79"/>
      <c r="P237" s="56"/>
      <c r="Q237" s="56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spans="1:28" ht="14.25" customHeight="1" x14ac:dyDescent="0.25">
      <c r="A238" s="55"/>
      <c r="B238" s="79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79"/>
      <c r="P238" s="56"/>
      <c r="Q238" s="56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spans="1:28" ht="14.25" customHeight="1" x14ac:dyDescent="0.25">
      <c r="A239" s="55"/>
      <c r="B239" s="79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79"/>
      <c r="P239" s="56"/>
      <c r="Q239" s="56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spans="1:28" ht="14.25" customHeight="1" x14ac:dyDescent="0.25">
      <c r="A240" s="55"/>
      <c r="B240" s="79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79"/>
      <c r="P240" s="56"/>
      <c r="Q240" s="56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spans="1:28" ht="14.25" customHeight="1" x14ac:dyDescent="0.25">
      <c r="A241" s="55"/>
      <c r="B241" s="79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79"/>
      <c r="P241" s="56"/>
      <c r="Q241" s="56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spans="1:28" ht="14.25" customHeight="1" x14ac:dyDescent="0.25">
      <c r="A242" s="55"/>
      <c r="B242" s="79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79"/>
      <c r="P242" s="56"/>
      <c r="Q242" s="56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spans="1:28" ht="14.25" customHeight="1" x14ac:dyDescent="0.25">
      <c r="A243" s="55"/>
      <c r="B243" s="79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79"/>
      <c r="P243" s="56"/>
      <c r="Q243" s="56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spans="1:28" ht="14.25" customHeight="1" x14ac:dyDescent="0.25">
      <c r="A244" s="55"/>
      <c r="B244" s="79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79"/>
      <c r="P244" s="56"/>
      <c r="Q244" s="56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spans="1:28" ht="14.25" customHeight="1" x14ac:dyDescent="0.25">
      <c r="A245" s="55"/>
      <c r="B245" s="79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79"/>
      <c r="P245" s="56"/>
      <c r="Q245" s="56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spans="1:28" ht="14.25" customHeight="1" x14ac:dyDescent="0.25">
      <c r="A246" s="55"/>
      <c r="B246" s="79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79"/>
      <c r="P246" s="56"/>
      <c r="Q246" s="56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spans="1:28" ht="14.25" customHeight="1" x14ac:dyDescent="0.25">
      <c r="A247" s="55"/>
      <c r="B247" s="79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79"/>
      <c r="P247" s="56"/>
      <c r="Q247" s="56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spans="1:28" ht="14.25" customHeight="1" x14ac:dyDescent="0.25">
      <c r="A248" s="55"/>
      <c r="B248" s="79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79"/>
      <c r="P248" s="56"/>
      <c r="Q248" s="56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spans="1:28" ht="14.25" customHeight="1" x14ac:dyDescent="0.25">
      <c r="A249" s="55"/>
      <c r="B249" s="79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79"/>
      <c r="P249" s="56"/>
      <c r="Q249" s="56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spans="1:28" ht="14.25" customHeight="1" x14ac:dyDescent="0.25">
      <c r="A250" s="55"/>
      <c r="B250" s="79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79"/>
      <c r="P250" s="56"/>
      <c r="Q250" s="56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spans="1:28" ht="14.25" customHeight="1" x14ac:dyDescent="0.25">
      <c r="A251" s="55"/>
      <c r="B251" s="79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79"/>
      <c r="P251" s="56"/>
      <c r="Q251" s="56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spans="1:28" ht="14.25" customHeight="1" x14ac:dyDescent="0.25">
      <c r="A252" s="55"/>
      <c r="B252" s="79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79"/>
      <c r="P252" s="56"/>
      <c r="Q252" s="56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spans="1:28" ht="14.25" customHeight="1" x14ac:dyDescent="0.25">
      <c r="A253" s="55"/>
      <c r="B253" s="79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79"/>
      <c r="P253" s="56"/>
      <c r="Q253" s="56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spans="1:28" ht="14.25" customHeight="1" x14ac:dyDescent="0.25">
      <c r="A254" s="55"/>
      <c r="B254" s="79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79"/>
      <c r="P254" s="56"/>
      <c r="Q254" s="56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spans="1:28" ht="14.25" customHeight="1" x14ac:dyDescent="0.25">
      <c r="A255" s="55"/>
      <c r="B255" s="79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79"/>
      <c r="P255" s="56"/>
      <c r="Q255" s="56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spans="1:28" ht="14.25" customHeight="1" x14ac:dyDescent="0.25">
      <c r="A256" s="55"/>
      <c r="B256" s="79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79"/>
      <c r="P256" s="56"/>
      <c r="Q256" s="56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spans="1:28" ht="14.25" customHeight="1" x14ac:dyDescent="0.25">
      <c r="A257" s="55"/>
      <c r="B257" s="79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79"/>
      <c r="P257" s="56"/>
      <c r="Q257" s="56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spans="1:28" ht="14.25" customHeight="1" x14ac:dyDescent="0.25">
      <c r="A258" s="55"/>
      <c r="B258" s="79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79"/>
      <c r="P258" s="56"/>
      <c r="Q258" s="56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spans="1:28" ht="14.25" customHeight="1" x14ac:dyDescent="0.25">
      <c r="A259" s="55"/>
      <c r="B259" s="79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79"/>
      <c r="P259" s="56"/>
      <c r="Q259" s="56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spans="1:28" ht="14.25" customHeight="1" x14ac:dyDescent="0.25">
      <c r="A260" s="55"/>
      <c r="B260" s="79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79"/>
      <c r="P260" s="56"/>
      <c r="Q260" s="56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spans="1:28" ht="14.25" customHeight="1" x14ac:dyDescent="0.25">
      <c r="A261" s="55"/>
      <c r="B261" s="79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79"/>
      <c r="P261" s="56"/>
      <c r="Q261" s="56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spans="1:28" ht="14.25" customHeight="1" x14ac:dyDescent="0.25">
      <c r="A262" s="55"/>
      <c r="B262" s="79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79"/>
      <c r="P262" s="56"/>
      <c r="Q262" s="56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spans="1:28" ht="14.25" customHeight="1" x14ac:dyDescent="0.25">
      <c r="A263" s="55"/>
      <c r="B263" s="79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79"/>
      <c r="P263" s="56"/>
      <c r="Q263" s="56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spans="1:28" ht="14.25" customHeight="1" x14ac:dyDescent="0.25">
      <c r="A264" s="55"/>
      <c r="B264" s="79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79"/>
      <c r="P264" s="56"/>
      <c r="Q264" s="56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spans="1:28" ht="14.25" customHeight="1" x14ac:dyDescent="0.25">
      <c r="A265" s="55"/>
      <c r="B265" s="79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79"/>
      <c r="P265" s="56"/>
      <c r="Q265" s="56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spans="1:28" ht="14.25" customHeight="1" x14ac:dyDescent="0.25">
      <c r="A266" s="55"/>
      <c r="B266" s="79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79"/>
      <c r="P266" s="56"/>
      <c r="Q266" s="56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spans="1:28" ht="14.25" customHeight="1" x14ac:dyDescent="0.25">
      <c r="A267" s="55"/>
      <c r="B267" s="79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79"/>
      <c r="P267" s="56"/>
      <c r="Q267" s="56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spans="1:28" ht="14.25" customHeight="1" x14ac:dyDescent="0.25">
      <c r="A268" s="55"/>
      <c r="B268" s="79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79"/>
      <c r="P268" s="56"/>
      <c r="Q268" s="56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spans="1:28" ht="14.25" customHeight="1" x14ac:dyDescent="0.25">
      <c r="A269" s="55"/>
      <c r="B269" s="79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79"/>
      <c r="P269" s="56"/>
      <c r="Q269" s="56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spans="1:28" ht="14.25" customHeight="1" x14ac:dyDescent="0.25">
      <c r="A270" s="55"/>
      <c r="B270" s="79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79"/>
      <c r="P270" s="56"/>
      <c r="Q270" s="56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spans="1:28" ht="14.25" customHeight="1" x14ac:dyDescent="0.25">
      <c r="A271" s="55"/>
      <c r="B271" s="79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79"/>
      <c r="P271" s="56"/>
      <c r="Q271" s="56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spans="1:28" ht="14.25" customHeight="1" x14ac:dyDescent="0.25">
      <c r="A272" s="55"/>
      <c r="B272" s="79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79"/>
      <c r="P272" s="56"/>
      <c r="Q272" s="56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spans="1:28" ht="14.25" customHeight="1" x14ac:dyDescent="0.25">
      <c r="A273" s="55"/>
      <c r="B273" s="79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79"/>
      <c r="P273" s="56"/>
      <c r="Q273" s="56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spans="1:28" ht="14.25" customHeight="1" x14ac:dyDescent="0.25">
      <c r="A274" s="55"/>
      <c r="B274" s="79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79"/>
      <c r="P274" s="56"/>
      <c r="Q274" s="56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spans="1:28" ht="14.25" customHeight="1" x14ac:dyDescent="0.25">
      <c r="A275" s="55"/>
      <c r="B275" s="79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79"/>
      <c r="P275" s="56"/>
      <c r="Q275" s="56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spans="1:28" ht="14.25" customHeight="1" x14ac:dyDescent="0.25">
      <c r="A276" s="55"/>
      <c r="B276" s="79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79"/>
      <c r="P276" s="56"/>
      <c r="Q276" s="56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spans="1:28" ht="14.25" customHeight="1" x14ac:dyDescent="0.25">
      <c r="A277" s="55"/>
      <c r="B277" s="79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79"/>
      <c r="P277" s="56"/>
      <c r="Q277" s="56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spans="1:28" ht="14.25" customHeight="1" x14ac:dyDescent="0.25">
      <c r="A278" s="55"/>
      <c r="B278" s="79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79"/>
      <c r="P278" s="56"/>
      <c r="Q278" s="56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spans="1:28" ht="14.25" customHeight="1" x14ac:dyDescent="0.25">
      <c r="A279" s="55"/>
      <c r="B279" s="79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79"/>
      <c r="P279" s="56"/>
      <c r="Q279" s="56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spans="1:28" ht="14.25" customHeight="1" x14ac:dyDescent="0.25">
      <c r="A280" s="55"/>
      <c r="B280" s="79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79"/>
      <c r="P280" s="56"/>
      <c r="Q280" s="56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spans="1:28" ht="14.25" customHeight="1" x14ac:dyDescent="0.25">
      <c r="A281" s="55"/>
      <c r="B281" s="79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79"/>
      <c r="P281" s="56"/>
      <c r="Q281" s="56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spans="1:28" ht="14.25" customHeight="1" x14ac:dyDescent="0.25">
      <c r="A282" s="55"/>
      <c r="B282" s="79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79"/>
      <c r="P282" s="56"/>
      <c r="Q282" s="56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spans="1:28" ht="14.25" customHeight="1" x14ac:dyDescent="0.25">
      <c r="A283" s="55"/>
      <c r="B283" s="79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79"/>
      <c r="P283" s="56"/>
      <c r="Q283" s="56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spans="1:28" ht="14.25" customHeight="1" x14ac:dyDescent="0.25">
      <c r="A284" s="55"/>
      <c r="B284" s="79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79"/>
      <c r="P284" s="56"/>
      <c r="Q284" s="56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spans="1:28" ht="14.25" customHeight="1" x14ac:dyDescent="0.25">
      <c r="A285" s="55"/>
      <c r="B285" s="79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79"/>
      <c r="P285" s="56"/>
      <c r="Q285" s="56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spans="1:28" ht="14.25" customHeight="1" x14ac:dyDescent="0.25">
      <c r="A286" s="55"/>
      <c r="B286" s="79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79"/>
      <c r="P286" s="56"/>
      <c r="Q286" s="56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spans="1:28" ht="14.25" customHeight="1" x14ac:dyDescent="0.25">
      <c r="A287" s="55"/>
      <c r="B287" s="79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79"/>
      <c r="P287" s="56"/>
      <c r="Q287" s="56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spans="1:28" ht="14.25" customHeight="1" x14ac:dyDescent="0.25">
      <c r="A288" s="55"/>
      <c r="B288" s="79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79"/>
      <c r="P288" s="56"/>
      <c r="Q288" s="56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spans="1:28" ht="14.25" customHeight="1" x14ac:dyDescent="0.25">
      <c r="A289" s="55"/>
      <c r="B289" s="79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79"/>
      <c r="P289" s="56"/>
      <c r="Q289" s="56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spans="1:28" ht="14.25" customHeight="1" x14ac:dyDescent="0.25">
      <c r="A290" s="55"/>
      <c r="B290" s="79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79"/>
      <c r="P290" s="56"/>
      <c r="Q290" s="56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spans="1:28" ht="14.25" customHeight="1" x14ac:dyDescent="0.25">
      <c r="A291" s="55"/>
      <c r="B291" s="79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79"/>
      <c r="P291" s="56"/>
      <c r="Q291" s="56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spans="1:28" ht="14.25" customHeight="1" x14ac:dyDescent="0.25">
      <c r="A292" s="55"/>
      <c r="B292" s="79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79"/>
      <c r="P292" s="56"/>
      <c r="Q292" s="56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spans="1:28" ht="14.25" customHeight="1" x14ac:dyDescent="0.25">
      <c r="A293" s="55"/>
      <c r="B293" s="79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79"/>
      <c r="P293" s="56"/>
      <c r="Q293" s="56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spans="1:28" ht="14.25" customHeight="1" x14ac:dyDescent="0.25">
      <c r="A294" s="55"/>
      <c r="B294" s="79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79"/>
      <c r="P294" s="56"/>
      <c r="Q294" s="56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spans="1:28" ht="14.25" customHeight="1" x14ac:dyDescent="0.25">
      <c r="A295" s="55"/>
      <c r="B295" s="79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79"/>
      <c r="P295" s="56"/>
      <c r="Q295" s="56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spans="1:28" ht="14.25" customHeight="1" x14ac:dyDescent="0.25">
      <c r="A296" s="55"/>
      <c r="B296" s="79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79"/>
      <c r="P296" s="56"/>
      <c r="Q296" s="56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spans="1:28" ht="14.25" customHeight="1" x14ac:dyDescent="0.25">
      <c r="A297" s="55"/>
      <c r="B297" s="79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79"/>
      <c r="P297" s="56"/>
      <c r="Q297" s="56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spans="1:28" ht="14.25" customHeight="1" x14ac:dyDescent="0.25">
      <c r="A298" s="55"/>
      <c r="B298" s="79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79"/>
      <c r="P298" s="56"/>
      <c r="Q298" s="56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spans="1:28" ht="14.25" customHeight="1" x14ac:dyDescent="0.25">
      <c r="A299" s="55"/>
      <c r="B299" s="79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79"/>
      <c r="P299" s="56"/>
      <c r="Q299" s="56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spans="1:28" ht="14.25" customHeight="1" x14ac:dyDescent="0.25">
      <c r="A300" s="55"/>
      <c r="B300" s="79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79"/>
      <c r="P300" s="56"/>
      <c r="Q300" s="56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spans="1:28" ht="14.25" customHeight="1" x14ac:dyDescent="0.25">
      <c r="A301" s="55"/>
      <c r="B301" s="79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79"/>
      <c r="P301" s="56"/>
      <c r="Q301" s="56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spans="1:28" ht="14.25" customHeight="1" x14ac:dyDescent="0.25">
      <c r="A302" s="55"/>
      <c r="B302" s="79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79"/>
      <c r="P302" s="56"/>
      <c r="Q302" s="56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spans="1:28" ht="14.25" customHeight="1" x14ac:dyDescent="0.25">
      <c r="A303" s="55"/>
      <c r="B303" s="79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79"/>
      <c r="P303" s="56"/>
      <c r="Q303" s="56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spans="1:28" ht="14.25" customHeight="1" x14ac:dyDescent="0.25">
      <c r="A304" s="55"/>
      <c r="B304" s="79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79"/>
      <c r="P304" s="56"/>
      <c r="Q304" s="56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spans="1:28" ht="14.25" customHeight="1" x14ac:dyDescent="0.25">
      <c r="A305" s="55"/>
      <c r="B305" s="79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79"/>
      <c r="P305" s="56"/>
      <c r="Q305" s="56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spans="1:28" ht="14.25" customHeight="1" x14ac:dyDescent="0.25">
      <c r="A306" s="55"/>
      <c r="B306" s="79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79"/>
      <c r="P306" s="56"/>
      <c r="Q306" s="56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spans="1:28" ht="14.25" customHeight="1" x14ac:dyDescent="0.25">
      <c r="A307" s="55"/>
      <c r="B307" s="79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79"/>
      <c r="P307" s="56"/>
      <c r="Q307" s="56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spans="1:28" ht="14.25" customHeight="1" x14ac:dyDescent="0.25">
      <c r="A308" s="55"/>
      <c r="B308" s="79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79"/>
      <c r="P308" s="56"/>
      <c r="Q308" s="56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spans="1:28" ht="14.25" customHeight="1" x14ac:dyDescent="0.25">
      <c r="A309" s="55"/>
      <c r="B309" s="79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79"/>
      <c r="P309" s="56"/>
      <c r="Q309" s="56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spans="1:28" ht="14.25" customHeight="1" x14ac:dyDescent="0.25">
      <c r="A310" s="55"/>
      <c r="B310" s="79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79"/>
      <c r="P310" s="56"/>
      <c r="Q310" s="56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spans="1:28" ht="14.25" customHeight="1" x14ac:dyDescent="0.25">
      <c r="A311" s="55"/>
      <c r="B311" s="79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79"/>
      <c r="P311" s="56"/>
      <c r="Q311" s="56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spans="1:28" ht="14.25" customHeight="1" x14ac:dyDescent="0.25">
      <c r="A312" s="55"/>
      <c r="B312" s="79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79"/>
      <c r="P312" s="56"/>
      <c r="Q312" s="56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spans="1:28" ht="14.25" customHeight="1" x14ac:dyDescent="0.25">
      <c r="A313" s="55"/>
      <c r="B313" s="79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79"/>
      <c r="P313" s="56"/>
      <c r="Q313" s="56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spans="1:28" ht="14.25" customHeight="1" x14ac:dyDescent="0.25">
      <c r="A314" s="55"/>
      <c r="B314" s="79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79"/>
      <c r="P314" s="56"/>
      <c r="Q314" s="56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spans="1:28" ht="14.25" customHeight="1" x14ac:dyDescent="0.25">
      <c r="A315" s="55"/>
      <c r="B315" s="79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79"/>
      <c r="P315" s="56"/>
      <c r="Q315" s="56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spans="1:28" ht="14.25" customHeight="1" x14ac:dyDescent="0.25">
      <c r="A316" s="55"/>
      <c r="B316" s="79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79"/>
      <c r="P316" s="56"/>
      <c r="Q316" s="56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spans="1:28" ht="14.25" customHeight="1" x14ac:dyDescent="0.25">
      <c r="A317" s="55"/>
      <c r="B317" s="79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79"/>
      <c r="P317" s="56"/>
      <c r="Q317" s="56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spans="1:28" ht="14.25" customHeight="1" x14ac:dyDescent="0.25">
      <c r="A318" s="55"/>
      <c r="B318" s="79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79"/>
      <c r="P318" s="56"/>
      <c r="Q318" s="56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spans="1:28" ht="14.25" customHeight="1" x14ac:dyDescent="0.25">
      <c r="A319" s="55"/>
      <c r="B319" s="79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79"/>
      <c r="P319" s="56"/>
      <c r="Q319" s="56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spans="1:28" ht="14.25" customHeight="1" x14ac:dyDescent="0.25">
      <c r="A320" s="55"/>
      <c r="B320" s="79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79"/>
      <c r="P320" s="56"/>
      <c r="Q320" s="56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spans="1:28" ht="14.25" customHeight="1" x14ac:dyDescent="0.25">
      <c r="A321" s="55"/>
      <c r="B321" s="79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79"/>
      <c r="P321" s="56"/>
      <c r="Q321" s="56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spans="1:28" ht="14.25" customHeight="1" x14ac:dyDescent="0.25">
      <c r="A322" s="55"/>
      <c r="B322" s="79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79"/>
      <c r="P322" s="56"/>
      <c r="Q322" s="56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spans="1:28" ht="14.25" customHeight="1" x14ac:dyDescent="0.25">
      <c r="A323" s="55"/>
      <c r="B323" s="79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79"/>
      <c r="P323" s="56"/>
      <c r="Q323" s="56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spans="1:28" ht="14.25" customHeight="1" x14ac:dyDescent="0.25">
      <c r="A324" s="55"/>
      <c r="B324" s="79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79"/>
      <c r="P324" s="56"/>
      <c r="Q324" s="56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spans="1:28" ht="14.25" customHeight="1" x14ac:dyDescent="0.25">
      <c r="A325" s="55"/>
      <c r="B325" s="79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79"/>
      <c r="P325" s="56"/>
      <c r="Q325" s="56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spans="1:28" ht="14.25" customHeight="1" x14ac:dyDescent="0.25">
      <c r="A326" s="55"/>
      <c r="B326" s="79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79"/>
      <c r="P326" s="56"/>
      <c r="Q326" s="56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spans="1:28" ht="14.25" customHeight="1" x14ac:dyDescent="0.25">
      <c r="A327" s="55"/>
      <c r="B327" s="79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79"/>
      <c r="P327" s="56"/>
      <c r="Q327" s="56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spans="1:28" ht="14.25" customHeight="1" x14ac:dyDescent="0.25">
      <c r="A328" s="55"/>
      <c r="B328" s="79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79"/>
      <c r="P328" s="56"/>
      <c r="Q328" s="56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spans="1:28" ht="14.25" customHeight="1" x14ac:dyDescent="0.25">
      <c r="A329" s="55"/>
      <c r="B329" s="79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79"/>
      <c r="P329" s="56"/>
      <c r="Q329" s="56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spans="1:28" ht="14.25" customHeight="1" x14ac:dyDescent="0.25">
      <c r="A330" s="55"/>
      <c r="B330" s="79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79"/>
      <c r="P330" s="56"/>
      <c r="Q330" s="56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spans="1:28" ht="14.25" customHeight="1" x14ac:dyDescent="0.25">
      <c r="A331" s="55"/>
      <c r="B331" s="79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79"/>
      <c r="P331" s="56"/>
      <c r="Q331" s="56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spans="1:28" ht="14.25" customHeight="1" x14ac:dyDescent="0.25">
      <c r="A332" s="55"/>
      <c r="B332" s="79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79"/>
      <c r="P332" s="56"/>
      <c r="Q332" s="56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spans="1:28" ht="14.25" customHeight="1" x14ac:dyDescent="0.25">
      <c r="A333" s="55"/>
      <c r="B333" s="79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79"/>
      <c r="P333" s="56"/>
      <c r="Q333" s="56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spans="1:28" ht="14.25" customHeight="1" x14ac:dyDescent="0.25">
      <c r="A334" s="55"/>
      <c r="B334" s="79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79"/>
      <c r="P334" s="56"/>
      <c r="Q334" s="56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spans="1:28" ht="14.25" customHeight="1" x14ac:dyDescent="0.25">
      <c r="A335" s="55"/>
      <c r="B335" s="79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79"/>
      <c r="P335" s="56"/>
      <c r="Q335" s="56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spans="1:28" ht="14.25" customHeight="1" x14ac:dyDescent="0.25">
      <c r="A336" s="55"/>
      <c r="B336" s="79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79"/>
      <c r="P336" s="56"/>
      <c r="Q336" s="56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spans="1:28" ht="14.25" customHeight="1" x14ac:dyDescent="0.25">
      <c r="A337" s="55"/>
      <c r="B337" s="79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79"/>
      <c r="P337" s="56"/>
      <c r="Q337" s="56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spans="1:28" ht="14.25" customHeight="1" x14ac:dyDescent="0.25">
      <c r="A338" s="55"/>
      <c r="B338" s="79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79"/>
      <c r="P338" s="56"/>
      <c r="Q338" s="56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spans="1:28" ht="14.25" customHeight="1" x14ac:dyDescent="0.25">
      <c r="A339" s="55"/>
      <c r="B339" s="79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79"/>
      <c r="P339" s="56"/>
      <c r="Q339" s="56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spans="1:28" ht="14.25" customHeight="1" x14ac:dyDescent="0.25">
      <c r="A340" s="55"/>
      <c r="B340" s="79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79"/>
      <c r="P340" s="56"/>
      <c r="Q340" s="56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spans="1:28" ht="14.25" customHeight="1" x14ac:dyDescent="0.25">
      <c r="A341" s="55"/>
      <c r="B341" s="79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79"/>
      <c r="P341" s="56"/>
      <c r="Q341" s="56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spans="1:28" ht="14.25" customHeight="1" x14ac:dyDescent="0.25">
      <c r="A342" s="55"/>
      <c r="B342" s="79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79"/>
      <c r="P342" s="56"/>
      <c r="Q342" s="56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spans="1:28" ht="14.25" customHeight="1" x14ac:dyDescent="0.25">
      <c r="A343" s="55"/>
      <c r="B343" s="79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79"/>
      <c r="P343" s="56"/>
      <c r="Q343" s="56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spans="1:28" ht="14.25" customHeight="1" x14ac:dyDescent="0.25">
      <c r="A344" s="55"/>
      <c r="B344" s="79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79"/>
      <c r="P344" s="56"/>
      <c r="Q344" s="56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spans="1:28" ht="14.25" customHeight="1" x14ac:dyDescent="0.25">
      <c r="A345" s="55"/>
      <c r="B345" s="79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79"/>
      <c r="P345" s="56"/>
      <c r="Q345" s="56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spans="1:28" ht="14.25" customHeight="1" x14ac:dyDescent="0.25">
      <c r="A346" s="55"/>
      <c r="B346" s="79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79"/>
      <c r="P346" s="56"/>
      <c r="Q346" s="56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spans="1:28" ht="14.25" customHeight="1" x14ac:dyDescent="0.25">
      <c r="A347" s="55"/>
      <c r="B347" s="79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79"/>
      <c r="P347" s="56"/>
      <c r="Q347" s="56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spans="1:28" ht="14.25" customHeight="1" x14ac:dyDescent="0.25">
      <c r="A348" s="55"/>
      <c r="B348" s="79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79"/>
      <c r="P348" s="56"/>
      <c r="Q348" s="56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spans="1:28" ht="14.25" customHeight="1" x14ac:dyDescent="0.25">
      <c r="A349" s="55"/>
      <c r="B349" s="79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79"/>
      <c r="P349" s="56"/>
      <c r="Q349" s="56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spans="1:28" ht="14.25" customHeight="1" x14ac:dyDescent="0.25">
      <c r="A350" s="55"/>
      <c r="B350" s="79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79"/>
      <c r="P350" s="56"/>
      <c r="Q350" s="56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spans="1:28" ht="14.25" customHeight="1" x14ac:dyDescent="0.25">
      <c r="A351" s="55"/>
      <c r="B351" s="79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79"/>
      <c r="P351" s="56"/>
      <c r="Q351" s="56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spans="1:28" ht="14.25" customHeight="1" x14ac:dyDescent="0.25">
      <c r="A352" s="55"/>
      <c r="B352" s="79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79"/>
      <c r="P352" s="56"/>
      <c r="Q352" s="56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spans="1:28" ht="14.25" customHeight="1" x14ac:dyDescent="0.25">
      <c r="A353" s="55"/>
      <c r="B353" s="79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79"/>
      <c r="P353" s="56"/>
      <c r="Q353" s="56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spans="1:28" ht="14.25" customHeight="1" x14ac:dyDescent="0.25">
      <c r="A354" s="55"/>
      <c r="B354" s="79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79"/>
      <c r="P354" s="56"/>
      <c r="Q354" s="56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spans="1:28" ht="14.25" customHeight="1" x14ac:dyDescent="0.25">
      <c r="A355" s="55"/>
      <c r="B355" s="79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79"/>
      <c r="P355" s="56"/>
      <c r="Q355" s="56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spans="1:28" ht="14.25" customHeight="1" x14ac:dyDescent="0.25">
      <c r="A356" s="55"/>
      <c r="B356" s="79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79"/>
      <c r="P356" s="56"/>
      <c r="Q356" s="56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spans="1:28" ht="14.25" customHeight="1" x14ac:dyDescent="0.25">
      <c r="A357" s="55"/>
      <c r="B357" s="79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79"/>
      <c r="P357" s="56"/>
      <c r="Q357" s="56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spans="1:28" ht="14.25" customHeight="1" x14ac:dyDescent="0.25">
      <c r="A358" s="55"/>
      <c r="B358" s="79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79"/>
      <c r="P358" s="56"/>
      <c r="Q358" s="56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spans="1:28" ht="14.25" customHeight="1" x14ac:dyDescent="0.25">
      <c r="A359" s="55"/>
      <c r="B359" s="79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79"/>
      <c r="P359" s="56"/>
      <c r="Q359" s="56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spans="1:28" ht="14.25" customHeight="1" x14ac:dyDescent="0.25">
      <c r="A360" s="55"/>
      <c r="B360" s="79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79"/>
      <c r="P360" s="56"/>
      <c r="Q360" s="56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spans="1:28" ht="14.25" customHeight="1" x14ac:dyDescent="0.25">
      <c r="A361" s="55"/>
      <c r="B361" s="79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79"/>
      <c r="P361" s="56"/>
      <c r="Q361" s="56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spans="1:28" ht="14.25" customHeight="1" x14ac:dyDescent="0.25">
      <c r="A362" s="55"/>
      <c r="B362" s="79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79"/>
      <c r="P362" s="56"/>
      <c r="Q362" s="56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spans="1:28" ht="14.25" customHeight="1" x14ac:dyDescent="0.25">
      <c r="A363" s="55"/>
      <c r="B363" s="79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79"/>
      <c r="P363" s="56"/>
      <c r="Q363" s="56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spans="1:28" ht="14.25" customHeight="1" x14ac:dyDescent="0.25">
      <c r="A364" s="55"/>
      <c r="B364" s="79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79"/>
      <c r="P364" s="56"/>
      <c r="Q364" s="56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spans="1:28" ht="14.25" customHeight="1" x14ac:dyDescent="0.25">
      <c r="A365" s="55"/>
      <c r="B365" s="79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79"/>
      <c r="P365" s="56"/>
      <c r="Q365" s="56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spans="1:28" ht="14.25" customHeight="1" x14ac:dyDescent="0.25">
      <c r="A366" s="55"/>
      <c r="B366" s="79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79"/>
      <c r="P366" s="56"/>
      <c r="Q366" s="56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spans="1:28" ht="14.25" customHeight="1" x14ac:dyDescent="0.25">
      <c r="A367" s="55"/>
      <c r="B367" s="79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79"/>
      <c r="P367" s="56"/>
      <c r="Q367" s="56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spans="1:28" ht="14.25" customHeight="1" x14ac:dyDescent="0.25">
      <c r="A368" s="55"/>
      <c r="B368" s="79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79"/>
      <c r="P368" s="56"/>
      <c r="Q368" s="56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spans="1:28" ht="14.25" customHeight="1" x14ac:dyDescent="0.25">
      <c r="A369" s="55"/>
      <c r="B369" s="79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79"/>
      <c r="P369" s="56"/>
      <c r="Q369" s="56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spans="1:28" ht="14.25" customHeight="1" x14ac:dyDescent="0.25">
      <c r="A370" s="55"/>
      <c r="B370" s="79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79"/>
      <c r="P370" s="56"/>
      <c r="Q370" s="56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spans="1:28" ht="14.25" customHeight="1" x14ac:dyDescent="0.25">
      <c r="A371" s="55"/>
      <c r="B371" s="79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79"/>
      <c r="P371" s="56"/>
      <c r="Q371" s="56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spans="1:28" ht="14.25" customHeight="1" x14ac:dyDescent="0.25">
      <c r="A372" s="55"/>
      <c r="B372" s="79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79"/>
      <c r="P372" s="56"/>
      <c r="Q372" s="56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spans="1:28" ht="14.25" customHeight="1" x14ac:dyDescent="0.25">
      <c r="A373" s="55"/>
      <c r="B373" s="79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79"/>
      <c r="P373" s="56"/>
      <c r="Q373" s="56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spans="1:28" ht="14.25" customHeight="1" x14ac:dyDescent="0.25">
      <c r="A374" s="55"/>
      <c r="B374" s="79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79"/>
      <c r="P374" s="56"/>
      <c r="Q374" s="56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spans="1:28" ht="14.25" customHeight="1" x14ac:dyDescent="0.25">
      <c r="A375" s="55"/>
      <c r="B375" s="79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79"/>
      <c r="P375" s="56"/>
      <c r="Q375" s="56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spans="1:28" ht="14.25" customHeight="1" x14ac:dyDescent="0.25">
      <c r="A376" s="55"/>
      <c r="B376" s="79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79"/>
      <c r="P376" s="56"/>
      <c r="Q376" s="56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spans="1:28" ht="14.25" customHeight="1" x14ac:dyDescent="0.25">
      <c r="A377" s="55"/>
      <c r="B377" s="79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79"/>
      <c r="P377" s="56"/>
      <c r="Q377" s="56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spans="1:28" ht="14.25" customHeight="1" x14ac:dyDescent="0.25">
      <c r="A378" s="55"/>
      <c r="B378" s="79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79"/>
      <c r="P378" s="56"/>
      <c r="Q378" s="56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spans="1:28" ht="14.25" customHeight="1" x14ac:dyDescent="0.25">
      <c r="A379" s="55"/>
      <c r="B379" s="79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79"/>
      <c r="P379" s="56"/>
      <c r="Q379" s="56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spans="1:28" ht="14.25" customHeight="1" x14ac:dyDescent="0.25">
      <c r="A380" s="55"/>
      <c r="B380" s="79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79"/>
      <c r="P380" s="56"/>
      <c r="Q380" s="56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spans="1:28" ht="14.25" customHeight="1" x14ac:dyDescent="0.25">
      <c r="A381" s="55"/>
      <c r="B381" s="79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79"/>
      <c r="P381" s="56"/>
      <c r="Q381" s="56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spans="1:28" ht="14.25" customHeight="1" x14ac:dyDescent="0.25">
      <c r="A382" s="55"/>
      <c r="B382" s="79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79"/>
      <c r="P382" s="56"/>
      <c r="Q382" s="56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spans="1:28" ht="14.25" customHeight="1" x14ac:dyDescent="0.25">
      <c r="A383" s="55"/>
      <c r="B383" s="79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79"/>
      <c r="P383" s="56"/>
      <c r="Q383" s="56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spans="1:28" ht="14.25" customHeight="1" x14ac:dyDescent="0.25">
      <c r="A384" s="55"/>
      <c r="B384" s="79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79"/>
      <c r="P384" s="56"/>
      <c r="Q384" s="56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spans="1:28" ht="14.25" customHeight="1" x14ac:dyDescent="0.25">
      <c r="A385" s="55"/>
      <c r="B385" s="79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79"/>
      <c r="P385" s="56"/>
      <c r="Q385" s="56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spans="1:28" ht="14.25" customHeight="1" x14ac:dyDescent="0.25">
      <c r="A386" s="55"/>
      <c r="B386" s="79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79"/>
      <c r="P386" s="56"/>
      <c r="Q386" s="56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spans="1:28" ht="14.25" customHeight="1" x14ac:dyDescent="0.25">
      <c r="A387" s="55"/>
      <c r="B387" s="79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79"/>
      <c r="P387" s="56"/>
      <c r="Q387" s="56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spans="1:28" ht="14.25" customHeight="1" x14ac:dyDescent="0.25">
      <c r="A388" s="55"/>
      <c r="B388" s="79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79"/>
      <c r="P388" s="56"/>
      <c r="Q388" s="56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spans="1:28" ht="14.25" customHeight="1" x14ac:dyDescent="0.25">
      <c r="A389" s="55"/>
      <c r="B389" s="79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79"/>
      <c r="P389" s="56"/>
      <c r="Q389" s="56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spans="1:28" ht="14.25" customHeight="1" x14ac:dyDescent="0.25">
      <c r="A390" s="55"/>
      <c r="B390" s="79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79"/>
      <c r="P390" s="56"/>
      <c r="Q390" s="56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spans="1:28" ht="14.25" customHeight="1" x14ac:dyDescent="0.25">
      <c r="A391" s="55"/>
      <c r="B391" s="79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79"/>
      <c r="P391" s="56"/>
      <c r="Q391" s="56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spans="1:28" ht="14.25" customHeight="1" x14ac:dyDescent="0.25">
      <c r="A392" s="55"/>
      <c r="B392" s="79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79"/>
      <c r="P392" s="56"/>
      <c r="Q392" s="56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spans="1:28" ht="14.25" customHeight="1" x14ac:dyDescent="0.25">
      <c r="A393" s="55"/>
      <c r="B393" s="79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79"/>
      <c r="P393" s="56"/>
      <c r="Q393" s="56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spans="1:28" ht="14.25" customHeight="1" x14ac:dyDescent="0.25">
      <c r="A394" s="55"/>
      <c r="B394" s="79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79"/>
      <c r="P394" s="56"/>
      <c r="Q394" s="56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spans="1:28" ht="14.25" customHeight="1" x14ac:dyDescent="0.25">
      <c r="A395" s="55"/>
      <c r="B395" s="79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79"/>
      <c r="P395" s="56"/>
      <c r="Q395" s="56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spans="1:28" ht="14.25" customHeight="1" x14ac:dyDescent="0.25">
      <c r="A396" s="55"/>
      <c r="B396" s="79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79"/>
      <c r="P396" s="56"/>
      <c r="Q396" s="56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spans="1:28" ht="14.25" customHeight="1" x14ac:dyDescent="0.25">
      <c r="A397" s="55"/>
      <c r="B397" s="79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79"/>
      <c r="P397" s="56"/>
      <c r="Q397" s="56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spans="1:28" ht="14.25" customHeight="1" x14ac:dyDescent="0.25">
      <c r="A398" s="55"/>
      <c r="B398" s="79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79"/>
      <c r="P398" s="56"/>
      <c r="Q398" s="56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spans="1:28" ht="14.25" customHeight="1" x14ac:dyDescent="0.25">
      <c r="A399" s="55"/>
      <c r="B399" s="79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79"/>
      <c r="P399" s="56"/>
      <c r="Q399" s="56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spans="1:28" ht="14.25" customHeight="1" x14ac:dyDescent="0.25">
      <c r="A400" s="55"/>
      <c r="B400" s="79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79"/>
      <c r="P400" s="56"/>
      <c r="Q400" s="56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spans="1:28" ht="14.25" customHeight="1" x14ac:dyDescent="0.25">
      <c r="A401" s="55"/>
      <c r="B401" s="79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79"/>
      <c r="P401" s="56"/>
      <c r="Q401" s="56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spans="1:28" ht="14.25" customHeight="1" x14ac:dyDescent="0.25">
      <c r="A402" s="55"/>
      <c r="B402" s="79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79"/>
      <c r="P402" s="56"/>
      <c r="Q402" s="56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spans="1:28" ht="14.25" customHeight="1" x14ac:dyDescent="0.25">
      <c r="A403" s="55"/>
      <c r="B403" s="79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79"/>
      <c r="P403" s="56"/>
      <c r="Q403" s="56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spans="1:28" ht="14.25" customHeight="1" x14ac:dyDescent="0.25">
      <c r="A404" s="55"/>
      <c r="B404" s="79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79"/>
      <c r="P404" s="56"/>
      <c r="Q404" s="56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spans="1:28" ht="14.25" customHeight="1" x14ac:dyDescent="0.25">
      <c r="A405" s="55"/>
      <c r="B405" s="79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79"/>
      <c r="P405" s="56"/>
      <c r="Q405" s="56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spans="1:28" ht="14.25" customHeight="1" x14ac:dyDescent="0.25">
      <c r="A406" s="55"/>
      <c r="B406" s="79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79"/>
      <c r="P406" s="56"/>
      <c r="Q406" s="56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spans="1:28" ht="14.25" customHeight="1" x14ac:dyDescent="0.25">
      <c r="A407" s="55"/>
      <c r="B407" s="79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79"/>
      <c r="P407" s="56"/>
      <c r="Q407" s="56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spans="1:28" ht="14.25" customHeight="1" x14ac:dyDescent="0.25">
      <c r="A408" s="55"/>
      <c r="B408" s="79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79"/>
      <c r="P408" s="56"/>
      <c r="Q408" s="56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spans="1:28" ht="14.25" customHeight="1" x14ac:dyDescent="0.25">
      <c r="A409" s="55"/>
      <c r="B409" s="79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79"/>
      <c r="P409" s="56"/>
      <c r="Q409" s="56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spans="1:28" ht="14.25" customHeight="1" x14ac:dyDescent="0.25">
      <c r="A410" s="55"/>
      <c r="B410" s="79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79"/>
      <c r="P410" s="56"/>
      <c r="Q410" s="56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spans="1:28" ht="14.25" customHeight="1" x14ac:dyDescent="0.25">
      <c r="A411" s="55"/>
      <c r="B411" s="79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79"/>
      <c r="P411" s="56"/>
      <c r="Q411" s="56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spans="1:28" ht="14.25" customHeight="1" x14ac:dyDescent="0.25">
      <c r="A412" s="55"/>
      <c r="B412" s="79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79"/>
      <c r="P412" s="56"/>
      <c r="Q412" s="56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spans="1:28" ht="14.25" customHeight="1" x14ac:dyDescent="0.25">
      <c r="A413" s="55"/>
      <c r="B413" s="79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79"/>
      <c r="P413" s="56"/>
      <c r="Q413" s="56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spans="1:28" ht="14.25" customHeight="1" x14ac:dyDescent="0.25">
      <c r="A414" s="55"/>
      <c r="B414" s="79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79"/>
      <c r="P414" s="56"/>
      <c r="Q414" s="56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spans="1:28" ht="14.25" customHeight="1" x14ac:dyDescent="0.25">
      <c r="A415" s="55"/>
      <c r="B415" s="79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79"/>
      <c r="P415" s="56"/>
      <c r="Q415" s="56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spans="1:28" ht="14.25" customHeight="1" x14ac:dyDescent="0.25">
      <c r="A416" s="55"/>
      <c r="B416" s="79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79"/>
      <c r="P416" s="56"/>
      <c r="Q416" s="56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spans="1:28" ht="14.25" customHeight="1" x14ac:dyDescent="0.25">
      <c r="A417" s="55"/>
      <c r="B417" s="79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79"/>
      <c r="P417" s="56"/>
      <c r="Q417" s="56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spans="1:28" ht="14.25" customHeight="1" x14ac:dyDescent="0.25">
      <c r="A418" s="55"/>
      <c r="B418" s="79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79"/>
      <c r="P418" s="56"/>
      <c r="Q418" s="56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spans="1:28" ht="14.25" customHeight="1" x14ac:dyDescent="0.25">
      <c r="A419" s="55"/>
      <c r="B419" s="79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79"/>
      <c r="P419" s="56"/>
      <c r="Q419" s="56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spans="1:28" ht="14.25" customHeight="1" x14ac:dyDescent="0.25">
      <c r="A420" s="55"/>
      <c r="B420" s="79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79"/>
      <c r="P420" s="56"/>
      <c r="Q420" s="56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spans="1:28" ht="14.25" customHeight="1" x14ac:dyDescent="0.25">
      <c r="A421" s="55"/>
      <c r="B421" s="79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79"/>
      <c r="P421" s="56"/>
      <c r="Q421" s="56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spans="1:28" ht="14.25" customHeight="1" x14ac:dyDescent="0.25">
      <c r="A422" s="55"/>
      <c r="B422" s="79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79"/>
      <c r="P422" s="56"/>
      <c r="Q422" s="56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spans="1:28" ht="14.25" customHeight="1" x14ac:dyDescent="0.25">
      <c r="A423" s="55"/>
      <c r="B423" s="79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79"/>
      <c r="P423" s="56"/>
      <c r="Q423" s="56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spans="1:28" ht="14.25" customHeight="1" x14ac:dyDescent="0.25">
      <c r="A424" s="55"/>
      <c r="B424" s="79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79"/>
      <c r="P424" s="56"/>
      <c r="Q424" s="56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spans="1:28" ht="14.25" customHeight="1" x14ac:dyDescent="0.25">
      <c r="A425" s="55"/>
      <c r="B425" s="79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79"/>
      <c r="P425" s="56"/>
      <c r="Q425" s="56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spans="1:28" ht="14.25" customHeight="1" x14ac:dyDescent="0.25">
      <c r="A426" s="55"/>
      <c r="B426" s="79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79"/>
      <c r="P426" s="56"/>
      <c r="Q426" s="56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spans="1:28" ht="14.25" customHeight="1" x14ac:dyDescent="0.25">
      <c r="A427" s="55"/>
      <c r="B427" s="79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79"/>
      <c r="P427" s="56"/>
      <c r="Q427" s="56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spans="1:28" ht="14.25" customHeight="1" x14ac:dyDescent="0.25">
      <c r="A428" s="55"/>
      <c r="B428" s="79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79"/>
      <c r="P428" s="56"/>
      <c r="Q428" s="56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spans="1:28" ht="14.25" customHeight="1" x14ac:dyDescent="0.25">
      <c r="A429" s="55"/>
      <c r="B429" s="79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79"/>
      <c r="P429" s="56"/>
      <c r="Q429" s="56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spans="1:28" ht="14.25" customHeight="1" x14ac:dyDescent="0.25">
      <c r="A430" s="55"/>
      <c r="B430" s="79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79"/>
      <c r="P430" s="56"/>
      <c r="Q430" s="56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spans="1:28" ht="14.25" customHeight="1" x14ac:dyDescent="0.25">
      <c r="A431" s="55"/>
      <c r="B431" s="79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79"/>
      <c r="P431" s="56"/>
      <c r="Q431" s="56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spans="1:28" ht="14.25" customHeight="1" x14ac:dyDescent="0.25">
      <c r="A432" s="55"/>
      <c r="B432" s="79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79"/>
      <c r="P432" s="56"/>
      <c r="Q432" s="56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spans="1:28" ht="14.25" customHeight="1" x14ac:dyDescent="0.25">
      <c r="A433" s="55"/>
      <c r="B433" s="79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79"/>
      <c r="P433" s="56"/>
      <c r="Q433" s="56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spans="1:28" ht="14.25" customHeight="1" x14ac:dyDescent="0.25">
      <c r="A434" s="55"/>
      <c r="B434" s="79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79"/>
      <c r="P434" s="56"/>
      <c r="Q434" s="56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spans="1:28" ht="14.25" customHeight="1" x14ac:dyDescent="0.25">
      <c r="A435" s="55"/>
      <c r="B435" s="79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79"/>
      <c r="P435" s="56"/>
      <c r="Q435" s="56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spans="1:28" ht="14.25" customHeight="1" x14ac:dyDescent="0.25">
      <c r="A436" s="55"/>
      <c r="B436" s="79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79"/>
      <c r="P436" s="56"/>
      <c r="Q436" s="56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spans="1:28" ht="14.25" customHeight="1" x14ac:dyDescent="0.25">
      <c r="A437" s="55"/>
      <c r="B437" s="79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79"/>
      <c r="P437" s="56"/>
      <c r="Q437" s="56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spans="1:28" ht="14.25" customHeight="1" x14ac:dyDescent="0.25">
      <c r="A438" s="55"/>
      <c r="B438" s="79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79"/>
      <c r="P438" s="56"/>
      <c r="Q438" s="56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spans="1:28" ht="14.25" customHeight="1" x14ac:dyDescent="0.25">
      <c r="A439" s="55"/>
      <c r="B439" s="79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79"/>
      <c r="P439" s="56"/>
      <c r="Q439" s="56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spans="1:28" ht="14.25" customHeight="1" x14ac:dyDescent="0.25">
      <c r="A440" s="55"/>
      <c r="B440" s="79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79"/>
      <c r="P440" s="56"/>
      <c r="Q440" s="56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spans="1:28" ht="14.25" customHeight="1" x14ac:dyDescent="0.25">
      <c r="A441" s="55"/>
      <c r="B441" s="79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79"/>
      <c r="P441" s="56"/>
      <c r="Q441" s="56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spans="1:28" ht="14.25" customHeight="1" x14ac:dyDescent="0.25">
      <c r="A442" s="55"/>
      <c r="B442" s="79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79"/>
      <c r="P442" s="56"/>
      <c r="Q442" s="56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spans="1:28" ht="14.25" customHeight="1" x14ac:dyDescent="0.25">
      <c r="A443" s="55"/>
      <c r="B443" s="79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79"/>
      <c r="P443" s="56"/>
      <c r="Q443" s="56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spans="1:28" ht="14.25" customHeight="1" x14ac:dyDescent="0.25">
      <c r="A444" s="55"/>
      <c r="B444" s="79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79"/>
      <c r="P444" s="56"/>
      <c r="Q444" s="56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spans="1:28" ht="14.25" customHeight="1" x14ac:dyDescent="0.25">
      <c r="A445" s="55"/>
      <c r="B445" s="79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79"/>
      <c r="P445" s="56"/>
      <c r="Q445" s="56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spans="1:28" ht="14.25" customHeight="1" x14ac:dyDescent="0.25">
      <c r="A446" s="55"/>
      <c r="B446" s="79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79"/>
      <c r="P446" s="56"/>
      <c r="Q446" s="56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spans="1:28" ht="14.25" customHeight="1" x14ac:dyDescent="0.25">
      <c r="A447" s="55"/>
      <c r="B447" s="79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79"/>
      <c r="P447" s="56"/>
      <c r="Q447" s="56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spans="1:28" ht="14.25" customHeight="1" x14ac:dyDescent="0.25">
      <c r="A448" s="55"/>
      <c r="B448" s="79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79"/>
      <c r="P448" s="56"/>
      <c r="Q448" s="56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spans="1:28" ht="14.25" customHeight="1" x14ac:dyDescent="0.25">
      <c r="A449" s="55"/>
      <c r="B449" s="79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79"/>
      <c r="P449" s="56"/>
      <c r="Q449" s="56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spans="1:28" ht="14.25" customHeight="1" x14ac:dyDescent="0.25">
      <c r="A450" s="55"/>
      <c r="B450" s="79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79"/>
      <c r="P450" s="56"/>
      <c r="Q450" s="56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spans="1:28" ht="14.25" customHeight="1" x14ac:dyDescent="0.25">
      <c r="A451" s="55"/>
      <c r="B451" s="79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79"/>
      <c r="P451" s="56"/>
      <c r="Q451" s="56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spans="1:28" ht="14.25" customHeight="1" x14ac:dyDescent="0.25">
      <c r="A452" s="55"/>
      <c r="B452" s="79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79"/>
      <c r="P452" s="56"/>
      <c r="Q452" s="56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spans="1:28" ht="14.25" customHeight="1" x14ac:dyDescent="0.25">
      <c r="A453" s="55"/>
      <c r="B453" s="79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79"/>
      <c r="P453" s="56"/>
      <c r="Q453" s="56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spans="1:28" ht="14.25" customHeight="1" x14ac:dyDescent="0.25">
      <c r="A454" s="55"/>
      <c r="B454" s="79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79"/>
      <c r="P454" s="56"/>
      <c r="Q454" s="56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spans="1:28" ht="14.25" customHeight="1" x14ac:dyDescent="0.25">
      <c r="A455" s="55"/>
      <c r="B455" s="79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79"/>
      <c r="P455" s="56"/>
      <c r="Q455" s="56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spans="1:28" ht="14.25" customHeight="1" x14ac:dyDescent="0.25">
      <c r="A456" s="55"/>
      <c r="B456" s="79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79"/>
      <c r="P456" s="56"/>
      <c r="Q456" s="56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spans="1:28" ht="14.25" customHeight="1" x14ac:dyDescent="0.25">
      <c r="A457" s="55"/>
      <c r="B457" s="79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79"/>
      <c r="P457" s="56"/>
      <c r="Q457" s="56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spans="1:28" ht="14.25" customHeight="1" x14ac:dyDescent="0.25">
      <c r="A458" s="55"/>
      <c r="B458" s="79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79"/>
      <c r="P458" s="56"/>
      <c r="Q458" s="56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spans="1:28" ht="14.25" customHeight="1" x14ac:dyDescent="0.25">
      <c r="A459" s="55"/>
      <c r="B459" s="79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79"/>
      <c r="P459" s="56"/>
      <c r="Q459" s="56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spans="1:28" ht="14.25" customHeight="1" x14ac:dyDescent="0.25">
      <c r="A460" s="55"/>
      <c r="B460" s="79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79"/>
      <c r="P460" s="56"/>
      <c r="Q460" s="56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spans="1:28" ht="14.25" customHeight="1" x14ac:dyDescent="0.25">
      <c r="A461" s="55"/>
      <c r="B461" s="79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79"/>
      <c r="P461" s="56"/>
      <c r="Q461" s="56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spans="1:28" ht="14.25" customHeight="1" x14ac:dyDescent="0.25">
      <c r="A462" s="55"/>
      <c r="B462" s="79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79"/>
      <c r="P462" s="56"/>
      <c r="Q462" s="56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spans="1:28" ht="14.25" customHeight="1" x14ac:dyDescent="0.25">
      <c r="A463" s="55"/>
      <c r="B463" s="79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79"/>
      <c r="P463" s="56"/>
      <c r="Q463" s="56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spans="1:28" ht="14.25" customHeight="1" x14ac:dyDescent="0.25">
      <c r="A464" s="55"/>
      <c r="B464" s="79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79"/>
      <c r="P464" s="56"/>
      <c r="Q464" s="56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spans="1:28" ht="14.25" customHeight="1" x14ac:dyDescent="0.25">
      <c r="A465" s="55"/>
      <c r="B465" s="79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79"/>
      <c r="P465" s="56"/>
      <c r="Q465" s="56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spans="1:28" ht="14.25" customHeight="1" x14ac:dyDescent="0.25">
      <c r="A466" s="55"/>
      <c r="B466" s="79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79"/>
      <c r="P466" s="56"/>
      <c r="Q466" s="56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spans="1:28" ht="14.25" customHeight="1" x14ac:dyDescent="0.25">
      <c r="A467" s="55"/>
      <c r="B467" s="79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79"/>
      <c r="P467" s="56"/>
      <c r="Q467" s="56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spans="1:28" ht="14.25" customHeight="1" x14ac:dyDescent="0.25">
      <c r="A468" s="55"/>
      <c r="B468" s="79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79"/>
      <c r="P468" s="56"/>
      <c r="Q468" s="56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spans="1:28" ht="14.25" customHeight="1" x14ac:dyDescent="0.25">
      <c r="A469" s="55"/>
      <c r="B469" s="79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79"/>
      <c r="P469" s="56"/>
      <c r="Q469" s="56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spans="1:28" ht="14.25" customHeight="1" x14ac:dyDescent="0.25">
      <c r="A470" s="55"/>
      <c r="B470" s="79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79"/>
      <c r="P470" s="56"/>
      <c r="Q470" s="56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spans="1:28" ht="14.25" customHeight="1" x14ac:dyDescent="0.25">
      <c r="A471" s="55"/>
      <c r="B471" s="79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79"/>
      <c r="P471" s="56"/>
      <c r="Q471" s="56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spans="1:28" ht="14.25" customHeight="1" x14ac:dyDescent="0.25">
      <c r="A472" s="55"/>
      <c r="B472" s="79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79"/>
      <c r="P472" s="56"/>
      <c r="Q472" s="56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spans="1:28" ht="14.25" customHeight="1" x14ac:dyDescent="0.25">
      <c r="A473" s="55"/>
      <c r="B473" s="79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79"/>
      <c r="P473" s="56"/>
      <c r="Q473" s="56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spans="1:28" ht="14.25" customHeight="1" x14ac:dyDescent="0.25">
      <c r="A474" s="55"/>
      <c r="B474" s="79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79"/>
      <c r="P474" s="56"/>
      <c r="Q474" s="56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spans="1:28" ht="14.25" customHeight="1" x14ac:dyDescent="0.25">
      <c r="A475" s="55"/>
      <c r="B475" s="79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79"/>
      <c r="P475" s="56"/>
      <c r="Q475" s="56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spans="1:28" ht="14.25" customHeight="1" x14ac:dyDescent="0.25">
      <c r="A476" s="55"/>
      <c r="B476" s="79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79"/>
      <c r="P476" s="56"/>
      <c r="Q476" s="56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spans="1:28" ht="14.25" customHeight="1" x14ac:dyDescent="0.25">
      <c r="A477" s="55"/>
      <c r="B477" s="79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79"/>
      <c r="P477" s="56"/>
      <c r="Q477" s="56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spans="1:28" ht="14.25" customHeight="1" x14ac:dyDescent="0.25">
      <c r="A478" s="55"/>
      <c r="B478" s="79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79"/>
      <c r="P478" s="56"/>
      <c r="Q478" s="56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spans="1:28" ht="14.25" customHeight="1" x14ac:dyDescent="0.25">
      <c r="A479" s="55"/>
      <c r="B479" s="79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79"/>
      <c r="P479" s="56"/>
      <c r="Q479" s="56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spans="1:28" ht="14.25" customHeight="1" x14ac:dyDescent="0.25">
      <c r="A480" s="55"/>
      <c r="B480" s="79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79"/>
      <c r="P480" s="56"/>
      <c r="Q480" s="56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spans="1:28" ht="14.25" customHeight="1" x14ac:dyDescent="0.25">
      <c r="A481" s="55"/>
      <c r="B481" s="79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79"/>
      <c r="P481" s="56"/>
      <c r="Q481" s="56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spans="1:28" ht="14.25" customHeight="1" x14ac:dyDescent="0.25">
      <c r="A482" s="55"/>
      <c r="B482" s="79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79"/>
      <c r="P482" s="56"/>
      <c r="Q482" s="56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spans="1:28" ht="14.25" customHeight="1" x14ac:dyDescent="0.25">
      <c r="A483" s="55"/>
      <c r="B483" s="79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79"/>
      <c r="P483" s="56"/>
      <c r="Q483" s="56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spans="1:28" ht="14.25" customHeight="1" x14ac:dyDescent="0.25">
      <c r="A484" s="55"/>
      <c r="B484" s="79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79"/>
      <c r="P484" s="56"/>
      <c r="Q484" s="56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spans="1:28" ht="14.25" customHeight="1" x14ac:dyDescent="0.25">
      <c r="A485" s="55"/>
      <c r="B485" s="79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79"/>
      <c r="P485" s="56"/>
      <c r="Q485" s="56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spans="1:28" ht="14.25" customHeight="1" x14ac:dyDescent="0.25">
      <c r="A486" s="55"/>
      <c r="B486" s="79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79"/>
      <c r="P486" s="56"/>
      <c r="Q486" s="56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spans="1:28" ht="14.25" customHeight="1" x14ac:dyDescent="0.25">
      <c r="A487" s="55"/>
      <c r="B487" s="79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79"/>
      <c r="P487" s="56"/>
      <c r="Q487" s="56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spans="1:28" ht="14.25" customHeight="1" x14ac:dyDescent="0.25">
      <c r="A488" s="55"/>
      <c r="B488" s="79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79"/>
      <c r="P488" s="56"/>
      <c r="Q488" s="56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spans="1:28" ht="14.25" customHeight="1" x14ac:dyDescent="0.25">
      <c r="A489" s="55"/>
      <c r="B489" s="79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79"/>
      <c r="P489" s="56"/>
      <c r="Q489" s="56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spans="1:28" ht="14.25" customHeight="1" x14ac:dyDescent="0.25">
      <c r="A490" s="55"/>
      <c r="B490" s="79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79"/>
      <c r="P490" s="56"/>
      <c r="Q490" s="56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spans="1:28" ht="14.25" customHeight="1" x14ac:dyDescent="0.25">
      <c r="A491" s="55"/>
      <c r="B491" s="79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79"/>
      <c r="P491" s="56"/>
      <c r="Q491" s="56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spans="1:28" ht="14.25" customHeight="1" x14ac:dyDescent="0.25">
      <c r="A492" s="55"/>
      <c r="B492" s="79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79"/>
      <c r="P492" s="56"/>
      <c r="Q492" s="56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spans="1:28" ht="14.25" customHeight="1" x14ac:dyDescent="0.25">
      <c r="A493" s="55"/>
      <c r="B493" s="79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79"/>
      <c r="P493" s="56"/>
      <c r="Q493" s="56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spans="1:28" ht="14.25" customHeight="1" x14ac:dyDescent="0.25">
      <c r="A494" s="55"/>
      <c r="B494" s="79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79"/>
      <c r="P494" s="56"/>
      <c r="Q494" s="56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spans="1:28" ht="14.25" customHeight="1" x14ac:dyDescent="0.25">
      <c r="A495" s="55"/>
      <c r="B495" s="79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79"/>
      <c r="P495" s="56"/>
      <c r="Q495" s="56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spans="1:28" ht="14.25" customHeight="1" x14ac:dyDescent="0.25">
      <c r="A496" s="55"/>
      <c r="B496" s="79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79"/>
      <c r="P496" s="56"/>
      <c r="Q496" s="56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spans="1:28" ht="14.25" customHeight="1" x14ac:dyDescent="0.25">
      <c r="A497" s="55"/>
      <c r="B497" s="79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79"/>
      <c r="P497" s="56"/>
      <c r="Q497" s="56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spans="1:28" ht="14.25" customHeight="1" x14ac:dyDescent="0.25">
      <c r="A498" s="55"/>
      <c r="B498" s="79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79"/>
      <c r="P498" s="56"/>
      <c r="Q498" s="56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spans="1:28" ht="14.25" customHeight="1" x14ac:dyDescent="0.25">
      <c r="A499" s="55"/>
      <c r="B499" s="79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79"/>
      <c r="P499" s="56"/>
      <c r="Q499" s="56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spans="1:28" ht="14.25" customHeight="1" x14ac:dyDescent="0.25">
      <c r="A500" s="55"/>
      <c r="B500" s="79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79"/>
      <c r="P500" s="56"/>
      <c r="Q500" s="56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spans="1:28" ht="14.25" customHeight="1" x14ac:dyDescent="0.25">
      <c r="A501" s="55"/>
      <c r="B501" s="79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79"/>
      <c r="P501" s="56"/>
      <c r="Q501" s="56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spans="1:28" ht="14.25" customHeight="1" x14ac:dyDescent="0.25">
      <c r="A502" s="55"/>
      <c r="B502" s="79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79"/>
      <c r="P502" s="56"/>
      <c r="Q502" s="56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spans="1:28" ht="14.25" customHeight="1" x14ac:dyDescent="0.25">
      <c r="A503" s="55"/>
      <c r="B503" s="79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79"/>
      <c r="P503" s="56"/>
      <c r="Q503" s="56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spans="1:28" ht="14.25" customHeight="1" x14ac:dyDescent="0.25">
      <c r="A504" s="55"/>
      <c r="B504" s="79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79"/>
      <c r="P504" s="56"/>
      <c r="Q504" s="56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spans="1:28" ht="14.25" customHeight="1" x14ac:dyDescent="0.25">
      <c r="A505" s="55"/>
      <c r="B505" s="79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79"/>
      <c r="P505" s="56"/>
      <c r="Q505" s="56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spans="1:28" ht="14.25" customHeight="1" x14ac:dyDescent="0.25">
      <c r="A506" s="55"/>
      <c r="B506" s="79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79"/>
      <c r="P506" s="56"/>
      <c r="Q506" s="56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spans="1:28" ht="14.25" customHeight="1" x14ac:dyDescent="0.25">
      <c r="A507" s="55"/>
      <c r="B507" s="79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79"/>
      <c r="P507" s="56"/>
      <c r="Q507" s="56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spans="1:28" ht="14.25" customHeight="1" x14ac:dyDescent="0.25">
      <c r="A508" s="55"/>
      <c r="B508" s="79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79"/>
      <c r="P508" s="56"/>
      <c r="Q508" s="56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spans="1:28" ht="14.25" customHeight="1" x14ac:dyDescent="0.25">
      <c r="A509" s="55"/>
      <c r="B509" s="79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79"/>
      <c r="P509" s="56"/>
      <c r="Q509" s="56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spans="1:28" ht="14.25" customHeight="1" x14ac:dyDescent="0.25">
      <c r="A510" s="55"/>
      <c r="B510" s="79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79"/>
      <c r="P510" s="56"/>
      <c r="Q510" s="56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spans="1:28" ht="14.25" customHeight="1" x14ac:dyDescent="0.25">
      <c r="A511" s="55"/>
      <c r="B511" s="79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79"/>
      <c r="P511" s="56"/>
      <c r="Q511" s="56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spans="1:28" ht="14.25" customHeight="1" x14ac:dyDescent="0.25">
      <c r="A512" s="55"/>
      <c r="B512" s="79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79"/>
      <c r="P512" s="56"/>
      <c r="Q512" s="56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spans="1:28" ht="14.25" customHeight="1" x14ac:dyDescent="0.25">
      <c r="A513" s="55"/>
      <c r="B513" s="79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79"/>
      <c r="P513" s="56"/>
      <c r="Q513" s="56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spans="1:28" ht="14.25" customHeight="1" x14ac:dyDescent="0.25">
      <c r="A514" s="55"/>
      <c r="B514" s="79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79"/>
      <c r="P514" s="56"/>
      <c r="Q514" s="56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spans="1:28" ht="14.25" customHeight="1" x14ac:dyDescent="0.25">
      <c r="A515" s="55"/>
      <c r="B515" s="79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79"/>
      <c r="P515" s="56"/>
      <c r="Q515" s="56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spans="1:28" ht="14.25" customHeight="1" x14ac:dyDescent="0.25">
      <c r="A516" s="55"/>
      <c r="B516" s="79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79"/>
      <c r="P516" s="56"/>
      <c r="Q516" s="56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spans="1:28" ht="14.25" customHeight="1" x14ac:dyDescent="0.25">
      <c r="A517" s="55"/>
      <c r="B517" s="79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79"/>
      <c r="P517" s="56"/>
      <c r="Q517" s="56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spans="1:28" ht="14.25" customHeight="1" x14ac:dyDescent="0.25">
      <c r="A518" s="55"/>
      <c r="B518" s="79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79"/>
      <c r="P518" s="56"/>
      <c r="Q518" s="56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spans="1:28" ht="14.25" customHeight="1" x14ac:dyDescent="0.25">
      <c r="A519" s="55"/>
      <c r="B519" s="79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79"/>
      <c r="P519" s="56"/>
      <c r="Q519" s="56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spans="1:28" ht="14.25" customHeight="1" x14ac:dyDescent="0.25">
      <c r="A520" s="55"/>
      <c r="B520" s="79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79"/>
      <c r="P520" s="56"/>
      <c r="Q520" s="56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spans="1:28" ht="14.25" customHeight="1" x14ac:dyDescent="0.25">
      <c r="A521" s="55"/>
      <c r="B521" s="79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79"/>
      <c r="P521" s="56"/>
      <c r="Q521" s="56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spans="1:28" ht="14.25" customHeight="1" x14ac:dyDescent="0.25">
      <c r="A522" s="55"/>
      <c r="B522" s="79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79"/>
      <c r="P522" s="56"/>
      <c r="Q522" s="56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spans="1:28" ht="14.25" customHeight="1" x14ac:dyDescent="0.25">
      <c r="A523" s="55"/>
      <c r="B523" s="79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79"/>
      <c r="P523" s="56"/>
      <c r="Q523" s="56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spans="1:28" ht="14.25" customHeight="1" x14ac:dyDescent="0.25">
      <c r="A524" s="55"/>
      <c r="B524" s="79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79"/>
      <c r="P524" s="56"/>
      <c r="Q524" s="56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spans="1:28" ht="14.25" customHeight="1" x14ac:dyDescent="0.25">
      <c r="A525" s="55"/>
      <c r="B525" s="79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79"/>
      <c r="P525" s="56"/>
      <c r="Q525" s="56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spans="1:28" ht="14.25" customHeight="1" x14ac:dyDescent="0.25">
      <c r="A526" s="55"/>
      <c r="B526" s="79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79"/>
      <c r="P526" s="56"/>
      <c r="Q526" s="56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spans="1:28" ht="14.25" customHeight="1" x14ac:dyDescent="0.25">
      <c r="A527" s="55"/>
      <c r="B527" s="79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79"/>
      <c r="P527" s="56"/>
      <c r="Q527" s="56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spans="1:28" ht="14.25" customHeight="1" x14ac:dyDescent="0.25">
      <c r="A528" s="55"/>
      <c r="B528" s="79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79"/>
      <c r="P528" s="56"/>
      <c r="Q528" s="56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spans="1:28" ht="14.25" customHeight="1" x14ac:dyDescent="0.25">
      <c r="A529" s="55"/>
      <c r="B529" s="79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79"/>
      <c r="P529" s="56"/>
      <c r="Q529" s="56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spans="1:28" ht="14.25" customHeight="1" x14ac:dyDescent="0.25">
      <c r="A530" s="55"/>
      <c r="B530" s="79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79"/>
      <c r="P530" s="56"/>
      <c r="Q530" s="56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spans="1:28" ht="14.25" customHeight="1" x14ac:dyDescent="0.25">
      <c r="A531" s="55"/>
      <c r="B531" s="79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79"/>
      <c r="P531" s="56"/>
      <c r="Q531" s="56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spans="1:28" ht="14.25" customHeight="1" x14ac:dyDescent="0.25">
      <c r="A532" s="55"/>
      <c r="B532" s="79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79"/>
      <c r="P532" s="56"/>
      <c r="Q532" s="56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spans="1:28" ht="14.25" customHeight="1" x14ac:dyDescent="0.25">
      <c r="A533" s="55"/>
      <c r="B533" s="79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79"/>
      <c r="P533" s="56"/>
      <c r="Q533" s="56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spans="1:28" ht="14.25" customHeight="1" x14ac:dyDescent="0.25">
      <c r="A534" s="55"/>
      <c r="B534" s="79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79"/>
      <c r="P534" s="56"/>
      <c r="Q534" s="56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spans="1:28" ht="14.25" customHeight="1" x14ac:dyDescent="0.25">
      <c r="A535" s="55"/>
      <c r="B535" s="79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79"/>
      <c r="P535" s="56"/>
      <c r="Q535" s="56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spans="1:28" ht="14.25" customHeight="1" x14ac:dyDescent="0.25">
      <c r="A536" s="55"/>
      <c r="B536" s="79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79"/>
      <c r="P536" s="56"/>
      <c r="Q536" s="56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spans="1:28" ht="14.25" customHeight="1" x14ac:dyDescent="0.25">
      <c r="A537" s="55"/>
      <c r="B537" s="79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79"/>
      <c r="P537" s="56"/>
      <c r="Q537" s="56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spans="1:28" ht="14.25" customHeight="1" x14ac:dyDescent="0.25">
      <c r="A538" s="55"/>
      <c r="B538" s="79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79"/>
      <c r="P538" s="56"/>
      <c r="Q538" s="56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spans="1:28" ht="14.25" customHeight="1" x14ac:dyDescent="0.25">
      <c r="A539" s="55"/>
      <c r="B539" s="79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79"/>
      <c r="P539" s="56"/>
      <c r="Q539" s="56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spans="1:28" ht="14.25" customHeight="1" x14ac:dyDescent="0.25">
      <c r="A540" s="55"/>
      <c r="B540" s="79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79"/>
      <c r="P540" s="56"/>
      <c r="Q540" s="56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spans="1:28" ht="14.25" customHeight="1" x14ac:dyDescent="0.25">
      <c r="A541" s="55"/>
      <c r="B541" s="79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79"/>
      <c r="P541" s="56"/>
      <c r="Q541" s="56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spans="1:28" ht="14.25" customHeight="1" x14ac:dyDescent="0.25">
      <c r="A542" s="55"/>
      <c r="B542" s="79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79"/>
      <c r="P542" s="56"/>
      <c r="Q542" s="56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spans="1:28" ht="14.25" customHeight="1" x14ac:dyDescent="0.25">
      <c r="A543" s="55"/>
      <c r="B543" s="79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79"/>
      <c r="P543" s="56"/>
      <c r="Q543" s="56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spans="1:28" ht="14.25" customHeight="1" x14ac:dyDescent="0.25">
      <c r="A544" s="55"/>
      <c r="B544" s="79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79"/>
      <c r="P544" s="56"/>
      <c r="Q544" s="56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spans="1:28" ht="14.25" customHeight="1" x14ac:dyDescent="0.25">
      <c r="A545" s="55"/>
      <c r="B545" s="79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79"/>
      <c r="P545" s="56"/>
      <c r="Q545" s="56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spans="1:28" ht="14.25" customHeight="1" x14ac:dyDescent="0.25">
      <c r="A546" s="55"/>
      <c r="B546" s="79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79"/>
      <c r="P546" s="56"/>
      <c r="Q546" s="56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spans="1:28" ht="14.25" customHeight="1" x14ac:dyDescent="0.25">
      <c r="A547" s="55"/>
      <c r="B547" s="79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79"/>
      <c r="P547" s="56"/>
      <c r="Q547" s="56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spans="1:28" ht="14.25" customHeight="1" x14ac:dyDescent="0.25">
      <c r="A548" s="55"/>
      <c r="B548" s="79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79"/>
      <c r="P548" s="56"/>
      <c r="Q548" s="56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spans="1:28" ht="14.25" customHeight="1" x14ac:dyDescent="0.25">
      <c r="A549" s="55"/>
      <c r="B549" s="79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79"/>
      <c r="P549" s="56"/>
      <c r="Q549" s="56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spans="1:28" ht="14.25" customHeight="1" x14ac:dyDescent="0.25">
      <c r="A550" s="55"/>
      <c r="B550" s="79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79"/>
      <c r="P550" s="56"/>
      <c r="Q550" s="56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spans="1:28" ht="14.25" customHeight="1" x14ac:dyDescent="0.25">
      <c r="A551" s="55"/>
      <c r="B551" s="79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79"/>
      <c r="P551" s="56"/>
      <c r="Q551" s="56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spans="1:28" ht="14.25" customHeight="1" x14ac:dyDescent="0.25">
      <c r="A552" s="55"/>
      <c r="B552" s="79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79"/>
      <c r="P552" s="56"/>
      <c r="Q552" s="56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spans="1:28" ht="14.25" customHeight="1" x14ac:dyDescent="0.25">
      <c r="A553" s="55"/>
      <c r="B553" s="79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79"/>
      <c r="P553" s="56"/>
      <c r="Q553" s="56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spans="1:28" ht="14.25" customHeight="1" x14ac:dyDescent="0.25">
      <c r="A554" s="55"/>
      <c r="B554" s="79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79"/>
      <c r="P554" s="56"/>
      <c r="Q554" s="56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spans="1:28" ht="14.25" customHeight="1" x14ac:dyDescent="0.25">
      <c r="A555" s="55"/>
      <c r="B555" s="79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79"/>
      <c r="P555" s="56"/>
      <c r="Q555" s="56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spans="1:28" ht="14.25" customHeight="1" x14ac:dyDescent="0.25">
      <c r="A556" s="55"/>
      <c r="B556" s="79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79"/>
      <c r="P556" s="56"/>
      <c r="Q556" s="56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spans="1:28" ht="14.25" customHeight="1" x14ac:dyDescent="0.25">
      <c r="A557" s="55"/>
      <c r="B557" s="79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79"/>
      <c r="P557" s="56"/>
      <c r="Q557" s="56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spans="1:28" ht="14.25" customHeight="1" x14ac:dyDescent="0.25">
      <c r="A558" s="55"/>
      <c r="B558" s="79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79"/>
      <c r="P558" s="56"/>
      <c r="Q558" s="56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spans="1:28" ht="14.25" customHeight="1" x14ac:dyDescent="0.25">
      <c r="A559" s="55"/>
      <c r="B559" s="79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79"/>
      <c r="P559" s="56"/>
      <c r="Q559" s="56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spans="1:28" ht="14.25" customHeight="1" x14ac:dyDescent="0.25">
      <c r="A560" s="55"/>
      <c r="B560" s="79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79"/>
      <c r="P560" s="56"/>
      <c r="Q560" s="56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spans="1:28" ht="14.25" customHeight="1" x14ac:dyDescent="0.25">
      <c r="A561" s="55"/>
      <c r="B561" s="79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79"/>
      <c r="P561" s="56"/>
      <c r="Q561" s="56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spans="1:28" ht="14.25" customHeight="1" x14ac:dyDescent="0.25">
      <c r="A562" s="55"/>
      <c r="B562" s="79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79"/>
      <c r="P562" s="56"/>
      <c r="Q562" s="56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spans="1:28" ht="14.25" customHeight="1" x14ac:dyDescent="0.25">
      <c r="A563" s="55"/>
      <c r="B563" s="79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79"/>
      <c r="P563" s="56"/>
      <c r="Q563" s="56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spans="1:28" ht="14.25" customHeight="1" x14ac:dyDescent="0.25">
      <c r="A564" s="55"/>
      <c r="B564" s="79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79"/>
      <c r="P564" s="56"/>
      <c r="Q564" s="56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spans="1:28" ht="14.25" customHeight="1" x14ac:dyDescent="0.25">
      <c r="A565" s="55"/>
      <c r="B565" s="79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79"/>
      <c r="P565" s="56"/>
      <c r="Q565" s="56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spans="1:28" ht="14.25" customHeight="1" x14ac:dyDescent="0.25">
      <c r="A566" s="55"/>
      <c r="B566" s="79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79"/>
      <c r="P566" s="56"/>
      <c r="Q566" s="56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spans="1:28" ht="14.25" customHeight="1" x14ac:dyDescent="0.25">
      <c r="A567" s="55"/>
      <c r="B567" s="79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79"/>
      <c r="P567" s="56"/>
      <c r="Q567" s="56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spans="1:28" ht="14.25" customHeight="1" x14ac:dyDescent="0.25">
      <c r="A568" s="55"/>
      <c r="B568" s="79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79"/>
      <c r="P568" s="56"/>
      <c r="Q568" s="56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spans="1:28" ht="14.25" customHeight="1" x14ac:dyDescent="0.25">
      <c r="A569" s="55"/>
      <c r="B569" s="79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79"/>
      <c r="P569" s="56"/>
      <c r="Q569" s="56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spans="1:28" ht="14.25" customHeight="1" x14ac:dyDescent="0.25">
      <c r="A570" s="55"/>
      <c r="B570" s="79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79"/>
      <c r="P570" s="56"/>
      <c r="Q570" s="56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spans="1:28" ht="14.25" customHeight="1" x14ac:dyDescent="0.25">
      <c r="A571" s="55"/>
      <c r="B571" s="79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79"/>
      <c r="P571" s="56"/>
      <c r="Q571" s="56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spans="1:28" ht="14.25" customHeight="1" x14ac:dyDescent="0.25">
      <c r="A572" s="55"/>
      <c r="B572" s="79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79"/>
      <c r="P572" s="56"/>
      <c r="Q572" s="56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spans="1:28" ht="14.25" customHeight="1" x14ac:dyDescent="0.25">
      <c r="A573" s="55"/>
      <c r="B573" s="79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79"/>
      <c r="P573" s="56"/>
      <c r="Q573" s="56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spans="1:28" ht="14.25" customHeight="1" x14ac:dyDescent="0.25">
      <c r="A574" s="55"/>
      <c r="B574" s="79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79"/>
      <c r="P574" s="56"/>
      <c r="Q574" s="56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spans="1:28" ht="14.25" customHeight="1" x14ac:dyDescent="0.25">
      <c r="A575" s="55"/>
      <c r="B575" s="79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79"/>
      <c r="P575" s="56"/>
      <c r="Q575" s="56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spans="1:28" ht="14.25" customHeight="1" x14ac:dyDescent="0.25">
      <c r="A576" s="55"/>
      <c r="B576" s="79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79"/>
      <c r="P576" s="56"/>
      <c r="Q576" s="56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spans="1:28" ht="14.25" customHeight="1" x14ac:dyDescent="0.25">
      <c r="A577" s="55"/>
      <c r="B577" s="79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79"/>
      <c r="P577" s="56"/>
      <c r="Q577" s="56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spans="1:28" ht="14.25" customHeight="1" x14ac:dyDescent="0.25">
      <c r="A578" s="55"/>
      <c r="B578" s="79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79"/>
      <c r="P578" s="56"/>
      <c r="Q578" s="56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spans="1:28" ht="14.25" customHeight="1" x14ac:dyDescent="0.25">
      <c r="A579" s="55"/>
      <c r="B579" s="79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79"/>
      <c r="P579" s="56"/>
      <c r="Q579" s="56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spans="1:28" ht="14.25" customHeight="1" x14ac:dyDescent="0.25">
      <c r="A580" s="55"/>
      <c r="B580" s="79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79"/>
      <c r="P580" s="56"/>
      <c r="Q580" s="56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spans="1:28" ht="14.25" customHeight="1" x14ac:dyDescent="0.25">
      <c r="A581" s="55"/>
      <c r="B581" s="79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79"/>
      <c r="P581" s="56"/>
      <c r="Q581" s="56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spans="1:28" ht="14.25" customHeight="1" x14ac:dyDescent="0.25">
      <c r="A582" s="55"/>
      <c r="B582" s="79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79"/>
      <c r="P582" s="56"/>
      <c r="Q582" s="56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spans="1:28" ht="14.25" customHeight="1" x14ac:dyDescent="0.25">
      <c r="A583" s="55"/>
      <c r="B583" s="79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79"/>
      <c r="P583" s="56"/>
      <c r="Q583" s="56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spans="1:28" ht="14.25" customHeight="1" x14ac:dyDescent="0.25">
      <c r="A584" s="55"/>
      <c r="B584" s="79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79"/>
      <c r="P584" s="56"/>
      <c r="Q584" s="56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spans="1:28" ht="14.25" customHeight="1" x14ac:dyDescent="0.25">
      <c r="A585" s="55"/>
      <c r="B585" s="79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79"/>
      <c r="P585" s="56"/>
      <c r="Q585" s="56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spans="1:28" ht="14.25" customHeight="1" x14ac:dyDescent="0.25">
      <c r="A586" s="55"/>
      <c r="B586" s="79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79"/>
      <c r="P586" s="56"/>
      <c r="Q586" s="56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spans="1:28" ht="14.25" customHeight="1" x14ac:dyDescent="0.25">
      <c r="A587" s="55"/>
      <c r="B587" s="79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79"/>
      <c r="P587" s="56"/>
      <c r="Q587" s="56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spans="1:28" ht="14.25" customHeight="1" x14ac:dyDescent="0.25">
      <c r="A588" s="55"/>
      <c r="B588" s="79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79"/>
      <c r="P588" s="56"/>
      <c r="Q588" s="56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spans="1:28" ht="14.25" customHeight="1" x14ac:dyDescent="0.25">
      <c r="A589" s="55"/>
      <c r="B589" s="79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79"/>
      <c r="P589" s="56"/>
      <c r="Q589" s="56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spans="1:28" ht="14.25" customHeight="1" x14ac:dyDescent="0.25">
      <c r="A590" s="55"/>
      <c r="B590" s="79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79"/>
      <c r="P590" s="56"/>
      <c r="Q590" s="56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spans="1:28" ht="14.25" customHeight="1" x14ac:dyDescent="0.25">
      <c r="A591" s="55"/>
      <c r="B591" s="79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79"/>
      <c r="P591" s="56"/>
      <c r="Q591" s="56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spans="1:28" ht="14.25" customHeight="1" x14ac:dyDescent="0.25">
      <c r="A592" s="55"/>
      <c r="B592" s="79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79"/>
      <c r="P592" s="56"/>
      <c r="Q592" s="56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spans="1:28" ht="14.25" customHeight="1" x14ac:dyDescent="0.25">
      <c r="A593" s="55"/>
      <c r="B593" s="79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79"/>
      <c r="P593" s="56"/>
      <c r="Q593" s="56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spans="1:28" ht="14.25" customHeight="1" x14ac:dyDescent="0.25">
      <c r="A594" s="55"/>
      <c r="B594" s="79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79"/>
      <c r="P594" s="56"/>
      <c r="Q594" s="56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spans="1:28" ht="14.25" customHeight="1" x14ac:dyDescent="0.25">
      <c r="A595" s="55"/>
      <c r="B595" s="79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79"/>
      <c r="P595" s="56"/>
      <c r="Q595" s="56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spans="1:28" ht="14.25" customHeight="1" x14ac:dyDescent="0.25">
      <c r="A596" s="55"/>
      <c r="B596" s="79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79"/>
      <c r="P596" s="56"/>
      <c r="Q596" s="56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spans="1:28" ht="14.25" customHeight="1" x14ac:dyDescent="0.25">
      <c r="A597" s="55"/>
      <c r="B597" s="79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79"/>
      <c r="P597" s="56"/>
      <c r="Q597" s="56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spans="1:28" ht="14.25" customHeight="1" x14ac:dyDescent="0.25">
      <c r="A598" s="55"/>
      <c r="B598" s="79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79"/>
      <c r="P598" s="56"/>
      <c r="Q598" s="56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spans="1:28" ht="14.25" customHeight="1" x14ac:dyDescent="0.25">
      <c r="A599" s="55"/>
      <c r="B599" s="79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79"/>
      <c r="P599" s="56"/>
      <c r="Q599" s="56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spans="1:28" ht="14.25" customHeight="1" x14ac:dyDescent="0.25">
      <c r="A600" s="55"/>
      <c r="B600" s="79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79"/>
      <c r="P600" s="56"/>
      <c r="Q600" s="56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spans="1:28" ht="14.25" customHeight="1" x14ac:dyDescent="0.25">
      <c r="A601" s="55"/>
      <c r="B601" s="79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79"/>
      <c r="P601" s="56"/>
      <c r="Q601" s="56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spans="1:28" ht="14.25" customHeight="1" x14ac:dyDescent="0.25">
      <c r="A602" s="55"/>
      <c r="B602" s="79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79"/>
      <c r="P602" s="56"/>
      <c r="Q602" s="56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spans="1:28" ht="14.25" customHeight="1" x14ac:dyDescent="0.25">
      <c r="A603" s="55"/>
      <c r="B603" s="79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79"/>
      <c r="P603" s="56"/>
      <c r="Q603" s="56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spans="1:28" ht="14.25" customHeight="1" x14ac:dyDescent="0.25">
      <c r="A604" s="55"/>
      <c r="B604" s="79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79"/>
      <c r="P604" s="56"/>
      <c r="Q604" s="56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spans="1:28" ht="14.25" customHeight="1" x14ac:dyDescent="0.25">
      <c r="A605" s="55"/>
      <c r="B605" s="79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79"/>
      <c r="P605" s="56"/>
      <c r="Q605" s="56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spans="1:28" ht="14.25" customHeight="1" x14ac:dyDescent="0.25">
      <c r="A606" s="55"/>
      <c r="B606" s="79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79"/>
      <c r="P606" s="56"/>
      <c r="Q606" s="56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spans="1:28" ht="14.25" customHeight="1" x14ac:dyDescent="0.25">
      <c r="A607" s="55"/>
      <c r="B607" s="79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79"/>
      <c r="P607" s="56"/>
      <c r="Q607" s="56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spans="1:28" ht="14.25" customHeight="1" x14ac:dyDescent="0.25">
      <c r="A608" s="55"/>
      <c r="B608" s="79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79"/>
      <c r="P608" s="56"/>
      <c r="Q608" s="56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spans="1:28" ht="14.25" customHeight="1" x14ac:dyDescent="0.25">
      <c r="A609" s="55"/>
      <c r="B609" s="79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79"/>
      <c r="P609" s="56"/>
      <c r="Q609" s="56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spans="1:28" ht="14.25" customHeight="1" x14ac:dyDescent="0.25">
      <c r="A610" s="55"/>
      <c r="B610" s="79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79"/>
      <c r="P610" s="56"/>
      <c r="Q610" s="56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spans="1:28" ht="14.25" customHeight="1" x14ac:dyDescent="0.25">
      <c r="A611" s="55"/>
      <c r="B611" s="79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79"/>
      <c r="P611" s="56"/>
      <c r="Q611" s="56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spans="1:28" ht="14.25" customHeight="1" x14ac:dyDescent="0.25">
      <c r="A612" s="55"/>
      <c r="B612" s="79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79"/>
      <c r="P612" s="56"/>
      <c r="Q612" s="56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spans="1:28" ht="14.25" customHeight="1" x14ac:dyDescent="0.25">
      <c r="A613" s="55"/>
      <c r="B613" s="79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79"/>
      <c r="P613" s="56"/>
      <c r="Q613" s="56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spans="1:28" ht="14.25" customHeight="1" x14ac:dyDescent="0.25">
      <c r="A614" s="55"/>
      <c r="B614" s="79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79"/>
      <c r="P614" s="56"/>
      <c r="Q614" s="56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spans="1:28" ht="14.25" customHeight="1" x14ac:dyDescent="0.25">
      <c r="A615" s="55"/>
      <c r="B615" s="79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79"/>
      <c r="P615" s="56"/>
      <c r="Q615" s="56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spans="1:28" ht="14.25" customHeight="1" x14ac:dyDescent="0.25">
      <c r="A616" s="55"/>
      <c r="B616" s="79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79"/>
      <c r="P616" s="56"/>
      <c r="Q616" s="56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spans="1:28" ht="14.25" customHeight="1" x14ac:dyDescent="0.25">
      <c r="A617" s="55"/>
      <c r="B617" s="79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79"/>
      <c r="P617" s="56"/>
      <c r="Q617" s="56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spans="1:28" ht="14.25" customHeight="1" x14ac:dyDescent="0.25">
      <c r="A618" s="55"/>
      <c r="B618" s="79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79"/>
      <c r="P618" s="56"/>
      <c r="Q618" s="56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spans="1:28" ht="14.25" customHeight="1" x14ac:dyDescent="0.25">
      <c r="A619" s="55"/>
      <c r="B619" s="79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79"/>
      <c r="P619" s="56"/>
      <c r="Q619" s="56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spans="1:28" ht="14.25" customHeight="1" x14ac:dyDescent="0.25">
      <c r="A620" s="55"/>
      <c r="B620" s="79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79"/>
      <c r="P620" s="56"/>
      <c r="Q620" s="56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spans="1:28" ht="14.25" customHeight="1" x14ac:dyDescent="0.25">
      <c r="A621" s="55"/>
      <c r="B621" s="79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79"/>
      <c r="P621" s="56"/>
      <c r="Q621" s="56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spans="1:28" ht="14.25" customHeight="1" x14ac:dyDescent="0.25">
      <c r="A622" s="55"/>
      <c r="B622" s="79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79"/>
      <c r="P622" s="56"/>
      <c r="Q622" s="56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spans="1:28" ht="14.25" customHeight="1" x14ac:dyDescent="0.25">
      <c r="A623" s="55"/>
      <c r="B623" s="79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79"/>
      <c r="P623" s="56"/>
      <c r="Q623" s="56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spans="1:28" ht="14.25" customHeight="1" x14ac:dyDescent="0.25">
      <c r="A624" s="55"/>
      <c r="B624" s="79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79"/>
      <c r="P624" s="56"/>
      <c r="Q624" s="56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spans="1:28" ht="14.25" customHeight="1" x14ac:dyDescent="0.25">
      <c r="A625" s="55"/>
      <c r="B625" s="79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79"/>
      <c r="P625" s="56"/>
      <c r="Q625" s="56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spans="1:28" ht="14.25" customHeight="1" x14ac:dyDescent="0.25">
      <c r="A626" s="55"/>
      <c r="B626" s="79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79"/>
      <c r="P626" s="56"/>
      <c r="Q626" s="56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spans="1:28" ht="14.25" customHeight="1" x14ac:dyDescent="0.25">
      <c r="A627" s="55"/>
      <c r="B627" s="79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79"/>
      <c r="P627" s="56"/>
      <c r="Q627" s="56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spans="1:28" ht="14.25" customHeight="1" x14ac:dyDescent="0.25">
      <c r="A628" s="55"/>
      <c r="B628" s="79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79"/>
      <c r="P628" s="56"/>
      <c r="Q628" s="56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spans="1:28" ht="14.25" customHeight="1" x14ac:dyDescent="0.25">
      <c r="A629" s="55"/>
      <c r="B629" s="79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79"/>
      <c r="P629" s="56"/>
      <c r="Q629" s="56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spans="1:28" ht="14.25" customHeight="1" x14ac:dyDescent="0.25">
      <c r="A630" s="55"/>
      <c r="B630" s="79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79"/>
      <c r="P630" s="56"/>
      <c r="Q630" s="56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spans="1:28" ht="14.25" customHeight="1" x14ac:dyDescent="0.25">
      <c r="A631" s="55"/>
      <c r="B631" s="79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79"/>
      <c r="P631" s="56"/>
      <c r="Q631" s="56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spans="1:28" ht="14.25" customHeight="1" x14ac:dyDescent="0.25">
      <c r="A632" s="55"/>
      <c r="B632" s="79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79"/>
      <c r="P632" s="56"/>
      <c r="Q632" s="56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spans="1:28" ht="14.25" customHeight="1" x14ac:dyDescent="0.25">
      <c r="A633" s="55"/>
      <c r="B633" s="79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79"/>
      <c r="P633" s="56"/>
      <c r="Q633" s="56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spans="1:28" ht="14.25" customHeight="1" x14ac:dyDescent="0.25">
      <c r="A634" s="55"/>
      <c r="B634" s="79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79"/>
      <c r="P634" s="56"/>
      <c r="Q634" s="56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spans="1:28" ht="14.25" customHeight="1" x14ac:dyDescent="0.25">
      <c r="A635" s="55"/>
      <c r="B635" s="79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79"/>
      <c r="P635" s="56"/>
      <c r="Q635" s="56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spans="1:28" ht="14.25" customHeight="1" x14ac:dyDescent="0.25">
      <c r="A636" s="55"/>
      <c r="B636" s="79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79"/>
      <c r="P636" s="56"/>
      <c r="Q636" s="56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spans="1:28" ht="14.25" customHeight="1" x14ac:dyDescent="0.25">
      <c r="A637" s="55"/>
      <c r="B637" s="79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79"/>
      <c r="P637" s="56"/>
      <c r="Q637" s="56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spans="1:28" ht="14.25" customHeight="1" x14ac:dyDescent="0.25">
      <c r="A638" s="55"/>
      <c r="B638" s="79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79"/>
      <c r="P638" s="56"/>
      <c r="Q638" s="56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spans="1:28" ht="14.25" customHeight="1" x14ac:dyDescent="0.25">
      <c r="A639" s="55"/>
      <c r="B639" s="79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79"/>
      <c r="P639" s="56"/>
      <c r="Q639" s="56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spans="1:28" ht="14.25" customHeight="1" x14ac:dyDescent="0.25">
      <c r="A640" s="55"/>
      <c r="B640" s="79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79"/>
      <c r="P640" s="56"/>
      <c r="Q640" s="56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spans="1:28" ht="14.25" customHeight="1" x14ac:dyDescent="0.25">
      <c r="A641" s="55"/>
      <c r="B641" s="79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79"/>
      <c r="P641" s="56"/>
      <c r="Q641" s="56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spans="1:28" ht="14.25" customHeight="1" x14ac:dyDescent="0.25">
      <c r="A642" s="55"/>
      <c r="B642" s="79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79"/>
      <c r="P642" s="56"/>
      <c r="Q642" s="56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spans="1:28" ht="14.25" customHeight="1" x14ac:dyDescent="0.25">
      <c r="A643" s="55"/>
      <c r="B643" s="79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79"/>
      <c r="P643" s="56"/>
      <c r="Q643" s="56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spans="1:28" ht="14.25" customHeight="1" x14ac:dyDescent="0.25">
      <c r="A644" s="55"/>
      <c r="B644" s="79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79"/>
      <c r="P644" s="56"/>
      <c r="Q644" s="56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spans="1:28" ht="14.25" customHeight="1" x14ac:dyDescent="0.25">
      <c r="A645" s="55"/>
      <c r="B645" s="79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79"/>
      <c r="P645" s="56"/>
      <c r="Q645" s="56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spans="1:28" ht="14.25" customHeight="1" x14ac:dyDescent="0.25">
      <c r="A646" s="55"/>
      <c r="B646" s="79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79"/>
      <c r="P646" s="56"/>
      <c r="Q646" s="56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spans="1:28" ht="14.25" customHeight="1" x14ac:dyDescent="0.25">
      <c r="A647" s="55"/>
      <c r="B647" s="79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79"/>
      <c r="P647" s="56"/>
      <c r="Q647" s="56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spans="1:28" ht="14.25" customHeight="1" x14ac:dyDescent="0.25">
      <c r="A648" s="55"/>
      <c r="B648" s="79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79"/>
      <c r="P648" s="56"/>
      <c r="Q648" s="56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spans="1:28" ht="14.25" customHeight="1" x14ac:dyDescent="0.25">
      <c r="A649" s="55"/>
      <c r="B649" s="79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79"/>
      <c r="P649" s="56"/>
      <c r="Q649" s="56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spans="1:28" ht="14.25" customHeight="1" x14ac:dyDescent="0.25">
      <c r="A650" s="55"/>
      <c r="B650" s="79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79"/>
      <c r="P650" s="56"/>
      <c r="Q650" s="56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spans="1:28" ht="14.25" customHeight="1" x14ac:dyDescent="0.25">
      <c r="A651" s="55"/>
      <c r="B651" s="79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79"/>
      <c r="P651" s="56"/>
      <c r="Q651" s="56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spans="1:28" ht="14.25" customHeight="1" x14ac:dyDescent="0.25">
      <c r="A652" s="55"/>
      <c r="B652" s="79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79"/>
      <c r="P652" s="56"/>
      <c r="Q652" s="56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spans="1:28" ht="14.25" customHeight="1" x14ac:dyDescent="0.25">
      <c r="A653" s="55"/>
      <c r="B653" s="79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79"/>
      <c r="P653" s="56"/>
      <c r="Q653" s="56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spans="1:28" ht="14.25" customHeight="1" x14ac:dyDescent="0.25">
      <c r="A654" s="55"/>
      <c r="B654" s="79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79"/>
      <c r="P654" s="56"/>
      <c r="Q654" s="56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spans="1:28" ht="14.25" customHeight="1" x14ac:dyDescent="0.25">
      <c r="A655" s="55"/>
      <c r="B655" s="79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79"/>
      <c r="P655" s="56"/>
      <c r="Q655" s="56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spans="1:28" ht="14.25" customHeight="1" x14ac:dyDescent="0.25">
      <c r="A656" s="55"/>
      <c r="B656" s="79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79"/>
      <c r="P656" s="56"/>
      <c r="Q656" s="56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spans="1:28" ht="14.25" customHeight="1" x14ac:dyDescent="0.25">
      <c r="A657" s="55"/>
      <c r="B657" s="79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79"/>
      <c r="P657" s="56"/>
      <c r="Q657" s="56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spans="1:28" ht="14.25" customHeight="1" x14ac:dyDescent="0.25">
      <c r="A658" s="55"/>
      <c r="B658" s="79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79"/>
      <c r="P658" s="56"/>
      <c r="Q658" s="56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spans="1:28" ht="14.25" customHeight="1" x14ac:dyDescent="0.25">
      <c r="A659" s="55"/>
      <c r="B659" s="79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79"/>
      <c r="P659" s="56"/>
      <c r="Q659" s="56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spans="1:28" ht="14.25" customHeight="1" x14ac:dyDescent="0.25">
      <c r="A660" s="55"/>
      <c r="B660" s="79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79"/>
      <c r="P660" s="56"/>
      <c r="Q660" s="56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spans="1:28" ht="14.25" customHeight="1" x14ac:dyDescent="0.25">
      <c r="A661" s="55"/>
      <c r="B661" s="79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79"/>
      <c r="P661" s="56"/>
      <c r="Q661" s="56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spans="1:28" ht="14.25" customHeight="1" x14ac:dyDescent="0.25">
      <c r="A662" s="55"/>
      <c r="B662" s="79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79"/>
      <c r="P662" s="56"/>
      <c r="Q662" s="56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spans="1:28" ht="14.25" customHeight="1" x14ac:dyDescent="0.25">
      <c r="A663" s="55"/>
      <c r="B663" s="79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79"/>
      <c r="P663" s="56"/>
      <c r="Q663" s="56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spans="1:28" ht="14.25" customHeight="1" x14ac:dyDescent="0.25">
      <c r="A664" s="55"/>
      <c r="B664" s="79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79"/>
      <c r="P664" s="56"/>
      <c r="Q664" s="56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spans="1:28" ht="14.25" customHeight="1" x14ac:dyDescent="0.25">
      <c r="A665" s="55"/>
      <c r="B665" s="79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79"/>
      <c r="P665" s="56"/>
      <c r="Q665" s="56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spans="1:28" ht="14.25" customHeight="1" x14ac:dyDescent="0.25">
      <c r="A666" s="55"/>
      <c r="B666" s="79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79"/>
      <c r="P666" s="56"/>
      <c r="Q666" s="56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spans="1:28" ht="14.25" customHeight="1" x14ac:dyDescent="0.25">
      <c r="A667" s="55"/>
      <c r="B667" s="79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79"/>
      <c r="P667" s="56"/>
      <c r="Q667" s="56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spans="1:28" ht="14.25" customHeight="1" x14ac:dyDescent="0.25">
      <c r="A668" s="55"/>
      <c r="B668" s="79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79"/>
      <c r="P668" s="56"/>
      <c r="Q668" s="56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spans="1:28" ht="14.25" customHeight="1" x14ac:dyDescent="0.25">
      <c r="A669" s="55"/>
      <c r="B669" s="79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79"/>
      <c r="P669" s="56"/>
      <c r="Q669" s="56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spans="1:28" ht="14.25" customHeight="1" x14ac:dyDescent="0.25">
      <c r="A670" s="55"/>
      <c r="B670" s="79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79"/>
      <c r="P670" s="56"/>
      <c r="Q670" s="56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spans="1:28" ht="14.25" customHeight="1" x14ac:dyDescent="0.25">
      <c r="A671" s="55"/>
      <c r="B671" s="79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79"/>
      <c r="P671" s="56"/>
      <c r="Q671" s="56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spans="1:28" ht="14.25" customHeight="1" x14ac:dyDescent="0.25">
      <c r="A672" s="55"/>
      <c r="B672" s="79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79"/>
      <c r="P672" s="56"/>
      <c r="Q672" s="56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spans="1:28" ht="14.25" customHeight="1" x14ac:dyDescent="0.25">
      <c r="A673" s="55"/>
      <c r="B673" s="79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79"/>
      <c r="P673" s="56"/>
      <c r="Q673" s="56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spans="1:28" ht="14.25" customHeight="1" x14ac:dyDescent="0.25">
      <c r="A674" s="55"/>
      <c r="B674" s="79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79"/>
      <c r="P674" s="56"/>
      <c r="Q674" s="56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spans="1:28" ht="14.25" customHeight="1" x14ac:dyDescent="0.25">
      <c r="A675" s="55"/>
      <c r="B675" s="79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79"/>
      <c r="P675" s="56"/>
      <c r="Q675" s="56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spans="1:28" ht="14.25" customHeight="1" x14ac:dyDescent="0.25">
      <c r="A676" s="55"/>
      <c r="B676" s="79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79"/>
      <c r="P676" s="56"/>
      <c r="Q676" s="56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spans="1:28" ht="14.25" customHeight="1" x14ac:dyDescent="0.25">
      <c r="A677" s="55"/>
      <c r="B677" s="79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79"/>
      <c r="P677" s="56"/>
      <c r="Q677" s="56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spans="1:28" ht="14.25" customHeight="1" x14ac:dyDescent="0.25">
      <c r="A678" s="55"/>
      <c r="B678" s="79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79"/>
      <c r="P678" s="56"/>
      <c r="Q678" s="56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spans="1:28" ht="14.25" customHeight="1" x14ac:dyDescent="0.25">
      <c r="A679" s="55"/>
      <c r="B679" s="79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79"/>
      <c r="P679" s="56"/>
      <c r="Q679" s="56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spans="1:28" ht="14.25" customHeight="1" x14ac:dyDescent="0.25">
      <c r="A680" s="55"/>
      <c r="B680" s="79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79"/>
      <c r="P680" s="56"/>
      <c r="Q680" s="56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spans="1:28" ht="14.25" customHeight="1" x14ac:dyDescent="0.25">
      <c r="A681" s="55"/>
      <c r="B681" s="79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79"/>
      <c r="P681" s="56"/>
      <c r="Q681" s="56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spans="1:28" ht="14.25" customHeight="1" x14ac:dyDescent="0.25">
      <c r="A682" s="55"/>
      <c r="B682" s="79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79"/>
      <c r="P682" s="56"/>
      <c r="Q682" s="56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spans="1:28" ht="14.25" customHeight="1" x14ac:dyDescent="0.25">
      <c r="A683" s="55"/>
      <c r="B683" s="79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79"/>
      <c r="P683" s="56"/>
      <c r="Q683" s="56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spans="1:28" ht="14.25" customHeight="1" x14ac:dyDescent="0.25">
      <c r="A684" s="55"/>
      <c r="B684" s="79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79"/>
      <c r="P684" s="56"/>
      <c r="Q684" s="56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spans="1:28" ht="14.25" customHeight="1" x14ac:dyDescent="0.25">
      <c r="A685" s="55"/>
      <c r="B685" s="79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79"/>
      <c r="P685" s="56"/>
      <c r="Q685" s="56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spans="1:28" ht="14.25" customHeight="1" x14ac:dyDescent="0.25">
      <c r="A686" s="55"/>
      <c r="B686" s="79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79"/>
      <c r="P686" s="56"/>
      <c r="Q686" s="56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spans="1:28" ht="14.25" customHeight="1" x14ac:dyDescent="0.25">
      <c r="A687" s="55"/>
      <c r="B687" s="79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79"/>
      <c r="P687" s="56"/>
      <c r="Q687" s="56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spans="1:28" ht="14.25" customHeight="1" x14ac:dyDescent="0.25">
      <c r="A688" s="55"/>
      <c r="B688" s="79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79"/>
      <c r="P688" s="56"/>
      <c r="Q688" s="56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spans="1:28" ht="14.25" customHeight="1" x14ac:dyDescent="0.25">
      <c r="A689" s="55"/>
      <c r="B689" s="79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79"/>
      <c r="P689" s="56"/>
      <c r="Q689" s="56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spans="1:28" ht="14.25" customHeight="1" x14ac:dyDescent="0.25">
      <c r="A690" s="55"/>
      <c r="B690" s="79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79"/>
      <c r="P690" s="56"/>
      <c r="Q690" s="56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spans="1:28" ht="14.25" customHeight="1" x14ac:dyDescent="0.25">
      <c r="A691" s="55"/>
      <c r="B691" s="79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79"/>
      <c r="P691" s="56"/>
      <c r="Q691" s="56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spans="1:28" ht="14.25" customHeight="1" x14ac:dyDescent="0.25">
      <c r="A692" s="55"/>
      <c r="B692" s="79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79"/>
      <c r="P692" s="56"/>
      <c r="Q692" s="56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spans="1:28" ht="14.25" customHeight="1" x14ac:dyDescent="0.25">
      <c r="A693" s="55"/>
      <c r="B693" s="79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79"/>
      <c r="P693" s="56"/>
      <c r="Q693" s="56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spans="1:28" ht="14.25" customHeight="1" x14ac:dyDescent="0.25">
      <c r="A694" s="55"/>
      <c r="B694" s="79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79"/>
      <c r="P694" s="56"/>
      <c r="Q694" s="56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spans="1:28" ht="14.25" customHeight="1" x14ac:dyDescent="0.25">
      <c r="A695" s="55"/>
      <c r="B695" s="79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79"/>
      <c r="P695" s="56"/>
      <c r="Q695" s="56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spans="1:28" ht="14.25" customHeight="1" x14ac:dyDescent="0.25">
      <c r="A696" s="55"/>
      <c r="B696" s="79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79"/>
      <c r="P696" s="56"/>
      <c r="Q696" s="56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spans="1:28" ht="14.25" customHeight="1" x14ac:dyDescent="0.25">
      <c r="A697" s="55"/>
      <c r="B697" s="79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79"/>
      <c r="P697" s="56"/>
      <c r="Q697" s="56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spans="1:28" ht="14.25" customHeight="1" x14ac:dyDescent="0.25">
      <c r="A698" s="55"/>
      <c r="B698" s="79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79"/>
      <c r="P698" s="56"/>
      <c r="Q698" s="56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spans="1:28" ht="14.25" customHeight="1" x14ac:dyDescent="0.25">
      <c r="A699" s="55"/>
      <c r="B699" s="79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79"/>
      <c r="P699" s="56"/>
      <c r="Q699" s="56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spans="1:28" ht="14.25" customHeight="1" x14ac:dyDescent="0.25">
      <c r="A700" s="55"/>
      <c r="B700" s="79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79"/>
      <c r="P700" s="56"/>
      <c r="Q700" s="56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spans="1:28" ht="14.25" customHeight="1" x14ac:dyDescent="0.25">
      <c r="A701" s="55"/>
      <c r="B701" s="79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79"/>
      <c r="P701" s="56"/>
      <c r="Q701" s="56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spans="1:28" ht="14.25" customHeight="1" x14ac:dyDescent="0.25">
      <c r="A702" s="55"/>
      <c r="B702" s="79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79"/>
      <c r="P702" s="56"/>
      <c r="Q702" s="56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spans="1:28" ht="14.25" customHeight="1" x14ac:dyDescent="0.25">
      <c r="A703" s="55"/>
      <c r="B703" s="79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79"/>
      <c r="P703" s="56"/>
      <c r="Q703" s="56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spans="1:28" ht="14.25" customHeight="1" x14ac:dyDescent="0.25">
      <c r="A704" s="55"/>
      <c r="B704" s="79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79"/>
      <c r="P704" s="56"/>
      <c r="Q704" s="56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spans="1:28" ht="14.25" customHeight="1" x14ac:dyDescent="0.25">
      <c r="A705" s="55"/>
      <c r="B705" s="79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79"/>
      <c r="P705" s="56"/>
      <c r="Q705" s="56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spans="1:28" ht="14.25" customHeight="1" x14ac:dyDescent="0.25">
      <c r="A706" s="55"/>
      <c r="B706" s="79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79"/>
      <c r="P706" s="56"/>
      <c r="Q706" s="56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spans="1:28" ht="14.25" customHeight="1" x14ac:dyDescent="0.25">
      <c r="A707" s="55"/>
      <c r="B707" s="79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79"/>
      <c r="P707" s="56"/>
      <c r="Q707" s="56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spans="1:28" ht="14.25" customHeight="1" x14ac:dyDescent="0.25">
      <c r="A708" s="55"/>
      <c r="B708" s="79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79"/>
      <c r="P708" s="56"/>
      <c r="Q708" s="56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spans="1:28" ht="14.25" customHeight="1" x14ac:dyDescent="0.25">
      <c r="A709" s="55"/>
      <c r="B709" s="79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79"/>
      <c r="P709" s="56"/>
      <c r="Q709" s="56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spans="1:28" ht="14.25" customHeight="1" x14ac:dyDescent="0.25">
      <c r="A710" s="55"/>
      <c r="B710" s="79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79"/>
      <c r="P710" s="56"/>
      <c r="Q710" s="56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spans="1:28" ht="14.25" customHeight="1" x14ac:dyDescent="0.25">
      <c r="A711" s="55"/>
      <c r="B711" s="79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79"/>
      <c r="P711" s="56"/>
      <c r="Q711" s="56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spans="1:28" ht="14.25" customHeight="1" x14ac:dyDescent="0.25">
      <c r="A712" s="55"/>
      <c r="B712" s="79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79"/>
      <c r="P712" s="56"/>
      <c r="Q712" s="56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spans="1:28" ht="14.25" customHeight="1" x14ac:dyDescent="0.25">
      <c r="A713" s="55"/>
      <c r="B713" s="79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79"/>
      <c r="P713" s="56"/>
      <c r="Q713" s="56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spans="1:28" ht="14.25" customHeight="1" x14ac:dyDescent="0.25">
      <c r="A714" s="55"/>
      <c r="B714" s="79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79"/>
      <c r="P714" s="56"/>
      <c r="Q714" s="56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spans="1:28" ht="14.25" customHeight="1" x14ac:dyDescent="0.25">
      <c r="A715" s="55"/>
      <c r="B715" s="79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79"/>
      <c r="P715" s="56"/>
      <c r="Q715" s="56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spans="1:28" ht="14.25" customHeight="1" x14ac:dyDescent="0.25">
      <c r="A716" s="55"/>
      <c r="B716" s="79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79"/>
      <c r="P716" s="56"/>
      <c r="Q716" s="56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spans="1:28" ht="14.25" customHeight="1" x14ac:dyDescent="0.25">
      <c r="A717" s="55"/>
      <c r="B717" s="79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79"/>
      <c r="P717" s="56"/>
      <c r="Q717" s="56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spans="1:28" ht="14.25" customHeight="1" x14ac:dyDescent="0.25">
      <c r="A718" s="55"/>
      <c r="B718" s="79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79"/>
      <c r="P718" s="56"/>
      <c r="Q718" s="56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spans="1:28" ht="14.25" customHeight="1" x14ac:dyDescent="0.25">
      <c r="A719" s="55"/>
      <c r="B719" s="79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79"/>
      <c r="P719" s="56"/>
      <c r="Q719" s="56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spans="1:28" ht="14.25" customHeight="1" x14ac:dyDescent="0.25">
      <c r="A720" s="55"/>
      <c r="B720" s="79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79"/>
      <c r="P720" s="56"/>
      <c r="Q720" s="56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spans="1:28" ht="14.25" customHeight="1" x14ac:dyDescent="0.25">
      <c r="A721" s="55"/>
      <c r="B721" s="79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79"/>
      <c r="P721" s="56"/>
      <c r="Q721" s="56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spans="1:28" ht="14.25" customHeight="1" x14ac:dyDescent="0.25">
      <c r="A722" s="55"/>
      <c r="B722" s="79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79"/>
      <c r="P722" s="56"/>
      <c r="Q722" s="56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spans="1:28" ht="14.25" customHeight="1" x14ac:dyDescent="0.25">
      <c r="A723" s="55"/>
      <c r="B723" s="79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79"/>
      <c r="P723" s="56"/>
      <c r="Q723" s="56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spans="1:28" ht="14.25" customHeight="1" x14ac:dyDescent="0.25">
      <c r="A724" s="55"/>
      <c r="B724" s="79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79"/>
      <c r="P724" s="56"/>
      <c r="Q724" s="56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spans="1:28" ht="14.25" customHeight="1" x14ac:dyDescent="0.25">
      <c r="A725" s="55"/>
      <c r="B725" s="79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79"/>
      <c r="P725" s="56"/>
      <c r="Q725" s="56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spans="1:28" ht="14.25" customHeight="1" x14ac:dyDescent="0.25">
      <c r="A726" s="55"/>
      <c r="B726" s="79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79"/>
      <c r="P726" s="56"/>
      <c r="Q726" s="56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spans="1:28" ht="14.25" customHeight="1" x14ac:dyDescent="0.25">
      <c r="A727" s="55"/>
      <c r="B727" s="79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79"/>
      <c r="P727" s="56"/>
      <c r="Q727" s="56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spans="1:28" ht="14.25" customHeight="1" x14ac:dyDescent="0.25">
      <c r="A728" s="55"/>
      <c r="B728" s="79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79"/>
      <c r="P728" s="56"/>
      <c r="Q728" s="56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spans="1:28" ht="14.25" customHeight="1" x14ac:dyDescent="0.25">
      <c r="A729" s="55"/>
      <c r="B729" s="79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79"/>
      <c r="P729" s="56"/>
      <c r="Q729" s="56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spans="1:28" ht="14.25" customHeight="1" x14ac:dyDescent="0.25">
      <c r="A730" s="55"/>
      <c r="B730" s="79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79"/>
      <c r="P730" s="56"/>
      <c r="Q730" s="56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spans="1:28" ht="14.25" customHeight="1" x14ac:dyDescent="0.25">
      <c r="A731" s="55"/>
      <c r="B731" s="79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79"/>
      <c r="P731" s="56"/>
      <c r="Q731" s="56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spans="1:28" ht="14.25" customHeight="1" x14ac:dyDescent="0.25">
      <c r="A732" s="55"/>
      <c r="B732" s="79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79"/>
      <c r="P732" s="56"/>
      <c r="Q732" s="56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spans="1:28" ht="14.25" customHeight="1" x14ac:dyDescent="0.25">
      <c r="A733" s="55"/>
      <c r="B733" s="79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79"/>
      <c r="P733" s="56"/>
      <c r="Q733" s="56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spans="1:28" ht="14.25" customHeight="1" x14ac:dyDescent="0.25">
      <c r="A734" s="55"/>
      <c r="B734" s="79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79"/>
      <c r="P734" s="56"/>
      <c r="Q734" s="56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spans="1:28" ht="14.25" customHeight="1" x14ac:dyDescent="0.25">
      <c r="A735" s="55"/>
      <c r="B735" s="79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79"/>
      <c r="P735" s="56"/>
      <c r="Q735" s="56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spans="1:28" ht="14.25" customHeight="1" x14ac:dyDescent="0.25">
      <c r="A736" s="55"/>
      <c r="B736" s="79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79"/>
      <c r="P736" s="56"/>
      <c r="Q736" s="56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spans="1:28" ht="14.25" customHeight="1" x14ac:dyDescent="0.25">
      <c r="A737" s="55"/>
      <c r="B737" s="79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79"/>
      <c r="P737" s="56"/>
      <c r="Q737" s="56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spans="1:28" ht="14.25" customHeight="1" x14ac:dyDescent="0.25">
      <c r="A738" s="55"/>
      <c r="B738" s="79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79"/>
      <c r="P738" s="56"/>
      <c r="Q738" s="56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spans="1:28" ht="14.25" customHeight="1" x14ac:dyDescent="0.25">
      <c r="A739" s="55"/>
      <c r="B739" s="79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79"/>
      <c r="P739" s="56"/>
      <c r="Q739" s="56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spans="1:28" ht="14.25" customHeight="1" x14ac:dyDescent="0.25">
      <c r="A740" s="55"/>
      <c r="B740" s="79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79"/>
      <c r="P740" s="56"/>
      <c r="Q740" s="56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spans="1:28" ht="14.25" customHeight="1" x14ac:dyDescent="0.25">
      <c r="A741" s="55"/>
      <c r="B741" s="79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79"/>
      <c r="P741" s="56"/>
      <c r="Q741" s="56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spans="1:28" ht="14.25" customHeight="1" x14ac:dyDescent="0.25">
      <c r="A742" s="55"/>
      <c r="B742" s="79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79"/>
      <c r="P742" s="56"/>
      <c r="Q742" s="56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spans="1:28" ht="14.25" customHeight="1" x14ac:dyDescent="0.25">
      <c r="A743" s="55"/>
      <c r="B743" s="79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79"/>
      <c r="P743" s="56"/>
      <c r="Q743" s="56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spans="1:28" ht="14.25" customHeight="1" x14ac:dyDescent="0.25">
      <c r="A744" s="55"/>
      <c r="B744" s="79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79"/>
      <c r="P744" s="56"/>
      <c r="Q744" s="56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spans="1:28" ht="14.25" customHeight="1" x14ac:dyDescent="0.25">
      <c r="A745" s="55"/>
      <c r="B745" s="79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79"/>
      <c r="P745" s="56"/>
      <c r="Q745" s="56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spans="1:28" ht="14.25" customHeight="1" x14ac:dyDescent="0.25">
      <c r="A746" s="55"/>
      <c r="B746" s="79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79"/>
      <c r="P746" s="56"/>
      <c r="Q746" s="56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spans="1:28" ht="14.25" customHeight="1" x14ac:dyDescent="0.25">
      <c r="A747" s="55"/>
      <c r="B747" s="79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79"/>
      <c r="P747" s="56"/>
      <c r="Q747" s="56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spans="1:28" ht="14.25" customHeight="1" x14ac:dyDescent="0.25">
      <c r="A748" s="55"/>
      <c r="B748" s="79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79"/>
      <c r="P748" s="56"/>
      <c r="Q748" s="56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spans="1:28" ht="14.25" customHeight="1" x14ac:dyDescent="0.25">
      <c r="A749" s="55"/>
      <c r="B749" s="79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79"/>
      <c r="P749" s="56"/>
      <c r="Q749" s="56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spans="1:28" ht="14.25" customHeight="1" x14ac:dyDescent="0.25">
      <c r="A750" s="55"/>
      <c r="B750" s="79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79"/>
      <c r="P750" s="56"/>
      <c r="Q750" s="56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spans="1:28" ht="14.25" customHeight="1" x14ac:dyDescent="0.25">
      <c r="A751" s="55"/>
      <c r="B751" s="79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79"/>
      <c r="P751" s="56"/>
      <c r="Q751" s="56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spans="1:28" ht="14.25" customHeight="1" x14ac:dyDescent="0.25">
      <c r="A752" s="55"/>
      <c r="B752" s="79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79"/>
      <c r="P752" s="56"/>
      <c r="Q752" s="56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spans="1:28" ht="14.25" customHeight="1" x14ac:dyDescent="0.25">
      <c r="A753" s="55"/>
      <c r="B753" s="79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79"/>
      <c r="P753" s="56"/>
      <c r="Q753" s="56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spans="1:28" ht="14.25" customHeight="1" x14ac:dyDescent="0.25">
      <c r="A754" s="55"/>
      <c r="B754" s="79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79"/>
      <c r="P754" s="56"/>
      <c r="Q754" s="56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spans="1:28" ht="14.25" customHeight="1" x14ac:dyDescent="0.25">
      <c r="A755" s="55"/>
      <c r="B755" s="79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79"/>
      <c r="P755" s="56"/>
      <c r="Q755" s="56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spans="1:28" ht="14.25" customHeight="1" x14ac:dyDescent="0.25">
      <c r="A756" s="55"/>
      <c r="B756" s="79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79"/>
      <c r="P756" s="56"/>
      <c r="Q756" s="56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spans="1:28" ht="14.25" customHeight="1" x14ac:dyDescent="0.25">
      <c r="A757" s="55"/>
      <c r="B757" s="79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79"/>
      <c r="P757" s="56"/>
      <c r="Q757" s="56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spans="1:28" ht="14.25" customHeight="1" x14ac:dyDescent="0.25">
      <c r="A758" s="55"/>
      <c r="B758" s="79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79"/>
      <c r="P758" s="56"/>
      <c r="Q758" s="56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spans="1:28" ht="14.25" customHeight="1" x14ac:dyDescent="0.25">
      <c r="A759" s="55"/>
      <c r="B759" s="79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79"/>
      <c r="P759" s="56"/>
      <c r="Q759" s="56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spans="1:28" ht="14.25" customHeight="1" x14ac:dyDescent="0.25">
      <c r="A760" s="55"/>
      <c r="B760" s="79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79"/>
      <c r="P760" s="56"/>
      <c r="Q760" s="56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spans="1:28" ht="14.25" customHeight="1" x14ac:dyDescent="0.25">
      <c r="A761" s="55"/>
      <c r="B761" s="79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79"/>
      <c r="P761" s="56"/>
      <c r="Q761" s="56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spans="1:28" ht="14.25" customHeight="1" x14ac:dyDescent="0.25">
      <c r="A762" s="55"/>
      <c r="B762" s="79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79"/>
      <c r="P762" s="56"/>
      <c r="Q762" s="56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spans="1:28" ht="14.25" customHeight="1" x14ac:dyDescent="0.25">
      <c r="A763" s="55"/>
      <c r="B763" s="79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79"/>
      <c r="P763" s="56"/>
      <c r="Q763" s="56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spans="1:28" ht="14.25" customHeight="1" x14ac:dyDescent="0.25">
      <c r="A764" s="55"/>
      <c r="B764" s="79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79"/>
      <c r="P764" s="56"/>
      <c r="Q764" s="56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spans="1:28" ht="14.25" customHeight="1" x14ac:dyDescent="0.25">
      <c r="A765" s="55"/>
      <c r="B765" s="79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79"/>
      <c r="P765" s="56"/>
      <c r="Q765" s="56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spans="1:28" ht="14.25" customHeight="1" x14ac:dyDescent="0.25">
      <c r="A766" s="55"/>
      <c r="B766" s="79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79"/>
      <c r="P766" s="56"/>
      <c r="Q766" s="56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spans="1:28" ht="14.25" customHeight="1" x14ac:dyDescent="0.25">
      <c r="A767" s="55"/>
      <c r="B767" s="79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79"/>
      <c r="P767" s="56"/>
      <c r="Q767" s="56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spans="1:28" ht="14.25" customHeight="1" x14ac:dyDescent="0.25">
      <c r="A768" s="55"/>
      <c r="B768" s="79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79"/>
      <c r="P768" s="56"/>
      <c r="Q768" s="56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spans="1:28" ht="14.25" customHeight="1" x14ac:dyDescent="0.25">
      <c r="A769" s="55"/>
      <c r="B769" s="79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79"/>
      <c r="P769" s="56"/>
      <c r="Q769" s="56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spans="1:28" ht="14.25" customHeight="1" x14ac:dyDescent="0.25">
      <c r="A770" s="55"/>
      <c r="B770" s="79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79"/>
      <c r="P770" s="56"/>
      <c r="Q770" s="56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spans="1:28" ht="14.25" customHeight="1" x14ac:dyDescent="0.25">
      <c r="A771" s="55"/>
      <c r="B771" s="79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79"/>
      <c r="P771" s="56"/>
      <c r="Q771" s="56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spans="1:28" ht="14.25" customHeight="1" x14ac:dyDescent="0.25">
      <c r="A772" s="55"/>
      <c r="B772" s="79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79"/>
      <c r="P772" s="56"/>
      <c r="Q772" s="56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spans="1:28" ht="14.25" customHeight="1" x14ac:dyDescent="0.25">
      <c r="A773" s="55"/>
      <c r="B773" s="79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79"/>
      <c r="P773" s="56"/>
      <c r="Q773" s="56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spans="1:28" ht="14.25" customHeight="1" x14ac:dyDescent="0.25">
      <c r="A774" s="55"/>
      <c r="B774" s="79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79"/>
      <c r="P774" s="56"/>
      <c r="Q774" s="56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spans="1:28" ht="14.25" customHeight="1" x14ac:dyDescent="0.25">
      <c r="A775" s="55"/>
      <c r="B775" s="79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79"/>
      <c r="P775" s="56"/>
      <c r="Q775" s="56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spans="1:28" ht="14.25" customHeight="1" x14ac:dyDescent="0.25">
      <c r="A776" s="55"/>
      <c r="B776" s="79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79"/>
      <c r="P776" s="56"/>
      <c r="Q776" s="56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spans="1:28" ht="14.25" customHeight="1" x14ac:dyDescent="0.25">
      <c r="A777" s="55"/>
      <c r="B777" s="79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79"/>
      <c r="P777" s="56"/>
      <c r="Q777" s="56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spans="1:28" ht="14.25" customHeight="1" x14ac:dyDescent="0.25">
      <c r="A778" s="55"/>
      <c r="B778" s="79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79"/>
      <c r="P778" s="56"/>
      <c r="Q778" s="56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spans="1:28" ht="14.25" customHeight="1" x14ac:dyDescent="0.25">
      <c r="A779" s="55"/>
      <c r="B779" s="79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79"/>
      <c r="P779" s="56"/>
      <c r="Q779" s="56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spans="1:28" ht="14.25" customHeight="1" x14ac:dyDescent="0.25">
      <c r="A780" s="55"/>
      <c r="B780" s="79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79"/>
      <c r="P780" s="56"/>
      <c r="Q780" s="56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spans="1:28" ht="14.25" customHeight="1" x14ac:dyDescent="0.25">
      <c r="A781" s="55"/>
      <c r="B781" s="79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79"/>
      <c r="P781" s="56"/>
      <c r="Q781" s="56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spans="1:28" ht="14.25" customHeight="1" x14ac:dyDescent="0.25">
      <c r="A782" s="55"/>
      <c r="B782" s="79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79"/>
      <c r="P782" s="56"/>
      <c r="Q782" s="56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spans="1:28" ht="14.25" customHeight="1" x14ac:dyDescent="0.25">
      <c r="A783" s="55"/>
      <c r="B783" s="79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79"/>
      <c r="P783" s="56"/>
      <c r="Q783" s="56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spans="1:28" ht="14.25" customHeight="1" x14ac:dyDescent="0.25">
      <c r="A784" s="55"/>
      <c r="B784" s="79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79"/>
      <c r="P784" s="56"/>
      <c r="Q784" s="56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spans="1:28" ht="14.25" customHeight="1" x14ac:dyDescent="0.25">
      <c r="A785" s="55"/>
      <c r="B785" s="79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79"/>
      <c r="P785" s="56"/>
      <c r="Q785" s="56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spans="1:28" ht="14.25" customHeight="1" x14ac:dyDescent="0.25">
      <c r="A786" s="55"/>
      <c r="B786" s="79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79"/>
      <c r="P786" s="56"/>
      <c r="Q786" s="56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spans="1:28" ht="14.25" customHeight="1" x14ac:dyDescent="0.25">
      <c r="A787" s="55"/>
      <c r="B787" s="79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79"/>
      <c r="P787" s="56"/>
      <c r="Q787" s="56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spans="1:28" ht="14.25" customHeight="1" x14ac:dyDescent="0.25">
      <c r="A788" s="55"/>
      <c r="B788" s="79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79"/>
      <c r="P788" s="56"/>
      <c r="Q788" s="56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spans="1:28" ht="14.25" customHeight="1" x14ac:dyDescent="0.25">
      <c r="A789" s="55"/>
      <c r="B789" s="79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79"/>
      <c r="P789" s="56"/>
      <c r="Q789" s="56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spans="1:28" ht="14.25" customHeight="1" x14ac:dyDescent="0.25">
      <c r="A790" s="55"/>
      <c r="B790" s="79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79"/>
      <c r="P790" s="56"/>
      <c r="Q790" s="56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spans="1:28" ht="14.25" customHeight="1" x14ac:dyDescent="0.25">
      <c r="A791" s="55"/>
      <c r="B791" s="79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79"/>
      <c r="P791" s="56"/>
      <c r="Q791" s="56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spans="1:28" ht="14.25" customHeight="1" x14ac:dyDescent="0.25">
      <c r="A792" s="55"/>
      <c r="B792" s="79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79"/>
      <c r="P792" s="56"/>
      <c r="Q792" s="56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spans="1:28" ht="14.25" customHeight="1" x14ac:dyDescent="0.25">
      <c r="A793" s="55"/>
      <c r="B793" s="79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79"/>
      <c r="P793" s="56"/>
      <c r="Q793" s="56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spans="1:28" ht="14.25" customHeight="1" x14ac:dyDescent="0.25">
      <c r="A794" s="55"/>
      <c r="B794" s="79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79"/>
      <c r="P794" s="56"/>
      <c r="Q794" s="56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spans="1:28" ht="14.25" customHeight="1" x14ac:dyDescent="0.25">
      <c r="A795" s="55"/>
      <c r="B795" s="79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79"/>
      <c r="P795" s="56"/>
      <c r="Q795" s="56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spans="1:28" ht="14.25" customHeight="1" x14ac:dyDescent="0.25">
      <c r="A796" s="55"/>
      <c r="B796" s="79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79"/>
      <c r="P796" s="56"/>
      <c r="Q796" s="56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spans="1:28" ht="14.25" customHeight="1" x14ac:dyDescent="0.25">
      <c r="A797" s="55"/>
      <c r="B797" s="79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79"/>
      <c r="P797" s="56"/>
      <c r="Q797" s="56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spans="1:28" ht="14.25" customHeight="1" x14ac:dyDescent="0.25">
      <c r="A798" s="55"/>
      <c r="B798" s="79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79"/>
      <c r="P798" s="56"/>
      <c r="Q798" s="56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spans="1:28" ht="14.25" customHeight="1" x14ac:dyDescent="0.25">
      <c r="A799" s="55"/>
      <c r="B799" s="79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79"/>
      <c r="P799" s="56"/>
      <c r="Q799" s="56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spans="1:28" ht="14.25" customHeight="1" x14ac:dyDescent="0.25">
      <c r="A800" s="55"/>
      <c r="B800" s="79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79"/>
      <c r="P800" s="56"/>
      <c r="Q800" s="56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spans="1:28" ht="14.25" customHeight="1" x14ac:dyDescent="0.25">
      <c r="A801" s="55"/>
      <c r="B801" s="79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79"/>
      <c r="P801" s="56"/>
      <c r="Q801" s="56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spans="1:28" ht="14.25" customHeight="1" x14ac:dyDescent="0.25">
      <c r="A802" s="55"/>
      <c r="B802" s="79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79"/>
      <c r="P802" s="56"/>
      <c r="Q802" s="56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spans="1:28" ht="14.25" customHeight="1" x14ac:dyDescent="0.25">
      <c r="A803" s="55"/>
      <c r="B803" s="79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79"/>
      <c r="P803" s="56"/>
      <c r="Q803" s="56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spans="1:28" ht="14.25" customHeight="1" x14ac:dyDescent="0.25">
      <c r="A804" s="55"/>
      <c r="B804" s="79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79"/>
      <c r="P804" s="56"/>
      <c r="Q804" s="56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spans="1:28" ht="14.25" customHeight="1" x14ac:dyDescent="0.25">
      <c r="A805" s="55"/>
      <c r="B805" s="79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79"/>
      <c r="P805" s="56"/>
      <c r="Q805" s="56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spans="1:28" ht="14.25" customHeight="1" x14ac:dyDescent="0.25">
      <c r="A806" s="55"/>
      <c r="B806" s="79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79"/>
      <c r="P806" s="56"/>
      <c r="Q806" s="56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spans="1:28" ht="14.25" customHeight="1" x14ac:dyDescent="0.25">
      <c r="A807" s="55"/>
      <c r="B807" s="79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79"/>
      <c r="P807" s="56"/>
      <c r="Q807" s="56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spans="1:28" ht="14.25" customHeight="1" x14ac:dyDescent="0.25">
      <c r="A808" s="55"/>
      <c r="B808" s="79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79"/>
      <c r="P808" s="56"/>
      <c r="Q808" s="56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spans="1:28" ht="14.25" customHeight="1" x14ac:dyDescent="0.25">
      <c r="A809" s="55"/>
      <c r="B809" s="79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79"/>
      <c r="P809" s="56"/>
      <c r="Q809" s="56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spans="1:28" ht="14.25" customHeight="1" x14ac:dyDescent="0.25">
      <c r="A810" s="55"/>
      <c r="B810" s="79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79"/>
      <c r="P810" s="56"/>
      <c r="Q810" s="56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spans="1:28" ht="14.25" customHeight="1" x14ac:dyDescent="0.25">
      <c r="A811" s="55"/>
      <c r="B811" s="79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79"/>
      <c r="P811" s="56"/>
      <c r="Q811" s="56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spans="1:28" ht="14.25" customHeight="1" x14ac:dyDescent="0.25">
      <c r="A812" s="55"/>
      <c r="B812" s="79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79"/>
      <c r="P812" s="56"/>
      <c r="Q812" s="56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spans="1:28" ht="14.25" customHeight="1" x14ac:dyDescent="0.25">
      <c r="A813" s="55"/>
      <c r="B813" s="79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79"/>
      <c r="P813" s="56"/>
      <c r="Q813" s="56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spans="1:28" ht="14.25" customHeight="1" x14ac:dyDescent="0.25">
      <c r="A814" s="55"/>
      <c r="B814" s="79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79"/>
      <c r="P814" s="56"/>
      <c r="Q814" s="56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spans="1:28" ht="14.25" customHeight="1" x14ac:dyDescent="0.25">
      <c r="A815" s="55"/>
      <c r="B815" s="79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79"/>
      <c r="P815" s="56"/>
      <c r="Q815" s="56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spans="1:28" ht="14.25" customHeight="1" x14ac:dyDescent="0.25">
      <c r="A816" s="55"/>
      <c r="B816" s="79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79"/>
      <c r="P816" s="56"/>
      <c r="Q816" s="56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spans="1:28" ht="14.25" customHeight="1" x14ac:dyDescent="0.25">
      <c r="A817" s="55"/>
      <c r="B817" s="79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79"/>
      <c r="P817" s="56"/>
      <c r="Q817" s="56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spans="1:28" ht="14.25" customHeight="1" x14ac:dyDescent="0.25">
      <c r="A818" s="55"/>
      <c r="B818" s="79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79"/>
      <c r="P818" s="56"/>
      <c r="Q818" s="56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spans="1:28" ht="14.25" customHeight="1" x14ac:dyDescent="0.25">
      <c r="A819" s="55"/>
      <c r="B819" s="79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79"/>
      <c r="P819" s="56"/>
      <c r="Q819" s="56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spans="1:28" ht="14.25" customHeight="1" x14ac:dyDescent="0.25">
      <c r="A820" s="55"/>
      <c r="B820" s="79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79"/>
      <c r="P820" s="56"/>
      <c r="Q820" s="56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spans="1:28" ht="14.25" customHeight="1" x14ac:dyDescent="0.25">
      <c r="A821" s="55"/>
      <c r="B821" s="79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79"/>
      <c r="P821" s="56"/>
      <c r="Q821" s="56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spans="1:28" ht="14.25" customHeight="1" x14ac:dyDescent="0.25">
      <c r="A822" s="55"/>
      <c r="B822" s="79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79"/>
      <c r="P822" s="56"/>
      <c r="Q822" s="56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spans="1:28" ht="14.25" customHeight="1" x14ac:dyDescent="0.25">
      <c r="A823" s="55"/>
      <c r="B823" s="79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79"/>
      <c r="P823" s="56"/>
      <c r="Q823" s="56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spans="1:28" ht="14.25" customHeight="1" x14ac:dyDescent="0.25">
      <c r="A824" s="55"/>
      <c r="B824" s="79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79"/>
      <c r="P824" s="56"/>
      <c r="Q824" s="56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spans="1:28" ht="14.25" customHeight="1" x14ac:dyDescent="0.25">
      <c r="A825" s="55"/>
      <c r="B825" s="79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79"/>
      <c r="P825" s="56"/>
      <c r="Q825" s="56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spans="1:28" ht="14.25" customHeight="1" x14ac:dyDescent="0.25">
      <c r="A826" s="55"/>
      <c r="B826" s="79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79"/>
      <c r="P826" s="56"/>
      <c r="Q826" s="56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spans="1:28" ht="14.25" customHeight="1" x14ac:dyDescent="0.25">
      <c r="A827" s="55"/>
      <c r="B827" s="79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79"/>
      <c r="P827" s="56"/>
      <c r="Q827" s="56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spans="1:28" ht="14.25" customHeight="1" x14ac:dyDescent="0.25">
      <c r="A828" s="55"/>
      <c r="B828" s="79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79"/>
      <c r="P828" s="56"/>
      <c r="Q828" s="56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spans="1:28" ht="14.25" customHeight="1" x14ac:dyDescent="0.25">
      <c r="A829" s="55"/>
      <c r="B829" s="79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79"/>
      <c r="P829" s="56"/>
      <c r="Q829" s="56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spans="1:28" ht="14.25" customHeight="1" x14ac:dyDescent="0.25">
      <c r="A830" s="55"/>
      <c r="B830" s="79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79"/>
      <c r="P830" s="56"/>
      <c r="Q830" s="56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spans="1:28" ht="14.25" customHeight="1" x14ac:dyDescent="0.25">
      <c r="A831" s="55"/>
      <c r="B831" s="79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79"/>
      <c r="P831" s="56"/>
      <c r="Q831" s="56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spans="1:28" ht="14.25" customHeight="1" x14ac:dyDescent="0.25">
      <c r="A832" s="55"/>
      <c r="B832" s="79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79"/>
      <c r="P832" s="56"/>
      <c r="Q832" s="56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spans="1:28" ht="14.25" customHeight="1" x14ac:dyDescent="0.25">
      <c r="A833" s="55"/>
      <c r="B833" s="79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79"/>
      <c r="P833" s="56"/>
      <c r="Q833" s="56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spans="1:28" ht="14.25" customHeight="1" x14ac:dyDescent="0.25">
      <c r="A834" s="55"/>
      <c r="B834" s="79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79"/>
      <c r="P834" s="56"/>
      <c r="Q834" s="56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spans="1:28" ht="14.25" customHeight="1" x14ac:dyDescent="0.25">
      <c r="A835" s="55"/>
      <c r="B835" s="79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79"/>
      <c r="P835" s="56"/>
      <c r="Q835" s="56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spans="1:28" ht="14.25" customHeight="1" x14ac:dyDescent="0.25">
      <c r="A836" s="55"/>
      <c r="B836" s="79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79"/>
      <c r="P836" s="56"/>
      <c r="Q836" s="56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spans="1:28" ht="14.25" customHeight="1" x14ac:dyDescent="0.25">
      <c r="A837" s="55"/>
      <c r="B837" s="79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79"/>
      <c r="P837" s="56"/>
      <c r="Q837" s="56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spans="1:28" ht="14.25" customHeight="1" x14ac:dyDescent="0.25">
      <c r="A838" s="55"/>
      <c r="B838" s="79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79"/>
      <c r="P838" s="56"/>
      <c r="Q838" s="56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spans="1:28" ht="14.25" customHeight="1" x14ac:dyDescent="0.25">
      <c r="A839" s="55"/>
      <c r="B839" s="79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79"/>
      <c r="P839" s="56"/>
      <c r="Q839" s="56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spans="1:28" ht="14.25" customHeight="1" x14ac:dyDescent="0.25">
      <c r="A840" s="55"/>
      <c r="B840" s="79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79"/>
      <c r="P840" s="56"/>
      <c r="Q840" s="56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spans="1:28" ht="14.25" customHeight="1" x14ac:dyDescent="0.25">
      <c r="A841" s="55"/>
      <c r="B841" s="79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79"/>
      <c r="P841" s="56"/>
      <c r="Q841" s="56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spans="1:28" ht="14.25" customHeight="1" x14ac:dyDescent="0.25">
      <c r="A842" s="55"/>
      <c r="B842" s="79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79"/>
      <c r="P842" s="56"/>
      <c r="Q842" s="56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spans="1:28" ht="14.25" customHeight="1" x14ac:dyDescent="0.25">
      <c r="A843" s="55"/>
      <c r="B843" s="79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79"/>
      <c r="P843" s="56"/>
      <c r="Q843" s="56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spans="1:28" ht="14.25" customHeight="1" x14ac:dyDescent="0.25">
      <c r="A844" s="55"/>
      <c r="B844" s="79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79"/>
      <c r="P844" s="56"/>
      <c r="Q844" s="56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spans="1:28" ht="14.25" customHeight="1" x14ac:dyDescent="0.25">
      <c r="A845" s="55"/>
      <c r="B845" s="79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79"/>
      <c r="P845" s="56"/>
      <c r="Q845" s="56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spans="1:28" ht="14.25" customHeight="1" x14ac:dyDescent="0.25">
      <c r="A846" s="55"/>
      <c r="B846" s="79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79"/>
      <c r="P846" s="56"/>
      <c r="Q846" s="56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spans="1:28" ht="14.25" customHeight="1" x14ac:dyDescent="0.25">
      <c r="A847" s="55"/>
      <c r="B847" s="79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79"/>
      <c r="P847" s="56"/>
      <c r="Q847" s="56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spans="1:28" ht="14.25" customHeight="1" x14ac:dyDescent="0.25">
      <c r="A848" s="55"/>
      <c r="B848" s="79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79"/>
      <c r="P848" s="56"/>
      <c r="Q848" s="56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spans="1:28" ht="14.25" customHeight="1" x14ac:dyDescent="0.25">
      <c r="A849" s="55"/>
      <c r="B849" s="79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79"/>
      <c r="P849" s="56"/>
      <c r="Q849" s="56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spans="1:28" ht="14.25" customHeight="1" x14ac:dyDescent="0.25">
      <c r="A850" s="55"/>
      <c r="B850" s="79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79"/>
      <c r="P850" s="56"/>
      <c r="Q850" s="56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spans="1:28" ht="14.25" customHeight="1" x14ac:dyDescent="0.25">
      <c r="A851" s="55"/>
      <c r="B851" s="79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79"/>
      <c r="P851" s="56"/>
      <c r="Q851" s="56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spans="1:28" ht="14.25" customHeight="1" x14ac:dyDescent="0.25">
      <c r="A852" s="55"/>
      <c r="B852" s="79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79"/>
      <c r="P852" s="56"/>
      <c r="Q852" s="56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spans="1:28" ht="14.25" customHeight="1" x14ac:dyDescent="0.25">
      <c r="A853" s="55"/>
      <c r="B853" s="79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79"/>
      <c r="P853" s="56"/>
      <c r="Q853" s="56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spans="1:28" ht="14.25" customHeight="1" x14ac:dyDescent="0.25">
      <c r="A854" s="55"/>
      <c r="B854" s="79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79"/>
      <c r="P854" s="56"/>
      <c r="Q854" s="56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spans="1:28" ht="14.25" customHeight="1" x14ac:dyDescent="0.25">
      <c r="A855" s="55"/>
      <c r="B855" s="79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79"/>
      <c r="P855" s="56"/>
      <c r="Q855" s="56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spans="1:28" ht="14.25" customHeight="1" x14ac:dyDescent="0.25">
      <c r="A856" s="55"/>
      <c r="B856" s="79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79"/>
      <c r="P856" s="56"/>
      <c r="Q856" s="56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spans="1:28" ht="14.25" customHeight="1" x14ac:dyDescent="0.25">
      <c r="A857" s="55"/>
      <c r="B857" s="79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79"/>
      <c r="P857" s="56"/>
      <c r="Q857" s="56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spans="1:28" ht="14.25" customHeight="1" x14ac:dyDescent="0.25">
      <c r="A858" s="55"/>
      <c r="B858" s="79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79"/>
      <c r="P858" s="56"/>
      <c r="Q858" s="56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spans="1:28" ht="14.25" customHeight="1" x14ac:dyDescent="0.25">
      <c r="A859" s="55"/>
      <c r="B859" s="79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79"/>
      <c r="P859" s="56"/>
      <c r="Q859" s="56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spans="1:28" ht="14.25" customHeight="1" x14ac:dyDescent="0.25">
      <c r="A860" s="55"/>
      <c r="B860" s="79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79"/>
      <c r="P860" s="56"/>
      <c r="Q860" s="56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spans="1:28" ht="14.25" customHeight="1" x14ac:dyDescent="0.25">
      <c r="A861" s="55"/>
      <c r="B861" s="79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79"/>
      <c r="P861" s="56"/>
      <c r="Q861" s="56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spans="1:28" ht="14.25" customHeight="1" x14ac:dyDescent="0.25">
      <c r="A862" s="55"/>
      <c r="B862" s="79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79"/>
      <c r="P862" s="56"/>
      <c r="Q862" s="56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spans="1:28" ht="14.25" customHeight="1" x14ac:dyDescent="0.25">
      <c r="A863" s="55"/>
      <c r="B863" s="79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79"/>
      <c r="P863" s="56"/>
      <c r="Q863" s="56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spans="1:28" ht="14.25" customHeight="1" x14ac:dyDescent="0.25">
      <c r="A864" s="55"/>
      <c r="B864" s="79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79"/>
      <c r="P864" s="56"/>
      <c r="Q864" s="56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spans="1:28" ht="14.25" customHeight="1" x14ac:dyDescent="0.25">
      <c r="A865" s="55"/>
      <c r="B865" s="79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79"/>
      <c r="P865" s="56"/>
      <c r="Q865" s="56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spans="1:28" ht="14.25" customHeight="1" x14ac:dyDescent="0.25">
      <c r="A866" s="55"/>
      <c r="B866" s="79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79"/>
      <c r="P866" s="56"/>
      <c r="Q866" s="56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spans="1:28" ht="14.25" customHeight="1" x14ac:dyDescent="0.25">
      <c r="A867" s="55"/>
      <c r="B867" s="79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79"/>
      <c r="P867" s="56"/>
      <c r="Q867" s="56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spans="1:28" ht="14.25" customHeight="1" x14ac:dyDescent="0.25">
      <c r="A868" s="55"/>
      <c r="B868" s="79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79"/>
      <c r="P868" s="56"/>
      <c r="Q868" s="56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spans="1:28" ht="14.25" customHeight="1" x14ac:dyDescent="0.25">
      <c r="A869" s="55"/>
      <c r="B869" s="79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79"/>
      <c r="P869" s="56"/>
      <c r="Q869" s="56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spans="1:28" ht="14.25" customHeight="1" x14ac:dyDescent="0.25">
      <c r="A870" s="55"/>
      <c r="B870" s="79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79"/>
      <c r="P870" s="56"/>
      <c r="Q870" s="56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spans="1:28" ht="14.25" customHeight="1" x14ac:dyDescent="0.25">
      <c r="A871" s="55"/>
      <c r="B871" s="79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79"/>
      <c r="P871" s="56"/>
      <c r="Q871" s="56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spans="1:28" ht="14.25" customHeight="1" x14ac:dyDescent="0.25">
      <c r="A872" s="55"/>
      <c r="B872" s="79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79"/>
      <c r="P872" s="56"/>
      <c r="Q872" s="56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spans="1:28" ht="14.25" customHeight="1" x14ac:dyDescent="0.25">
      <c r="A873" s="55"/>
      <c r="B873" s="79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79"/>
      <c r="P873" s="56"/>
      <c r="Q873" s="56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spans="1:28" ht="14.25" customHeight="1" x14ac:dyDescent="0.25">
      <c r="A874" s="55"/>
      <c r="B874" s="79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79"/>
      <c r="P874" s="56"/>
      <c r="Q874" s="56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spans="1:28" ht="14.25" customHeight="1" x14ac:dyDescent="0.25">
      <c r="A875" s="55"/>
      <c r="B875" s="79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79"/>
      <c r="P875" s="56"/>
      <c r="Q875" s="56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spans="1:28" ht="14.25" customHeight="1" x14ac:dyDescent="0.25">
      <c r="A876" s="55"/>
      <c r="B876" s="79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79"/>
      <c r="P876" s="56"/>
      <c r="Q876" s="56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spans="1:28" ht="14.25" customHeight="1" x14ac:dyDescent="0.25">
      <c r="A877" s="55"/>
      <c r="B877" s="79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79"/>
      <c r="P877" s="56"/>
      <c r="Q877" s="56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spans="1:28" ht="14.25" customHeight="1" x14ac:dyDescent="0.25">
      <c r="A878" s="55"/>
      <c r="B878" s="79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79"/>
      <c r="P878" s="56"/>
      <c r="Q878" s="56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spans="1:28" ht="14.25" customHeight="1" x14ac:dyDescent="0.25">
      <c r="A879" s="55"/>
      <c r="B879" s="79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79"/>
      <c r="P879" s="56"/>
      <c r="Q879" s="56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spans="1:28" ht="14.25" customHeight="1" x14ac:dyDescent="0.25">
      <c r="A880" s="55"/>
      <c r="B880" s="79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79"/>
      <c r="P880" s="56"/>
      <c r="Q880" s="56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spans="1:28" ht="14.25" customHeight="1" x14ac:dyDescent="0.25">
      <c r="A881" s="55"/>
      <c r="B881" s="79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79"/>
      <c r="P881" s="56"/>
      <c r="Q881" s="56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spans="1:28" ht="14.25" customHeight="1" x14ac:dyDescent="0.25">
      <c r="A882" s="55"/>
      <c r="B882" s="79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79"/>
      <c r="P882" s="56"/>
      <c r="Q882" s="56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spans="1:28" ht="14.25" customHeight="1" x14ac:dyDescent="0.25">
      <c r="A883" s="55"/>
      <c r="B883" s="79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79"/>
      <c r="P883" s="56"/>
      <c r="Q883" s="56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spans="1:28" ht="14.25" customHeight="1" x14ac:dyDescent="0.25">
      <c r="A884" s="55"/>
      <c r="B884" s="79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79"/>
      <c r="P884" s="56"/>
      <c r="Q884" s="56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spans="1:28" ht="14.25" customHeight="1" x14ac:dyDescent="0.25">
      <c r="A885" s="55"/>
      <c r="B885" s="79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79"/>
      <c r="P885" s="56"/>
      <c r="Q885" s="56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spans="1:28" ht="14.25" customHeight="1" x14ac:dyDescent="0.25">
      <c r="A886" s="55"/>
      <c r="B886" s="79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79"/>
      <c r="P886" s="56"/>
      <c r="Q886" s="56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spans="1:28" ht="14.25" customHeight="1" x14ac:dyDescent="0.25">
      <c r="A887" s="55"/>
      <c r="B887" s="79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79"/>
      <c r="P887" s="56"/>
      <c r="Q887" s="56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spans="1:28" ht="14.25" customHeight="1" x14ac:dyDescent="0.25">
      <c r="A888" s="55"/>
      <c r="B888" s="79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79"/>
      <c r="P888" s="56"/>
      <c r="Q888" s="56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spans="1:28" ht="14.25" customHeight="1" x14ac:dyDescent="0.25">
      <c r="A889" s="55"/>
      <c r="B889" s="79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79"/>
      <c r="P889" s="56"/>
      <c r="Q889" s="56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spans="1:28" ht="14.25" customHeight="1" x14ac:dyDescent="0.25">
      <c r="A890" s="55"/>
      <c r="B890" s="79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79"/>
      <c r="P890" s="56"/>
      <c r="Q890" s="56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spans="1:28" ht="14.25" customHeight="1" x14ac:dyDescent="0.25">
      <c r="A891" s="55"/>
      <c r="B891" s="79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79"/>
      <c r="P891" s="56"/>
      <c r="Q891" s="56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spans="1:28" ht="14.25" customHeight="1" x14ac:dyDescent="0.25">
      <c r="A892" s="55"/>
      <c r="B892" s="79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79"/>
      <c r="P892" s="56"/>
      <c r="Q892" s="56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spans="1:28" ht="14.25" customHeight="1" x14ac:dyDescent="0.25">
      <c r="A893" s="55"/>
      <c r="B893" s="79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79"/>
      <c r="P893" s="56"/>
      <c r="Q893" s="56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spans="1:28" ht="14.25" customHeight="1" x14ac:dyDescent="0.25">
      <c r="A894" s="55"/>
      <c r="B894" s="79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79"/>
      <c r="P894" s="56"/>
      <c r="Q894" s="56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spans="1:28" ht="14.25" customHeight="1" x14ac:dyDescent="0.25">
      <c r="A895" s="55"/>
      <c r="B895" s="79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79"/>
      <c r="P895" s="56"/>
      <c r="Q895" s="56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spans="1:28" ht="14.25" customHeight="1" x14ac:dyDescent="0.25">
      <c r="A896" s="55"/>
      <c r="B896" s="79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79"/>
      <c r="P896" s="56"/>
      <c r="Q896" s="56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spans="1:28" ht="14.25" customHeight="1" x14ac:dyDescent="0.25">
      <c r="A897" s="55"/>
      <c r="B897" s="79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79"/>
      <c r="P897" s="56"/>
      <c r="Q897" s="56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spans="1:28" ht="14.25" customHeight="1" x14ac:dyDescent="0.25">
      <c r="A898" s="55"/>
      <c r="B898" s="79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79"/>
      <c r="P898" s="56"/>
      <c r="Q898" s="56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spans="1:28" ht="14.25" customHeight="1" x14ac:dyDescent="0.25">
      <c r="A899" s="55"/>
      <c r="B899" s="79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79"/>
      <c r="P899" s="56"/>
      <c r="Q899" s="56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spans="1:28" ht="14.25" customHeight="1" x14ac:dyDescent="0.25">
      <c r="A900" s="55"/>
      <c r="B900" s="79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79"/>
      <c r="P900" s="56"/>
      <c r="Q900" s="56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spans="1:28" ht="14.25" customHeight="1" x14ac:dyDescent="0.25">
      <c r="A901" s="55"/>
      <c r="B901" s="79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79"/>
      <c r="P901" s="56"/>
      <c r="Q901" s="56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spans="1:28" ht="14.25" customHeight="1" x14ac:dyDescent="0.25">
      <c r="A902" s="55"/>
      <c r="B902" s="79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79"/>
      <c r="P902" s="56"/>
      <c r="Q902" s="56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spans="1:28" ht="14.25" customHeight="1" x14ac:dyDescent="0.25">
      <c r="A903" s="55"/>
      <c r="B903" s="79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79"/>
      <c r="P903" s="56"/>
      <c r="Q903" s="56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spans="1:28" ht="14.25" customHeight="1" x14ac:dyDescent="0.25">
      <c r="A904" s="55"/>
      <c r="B904" s="79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79"/>
      <c r="P904" s="56"/>
      <c r="Q904" s="56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spans="1:28" ht="14.25" customHeight="1" x14ac:dyDescent="0.25">
      <c r="A905" s="55"/>
      <c r="B905" s="79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79"/>
      <c r="P905" s="56"/>
      <c r="Q905" s="56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spans="1:28" ht="14.25" customHeight="1" x14ac:dyDescent="0.25">
      <c r="A906" s="55"/>
      <c r="B906" s="79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79"/>
      <c r="P906" s="56"/>
      <c r="Q906" s="56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spans="1:28" ht="14.25" customHeight="1" x14ac:dyDescent="0.25">
      <c r="A907" s="55"/>
      <c r="B907" s="79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79"/>
      <c r="P907" s="56"/>
      <c r="Q907" s="56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spans="1:28" ht="14.25" customHeight="1" x14ac:dyDescent="0.25">
      <c r="A908" s="55"/>
      <c r="B908" s="79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79"/>
      <c r="P908" s="56"/>
      <c r="Q908" s="56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spans="1:28" ht="14.25" customHeight="1" x14ac:dyDescent="0.25">
      <c r="A909" s="55"/>
      <c r="B909" s="79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79"/>
      <c r="P909" s="56"/>
      <c r="Q909" s="56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spans="1:28" ht="14.25" customHeight="1" x14ac:dyDescent="0.25">
      <c r="A910" s="55"/>
      <c r="B910" s="79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79"/>
      <c r="P910" s="56"/>
      <c r="Q910" s="56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spans="1:28" ht="14.25" customHeight="1" x14ac:dyDescent="0.25">
      <c r="A911" s="55"/>
      <c r="B911" s="79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79"/>
      <c r="P911" s="56"/>
      <c r="Q911" s="56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spans="1:28" ht="14.25" customHeight="1" x14ac:dyDescent="0.25">
      <c r="A912" s="55"/>
      <c r="B912" s="79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79"/>
      <c r="P912" s="56"/>
      <c r="Q912" s="56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spans="1:28" ht="14.25" customHeight="1" x14ac:dyDescent="0.25">
      <c r="A913" s="55"/>
      <c r="B913" s="79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79"/>
      <c r="P913" s="56"/>
      <c r="Q913" s="56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spans="1:28" ht="14.25" customHeight="1" x14ac:dyDescent="0.25">
      <c r="A914" s="55"/>
      <c r="B914" s="79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79"/>
      <c r="P914" s="56"/>
      <c r="Q914" s="56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spans="1:28" ht="14.25" customHeight="1" x14ac:dyDescent="0.25">
      <c r="A915" s="55"/>
      <c r="B915" s="79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79"/>
      <c r="P915" s="56"/>
      <c r="Q915" s="56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spans="1:28" ht="14.25" customHeight="1" x14ac:dyDescent="0.25">
      <c r="A916" s="55"/>
      <c r="B916" s="79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79"/>
      <c r="P916" s="56"/>
      <c r="Q916" s="56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spans="1:28" ht="14.25" customHeight="1" x14ac:dyDescent="0.25">
      <c r="A917" s="55"/>
      <c r="B917" s="79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79"/>
      <c r="P917" s="56"/>
      <c r="Q917" s="56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spans="1:28" ht="14.25" customHeight="1" x14ac:dyDescent="0.25">
      <c r="A918" s="55"/>
      <c r="B918" s="79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79"/>
      <c r="P918" s="56"/>
      <c r="Q918" s="56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spans="1:28" ht="14.25" customHeight="1" x14ac:dyDescent="0.25">
      <c r="A919" s="55"/>
      <c r="B919" s="79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79"/>
      <c r="P919" s="56"/>
      <c r="Q919" s="56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spans="1:28" ht="14.25" customHeight="1" x14ac:dyDescent="0.25">
      <c r="A920" s="55"/>
      <c r="B920" s="79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79"/>
      <c r="P920" s="56"/>
      <c r="Q920" s="56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spans="1:28" ht="14.25" customHeight="1" x14ac:dyDescent="0.25">
      <c r="A921" s="55"/>
      <c r="B921" s="79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79"/>
      <c r="P921" s="56"/>
      <c r="Q921" s="56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spans="1:28" ht="14.25" customHeight="1" x14ac:dyDescent="0.25">
      <c r="A922" s="55"/>
      <c r="B922" s="79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79"/>
      <c r="P922" s="56"/>
      <c r="Q922" s="56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spans="1:28" ht="14.25" customHeight="1" x14ac:dyDescent="0.25">
      <c r="A923" s="55"/>
      <c r="B923" s="79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79"/>
      <c r="P923" s="56"/>
      <c r="Q923" s="56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spans="1:28" ht="14.25" customHeight="1" x14ac:dyDescent="0.25">
      <c r="A924" s="55"/>
      <c r="B924" s="79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79"/>
      <c r="P924" s="56"/>
      <c r="Q924" s="56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spans="1:28" ht="14.25" customHeight="1" x14ac:dyDescent="0.25">
      <c r="A925" s="55"/>
      <c r="B925" s="79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79"/>
      <c r="P925" s="56"/>
      <c r="Q925" s="56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spans="1:28" ht="14.25" customHeight="1" x14ac:dyDescent="0.25">
      <c r="A926" s="55"/>
      <c r="B926" s="79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79"/>
      <c r="P926" s="56"/>
      <c r="Q926" s="56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spans="1:28" ht="14.25" customHeight="1" x14ac:dyDescent="0.25">
      <c r="A927" s="55"/>
      <c r="B927" s="79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79"/>
      <c r="P927" s="56"/>
      <c r="Q927" s="56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spans="1:28" ht="14.25" customHeight="1" x14ac:dyDescent="0.25">
      <c r="A928" s="55"/>
      <c r="B928" s="79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79"/>
      <c r="P928" s="56"/>
      <c r="Q928" s="56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spans="1:28" ht="14.25" customHeight="1" x14ac:dyDescent="0.25">
      <c r="A929" s="55"/>
      <c r="B929" s="79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79"/>
      <c r="P929" s="56"/>
      <c r="Q929" s="56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spans="1:28" ht="14.25" customHeight="1" x14ac:dyDescent="0.25">
      <c r="A930" s="55"/>
      <c r="B930" s="79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79"/>
      <c r="P930" s="56"/>
      <c r="Q930" s="56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spans="1:28" ht="14.25" customHeight="1" x14ac:dyDescent="0.25">
      <c r="A931" s="55"/>
      <c r="B931" s="79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79"/>
      <c r="P931" s="56"/>
      <c r="Q931" s="56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spans="1:28" ht="14.25" customHeight="1" x14ac:dyDescent="0.25">
      <c r="A932" s="55"/>
      <c r="B932" s="79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79"/>
      <c r="P932" s="56"/>
      <c r="Q932" s="56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spans="1:28" ht="14.25" customHeight="1" x14ac:dyDescent="0.25">
      <c r="A933" s="55"/>
      <c r="B933" s="79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79"/>
      <c r="P933" s="56"/>
      <c r="Q933" s="56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spans="1:28" ht="14.25" customHeight="1" x14ac:dyDescent="0.25">
      <c r="A934" s="55"/>
      <c r="B934" s="79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79"/>
      <c r="P934" s="56"/>
      <c r="Q934" s="56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spans="1:28" ht="14.25" customHeight="1" x14ac:dyDescent="0.25">
      <c r="A935" s="55"/>
      <c r="B935" s="79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79"/>
      <c r="P935" s="56"/>
      <c r="Q935" s="56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spans="1:28" ht="14.25" customHeight="1" x14ac:dyDescent="0.25">
      <c r="A936" s="55"/>
      <c r="B936" s="79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79"/>
      <c r="P936" s="56"/>
      <c r="Q936" s="56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spans="1:28" ht="14.25" customHeight="1" x14ac:dyDescent="0.25">
      <c r="A937" s="55"/>
      <c r="B937" s="79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79"/>
      <c r="P937" s="56"/>
      <c r="Q937" s="56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spans="1:28" ht="14.25" customHeight="1" x14ac:dyDescent="0.25">
      <c r="A938" s="55"/>
      <c r="B938" s="79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79"/>
      <c r="P938" s="56"/>
      <c r="Q938" s="56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spans="1:28" ht="14.25" customHeight="1" x14ac:dyDescent="0.25">
      <c r="A939" s="55"/>
      <c r="B939" s="79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79"/>
      <c r="P939" s="56"/>
      <c r="Q939" s="56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spans="1:28" ht="14.25" customHeight="1" x14ac:dyDescent="0.25">
      <c r="A940" s="55"/>
      <c r="B940" s="79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79"/>
      <c r="P940" s="56"/>
      <c r="Q940" s="56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spans="1:28" ht="14.25" customHeight="1" x14ac:dyDescent="0.25">
      <c r="A941" s="55"/>
      <c r="B941" s="79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79"/>
      <c r="P941" s="56"/>
      <c r="Q941" s="56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spans="1:28" ht="14.25" customHeight="1" x14ac:dyDescent="0.25">
      <c r="A942" s="55"/>
      <c r="B942" s="79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79"/>
      <c r="P942" s="56"/>
      <c r="Q942" s="56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spans="1:28" ht="14.25" customHeight="1" x14ac:dyDescent="0.25">
      <c r="A943" s="55"/>
      <c r="B943" s="79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79"/>
      <c r="P943" s="56"/>
      <c r="Q943" s="56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spans="1:28" ht="14.25" customHeight="1" x14ac:dyDescent="0.25">
      <c r="A944" s="55"/>
      <c r="B944" s="79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79"/>
      <c r="P944" s="56"/>
      <c r="Q944" s="56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spans="1:28" ht="14.25" customHeight="1" x14ac:dyDescent="0.25">
      <c r="A945" s="55"/>
      <c r="B945" s="79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79"/>
      <c r="P945" s="56"/>
      <c r="Q945" s="56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spans="1:28" ht="14.25" customHeight="1" x14ac:dyDescent="0.25">
      <c r="A946" s="55"/>
      <c r="B946" s="79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79"/>
      <c r="P946" s="56"/>
      <c r="Q946" s="56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spans="1:28" ht="14.25" customHeight="1" x14ac:dyDescent="0.25">
      <c r="A947" s="55"/>
      <c r="B947" s="79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79"/>
      <c r="P947" s="56"/>
      <c r="Q947" s="56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spans="1:28" ht="14.25" customHeight="1" x14ac:dyDescent="0.25">
      <c r="A948" s="55"/>
      <c r="B948" s="79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79"/>
      <c r="P948" s="56"/>
      <c r="Q948" s="56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spans="1:28" ht="14.25" customHeight="1" x14ac:dyDescent="0.25">
      <c r="A949" s="55"/>
      <c r="B949" s="79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79"/>
      <c r="P949" s="56"/>
      <c r="Q949" s="56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spans="1:28" ht="14.25" customHeight="1" x14ac:dyDescent="0.25">
      <c r="A950" s="55"/>
      <c r="B950" s="79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79"/>
      <c r="P950" s="56"/>
      <c r="Q950" s="56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spans="1:28" ht="14.25" customHeight="1" x14ac:dyDescent="0.25">
      <c r="A951" s="55"/>
      <c r="B951" s="79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79"/>
      <c r="P951" s="56"/>
      <c r="Q951" s="56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spans="1:28" ht="14.25" customHeight="1" x14ac:dyDescent="0.25">
      <c r="A952" s="55"/>
      <c r="B952" s="79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79"/>
      <c r="P952" s="56"/>
      <c r="Q952" s="56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spans="1:28" ht="14.25" customHeight="1" x14ac:dyDescent="0.25">
      <c r="A953" s="55"/>
      <c r="B953" s="79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79"/>
      <c r="P953" s="56"/>
      <c r="Q953" s="56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spans="1:28" ht="14.25" customHeight="1" x14ac:dyDescent="0.25">
      <c r="A954" s="55"/>
      <c r="B954" s="79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79"/>
      <c r="P954" s="56"/>
      <c r="Q954" s="56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spans="1:28" ht="14.25" customHeight="1" x14ac:dyDescent="0.25">
      <c r="A955" s="55"/>
      <c r="B955" s="79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79"/>
      <c r="P955" s="56"/>
      <c r="Q955" s="56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spans="1:28" ht="14.25" customHeight="1" x14ac:dyDescent="0.25">
      <c r="A956" s="55"/>
      <c r="B956" s="79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79"/>
      <c r="P956" s="56"/>
      <c r="Q956" s="56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spans="1:28" ht="14.25" customHeight="1" x14ac:dyDescent="0.25">
      <c r="A957" s="55"/>
      <c r="B957" s="79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79"/>
      <c r="P957" s="56"/>
      <c r="Q957" s="56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spans="1:28" ht="14.25" customHeight="1" x14ac:dyDescent="0.25">
      <c r="A958" s="55"/>
      <c r="B958" s="79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79"/>
      <c r="P958" s="56"/>
      <c r="Q958" s="56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spans="1:28" ht="14.25" customHeight="1" x14ac:dyDescent="0.25">
      <c r="A959" s="55"/>
      <c r="B959" s="79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79"/>
      <c r="P959" s="56"/>
      <c r="Q959" s="56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spans="1:28" ht="14.25" customHeight="1" x14ac:dyDescent="0.25">
      <c r="A960" s="55"/>
      <c r="B960" s="79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79"/>
      <c r="P960" s="56"/>
      <c r="Q960" s="56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spans="1:28" ht="14.25" customHeight="1" x14ac:dyDescent="0.25">
      <c r="A961" s="55"/>
      <c r="B961" s="79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79"/>
      <c r="P961" s="56"/>
      <c r="Q961" s="56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spans="1:28" ht="14.25" customHeight="1" x14ac:dyDescent="0.25">
      <c r="A962" s="55"/>
      <c r="B962" s="79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79"/>
      <c r="P962" s="56"/>
      <c r="Q962" s="56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spans="1:28" ht="14.25" customHeight="1" x14ac:dyDescent="0.25">
      <c r="A963" s="55"/>
      <c r="B963" s="79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79"/>
      <c r="P963" s="56"/>
      <c r="Q963" s="56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spans="1:28" ht="14.25" customHeight="1" x14ac:dyDescent="0.25">
      <c r="A964" s="55"/>
      <c r="B964" s="79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79"/>
      <c r="P964" s="56"/>
      <c r="Q964" s="56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spans="1:28" ht="14.25" customHeight="1" x14ac:dyDescent="0.25">
      <c r="A965" s="55"/>
      <c r="B965" s="79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79"/>
      <c r="P965" s="56"/>
      <c r="Q965" s="56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spans="1:28" ht="14.25" customHeight="1" x14ac:dyDescent="0.25">
      <c r="A966" s="55"/>
      <c r="B966" s="79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79"/>
      <c r="P966" s="56"/>
      <c r="Q966" s="56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spans="1:28" ht="14.25" customHeight="1" x14ac:dyDescent="0.25">
      <c r="A967" s="55"/>
      <c r="B967" s="79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79"/>
      <c r="P967" s="56"/>
      <c r="Q967" s="56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spans="1:28" ht="14.25" customHeight="1" x14ac:dyDescent="0.25">
      <c r="A968" s="55"/>
      <c r="B968" s="79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79"/>
      <c r="P968" s="56"/>
      <c r="Q968" s="56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spans="1:28" ht="14.25" customHeight="1" x14ac:dyDescent="0.25">
      <c r="A969" s="55"/>
      <c r="B969" s="79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79"/>
      <c r="P969" s="56"/>
      <c r="Q969" s="56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spans="1:28" ht="14.25" customHeight="1" x14ac:dyDescent="0.25">
      <c r="A970" s="55"/>
      <c r="B970" s="79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79"/>
      <c r="P970" s="56"/>
      <c r="Q970" s="56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spans="1:28" ht="14.25" customHeight="1" x14ac:dyDescent="0.25">
      <c r="A971" s="55"/>
      <c r="B971" s="79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79"/>
      <c r="P971" s="56"/>
      <c r="Q971" s="56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spans="1:28" ht="14.25" customHeight="1" x14ac:dyDescent="0.25">
      <c r="A972" s="55"/>
      <c r="B972" s="79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79"/>
      <c r="P972" s="56"/>
      <c r="Q972" s="56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spans="1:28" ht="14.25" customHeight="1" x14ac:dyDescent="0.25">
      <c r="A973" s="55"/>
      <c r="B973" s="79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79"/>
      <c r="P973" s="56"/>
      <c r="Q973" s="56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spans="1:28" ht="14.25" customHeight="1" x14ac:dyDescent="0.25">
      <c r="A974" s="55"/>
      <c r="B974" s="79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79"/>
      <c r="P974" s="56"/>
      <c r="Q974" s="56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spans="1:28" ht="14.25" customHeight="1" x14ac:dyDescent="0.25">
      <c r="A975" s="55"/>
      <c r="B975" s="79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79"/>
      <c r="P975" s="56"/>
      <c r="Q975" s="56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spans="1:28" ht="14.25" customHeight="1" x14ac:dyDescent="0.25">
      <c r="A976" s="55"/>
      <c r="B976" s="79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79"/>
      <c r="P976" s="56"/>
      <c r="Q976" s="56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spans="1:28" ht="14.25" customHeight="1" x14ac:dyDescent="0.25">
      <c r="A977" s="55"/>
      <c r="B977" s="79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79"/>
      <c r="P977" s="56"/>
      <c r="Q977" s="56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spans="1:28" ht="14.25" customHeight="1" x14ac:dyDescent="0.25">
      <c r="A978" s="55"/>
      <c r="B978" s="79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79"/>
      <c r="P978" s="56"/>
      <c r="Q978" s="56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spans="1:28" ht="14.25" customHeight="1" x14ac:dyDescent="0.25">
      <c r="A979" s="55"/>
      <c r="B979" s="79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79"/>
      <c r="P979" s="56"/>
      <c r="Q979" s="56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spans="1:28" ht="14.25" customHeight="1" x14ac:dyDescent="0.25">
      <c r="A980" s="55"/>
      <c r="B980" s="79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79"/>
      <c r="P980" s="56"/>
      <c r="Q980" s="56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spans="1:28" ht="14.25" customHeight="1" x14ac:dyDescent="0.25">
      <c r="A981" s="55"/>
      <c r="B981" s="79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79"/>
      <c r="P981" s="56"/>
      <c r="Q981" s="56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spans="1:28" ht="14.25" customHeight="1" x14ac:dyDescent="0.25">
      <c r="A982" s="55"/>
      <c r="B982" s="79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79"/>
      <c r="P982" s="56"/>
      <c r="Q982" s="56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spans="1:28" ht="14.25" customHeight="1" x14ac:dyDescent="0.25">
      <c r="A983" s="55"/>
      <c r="B983" s="79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79"/>
      <c r="P983" s="56"/>
      <c r="Q983" s="56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spans="1:28" ht="14.25" customHeight="1" x14ac:dyDescent="0.25">
      <c r="A984" s="55"/>
      <c r="B984" s="79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79"/>
      <c r="P984" s="56"/>
      <c r="Q984" s="56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spans="1:28" ht="14.25" customHeight="1" x14ac:dyDescent="0.25">
      <c r="A985" s="55"/>
      <c r="B985" s="79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79"/>
      <c r="P985" s="56"/>
      <c r="Q985" s="56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spans="1:28" ht="14.25" customHeight="1" x14ac:dyDescent="0.25">
      <c r="A986" s="55"/>
      <c r="B986" s="79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79"/>
      <c r="P986" s="56"/>
      <c r="Q986" s="56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spans="1:28" ht="14.25" customHeight="1" x14ac:dyDescent="0.25">
      <c r="A987" s="55"/>
      <c r="B987" s="79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79"/>
      <c r="P987" s="56"/>
      <c r="Q987" s="56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spans="1:28" ht="14.25" customHeight="1" x14ac:dyDescent="0.25">
      <c r="A988" s="55"/>
      <c r="B988" s="79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79"/>
      <c r="P988" s="56"/>
      <c r="Q988" s="56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spans="1:28" ht="14.25" customHeight="1" x14ac:dyDescent="0.25">
      <c r="A989" s="55"/>
      <c r="B989" s="79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79"/>
      <c r="P989" s="56"/>
      <c r="Q989" s="56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spans="1:28" ht="14.25" customHeight="1" x14ac:dyDescent="0.25">
      <c r="A990" s="55"/>
      <c r="B990" s="79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79"/>
      <c r="P990" s="56"/>
      <c r="Q990" s="56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spans="1:28" ht="14.25" customHeight="1" x14ac:dyDescent="0.25">
      <c r="A991" s="55"/>
      <c r="B991" s="79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79"/>
      <c r="P991" s="56"/>
      <c r="Q991" s="56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spans="1:28" ht="14.25" customHeight="1" x14ac:dyDescent="0.25">
      <c r="A992" s="55"/>
      <c r="B992" s="79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79"/>
      <c r="P992" s="56"/>
      <c r="Q992" s="56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spans="1:28" ht="14.25" customHeight="1" x14ac:dyDescent="0.25">
      <c r="A993" s="55"/>
      <c r="B993" s="79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79"/>
      <c r="P993" s="56"/>
      <c r="Q993" s="56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spans="1:28" ht="14.25" customHeight="1" x14ac:dyDescent="0.25">
      <c r="A994" s="55"/>
      <c r="B994" s="79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79"/>
      <c r="P994" s="56"/>
      <c r="Q994" s="56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spans="1:28" ht="14.25" customHeight="1" x14ac:dyDescent="0.25">
      <c r="A995" s="55"/>
      <c r="B995" s="79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79"/>
      <c r="P995" s="56"/>
      <c r="Q995" s="56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spans="1:28" ht="14.25" customHeight="1" x14ac:dyDescent="0.25">
      <c r="A996" s="55"/>
      <c r="B996" s="79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79"/>
      <c r="P996" s="56"/>
      <c r="Q996" s="56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spans="1:28" ht="14.25" customHeight="1" x14ac:dyDescent="0.25">
      <c r="A997" s="55"/>
      <c r="B997" s="79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79"/>
      <c r="P997" s="56"/>
      <c r="Q997" s="56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spans="1:28" ht="14.25" customHeight="1" x14ac:dyDescent="0.25">
      <c r="A998" s="55"/>
      <c r="B998" s="79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79"/>
      <c r="P998" s="56"/>
      <c r="Q998" s="56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spans="1:28" ht="14.25" customHeight="1" x14ac:dyDescent="0.25">
      <c r="A999" s="55"/>
      <c r="B999" s="79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79"/>
      <c r="P999" s="56"/>
      <c r="Q999" s="56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spans="1:28" ht="14.25" customHeight="1" x14ac:dyDescent="0.25">
      <c r="A1000" s="55"/>
      <c r="B1000" s="79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79"/>
      <c r="P1000" s="56"/>
      <c r="Q1000" s="56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 spans="1:28" ht="14.25" customHeight="1" x14ac:dyDescent="0.25">
      <c r="A1001" s="55"/>
      <c r="B1001" s="79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79"/>
      <c r="P1001" s="56"/>
      <c r="Q1001" s="56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 spans="1:28" ht="14.25" customHeight="1" x14ac:dyDescent="0.25">
      <c r="A1002" s="55"/>
      <c r="B1002" s="79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79"/>
      <c r="P1002" s="56"/>
      <c r="Q1002" s="56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 spans="1:28" ht="14.25" customHeight="1" x14ac:dyDescent="0.25">
      <c r="A1003" s="55"/>
      <c r="B1003" s="79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79"/>
      <c r="P1003" s="56"/>
      <c r="Q1003" s="56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 spans="1:28" ht="14.25" customHeight="1" x14ac:dyDescent="0.25">
      <c r="A1004" s="55"/>
      <c r="B1004" s="79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79"/>
      <c r="P1004" s="56"/>
      <c r="Q1004" s="56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 spans="1:28" ht="14.25" customHeight="1" x14ac:dyDescent="0.25">
      <c r="A1005" s="55"/>
      <c r="B1005" s="79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79"/>
      <c r="P1005" s="56"/>
      <c r="Q1005" s="56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 spans="1:28" ht="14.25" customHeight="1" x14ac:dyDescent="0.25">
      <c r="A1006" s="55"/>
      <c r="B1006" s="79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79"/>
      <c r="P1006" s="56"/>
      <c r="Q1006" s="56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 spans="1:28" ht="14.25" customHeight="1" x14ac:dyDescent="0.25">
      <c r="A1007" s="55"/>
      <c r="B1007" s="79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79"/>
      <c r="P1007" s="56"/>
      <c r="Q1007" s="56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 spans="1:28" ht="14.25" customHeight="1" x14ac:dyDescent="0.25">
      <c r="A1008" s="55"/>
      <c r="B1008" s="79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79"/>
      <c r="P1008" s="56"/>
      <c r="Q1008" s="56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 spans="1:28" ht="14.25" customHeight="1" x14ac:dyDescent="0.25">
      <c r="A1009" s="55"/>
      <c r="B1009" s="79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79"/>
      <c r="P1009" s="56"/>
      <c r="Q1009" s="56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</sheetData>
  <autoFilter ref="A1:O24" xr:uid="{00000000-0009-0000-0000-00000A000000}"/>
  <pageMargins left="0.7" right="0.7" top="0.75" bottom="0.75" header="0" footer="0"/>
  <pageSetup paperSize="9"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Sheet</vt:lpstr>
      <vt:lpstr>SS26 Puffer-Girls</vt:lpstr>
      <vt:lpstr>SS26 Softshell-Girls</vt:lpstr>
      <vt:lpstr>SS26 Windbreaker-Raintex-Girls</vt:lpstr>
      <vt:lpstr>SS26 Trench-Girls</vt:lpstr>
      <vt:lpstr>SS26 Welding-Girls</vt:lpstr>
      <vt:lpstr>SS26 Puffer Boys</vt:lpstr>
      <vt:lpstr>SS26 Softshell Boys</vt:lpstr>
      <vt:lpstr>SS26 Windbreaker-Raintex-Boys</vt:lpstr>
      <vt:lpstr>SS26 Welding-Boys</vt:lpstr>
      <vt:lpstr>SS26 Swimwear 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Apurba</cp:lastModifiedBy>
  <dcterms:created xsi:type="dcterms:W3CDTF">2015-06-05T18:17:00Z</dcterms:created>
  <dcterms:modified xsi:type="dcterms:W3CDTF">2025-07-07T08:22:52Z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784CC61600524F4B80F78A01BEBEE9CF</vt:lpwstr>
  </property>
  <property fmtid="{D5CDD505-2E9C-101B-9397-08002B2CF9AE}" pid="3" name="KSOProductBuildVer">
    <vt:lpwstr>2052-11.1.0.10495</vt:lpwstr>
  </property>
</Properties>
</file>