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ichStyles.xml" ContentType="application/vnd.ms-excel.richstyles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harts/chartEx1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2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ml.chartshapes+xml"/>
  <Override PartName="/xl/charts/chart3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4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5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publishItems="1"/>
  <mc:AlternateContent xmlns:mc="http://schemas.openxmlformats.org/markup-compatibility/2006">
    <mc:Choice Requires="x15">
      <x15ac:absPath xmlns:x15ac="http://schemas.microsoft.com/office/spreadsheetml/2010/11/ac" url="C:\Users\Safana\Desktop\Data Analytics\Microsoft Excel Advance Excel Dashboard Design\"/>
    </mc:Choice>
  </mc:AlternateContent>
  <xr:revisionPtr revIDLastSave="0" documentId="8_{A0E513C5-1F14-4424-BD6E-015B0779D66B}" xr6:coauthVersionLast="47" xr6:coauthVersionMax="47" xr10:uidLastSave="{00000000-0000-0000-0000-000000000000}"/>
  <workbookProtection workbookAlgorithmName="SHA-512" workbookHashValue="7vvD3P7jnsVt+teCyLOCk0kuxWoKi/us9XUZL318nHdNOZajNMUDIqQNPz3juFdbgh8C+M8RMp2wJOLRlaHdNA==" workbookSaltValue="MUd8i8s981lZxpK0W81Cug==" workbookSpinCount="100000" lockStructure="1"/>
  <bookViews>
    <workbookView xWindow="-120" yWindow="-120" windowWidth="29040" windowHeight="15720" firstSheet="2" activeTab="2" xr2:uid="{DB438AB8-0F60-4224-9C67-97043B861F24}"/>
  </bookViews>
  <sheets>
    <sheet name="Data" sheetId="1" state="hidden" r:id="rId1"/>
    <sheet name="Data Prep" sheetId="2" state="hidden" r:id="rId2"/>
    <sheet name="Dashboard" sheetId="3" r:id="rId3"/>
  </sheets>
  <definedNames>
    <definedName name="_xlnm._FilterDatabase" localSheetId="0" hidden="1">Data!$A$1:$F$1919</definedName>
    <definedName name="_xlnm._FilterDatabase" localSheetId="1" hidden="1">'Data Prep'!$A$2:$A$12</definedName>
    <definedName name="_xlchart.v5.0" hidden="1">'Data Prep'!$Q$2</definedName>
    <definedName name="_xlchart.v5.1" hidden="1">'Data Prep'!$Q$3:$Q$50</definedName>
    <definedName name="_xlchart.v5.2" hidden="1">'Data Prep'!$V$2</definedName>
    <definedName name="_xlchart.v5.3" hidden="1">'Data Prep'!$V$3:$V$50</definedName>
    <definedName name="Z_948164EF_B902_4A6C_8E3C_A935061C5153_.wvu.FilterData" localSheetId="0" hidden="1">Data!$A$1:$F$1919</definedName>
    <definedName name="Z_A1F01C08_243B_48FC_94A8_F102AEB1706D_.wvu.FilterData" localSheetId="0" hidden="1">Data!$A$1:$F$1919</definedName>
  </definedNames>
  <calcPr calcId="191029"/>
  <customWorkbookViews>
    <customWorkbookView name="Dashboard" guid="{948164EF-B902-4A6C-8E3C-A935061C5153}" maximized="1" xWindow="-8" yWindow="-8" windowWidth="1936" windowHeight="1056" activeSheetId="8" showFormulaBar="0"/>
    <customWorkbookView name="ShowAllWorksheets" guid="{A1F01C08-243B-48FC-94A8-F102AEB1706D}" maximized="1" xWindow="-8" yWindow="-8" windowWidth="1936" windowHeight="1056" activeSheetId="8" showFormulaBar="0"/>
  </customWorkbookView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20" i="2" l="1"/>
  <c r="V2" i="2" s="1"/>
  <c r="B5" i="3" a="1"/>
  <c r="B5" i="3" s="1"/>
  <c r="B3" i="2" s="1"/>
  <c r="F4" i="2" s="1"/>
  <c r="D15" i="2"/>
  <c r="F6" i="2" l="1"/>
  <c r="F12" i="2"/>
  <c r="F9" i="2"/>
  <c r="F5" i="2"/>
  <c r="F3" i="2"/>
  <c r="F11" i="2"/>
  <c r="F10" i="2"/>
  <c r="F8" i="2"/>
  <c r="F7" i="2"/>
  <c r="Q3" i="2" a="1"/>
  <c r="Q3" i="2" s="1"/>
  <c r="U3" i="2" s="1"/>
  <c r="O4" i="2"/>
  <c r="O5" i="2"/>
  <c r="O6" i="2"/>
  <c r="O3" i="2"/>
  <c r="N4" i="2"/>
  <c r="N5" i="2"/>
  <c r="N6" i="2"/>
  <c r="N3" i="2"/>
  <c r="J17" i="2"/>
  <c r="K9" i="2"/>
  <c r="K4" i="2"/>
  <c r="K8" i="2"/>
  <c r="K11" i="2"/>
  <c r="K6" i="2"/>
  <c r="K7" i="2"/>
  <c r="K12" i="2"/>
  <c r="K10" i="2"/>
  <c r="K3" i="2"/>
  <c r="K5" i="2"/>
  <c r="K17" i="2" s="1"/>
  <c r="E7" i="2"/>
  <c r="E9" i="2"/>
  <c r="E4" i="2"/>
  <c r="E3" i="2"/>
  <c r="E12" i="2"/>
  <c r="E6" i="2"/>
  <c r="E8" i="2"/>
  <c r="E11" i="2"/>
  <c r="E10" i="2"/>
  <c r="E5" i="2"/>
  <c r="X2" i="2" a="1"/>
  <c r="X2" i="2" s="1"/>
  <c r="K18" i="2" l="1"/>
  <c r="K20" i="2" s="1"/>
  <c r="R3" i="2"/>
  <c r="T3" i="2" s="1"/>
  <c r="V3" i="2" s="1"/>
  <c r="R39" i="2"/>
  <c r="T39" i="2" s="1"/>
  <c r="R27" i="2"/>
  <c r="T27" i="2" s="1"/>
  <c r="R15" i="2"/>
  <c r="T15" i="2" s="1"/>
  <c r="U4" i="2"/>
  <c r="U30" i="2"/>
  <c r="U32" i="2"/>
  <c r="U13" i="2"/>
  <c r="R50" i="2"/>
  <c r="T50" i="2" s="1"/>
  <c r="R38" i="2"/>
  <c r="T38" i="2" s="1"/>
  <c r="R26" i="2"/>
  <c r="T26" i="2" s="1"/>
  <c r="R14" i="2"/>
  <c r="T14" i="2" s="1"/>
  <c r="U17" i="2"/>
  <c r="U42" i="2"/>
  <c r="U44" i="2"/>
  <c r="U14" i="2"/>
  <c r="R49" i="2"/>
  <c r="T49" i="2" s="1"/>
  <c r="R37" i="2"/>
  <c r="T37" i="2" s="1"/>
  <c r="R25" i="2"/>
  <c r="T25" i="2" s="1"/>
  <c r="R13" i="2"/>
  <c r="T13" i="2" s="1"/>
  <c r="U29" i="2"/>
  <c r="U19" i="2"/>
  <c r="U21" i="2"/>
  <c r="U28" i="2"/>
  <c r="R48" i="2"/>
  <c r="T48" i="2" s="1"/>
  <c r="R36" i="2"/>
  <c r="T36" i="2" s="1"/>
  <c r="R24" i="2"/>
  <c r="T24" i="2" s="1"/>
  <c r="R12" i="2"/>
  <c r="T12" i="2" s="1"/>
  <c r="U41" i="2"/>
  <c r="U33" i="2"/>
  <c r="U34" i="2"/>
  <c r="U40" i="2"/>
  <c r="R47" i="2"/>
  <c r="T47" i="2" s="1"/>
  <c r="R35" i="2"/>
  <c r="T35" i="2" s="1"/>
  <c r="R23" i="2"/>
  <c r="T23" i="2" s="1"/>
  <c r="R11" i="2"/>
  <c r="T11" i="2" s="1"/>
  <c r="U31" i="2"/>
  <c r="U46" i="2"/>
  <c r="U23" i="2"/>
  <c r="U16" i="2"/>
  <c r="R46" i="2"/>
  <c r="T46" i="2" s="1"/>
  <c r="R34" i="2"/>
  <c r="T34" i="2" s="1"/>
  <c r="R22" i="2"/>
  <c r="T22" i="2" s="1"/>
  <c r="R10" i="2"/>
  <c r="T10" i="2" s="1"/>
  <c r="U43" i="2"/>
  <c r="U35" i="2"/>
  <c r="U24" i="2"/>
  <c r="U38" i="2"/>
  <c r="R45" i="2"/>
  <c r="T45" i="2" s="1"/>
  <c r="R33" i="2"/>
  <c r="T33" i="2" s="1"/>
  <c r="R21" i="2"/>
  <c r="T21" i="2" s="1"/>
  <c r="R9" i="2"/>
  <c r="T9" i="2" s="1"/>
  <c r="U22" i="2"/>
  <c r="U36" i="2"/>
  <c r="U25" i="2"/>
  <c r="U50" i="2"/>
  <c r="R44" i="2"/>
  <c r="T44" i="2" s="1"/>
  <c r="R32" i="2"/>
  <c r="T32" i="2" s="1"/>
  <c r="R20" i="2"/>
  <c r="T20" i="2" s="1"/>
  <c r="R8" i="2"/>
  <c r="T8" i="2" s="1"/>
  <c r="U10" i="2"/>
  <c r="U49" i="2"/>
  <c r="U8" i="2"/>
  <c r="U26" i="2"/>
  <c r="R43" i="2"/>
  <c r="T43" i="2" s="1"/>
  <c r="R31" i="2"/>
  <c r="T31" i="2" s="1"/>
  <c r="R19" i="2"/>
  <c r="T19" i="2" s="1"/>
  <c r="R7" i="2"/>
  <c r="T7" i="2" s="1"/>
  <c r="U47" i="2"/>
  <c r="U6" i="2"/>
  <c r="U45" i="2"/>
  <c r="U39" i="2"/>
  <c r="R42" i="2"/>
  <c r="T42" i="2" s="1"/>
  <c r="R30" i="2"/>
  <c r="T30" i="2" s="1"/>
  <c r="R18" i="2"/>
  <c r="T18" i="2" s="1"/>
  <c r="R6" i="2"/>
  <c r="T6" i="2" s="1"/>
  <c r="U12" i="2"/>
  <c r="U48" i="2"/>
  <c r="U11" i="2"/>
  <c r="R41" i="2"/>
  <c r="T41" i="2" s="1"/>
  <c r="R29" i="2"/>
  <c r="T29" i="2" s="1"/>
  <c r="V29" i="2" s="1"/>
  <c r="R17" i="2"/>
  <c r="T17" i="2" s="1"/>
  <c r="R5" i="2"/>
  <c r="T5" i="2" s="1"/>
  <c r="U5" i="2"/>
  <c r="U7" i="2"/>
  <c r="U37" i="2"/>
  <c r="U27" i="2"/>
  <c r="R40" i="2"/>
  <c r="T40" i="2" s="1"/>
  <c r="R28" i="2"/>
  <c r="T28" i="2" s="1"/>
  <c r="R16" i="2"/>
  <c r="T16" i="2" s="1"/>
  <c r="R4" i="2"/>
  <c r="T4" i="2" s="1"/>
  <c r="U18" i="2"/>
  <c r="U20" i="2"/>
  <c r="U9" i="2"/>
  <c r="U15" i="2"/>
  <c r="V40" i="2" l="1"/>
  <c r="V32" i="2"/>
  <c r="V34" i="2"/>
  <c r="V17" i="2"/>
  <c r="V31" i="2"/>
  <c r="V28" i="2"/>
  <c r="V13" i="2"/>
  <c r="V38" i="2"/>
  <c r="V44" i="2"/>
  <c r="V41" i="2"/>
  <c r="V4" i="2"/>
  <c r="V16" i="2"/>
  <c r="V50" i="2"/>
  <c r="V18" i="2"/>
  <c r="V21" i="2"/>
  <c r="V30" i="2"/>
  <c r="V33" i="2"/>
  <c r="V36" i="2"/>
  <c r="V47" i="2"/>
  <c r="V7" i="2"/>
  <c r="V10" i="2"/>
  <c r="V19" i="2"/>
  <c r="V22" i="2"/>
  <c r="V25" i="2"/>
  <c r="V37" i="2"/>
  <c r="V43" i="2"/>
  <c r="V46" i="2"/>
  <c r="V49" i="2"/>
  <c r="V6" i="2"/>
  <c r="V9" i="2"/>
  <c r="V12" i="2"/>
  <c r="V15" i="2"/>
  <c r="V24" i="2"/>
  <c r="V27" i="2"/>
  <c r="V39" i="2"/>
  <c r="V35" i="2"/>
  <c r="V42" i="2"/>
  <c r="V45" i="2"/>
  <c r="V48" i="2"/>
  <c r="V8" i="2"/>
  <c r="V11" i="2"/>
  <c r="V14" i="2"/>
  <c r="V5" i="2"/>
  <c r="V20" i="2"/>
  <c r="V23" i="2"/>
  <c r="V26" i="2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48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  <bk>
      <extLst>
        <ext uri="{3e2802c4-a4d2-4d8b-9148-e3be6c30e623}">
          <xlrd:rvb i="3"/>
        </ext>
      </extLst>
    </bk>
    <bk>
      <extLst>
        <ext uri="{3e2802c4-a4d2-4d8b-9148-e3be6c30e623}">
          <xlrd:rvb i="4"/>
        </ext>
      </extLst>
    </bk>
    <bk>
      <extLst>
        <ext uri="{3e2802c4-a4d2-4d8b-9148-e3be6c30e623}">
          <xlrd:rvb i="5"/>
        </ext>
      </extLst>
    </bk>
    <bk>
      <extLst>
        <ext uri="{3e2802c4-a4d2-4d8b-9148-e3be6c30e623}">
          <xlrd:rvb i="6"/>
        </ext>
      </extLst>
    </bk>
    <bk>
      <extLst>
        <ext uri="{3e2802c4-a4d2-4d8b-9148-e3be6c30e623}">
          <xlrd:rvb i="7"/>
        </ext>
      </extLst>
    </bk>
    <bk>
      <extLst>
        <ext uri="{3e2802c4-a4d2-4d8b-9148-e3be6c30e623}">
          <xlrd:rvb i="8"/>
        </ext>
      </extLst>
    </bk>
    <bk>
      <extLst>
        <ext uri="{3e2802c4-a4d2-4d8b-9148-e3be6c30e623}">
          <xlrd:rvb i="9"/>
        </ext>
      </extLst>
    </bk>
    <bk>
      <extLst>
        <ext uri="{3e2802c4-a4d2-4d8b-9148-e3be6c30e623}">
          <xlrd:rvb i="10"/>
        </ext>
      </extLst>
    </bk>
    <bk>
      <extLst>
        <ext uri="{3e2802c4-a4d2-4d8b-9148-e3be6c30e623}">
          <xlrd:rvb i="11"/>
        </ext>
      </extLst>
    </bk>
    <bk>
      <extLst>
        <ext uri="{3e2802c4-a4d2-4d8b-9148-e3be6c30e623}">
          <xlrd:rvb i="12"/>
        </ext>
      </extLst>
    </bk>
    <bk>
      <extLst>
        <ext uri="{3e2802c4-a4d2-4d8b-9148-e3be6c30e623}">
          <xlrd:rvb i="13"/>
        </ext>
      </extLst>
    </bk>
    <bk>
      <extLst>
        <ext uri="{3e2802c4-a4d2-4d8b-9148-e3be6c30e623}">
          <xlrd:rvb i="14"/>
        </ext>
      </extLst>
    </bk>
    <bk>
      <extLst>
        <ext uri="{3e2802c4-a4d2-4d8b-9148-e3be6c30e623}">
          <xlrd:rvb i="15"/>
        </ext>
      </extLst>
    </bk>
    <bk>
      <extLst>
        <ext uri="{3e2802c4-a4d2-4d8b-9148-e3be6c30e623}">
          <xlrd:rvb i="16"/>
        </ext>
      </extLst>
    </bk>
    <bk>
      <extLst>
        <ext uri="{3e2802c4-a4d2-4d8b-9148-e3be6c30e623}">
          <xlrd:rvb i="17"/>
        </ext>
      </extLst>
    </bk>
    <bk>
      <extLst>
        <ext uri="{3e2802c4-a4d2-4d8b-9148-e3be6c30e623}">
          <xlrd:rvb i="18"/>
        </ext>
      </extLst>
    </bk>
    <bk>
      <extLst>
        <ext uri="{3e2802c4-a4d2-4d8b-9148-e3be6c30e623}">
          <xlrd:rvb i="19"/>
        </ext>
      </extLst>
    </bk>
    <bk>
      <extLst>
        <ext uri="{3e2802c4-a4d2-4d8b-9148-e3be6c30e623}">
          <xlrd:rvb i="20"/>
        </ext>
      </extLst>
    </bk>
    <bk>
      <extLst>
        <ext uri="{3e2802c4-a4d2-4d8b-9148-e3be6c30e623}">
          <xlrd:rvb i="21"/>
        </ext>
      </extLst>
    </bk>
    <bk>
      <extLst>
        <ext uri="{3e2802c4-a4d2-4d8b-9148-e3be6c30e623}">
          <xlrd:rvb i="22"/>
        </ext>
      </extLst>
    </bk>
    <bk>
      <extLst>
        <ext uri="{3e2802c4-a4d2-4d8b-9148-e3be6c30e623}">
          <xlrd:rvb i="23"/>
        </ext>
      </extLst>
    </bk>
    <bk>
      <extLst>
        <ext uri="{3e2802c4-a4d2-4d8b-9148-e3be6c30e623}">
          <xlrd:rvb i="24"/>
        </ext>
      </extLst>
    </bk>
    <bk>
      <extLst>
        <ext uri="{3e2802c4-a4d2-4d8b-9148-e3be6c30e623}">
          <xlrd:rvb i="25"/>
        </ext>
      </extLst>
    </bk>
    <bk>
      <extLst>
        <ext uri="{3e2802c4-a4d2-4d8b-9148-e3be6c30e623}">
          <xlrd:rvb i="26"/>
        </ext>
      </extLst>
    </bk>
    <bk>
      <extLst>
        <ext uri="{3e2802c4-a4d2-4d8b-9148-e3be6c30e623}">
          <xlrd:rvb i="27"/>
        </ext>
      </extLst>
    </bk>
    <bk>
      <extLst>
        <ext uri="{3e2802c4-a4d2-4d8b-9148-e3be6c30e623}">
          <xlrd:rvb i="28"/>
        </ext>
      </extLst>
    </bk>
    <bk>
      <extLst>
        <ext uri="{3e2802c4-a4d2-4d8b-9148-e3be6c30e623}">
          <xlrd:rvb i="29"/>
        </ext>
      </extLst>
    </bk>
    <bk>
      <extLst>
        <ext uri="{3e2802c4-a4d2-4d8b-9148-e3be6c30e623}">
          <xlrd:rvb i="30"/>
        </ext>
      </extLst>
    </bk>
    <bk>
      <extLst>
        <ext uri="{3e2802c4-a4d2-4d8b-9148-e3be6c30e623}">
          <xlrd:rvb i="31"/>
        </ext>
      </extLst>
    </bk>
    <bk>
      <extLst>
        <ext uri="{3e2802c4-a4d2-4d8b-9148-e3be6c30e623}">
          <xlrd:rvb i="32"/>
        </ext>
      </extLst>
    </bk>
    <bk>
      <extLst>
        <ext uri="{3e2802c4-a4d2-4d8b-9148-e3be6c30e623}">
          <xlrd:rvb i="33"/>
        </ext>
      </extLst>
    </bk>
    <bk>
      <extLst>
        <ext uri="{3e2802c4-a4d2-4d8b-9148-e3be6c30e623}">
          <xlrd:rvb i="34"/>
        </ext>
      </extLst>
    </bk>
    <bk>
      <extLst>
        <ext uri="{3e2802c4-a4d2-4d8b-9148-e3be6c30e623}">
          <xlrd:rvb i="35"/>
        </ext>
      </extLst>
    </bk>
    <bk>
      <extLst>
        <ext uri="{3e2802c4-a4d2-4d8b-9148-e3be6c30e623}">
          <xlrd:rvb i="36"/>
        </ext>
      </extLst>
    </bk>
    <bk>
      <extLst>
        <ext uri="{3e2802c4-a4d2-4d8b-9148-e3be6c30e623}">
          <xlrd:rvb i="37"/>
        </ext>
      </extLst>
    </bk>
    <bk>
      <extLst>
        <ext uri="{3e2802c4-a4d2-4d8b-9148-e3be6c30e623}">
          <xlrd:rvb i="38"/>
        </ext>
      </extLst>
    </bk>
    <bk>
      <extLst>
        <ext uri="{3e2802c4-a4d2-4d8b-9148-e3be6c30e623}">
          <xlrd:rvb i="39"/>
        </ext>
      </extLst>
    </bk>
    <bk>
      <extLst>
        <ext uri="{3e2802c4-a4d2-4d8b-9148-e3be6c30e623}">
          <xlrd:rvb i="40"/>
        </ext>
      </extLst>
    </bk>
    <bk>
      <extLst>
        <ext uri="{3e2802c4-a4d2-4d8b-9148-e3be6c30e623}">
          <xlrd:rvb i="41"/>
        </ext>
      </extLst>
    </bk>
    <bk>
      <extLst>
        <ext uri="{3e2802c4-a4d2-4d8b-9148-e3be6c30e623}">
          <xlrd:rvb i="42"/>
        </ext>
      </extLst>
    </bk>
    <bk>
      <extLst>
        <ext uri="{3e2802c4-a4d2-4d8b-9148-e3be6c30e623}">
          <xlrd:rvb i="43"/>
        </ext>
      </extLst>
    </bk>
    <bk>
      <extLst>
        <ext uri="{3e2802c4-a4d2-4d8b-9148-e3be6c30e623}">
          <xlrd:rvb i="44"/>
        </ext>
      </extLst>
    </bk>
    <bk>
      <extLst>
        <ext uri="{3e2802c4-a4d2-4d8b-9148-e3be6c30e623}">
          <xlrd:rvb i="45"/>
        </ext>
      </extLst>
    </bk>
    <bk>
      <extLst>
        <ext uri="{3e2802c4-a4d2-4d8b-9148-e3be6c30e623}">
          <xlrd:rvb i="46"/>
        </ext>
      </extLst>
    </bk>
    <bk>
      <extLst>
        <ext uri="{3e2802c4-a4d2-4d8b-9148-e3be6c30e623}">
          <xlrd:rvb i="47"/>
        </ext>
      </extLst>
    </bk>
  </futureMetadata>
  <cellMetadata count="1">
    <bk>
      <rc t="1" v="0"/>
    </bk>
  </cellMetadata>
  <valueMetadata count="48">
    <bk>
      <rc t="2" v="0"/>
    </bk>
    <bk>
      <rc t="2" v="1"/>
    </bk>
    <bk>
      <rc t="2" v="2"/>
    </bk>
    <bk>
      <rc t="2" v="3"/>
    </bk>
    <bk>
      <rc t="2" v="4"/>
    </bk>
    <bk>
      <rc t="2" v="5"/>
    </bk>
    <bk>
      <rc t="2" v="6"/>
    </bk>
    <bk>
      <rc t="2" v="7"/>
    </bk>
    <bk>
      <rc t="2" v="8"/>
    </bk>
    <bk>
      <rc t="2" v="9"/>
    </bk>
    <bk>
      <rc t="2" v="10"/>
    </bk>
    <bk>
      <rc t="2" v="11"/>
    </bk>
    <bk>
      <rc t="2" v="12"/>
    </bk>
    <bk>
      <rc t="2" v="13"/>
    </bk>
    <bk>
      <rc t="2" v="14"/>
    </bk>
    <bk>
      <rc t="2" v="15"/>
    </bk>
    <bk>
      <rc t="2" v="16"/>
    </bk>
    <bk>
      <rc t="2" v="17"/>
    </bk>
    <bk>
      <rc t="2" v="18"/>
    </bk>
    <bk>
      <rc t="2" v="19"/>
    </bk>
    <bk>
      <rc t="2" v="20"/>
    </bk>
    <bk>
      <rc t="2" v="21"/>
    </bk>
    <bk>
      <rc t="2" v="22"/>
    </bk>
    <bk>
      <rc t="2" v="23"/>
    </bk>
    <bk>
      <rc t="2" v="24"/>
    </bk>
    <bk>
      <rc t="2" v="25"/>
    </bk>
    <bk>
      <rc t="2" v="26"/>
    </bk>
    <bk>
      <rc t="2" v="27"/>
    </bk>
    <bk>
      <rc t="2" v="28"/>
    </bk>
    <bk>
      <rc t="2" v="29"/>
    </bk>
    <bk>
      <rc t="2" v="30"/>
    </bk>
    <bk>
      <rc t="2" v="31"/>
    </bk>
    <bk>
      <rc t="2" v="32"/>
    </bk>
    <bk>
      <rc t="2" v="33"/>
    </bk>
    <bk>
      <rc t="2" v="34"/>
    </bk>
    <bk>
      <rc t="2" v="35"/>
    </bk>
    <bk>
      <rc t="2" v="36"/>
    </bk>
    <bk>
      <rc t="2" v="37"/>
    </bk>
    <bk>
      <rc t="2" v="38"/>
    </bk>
    <bk>
      <rc t="2" v="39"/>
    </bk>
    <bk>
      <rc t="2" v="40"/>
    </bk>
    <bk>
      <rc t="2" v="41"/>
    </bk>
    <bk>
      <rc t="2" v="42"/>
    </bk>
    <bk>
      <rc t="2" v="43"/>
    </bk>
    <bk>
      <rc t="2" v="44"/>
    </bk>
    <bk>
      <rc t="2" v="45"/>
    </bk>
    <bk>
      <rc t="2" v="46"/>
    </bk>
    <bk>
      <rc t="2" v="47"/>
    </bk>
  </valueMetadata>
</metadata>
</file>

<file path=xl/sharedStrings.xml><?xml version="1.0" encoding="utf-8"?>
<sst xmlns="http://schemas.openxmlformats.org/spreadsheetml/2006/main" count="3901" uniqueCount="82">
  <si>
    <t>State</t>
  </si>
  <si>
    <t>Alabama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</si>
  <si>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</si>
  <si>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</si>
  <si>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</si>
  <si>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</si>
  <si>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</si>
  <si>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</si>
  <si>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</si>
  <si>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</si>
  <si>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</si>
  <si>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</si>
  <si>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</si>
  <si>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</si>
  <si>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</si>
  <si>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</si>
  <si>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</si>
  <si>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</si>
  <si>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</si>
  <si>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</si>
  <si>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</si>
  <si>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</si>
  <si>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</si>
  <si>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</si>
  <si>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</si>
  <si>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</si>
  <si>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</si>
  <si>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</si>
  <si>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</si>
  <si>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</si>
  <si>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</si>
  <si>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</si>
  <si>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</si>
  <si>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</si>
  <si>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</si>
  <si>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</si>
  <si>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</si>
  <si>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</si>
  <si>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</si>
  <si>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</si>
  <si>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</si>
  <si>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</si>
  <si>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</si>
  <si>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</si>
  <si>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</si>
  <si>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</si>
  <si>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</si>
  <si>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</si>
  <si>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</si>
  <si>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Industry</t>
  </si>
  <si>
    <t>Year</t>
  </si>
  <si>
    <t>Construction</t>
  </si>
  <si>
    <t>Manufacturing</t>
  </si>
  <si>
    <t>Information</t>
  </si>
  <si>
    <t>Trade &amp; Transportation</t>
  </si>
  <si>
    <t>Natural Resources</t>
  </si>
  <si>
    <t>Finance</t>
  </si>
  <si>
    <t>Business Services</t>
  </si>
  <si>
    <t>Education &amp; Health</t>
  </si>
  <si>
    <t>Leisure &amp; Hospitality</t>
  </si>
  <si>
    <t>Other Services</t>
  </si>
  <si>
    <t>Establishments</t>
  </si>
  <si>
    <t>Employees</t>
  </si>
  <si>
    <t>Avg Annual Wage</t>
  </si>
  <si>
    <t>INDUSTRY FILTER</t>
  </si>
  <si>
    <t>Selection</t>
  </si>
  <si>
    <t>DATA FILTER</t>
  </si>
  <si>
    <t>Current Year:</t>
  </si>
  <si>
    <t>AVG WAGE BY INDUSTRY</t>
  </si>
  <si>
    <t>EMPLOYEES BY INDUSTRY</t>
  </si>
  <si>
    <t>EMPLOYEES BY INDUSTRY (CLEAN)</t>
  </si>
  <si>
    <t>Others</t>
  </si>
  <si>
    <t>WAGE AND EMPLOYEE TRENDS</t>
  </si>
  <si>
    <t>Avg Wage</t>
  </si>
  <si>
    <t>Employee</t>
  </si>
  <si>
    <t>COMPARISONS BY STATE</t>
  </si>
  <si>
    <t>Population</t>
  </si>
  <si>
    <t>Employees per 1000 Capita</t>
  </si>
  <si>
    <t>Average Wage</t>
  </si>
  <si>
    <t>MAP FILTER</t>
  </si>
  <si>
    <t>Metric:</t>
  </si>
  <si>
    <t>Percentage: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</si>
</sst>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(* #,##0.00_);_(* \(#,##0.00\);_(* &quot;-&quot;??_);_(@_)"/>
    <numFmt numFmtId="164" formatCode="&quot;$&quot;#,##0"/>
    <numFmt numFmtId="165" formatCode="_(* #,##0_);_(* \(#,##0\);_(* &quot;-&quot;??_);_(@_)"/>
    <numFmt numFmtId="166" formatCode="#,##0;&quot;$&quot;#,##0"/>
    <numFmt numFmtId="167" formatCode=";;;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4"/>
      <color theme="1" tint="0.249977111117893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3" fontId="3" fillId="0" borderId="0" applyFont="0" applyFill="0" applyBorder="0" applyAlignment="0" applyProtection="0"/>
    <xf numFmtId="9" fontId="3" fillId="0" borderId="0" applyFont="0" applyFill="0" applyBorder="0" applyAlignment="0" applyProtection="0"/>
  </cellStyleXfs>
  <cellXfs count="20">
    <xf numFmtId="0" fontId="0" fillId="0" borderId="0" xfId="0"/>
    <xf numFmtId="3" fontId="0" fillId="0" borderId="0" xfId="0" applyNumberFormat="1"/>
    <xf numFmtId="164" fontId="0" fillId="0" borderId="0" xfId="0" applyNumberFormat="1"/>
    <xf numFmtId="0" fontId="1" fillId="2" borderId="0" xfId="0" applyFont="1" applyFill="1"/>
    <xf numFmtId="0" fontId="1" fillId="0" borderId="0" xfId="0" applyFont="1" applyAlignment="1">
      <alignment horizontal="right"/>
    </xf>
    <xf numFmtId="0" fontId="0" fillId="0" borderId="0" xfId="0" applyAlignment="1">
      <alignment horizontal="left"/>
    </xf>
    <xf numFmtId="0" fontId="1" fillId="4" borderId="0" xfId="0" applyFont="1" applyFill="1"/>
    <xf numFmtId="0" fontId="1" fillId="6" borderId="0" xfId="0" applyFont="1" applyFill="1"/>
    <xf numFmtId="0" fontId="2" fillId="5" borderId="0" xfId="0" applyFont="1" applyFill="1" applyAlignment="1">
      <alignment horizontal="centerContinuous"/>
    </xf>
    <xf numFmtId="0" fontId="2" fillId="3" borderId="0" xfId="0" applyFont="1" applyFill="1" applyAlignment="1">
      <alignment horizontal="centerContinuous"/>
    </xf>
    <xf numFmtId="165" fontId="0" fillId="0" borderId="0" xfId="1" applyNumberFormat="1" applyFont="1"/>
    <xf numFmtId="165" fontId="0" fillId="0" borderId="0" xfId="0" applyNumberFormat="1"/>
    <xf numFmtId="0" fontId="0" fillId="3" borderId="0" xfId="0" applyFill="1" applyAlignment="1">
      <alignment horizontal="centerContinuous"/>
    </xf>
    <xf numFmtId="0" fontId="1" fillId="4" borderId="0" xfId="0" applyFont="1" applyFill="1" applyAlignment="1">
      <alignment horizontal="center"/>
    </xf>
    <xf numFmtId="37" fontId="0" fillId="0" borderId="0" xfId="0" applyNumberFormat="1"/>
    <xf numFmtId="166" fontId="0" fillId="0" borderId="0" xfId="0" applyNumberFormat="1"/>
    <xf numFmtId="0" fontId="4" fillId="7" borderId="0" xfId="0" applyFont="1" applyFill="1" applyAlignment="1">
      <alignment horizontal="center"/>
    </xf>
    <xf numFmtId="0" fontId="5" fillId="0" borderId="0" xfId="0" applyFont="1" applyAlignment="1">
      <alignment horizontal="right"/>
    </xf>
    <xf numFmtId="9" fontId="0" fillId="0" borderId="0" xfId="2" applyFont="1" applyAlignment="1">
      <alignment horizontal="left"/>
    </xf>
    <xf numFmtId="167" fontId="0" fillId="0" borderId="0" xfId="0" applyNumberFormat="1" applyAlignment="1" applyProtection="1">
      <alignment horizontal="left"/>
      <protection locked="0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colors>
    <mruColors>
      <color rgb="FFFF5050"/>
      <color rgb="FF269999"/>
      <color rgb="FFB2DBD5"/>
      <color rgb="FFEE0000"/>
      <color rgb="FFFF745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" Target="richData/rdrichvalue.xml"/><Relationship Id="rId13" Type="http://schemas.microsoft.com/office/2017/06/relationships/rdRichValueTypes" Target="richData/rdRichValueTypes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12" Type="http://schemas.microsoft.com/office/2017/06/relationships/rdSupportingPropertyBag" Target="richData/rdsupportingpropertybag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microsoft.com/office/2017/06/relationships/rdSupportingPropertyBagStructure" Target="richData/rdsupportingpropertybagstructure.xml"/><Relationship Id="rId5" Type="http://schemas.openxmlformats.org/officeDocument/2006/relationships/styles" Target="styles.xml"/><Relationship Id="rId10" Type="http://schemas.microsoft.com/office/2017/06/relationships/richStyles" Target="richData/richStyles.xml"/><Relationship Id="rId4" Type="http://schemas.openxmlformats.org/officeDocument/2006/relationships/theme" Target="theme/theme1.xml"/><Relationship Id="rId9" Type="http://schemas.microsoft.com/office/2017/06/relationships/rdRichValueStructure" Target="richData/rdrichvaluestructure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3.xml"/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Share</a:t>
            </a:r>
            <a:r>
              <a:rPr lang="en-US" b="1" baseline="0"/>
              <a:t> of</a:t>
            </a:r>
            <a:r>
              <a:rPr lang="en-US" b="1"/>
              <a:t> Employees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doughnutChart>
        <c:varyColors val="1"/>
        <c:ser>
          <c:idx val="0"/>
          <c:order val="0"/>
          <c:tx>
            <c:strRef>
              <c:f>'Data Prep'!$K$1:$K$2</c:f>
              <c:strCache>
                <c:ptCount val="2"/>
                <c:pt idx="0">
                  <c:v>EMPLOYEES BY INDUSTRY</c:v>
                </c:pt>
                <c:pt idx="1">
                  <c:v>Employees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EFCF-4909-B1F6-15F0F245C594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EFCF-4909-B1F6-15F0F245C594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EFCF-4909-B1F6-15F0F245C594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EFCF-4909-B1F6-15F0F245C594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EFCF-4909-B1F6-15F0F245C594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EFCF-4909-B1F6-15F0F245C594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EFCF-4909-B1F6-15F0F245C594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EFCF-4909-B1F6-15F0F245C594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1-EFCF-4909-B1F6-15F0F245C594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3-EFCF-4909-B1F6-15F0F245C594}"/>
              </c:ext>
            </c:extLst>
          </c:dPt>
          <c:cat>
            <c:strRef>
              <c:f>'Data Prep'!$J$3:$J$12</c:f>
              <c:strCache>
                <c:ptCount val="10"/>
                <c:pt idx="0">
                  <c:v>Trade &amp; Transportation</c:v>
                </c:pt>
                <c:pt idx="1">
                  <c:v>Education &amp; Health</c:v>
                </c:pt>
                <c:pt idx="2">
                  <c:v>Business Services</c:v>
                </c:pt>
                <c:pt idx="3">
                  <c:v>Leisure &amp; Hospitality</c:v>
                </c:pt>
                <c:pt idx="4">
                  <c:v>Manufacturing</c:v>
                </c:pt>
                <c:pt idx="5">
                  <c:v>Finance</c:v>
                </c:pt>
                <c:pt idx="6">
                  <c:v>Construction</c:v>
                </c:pt>
                <c:pt idx="7">
                  <c:v>Other Services</c:v>
                </c:pt>
                <c:pt idx="8">
                  <c:v>Information</c:v>
                </c:pt>
                <c:pt idx="9">
                  <c:v>Natural Resources</c:v>
                </c:pt>
              </c:strCache>
            </c:strRef>
          </c:cat>
          <c:val>
            <c:numRef>
              <c:f>'Data Prep'!$K$3:$K$12</c:f>
              <c:numCache>
                <c:formatCode>_(* #,##0_);_(* \(#,##0\);_(* "-"??_);_(@_)</c:formatCode>
                <c:ptCount val="10"/>
                <c:pt idx="0">
                  <c:v>26277342</c:v>
                </c:pt>
                <c:pt idx="1">
                  <c:v>22035033</c:v>
                </c:pt>
                <c:pt idx="2">
                  <c:v>20065896</c:v>
                </c:pt>
                <c:pt idx="3">
                  <c:v>12649500</c:v>
                </c:pt>
                <c:pt idx="4">
                  <c:v>12058694</c:v>
                </c:pt>
                <c:pt idx="5">
                  <c:v>8142043</c:v>
                </c:pt>
                <c:pt idx="6">
                  <c:v>7136444</c:v>
                </c:pt>
                <c:pt idx="7">
                  <c:v>3843699</c:v>
                </c:pt>
                <c:pt idx="8">
                  <c:v>2677815</c:v>
                </c:pt>
                <c:pt idx="9">
                  <c:v>1762873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942-4B89-9340-850D0E5D12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60"/>
      </c:doughnut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5.8397488732616659E-2"/>
          <c:y val="4.5902373488580381E-2"/>
          <c:w val="0.50231988262046312"/>
          <c:h val="0.93585778236254558"/>
        </c:manualLayout>
      </c:layout>
      <c:doughnutChart>
        <c:varyColors val="1"/>
        <c:ser>
          <c:idx val="0"/>
          <c:order val="0"/>
          <c:tx>
            <c:strRef>
              <c:f>'Data Prep'!$K$16</c:f>
              <c:strCache>
                <c:ptCount val="1"/>
                <c:pt idx="0">
                  <c:v>Employees</c:v>
                </c:pt>
              </c:strCache>
            </c:strRef>
          </c:tx>
          <c:dPt>
            <c:idx val="0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D895-4664-AB6B-5FDB9ED37D28}"/>
              </c:ext>
            </c:extLst>
          </c:dPt>
          <c:dPt>
            <c:idx val="1"/>
            <c:bubble3D val="0"/>
            <c:spPr>
              <a:solidFill>
                <a:schemeClr val="bg2">
                  <a:lumMod val="9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D895-4664-AB6B-5FDB9ED37D28}"/>
              </c:ext>
            </c:extLst>
          </c:dPt>
          <c:dLbls>
            <c:dLbl>
              <c:idx val="1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D895-4664-AB6B-5FDB9ED37D28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'Data Prep'!$J$17:$J$18</c:f>
              <c:strCache>
                <c:ptCount val="2"/>
                <c:pt idx="0">
                  <c:v>Information</c:v>
                </c:pt>
                <c:pt idx="1">
                  <c:v>Others</c:v>
                </c:pt>
              </c:strCache>
            </c:strRef>
          </c:cat>
          <c:val>
            <c:numRef>
              <c:f>'Data Prep'!$K$17:$K$18</c:f>
              <c:numCache>
                <c:formatCode>_(* #,##0_);_(* \(#,##0\);_(* "-"??_);_(@_)</c:formatCode>
                <c:ptCount val="2"/>
                <c:pt idx="0">
                  <c:v>2677815</c:v>
                </c:pt>
                <c:pt idx="1">
                  <c:v>113971524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895-4664-AB6B-5FDB9ED37D2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60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b="1"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chemeClr val="bg2">
                <a:lumMod val="90000"/>
              </a:schemeClr>
            </a:solidFill>
            <a:ln>
              <a:noFill/>
            </a:ln>
            <a:effectLst/>
          </c:spPr>
          <c:invertIfNegative val="0"/>
          <c:cat>
            <c:strRef>
              <c:f>'Data Prep'!$D$3:$D$12</c:f>
              <c:strCache>
                <c:ptCount val="10"/>
                <c:pt idx="0">
                  <c:v>Information</c:v>
                </c:pt>
                <c:pt idx="1">
                  <c:v>Finance</c:v>
                </c:pt>
                <c:pt idx="2">
                  <c:v>Business Services</c:v>
                </c:pt>
                <c:pt idx="3">
                  <c:v>Manufacturing</c:v>
                </c:pt>
                <c:pt idx="4">
                  <c:v>Construction</c:v>
                </c:pt>
                <c:pt idx="5">
                  <c:v>Natural Resources</c:v>
                </c:pt>
                <c:pt idx="6">
                  <c:v>Education &amp; Health</c:v>
                </c:pt>
                <c:pt idx="7">
                  <c:v>Trade &amp; Transportation</c:v>
                </c:pt>
                <c:pt idx="8">
                  <c:v>Other Services</c:v>
                </c:pt>
                <c:pt idx="9">
                  <c:v>Leisure &amp; Hospitality</c:v>
                </c:pt>
              </c:strCache>
            </c:strRef>
          </c:cat>
          <c:val>
            <c:numRef>
              <c:f>'Data Prep'!$E$3:$E$12</c:f>
              <c:numCache>
                <c:formatCode>"$"#,##0</c:formatCode>
                <c:ptCount val="10"/>
                <c:pt idx="0">
                  <c:v>93586.333333333328</c:v>
                </c:pt>
                <c:pt idx="1">
                  <c:v>90040.666666666672</c:v>
                </c:pt>
                <c:pt idx="2">
                  <c:v>74713.0625</c:v>
                </c:pt>
                <c:pt idx="3">
                  <c:v>68427.875</c:v>
                </c:pt>
                <c:pt idx="4">
                  <c:v>63896.895833333336</c:v>
                </c:pt>
                <c:pt idx="5">
                  <c:v>55605.9375</c:v>
                </c:pt>
                <c:pt idx="6">
                  <c:v>53607.208333333336</c:v>
                </c:pt>
                <c:pt idx="7">
                  <c:v>49366.8125</c:v>
                </c:pt>
                <c:pt idx="8">
                  <c:v>40790.1875</c:v>
                </c:pt>
                <c:pt idx="9">
                  <c:v>23286.416666666668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DC2-4DA9-B55F-0BB18A63C8D8}"/>
            </c:ext>
          </c:extLst>
        </c:ser>
        <c:ser>
          <c:idx val="1"/>
          <c:order val="1"/>
          <c:tx>
            <c:strRef>
              <c:f>'Data Prep'!$F$2</c:f>
              <c:strCache>
                <c:ptCount val="1"/>
                <c:pt idx="0">
                  <c:v>Selection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Lbl>
              <c:idx val="2"/>
              <c:numFmt formatCode="&quot;$&quot;#,##0,&quot;K&quot;;;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1-5C21-4292-B306-CB0286A9ACE8}"/>
                </c:ext>
              </c:extLst>
            </c:dLbl>
            <c:numFmt formatCode="&quot;$&quot;#,##0,&quot;K&quot;;;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'Data Prep'!$F$3:$F$12</c:f>
              <c:numCache>
                <c:formatCode>"$"#,##0</c:formatCode>
                <c:ptCount val="10"/>
                <c:pt idx="0">
                  <c:v>93586.333333333328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C21-4292-B306-CB0286A9ACE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85"/>
        <c:overlap val="100"/>
        <c:axId val="841545584"/>
        <c:axId val="841544624"/>
      </c:barChart>
      <c:catAx>
        <c:axId val="841545584"/>
        <c:scaling>
          <c:orientation val="maxMin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1544624"/>
        <c:crosses val="autoZero"/>
        <c:auto val="1"/>
        <c:lblAlgn val="ctr"/>
        <c:lblOffset val="100"/>
        <c:noMultiLvlLbl val="0"/>
      </c:catAx>
      <c:valAx>
        <c:axId val="841544624"/>
        <c:scaling>
          <c:orientation val="minMax"/>
        </c:scaling>
        <c:delete val="0"/>
        <c:axPos val="t"/>
        <c:numFmt formatCode="&quot;$&quot;#,##0,&quot;K&quot;" sourceLinked="0"/>
        <c:majorTickMark val="out"/>
        <c:minorTickMark val="none"/>
        <c:tickLblPos val="nextTo"/>
        <c:spPr>
          <a:noFill/>
          <a:ln>
            <a:solidFill>
              <a:schemeClr val="bg2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1545584"/>
        <c:crosses val="autoZero"/>
        <c:crossBetween val="between"/>
        <c:majorUnit val="20000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2"/>
          <c:order val="0"/>
          <c:tx>
            <c:strRef>
              <c:f>'Data Prep'!$O$2</c:f>
              <c:strCache>
                <c:ptCount val="1"/>
                <c:pt idx="0">
                  <c:v>Employee</c:v>
                </c:pt>
              </c:strCache>
            </c:strRef>
          </c:tx>
          <c:spPr>
            <a:solidFill>
              <a:schemeClr val="accent4"/>
            </a:solidFill>
            <a:ln>
              <a:solidFill>
                <a:schemeClr val="accent4"/>
              </a:solidFill>
            </a:ln>
            <a:effectLst/>
          </c:spPr>
          <c:invertIfNegative val="0"/>
          <c:dLbls>
            <c:numFmt formatCode="#,##0.00,,&quot;M&quot;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'Data Prep'!$M$3:$M$6</c:f>
              <c:numCache>
                <c:formatCode>General</c:formatCode>
                <c:ptCount val="4"/>
                <c:pt idx="0">
                  <c:v>2017</c:v>
                </c:pt>
                <c:pt idx="1">
                  <c:v>2018</c:v>
                </c:pt>
                <c:pt idx="2">
                  <c:v>2019</c:v>
                </c:pt>
                <c:pt idx="3">
                  <c:v>2020</c:v>
                </c:pt>
              </c:numCache>
            </c:numRef>
          </c:cat>
          <c:val>
            <c:numRef>
              <c:f>'Data Prep'!$O$3:$O$6</c:f>
              <c:numCache>
                <c:formatCode>_(* #,##0_);_(* \(#,##0\);_(* "-"??_);_(@_)</c:formatCode>
                <c:ptCount val="4"/>
                <c:pt idx="0">
                  <c:v>2760656</c:v>
                </c:pt>
                <c:pt idx="1">
                  <c:v>2781425</c:v>
                </c:pt>
                <c:pt idx="2">
                  <c:v>2815141</c:v>
                </c:pt>
                <c:pt idx="3">
                  <c:v>2677815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171-47B3-9E3E-DD22908C4ED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85"/>
        <c:axId val="146178688"/>
        <c:axId val="146174848"/>
      </c:barChart>
      <c:catAx>
        <c:axId val="1461786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174848"/>
        <c:crosses val="autoZero"/>
        <c:auto val="1"/>
        <c:lblAlgn val="ctr"/>
        <c:lblOffset val="100"/>
        <c:noMultiLvlLbl val="0"/>
      </c:catAx>
      <c:valAx>
        <c:axId val="146174848"/>
        <c:scaling>
          <c:orientation val="minMax"/>
          <c:max val="30000000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Total Employees</a:t>
                </a:r>
              </a:p>
            </c:rich>
          </c:tx>
          <c:layout>
            <c:manualLayout>
              <c:xMode val="edge"/>
              <c:yMode val="edge"/>
              <c:x val="4.5206976832222898E-2"/>
              <c:y val="0.2147644702306948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;;;" sourceLinked="0"/>
        <c:majorTickMark val="none"/>
        <c:minorTickMark val="none"/>
        <c:tickLblPos val="nextTo"/>
        <c:spPr>
          <a:noFill/>
          <a:ln>
            <a:solidFill>
              <a:schemeClr val="bg2">
                <a:lumMod val="7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1786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2716515698695557"/>
          <c:y val="7.8895512522643638E-2"/>
          <c:w val="0.84275965504311956"/>
          <c:h val="0.82642987245018396"/>
        </c:manualLayout>
      </c:layout>
      <c:lineChart>
        <c:grouping val="standard"/>
        <c:varyColors val="0"/>
        <c:ser>
          <c:idx val="1"/>
          <c:order val="0"/>
          <c:tx>
            <c:strRef>
              <c:f>'Data Prep'!$N$2</c:f>
              <c:strCache>
                <c:ptCount val="1"/>
                <c:pt idx="0">
                  <c:v>Avg Wage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7"/>
            <c:spPr>
              <a:solidFill>
                <a:schemeClr val="bg1"/>
              </a:solidFill>
              <a:ln w="28575">
                <a:solidFill>
                  <a:schemeClr val="accent1"/>
                </a:solidFill>
              </a:ln>
              <a:effectLst/>
            </c:spPr>
          </c:marker>
          <c:dLbls>
            <c:numFmt formatCode="&quot;$&quot;#,##0,&quot;K&quot;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'Data Prep'!$M$3:$M$6</c:f>
              <c:numCache>
                <c:formatCode>General</c:formatCode>
                <c:ptCount val="4"/>
                <c:pt idx="0">
                  <c:v>2017</c:v>
                </c:pt>
                <c:pt idx="1">
                  <c:v>2018</c:v>
                </c:pt>
                <c:pt idx="2">
                  <c:v>2019</c:v>
                </c:pt>
                <c:pt idx="3">
                  <c:v>2020</c:v>
                </c:pt>
              </c:numCache>
            </c:numRef>
          </c:cat>
          <c:val>
            <c:numRef>
              <c:f>'Data Prep'!$N$3:$N$6</c:f>
              <c:numCache>
                <c:formatCode>"$"#,##0</c:formatCode>
                <c:ptCount val="4"/>
                <c:pt idx="0">
                  <c:v>75580.708333333328</c:v>
                </c:pt>
                <c:pt idx="1">
                  <c:v>79569.104166666672</c:v>
                </c:pt>
                <c:pt idx="2">
                  <c:v>83493.333333333328</c:v>
                </c:pt>
                <c:pt idx="3">
                  <c:v>93586.333333333328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DFF-4DB3-8085-96F829C4CA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6178688"/>
        <c:axId val="146174848"/>
      </c:lineChart>
      <c:catAx>
        <c:axId val="146178688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146174848"/>
        <c:crosses val="autoZero"/>
        <c:auto val="1"/>
        <c:lblAlgn val="ctr"/>
        <c:lblOffset val="100"/>
        <c:noMultiLvlLbl val="0"/>
      </c:catAx>
      <c:valAx>
        <c:axId val="146174848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Average </a:t>
                </a:r>
                <a:r>
                  <a:rPr lang="en-US" baseline="0"/>
                  <a:t>Wages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4.1895552529618012E-2"/>
              <c:y val="0.2297132924650437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;;;" sourceLinked="0"/>
        <c:majorTickMark val="none"/>
        <c:minorTickMark val="none"/>
        <c:tickLblPos val="nextTo"/>
        <c:spPr>
          <a:noFill/>
          <a:ln>
            <a:solidFill>
              <a:schemeClr val="bg2">
                <a:lumMod val="7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1786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_xlchart.v5.1</cx:f>
        <cx:nf>_xlchart.v5.0</cx:nf>
      </cx:strDim>
      <cx:numDim type="colorVal">
        <cx:f>_xlchart.v5.3</cx:f>
        <cx:nf>_xlchart.v5.2</cx:nf>
      </cx:numDim>
    </cx:data>
  </cx:chartData>
  <cx:chart>
    <cx:plotArea>
      <cx:plotAreaRegion>
        <cx:plotSurface>
          <cx:spPr>
            <a:solidFill>
              <a:schemeClr val="bg1"/>
            </a:solidFill>
          </cx:spPr>
        </cx:plotSurface>
        <cx:series layoutId="regionMap" uniqueId="{1F0C7901-848D-44EA-A2EC-6B7E364AF30D}">
          <cx:tx>
            <cx:txData>
              <cx:f>_xlchart.v5.2</cx:f>
              <cx:v>Employees per 1000 Capita</cx:v>
            </cx:txData>
          </cx:tx>
          <cx:spPr>
            <a:solidFill>
              <a:schemeClr val="bg1"/>
            </a:solidFill>
          </cx:spPr>
          <cx:dataId val="0"/>
          <cx:layoutPr>
            <cx:geography cultureLanguage="en-US" cultureRegion="US" attribution="Powered by Bing">
              <cx:geoCache provider="{E9337A44-BEBE-4D9F-B70C-5C5E7DAFC167}">
                <cx:binary>7H1pc9u41uZfSeXz0I2dxK3bt6pJSrK8Jo7jLF9Yiu1wJ0iA+6+fQ1tObEZOfOf11JSqRp1K2qYg
HODB2Q+O/n3d/+s6u93oN32eFeZf1/3fb6O6Lv/111/mOrrNN+Ygj6+1Mup7fXCt8r/U9+/x9e1f
N3rTxUX4F0GY/XUdbXR927/9z7/h08JbdaKuN3WsivfNrR4ubk2T1eY3z3Y+erO5yePCj02t4+sa
//328rYobo25vX375rao43q4HMrbv98+edvbN3/NP+yXid9kQFvd3MBYyg8cRqREjoPuXuTtm0wV
4fax5YgDyijhDMkfz+/nPtvkMP5FJN0RtLm50UA8LOru3ydDn6wAnpy9fXOtmqKeti6EXfz77cci
rm9v3nyoN/WtefsmNsq7f4OnpmV8/HC37r+ebv5//j37BezE7DeP8Jlv258e/QLPaWzM9Kcs41cE
iBzYBDm2w+X2NQNIHgguCGKE3AMkHua+B+iFRO2G6MngGUinsOV7CJKnMqU3N+phl16BhZwDKR3O
AYJ7BPBThDDiB5zZDhX0YdJ7aF5Cym5cfo6cgeKd7yUo/2Sbb5t887A9r4AJcI0QjIgHsQVbPxNr
DkOUEgSy7+71MPc9NC8gaDcyPwbOgPnnZC+BObttNzeviYs8oFwwJjHdzStYgDjjVHKO794AvPRY
3fyZnt2wPIyboXJ2tZeo/KPTTWE25mFvXoFf2IEDQgxRvFUzzlN+keSAUYk551szgT/MveWXF1C0
G5mfa5lh88/FXmKzBPUSvybLEOeAT+xAqHyKiQOYODZlxNny0ky9vICS3ZD8GDhDZLmfMuzTxkRg
p9eqeDiz/3N+YfYBw5hy27Hv1Yf9FBtM0AEHQecgtlOOvYym3fA8HjtD6NM/e8kzH1RTR2/8Tarq
V9Q1jIHMEphhae/WNQgdEIpAFwn2cDLupdlL6dmNz9PRM4Q++HuJ0D86HlXxiuBQdkAkJcTBbDcD
YXwABhyX4NzsMgReQNBudH4MnAHzz9e9BOZc34avKtjogaSOcAQV97jMlM69YHNA9s0ssz8TshuP
h3EzOM73U/ufbvSQbYqbB3nyP9c0FLxLTmzKZ0DY4sBGGHhIbhlopv1fQsluRH6OnGFyup+yy9tk
8Xeli/g1xZd9ADExISTehsWAGx77lxhDWAbbxJ7Uz93r4URsXf8X0bQbn8frmSHk/bOXQuwYXLzm
Oh0e9ugVuMY+mJiGMDFzZBx+QBzbRoxt5dtM9b+ElN2w/Bw5A+X4y16C4ikINl/X8XVTvx4uDB9w
m2NOKd9pk9kQt6EOWAVk5mC+kJrd0DwZPEPHu9xLdPzbbNNt9GtmAuQBgjizIKBqHkTWY5Fm8wPg
JsEohkjB9Joh9BKKdsPzc+QMG3+xl9isbpUOX1XbkANwJYnj2Nto5czbdOgBY4zaDG2jMzNb4AUE
7Ubmx8AZMKv91DPrm030ioF/cDCpI5FNHnT8TNdgzCCYKSloG8iqPQ5j/pGQ3XBsh83AWO+nWbbO
srhQ8SsGMRk6wIAFg1TMvYSa4eHIA8zAs+E/cmkzVF5A0TPA/Bg5x2Y/Q2br4ibevKq7Lw/AVJa2
3CIjZ94MpJlB6TtIyK1dMDPLXkDQM8g8rGQOzH6mmNeqe0UvhpEDZDPBbcburTHQG49VvqQHExwC
o+3zWW75T9Q8A8ndGuZ47KdGOX7tPIwDMX0Gah5clLsXniHigMpBwCgPRhpYAo8Vy5/p2Y3Jw7gZ
Kscf9tIAO1FNbF5ZgKED6UAo3+FzHsGQOcMORDK3om0muV5Ey25QHg2d4XKyn9xyuomLV/RYGIfa
pClI/IgZHosvIQ8IhgQAyLh7e2AGzR/J2Q3LdtgMktP99FVON8ZsrqPG3Nb1a5pi5ACiX+CR2Lvz
/DZE9xGHAgxnJsBeTM9z2DxZzhyjPWWb+DqKw81rpi8h3Q/YSNvZRifnljKHMAwCc20y2qbXTPGf
voCiZwD6MXKOzXovVc1pPJVkvm7eciq5lBjqLbbe/NwGYAdYQs4fsmdPlf+LaHkOlh/LmOOyn4by
VLmoGh0/7NArhJTB9BI21L9sM/oIdv+xtplKZGwbivz4Nj72C8/8maLnwHkYOcdmP6v9Pg0K6prD
14MG/JhJRhHxTPUSRpAO4Jgx8GbuxBl4n4+t5hcQtBuZHwNnwHz6sp/CTBX1q7r9UCYDOp5DBcZu
BxMjSJMxqG0SdG6b/ZmU3ZCcPgycQXJ6uZeQnN1+0xuTbh4O7P9cjk0pGMhLUtu+L6z4RY7JA3B0
pkjz7lK/l1C0G5qfI2fYnO2n7Xx227053OQllJe9ZiKG0QPhcIHlQ45s5nGC7cwBPAKxtPsYwcwM
eDFZz6H0ZFVzqA73lI26N0e32twOr8hIEG6mAAKn9yV+c0ayIfoP1zbgetC9zpEzETfh9Geangfp
YewcoaO9Rej0to+vXzFBA0VmjICkw2wr6machJE4wMgBEB2wsR9bBBM2f6bmeWwexs6xOd1bbL4o
nT7s0SsoIbDYqCRsuoFx95ohA8lmuNOEQApuQzczY3rC508UPY/O/cg5Nvtps50pDbWz3kYrSKe9
opkAFwPhGga1JZ75OTZk0SAK6gixZao5NC8m6BmAZuPnMHn7yUJ3q3r1EmcoQ2eCgviiWx3z1CcF
xQRFG1Od7YMOemDh+zK0+8PzZ6p+h9TD6DlO/l7idB7Fr6iAICPN4NIMhHO26ZyZmIMrHDYCO895
Bp8/UbMbl/tRMzzO99NwO08zqNl41auBINgcCmyzzTSjeXgNYgVgEyBkb692zIIFL6HoGVx+rGWO
zfFe8so7uI5uhqzdvGppLfCMIwXUNk/ptuk14xnbPnCo40wZ0nuZB7Hrx6bbS6najdHT0TOc3v2z
lzhdRHBH/s3avG5hOsQRBHGIfAh3ylkOYXJTMXQVmC5x3L0Ax8c4vZSq3Tg9HT3D6WK9lzhdxVA2
+Kq8REGWwR0B5Mjd8TfbORDASA57uLrOn2L0Eop24/Nz5Aybq/3koftLXf8XzGy4b4PgDgfBu6Wd
M0lDqOvEcKPg7jWztl9O126c5uNnaH3YT2v78rZ/1dvRGKxo6jBA4V4lzU0GuNUOnixw0rY+d6aS
/kjObmy2w2aQXH7eT+F2q3MIzT/Il1cIITAoXuME/psbCFAtDbkgKSCwc/eaC7U/U7Ibj6uHgTNE
rvYztfCx3kSvBwcFHoCCD8gZbNX9rEYdBNgUDiWEiJkI+xMdu8G4HzVD4uN+IHH9295G90bSPYM8
eed/29pJgiMDV9QhivY0KiDhpgcGFwga09wzyKwGZ9Zr6Xl6nkHmaaumJ0vYj0ZOn25N/eanBfN4
A54cuP8WELC2GIGeAWCS3b1mLAK6XkC0GsLRP22Bxxbzi8najcts+JOV/P3209VeqpVPsblWhYlf
tzhKgObgFJoH3b+esg9cI4CbhdCSQ+7uu/Eikp6B6Odq5vD8P3Jpnm+X9qOrnL+pN4u7dnSPOqb9
/und6qFL3mzo1j/caRvcM8L6ZmpZh6bKpx9t7qYPeeJZ/tDTv4y53Zj677cWuKZQmEglRE6h9GBK
4L190wHPT4/gKhVlNrIFwwJh6Kz29k0xxW7/fgvlpvALKPSdbvU6cN0K7Aozda6AR1OTNqiVc+Du
CYQtoNvXj0aA71Q2wA39H/ux/flN0eTvVFzUBka/fVPev2taHp+OFhj7UEsEnfem0vzp+fXmAkpm
4M34fzm4bcZYOfzQcUzt5lHkuElYUffRnuyYBWzSx7PARRgMKkAwKCWTaIohP50laNqKUBUGh01S
FNhtkXRcpw/U16Ju+3e5sOk6G6tU+2qsS8id/MBjx9wTXr9MDo0doGYatg2S2bMlRiLLepo68jBk
UqVLW5vOb3sM83KUXiSYqE0o81K6poipb8Yhvu2tuigWQgvqZxqP7tAk8apuncyjlVUdNamKzo2T
FJaXZAH36kGXCxOG42lj7OAiF1nn/x8swobmiVB1hKYaltkOIs1KmtejPKzGnix6psZlbuVsHdvd
8LGiqPUCnNp0YeVD62HUl1862Tg+V+EA9MWyfycK0r9TxnFc1I7xSspoXLZOmq172aZLp+3wZR43
9XIoxjpxrbyIV79fAxzZX3CAO59QwO7AtQNIuT09BIbRphnsTh7GtOx8jcbM7Vs9rGyVfP/9TGBz
/DrTdG+BOdP9K2e2WbzFJi8xzNTSEB0OdQXgCac60jWt3iMe5uCJ/u6IzZjo7njD3TxobglHfGo1
8nRlBJuiyK0M5gtj/R4kinHHJpRwX+t3s+zYPwbtP6dGQHBtmbLZ/kkN4iLrLOdQky5eObBrJZXx
YWqcy99PRHawKydgF9jAeBC9nguFJASjooMzeEhGnK1H25BFJOHMDAMAN+RUZy6OhHGVqtOLoeXO
SZmJ1GcJDi6iphiPc86r93oQVuyKlhu3xDFq3RbT8TDMyuBIZcWwiuFsfmxDuxg8OiJmuWHSjdpl
IUzSl4ws4CZEfGiIMJ86McaHv18kXGWZnxLwH+76KhHbgQv6HCykx6IvIEHWRKPuD7uEYjcPVbe2
w8CsrUqnS5Ua4gqqvveZtnyeZtqFw5scZnnSLFtc1su01PqsTOMuduuC+pUo0CdM0viMy4F9tbs8
/8QrsdC4Ix+wzKvM1V2GPS2C7JKgVC6jERqy1m3Uf4zCgvjQJ3VYpeESJ234FcRZeihqzs/DhvDD
NlbqGLRLdJiXAVnQUMSHViEHT/E4X0RwUXFlqHIudcCTdWIluV/gKqrdKgyuI1A8Xm7ScM3KsT0v
M9xVbjva7CR3qmzVBoIvypYwT7Cy8UQjVObVOFSHqVbpVW0KL6uKzC3ywTrnshxuhmEwrpNF9SJM
a7riAUuMm4iIeGNaCt+yR/aeRxRdlo3JP9lhlH4vcaR6N0VyGDypoyJwO4Woq4qo/2w7RerbOdGH
4EFk62RI+pOxkuJcZKnj105cSJfmcXfe1EX1rUgyvkGVWVi9TLwoSG+t1HJOrSKzfBbG4cKy9VGe
C6Ba4GqRErnuW6s4U0EZuKQvutoNtbZcyy5WqExOpv30VZaUHpRIW65RnXFxTr/wSHQu6yO0DtM8
P2FBOXy0srQm8BSNZ7ixgswd2ogsEOgXL8k7uiJKOutmZHSjA2HeJbBPxbpGjfQq29DLlC2LqIQT
0Wap21SUblSl1TKNiOXTsndyV5FCfywG03gq7TuApk9c06vwsBuaZRTR9yTImwXItnZdZ2pwB6uv
HVdH5IZqwFwLXL4fdHYaBzzyrK5N/TbMGr8JUu1Ged14GqGjkiShi0LG3ET24YciCU+DUHyN+gEd
QqtidBHgcVgkWnwa6nRD8qLwO20Sz0qEvKp54Cyp1vjE7pvuqOCpdFU79l6OaOg2SWW5dYsC15ZW
BCKq6TycF4nHEtUfW04oV6npC2+wnOCLVUYDENMHy4ikzItSqpSrUdXC4Wo72wc1lC7j0BGFn3Rx
7DehICttjHXMR6VOakshT/d82CSdQe/hkpbtuMUA6U8XkaQ8HxUChLDB1fEwYLaOij47xDRGh7YC
dhHWoFDqyoqMabMgHYncyI4qd6yjwOtRUlzrloWfkwA3N8I2w2fa6u4od5x2nbaydtuwZCcaWeWq
qtPA4wFq1w0G/rKGtHSbbBhC6qLENnhdxNIeKx9XIl/kKMzd3hr7j6xFxZIiEq1RGpYLlinmJUMT
uJI28QqLqjiJe2XcAuW1yxX8mBRNWvqx6KsjWaLUF6oZVpZwjFsZlC6DpB2+t7Xu1BkawswPSjAK
xnZArlYk9UuSO34cgubAY+C4BDXlArUdWcCK9ZEtarLo9JD6JELD8Vgj82mUHTsnwKhnQ4yqxk+D
WkQuKlV7ixPd+TJD4+GQJPo6svtwKVRsX0VxXZwU3MaXFgL7IlNldJ6mHVgnLZh8SnXIFaFMgLqs
ryq3wQiMGSTSiyxk1eckoamforHzYwvsQouXwypLMV13rEqXZSibK1WbbF3F3NyMVoQOs4SB7NGw
yKoE80tkKjgaJQO6Blqe0WgMjmyjQXN1ULnlQT196ieqKBdSt7DyNI7OJco7nzeULKp6JAvGWXg+
2mVg3JSNMIbIzHwKheBeoylQkjYSrdq2hiVZAoduTe0x9Oo04QsqI36OQTB4I3iRq7Im4yFKROZJ
uwmOwFbhXhkI6YIdqY9aCGC5mEbDd7CB26u41SDXFamOEsiCZi7YNmSFUV6tgsLix7VW1sUAE0S+
lYHmHQO7ArKHiH/tAq5DNxBRfYHsEv4vDZsLjUjlazvCn+GW4bFJcbKy20qtTELGzgV7kR7zHq3q
CoQC1g09a2nFlmVU9es8JcJrsyRaKhpEC1U0lziwiNfVdezytOMLO0bvdFDI1k2jsF3psh2iFWy/
nV5r5lTRiTZ51cJp5rVb90UzuHWuka8p0cGJDHJegmQdTOgWDmHRWd+RPh/BJwVjaesibs3+e0fn
WpWDjsNo2/T8x4//uVQ5/Lkb8/OXU8/0nz/B5aL7Zuu/fRe0pphqWMz8TRM1Pz4LiNlSNzmJT374
xWN9xie9793+zMOXOazgZE2Gzg+78heH9WfroJ8e63bQ1mN18AHcxoKuONKeun2DGbr1VyEYAZwL
DXXJdJsLOuuA3b31VyEiiyfvZEqhQ0Acau1/+KtUHIDfBxV4cCni3s39b/xV/IutDTWukAuGgAj4
1BgakT+12uBOTKSdMQiPWhzUkUcptt93OByXtCvqVVzZ8qhF3xKr69dlxVjnJsqRF61q60Nt5+2K
VrhaoTpG6A9OAPjOc4OSwJZAPQciAiwudGdWP/Kle8MHnhJHrO2Wl+pcyhSdO6NogAYr4KmLG/Uh
xsxii1gHbh1S6Vpla7y8l01w44Bn/N5g7lR6UQ52bn8aSys8G6Kqqz0WGfwFvPNa6EXWluNybIXl
+BlPCDrPDXcMmD+iBuegS4PRZygt6sjHWcfS3lfMTvXHaGjDQ9VbedJ5kmfVhROYbPAZmCa5a6WF
PHJ0gxeKDMmi1/KycppINwvZOfTdiEXzUaoycztd5a0rM5KBuu+S6ls+5OiCBVQlbst0mXhxpNDg
Oinv8bINSJQd1VRloMrbIcvcpKHsfVEZP+3Cblno4KoPQmsFLSH1URUmeNU01FzHKNLnMue9LxJz
DMboUamEubSLuH+HZQ8+o2nq4yCI2qPeai0/BgWr3Uwm4qxidDgpwmhpxQlo4qjB6sJi8guiYKVa
0Otf+WOaRZ9JEJS2ixrenVqhst6PTSp7z44Gs+jitj8J7fEDasLsXA9N7PajLGzXdCDxl05qsW8g
4hJXlpFxe87Z6DUUxeICrPbyoo0L6uWBk7/jYGZHrUc1Tk9pkRn6MQl15PbYis/HsVqwISDLSmbd
5YBQ7xYRLda9KPkqy/JiWdp1lIJ0Fo1nKBKLsbDxYU+DcmGP0nLBZ6pAd5ZqzcYa7KwqFO9h16tj
R6R6mdgZOgqhlO8IWpI6RxFGWegHBco+lzU2l2pyuqsO29xLG6v8UJl4PKMQITihLbJvQjsSSxbU
1SKvYPWatLWXDa1ekFjVwoV9Z8ux6vrKLdMy2qRw7F2Q7r1Xw0lzRxN2oIva7gyqcttj3plmkbFY
rlgVZYvaGgsXPFgKC6rpRQS6YdmgkYBdHkdwpHVuB0uwXc3gjRUTnzl8iGf1meUGjmwWXHZ4Q8Ik
8nIwsG8JuDinVR4x3+l7fchK1nZenSTiiyHDqL0AdOCatCKB2FJHh8gba3A4V60iJHFtbgyYQlVu
E4/LKlMupM8HPwuzcHSFCaxL3htku8zK6rXsNT6WJVd80cM+rlt71MbNcRadhKkojvuog91jTTB6
rE0WiWmjZTYQnoCaC9h13rFOuHHW6cuxK4sTmUkJ2wdRr1POk2BJlQw84sQTd0VOxdwwY0G7akVG
M5/UsntvFyjmKztVYp3W+qOMuvGbDbb3IugMW0uRKDcWg8z9ElvqDCRh96WNBke7pSPAQMrDscB+
GutUemFXdIOrjLa/FoEtG59XGnwNhbHTntG8ZOsej51yc+nYiYvbOspPBmWD9yOHtl2rUCjuGxAi
uZcETnbOlRLabeOQnJuMde+FhhCMOxZR27tDYbJzBoyx6ogTJeD5tcpaaoPL1i/1KM4EiIPjPJJZ
7DZBll8F4OddxA2t1aLPCD0Nqq46sapaGd+mFTqPnURd2opYmY+bmPlIwXMBZ1SCsz1ER+3I9SkY
9NG7mHTpxzLHxaXDa+yFQ5P7edmlCxDPIHy5SdPrJKytwo1ZXKSuRbV4Z+Ihsz6XNBw7D2xUeUFo
58QLG+UhgFJqoZcM5fJWj7Q6GnLcfQmdKPPaAbcXuG6rw16V/mgJS7tho6JD8EZa5NZVxI4j2SZL
u2v1B07VmLgBFtH7KQz8SbV5fGEPfY4PjTbhO2jBVZZuCx5Y5hE7Ml/VgIrcZbgA6aCHJFsEokk3
USUr7HLct6e1k7fKDXHHI3egENdz06GOzsFDtFKftwamy8K6/Q7yXV6Ad9YtK1uYr8KSMEUo0XjC
QDYvk4Ema52SflF1vFqAbOjXiZ0Gn9u0xfAXHDqQ88DkKaWpOyAFoYFmjCwP7GhSeAmv7BMcchm6
9kCi1EXggB3JvouDdVtXzXENtd53sB1aTnScI21FbkNhkS22FyYS1wlFnd85rPTSqqdXMa7LdVLa
9jtJIwyz5tekMhIOIk/peW+VJ0kAon/k2Uk4OMF1b9QazO3cFdzqvRDnlu8gMPjLkiVnA1f2iimr
hAEQRj0vgNGZ28VOd8YbgjxCGuLn0UDcRsNfsYOsr0mXQiiL0P6Y8Yplnimj4guUobXXLc3McQrh
Oh+qEfrVZJd8y6xUXcMp5dRjgx2D6Ejs1lkMURCdGNW2kQvqVB9Tp+qNy2lkUw8biMUsmsEamN/l
WtLloK1Y+f3YoCuR1HWxqESVfmO1HaaLQRa0d0MWksBPjDWMbp3Vee86kd1B/xgnG1cQk2otr2mR
/hKbKL0CEw7gijYWS8A9RQxCdkh8SPuAr5IkD/MFZdoevcJE9NTEnahdaHRBzoO0YGswsdTXQQX1
sm6s3Fc1ArwClAwKmCUpvlJe5fCZcXtDcJFCLCRgkxLV+alTGXxiQJwBF5lh9MKxJa0Ldhcp3cyp
AzggNkk3cJ3zi7GwAF8GUghel8jyKHECy3aB6yzm0qEPIq/Jgq5YWKrKL7oI1WcqSYb3TOD4Q5+1
iPrCYAg/6IxYy8aYi1B2oKwhNHwacRX5vQIWO4mnK72+7I0xXsdiWrg8Z+FCZlHrB8lgX3dJX31z
ZFW2rh4teWQz000GJid6kSdKLgY81gyieHpcO4mwlStVI05qiAcxt4yzhkyevV25dpK0JxUewc/p
QI4kni6gQtgD80R/Iok9WO9bynK2akDpvweuBY8MwRkIFlJl4qhNNGgCFsdFdZhWsJ9+3wUQlKht
BvaXyqjzoe8x81VlWwbO1yCOHZ2CoI0kLSHmIrLkVEdD2nsg2vOzpHD6K01kdYFpZ3+tAidZKRHq
2k3j1Lpm4NsdOcquilVldJ97VgihHDeCGBD41HbUrGIIpb8j4H/lR04ZSwhI2uV3WSAWexkK0bp0
kgx5hWohekYbgfy+qSJaHwtnIErcG9n/363bWYLx00MjDPyg5526nVUUU4LvbtzWrxMC/DpKoQUX
fD0Q9HxA4L7de3bQPuWhdpOCtSqmhMnWsYP0JYQaplYD20ap2ywkhlbR8FVdkDvEkKKU0H34v/Hq
KJRRPcrYTDNCs2/w5yiBBNHUlPWpV5dBQKnAXcpvHfDqGrkgJSutzENlG49XnDdlumGW5mZZVIMB
QVmTnke9Z6kAfQsLzSATp0if2kcQghkgVCUt4J5O5pk5zXheWmDspD0vv/G0TnrlWwK4hHqhbTN8
a/dqaC6yqLezjePwMrimOa3EGQTZq5KChRcbIIWVXOfnYEfXXeGHGdfgXKiOQ2wY20MFJId5jodj
ktMi+W4ZsHGyPziYUz7iZ6oWrtZAApNJ+KIHOfWChm/herpHNob0XCQi5zboVJFUh3XOMnaYsRbM
uEOwueu488a4hAbVGQpiEiwfnahtQOVxpni6i/V0fsgST22OKSRxoU2bnGW5xoQ6RiAR3yQ4pWns
1YqCBnOlJFaVLHXfgVDxdVSHLHItZo1l8a4DZ8wQD7NRdPQIwoeFSSEKWIFHdAbF3hU8+z2RTzN/
kEuH2khIx8npuxggR27PaOyj2CKRptYNmF8tIj4EpUK7WmYOqylyC10L8TXlKKjvw033X/G2Y3Nm
2EzzMgm91AjUC0CSez5v2YB1rCzq3IQDnDkBGe4yM58jFpAidLskbuLzIoDoeu1GEbgewv39sp9G
HqZl21AwCm1bJYMAN/DQ06MR8ja2UB/RG8vO7Ip6vEOCb4CRrHqtxtjOzmILK3xK02poPqQGoTFy
4ap5Bpvye0qeJimBEg45UIhkOlPoCMolZwDUIgbjIC2C60COBdcrVZV5MCysIDdyWIE30gMqv5/y
18XDN9YJ0KCQ4Z/Km2cRIQjbB1kyIH3DRAdcvhywGHG65LprDIRawPkSX3UDu165RkB9wFeIT7Ra
LiCphsruDwcBzyQZbIBE8CWGE6NCw9b7rOOjIFAoxwSyZLX1DS7y27l12NfRxBB5ryL4nkEImbCR
eXFuBrCDekkoUMUh3NF8yEuRDF5hYV18kHmU68KvuNLkIoeAgvn2+z17muFlNuQ9oS05gnYY0CEb
uGUmS5oucCDVMvbfel1rOASoSRFsFuo7yi2317S1PpQkhUCxW9Sdmv6Jy7D5bzcLYwE9ISF4AdUs
lIFoe3punYqYejBCfSsybk3VFCC9wBqCpEU98GMacJD7JmzgC6HyhBcgUXWZawzFKlZitalbRSBt
J8k/RDCqiMesPWZ9Wqo/Jfjx/IxBRTw05CFTUelU4zgvv+ghuFjKYqTfTECElS+S2pRZ864a67gs
vK4aKiDOgvgiPFNDlavBd9JxsD50ZRmsjdRZEnr5OEJuJY+qog7cAgplgtprOLKyC5HLcMw9+Fqm
HkQisZIBF0dolBl8ahoHHaRKfo8/hqqjx8IclgKttaFuGcEXC0Hf4CmU+zj5DSezqNqiLb/aENBI
IDEBeQI4ikHQSKk9PNoWiPZguJeeWcPgWXMnTkocOPCo72oqqmXT0T8zNJtLcWjRAhdJuMTwRVST
IJkdi7RPTR5EqvxaauCiakFN6rBTgiM6HFPTDLAdMmiz8SqHrOVguxCo7KrIA4HfiYuwGgPrUOcs
Ga+01Rhx5sRiMhB61uYZZCAbPsGjDIW6F0jh2ry9KHWSjlcjFDF04LJm2aS0Yth9AEgVEGhJwQ+B
EOWVk/c9YEd5MsA/ZkRh7fglN9Qshd1M2KV9CGk7v7qbXjqhNXSuo3rwIl0FxgNQHlvFZBvUJc/T
TW8g+lEuZatx+4FBUKA+0ToNIJaZ5ZpM1niQ91C4BMr1S+EUAbtqUYvhkNlOCHZGW/1vyr61SU5c
2fYXEYEQz69AVfXb7W63t+0vCrftLYR4SEJCgl9/F27ve8beJ2biOGZc0eXqAkmpVObKtZJpRojy
97bxpwvH7IOTVhysXRQAKPnDNCjbJk4qNXzZybigtBQS1JUW4Db9PFxTp4E2nf7+in96o+RgniUE
5za6J1T/dcXFxEvnR+o/090dxuhderi/ZCkkDu981Vn+hfV0hxH6xNmF3xdwLLDTv7+No7Tx26ag
eI5jUhw1jyROUkTJv2+Kna5OR1U+fhzTabS0trPLoh+z7jS8USeXiZwMK2bxuC4l4KFaIb3kJ17a
BNALngThB2S4Cde3Ayvz5wCeTLkBNCb5+mRLZMmNzvYw38KI4q7u45QJVMJYTo7N3sWww3ntEF1c
s17aY+evaEf5Diz3Qm01lYaG9R8oWX/6tRJNEUFHOkZ9PDIUOcHvI5Y56yavl+JldROICqfMmARB
7LofdosEO02vOgKcV9dBVhQvgJAO641ydZg0db1P2DML+fFmosU+miuhEnq4SL0vMTlrlCtQDN2z
TWLXMT8eMTXZyhG7syAa2+gfFvEPzwZaZAl2VAKvhhWEiOaPVELTadznfkpeSttR7C2r+HEDNqLu
2Lo/9zHaQWy4N9aFY4vDVx4uxSgQf75GHUEYT0AswFuzluiXhMS9SK+E/1my1puf8wemAz4lOnoM
ceNjvpwlmCf0rEqz0qXZcF5guP8wtD+iTAwNz7KEfAtbBbxPxHu/r5YNkhSDm7cXytfDU1mjYVr7
AAbnN4vaQzLVm531/rFIpuN8HKOZYEFCPg58O+1jTiw/VzRy/gVRqsF0+KKnsD667vAmk4gqmFjq
B3V4Nwe3eSUS5eHWLCISXFBYFuMn5FgEswNAFFNhbdFFtskG12NLdFXS46e3+Tlc4dFu6v8ntv9L
pP3HHi0RLiC6KpKsRNoZ/1eoS/ye5luuow/rWAC2OL+Ft0lXhlU2yCzBpfont/DHcXRcEqy7OAFz
Ff8javp92uN+RgipQvFhcQQWYje0NxUXnP2Yn7RXKSoCzEczED2A9RsmfFjZhJAFTg+z5E0Y7COw
1pL1Z2bTEs4AG3J9Muj4hxNgjLDxUSbHQfVr2bj2E6YyDOWEvYJddCwHByMIUx/1guCl2vpqfYrn
ccadZFLibJK5PfLUv5/ttPojnsXgj0MATgJPGEAU9Gdmg3BwiXgctg9dt+UDypZOUtUwH7P+IU/2
1Gwn3ZlclXWVJFXf1cZooW/iwdGQ1QrRTnRr+Bil92w84E7t58C/xWKIrzxzad7KYpqH72k/7OZp
nPMRT0IH69C/S1fQWPcWLNsqUw3Keunizt5nqFAY3bEw1/kYj+SOxoZU7TSZijR9sA6l1TmUGnh3
N60GcCQPcsVmWHfjN1BOo6xP+3OVEJc+54PdUt7EgTjvLqryHWGI3xi317YrEJk1xT74fUdaC1NU
10FuzNV6UX1+XquC0zYbo7B/8PmciI8uHThraWoT0oByVIGhlXO7VG11FCIang38Co1sbavn2O+3
DCBafCGedMmZR0vZxScl5zF92bKVywj11jiED8EGau+jxU7RE06Mwn3PTJ6bl71Y+TTXap5Jt7yv
wj7ICxNAN877nJYjwEk506RrCrMvunwlY19O37sE7J3QwlQ2/aNy1vu4kYNfSH9l2aSzskUekA35
hY2RzB9Ap46kRA1KJcvQ/ejKiVrMciC0NOn9TucVJr0TA0z8Pc1jm8enaULhorh2FRPdACZQkJqf
wGi0fr3zGeNCnKM5nVErzawx83Xepx0HpSwgnZK1WvcYx/qwlMJXNY/SXNu2Y2bvt2vPl6gTFy9G
nDaNBDkJDnZVwmWf5sjl2XIN4/ARazxF2EIenELUVdUWxZCQvxuSosCLfXszEijEVTXaZaS43D4v
qX7dna6S9abPjeLJFQlRVBTN1mfSFZcw9WQc6ixdj3MxziKB4XCa4VD5GtgGcQcqH12V8XebV14V
jz2Lej+cC0mjRF1Lt1Xl+i7vaSaqWlfVgUkUxmZA50E5ZdF+m6bDgpmKNg2XfQ+vrbvsNqLMFMMd
EVqQ4bHvPZDxE2Bqv/DTLFDcNQ1c1nFL2xoNoFLFvNuEbmMle1O2E9D6bPqU8GTC9cYeFccXx0ut
QUItCsxsUjqBE6RBGer4Etz/Qe1FzeuI6UE5wOgb1ZGJ5ue+88eM0cFKvMxLZ6PnaSwOl5+ulpdF
U3k7wwD2CfHGxVZmxOfU21A7m+2YPt0X+IOzZGG42tARJJkTEcfyEJV2SfYvMoRjnqcUULltIxcZ
LEU0ybJLf2iNhEafjRCItBpfkq3QjSi7zEVYwdRp99GCIicmzFfU7fOlAxWThPsS5SvcisBKq/05
h2XhChT/pF9ZFA4Dy010rHy2RXhvqMZjatYVZXOBI7bUHvewgtCFMf4ajwETTL8CcOvwXhbATXiW
WcoqFH18BQCoVqg6Yy5+WQ/blwpfWfTRMThmt5+TAagc6/crxq2yPTt+oksGqkAsTPT8a6qjt4//
Z5LfPgekIJH3RaJG3ACZom59lSJXwlzAPdgwaNAaA67FE8pF/IwEnM+od74t1LyjEsdPyLyd4dcT
qTaW1UR265aDc+FmzNKajAM+kihgbKYBzAH6Hui72xH08hHMGOzRgsf6tXqbwVlhB8GvvY2pSwRy
tEbNU+7J1ebKIzuP35b2zTxyJgfMT54K/MYpK4Zj8CHfOtgpJ+a4TJd2Od7cZh0X3cseidTZG4yU
HtP7Zki72xzuEoM8voUIs+D3UI+jsK7Fdsetv01otPsdP6B2AirMKYqzSfbXO9RzQV34gWjF4Hy4
GXu66vmBfCwe6yvWItGvJOcTzAfVpPEYvAEpN3+3AMs+vhDEArykKy/xMkzxsR3GPTvuf3I57/yL
O8gE4jzxEt/baUo4BWN/K4i9pW+2IvqlssXl15RX/WpwO0FQiS/BCTDj4r0SEuf8SvSexy+I3PoS
tXMNkYpo4oUzXDzrOzyWsLVg19vrAYABIBssU+eui5kf29nhfMV7cnN5X54lgsWw3dBqGcJ8ZdM5
HkcUqNIB9AO2cMCGpCLgtNSd1SCfgJQaZcMDyCD4exs9QLQs9gRQkQaWPzys0jKAAt70uDrp+Lx+
zCcGrtGJbfth+76CK+/PgeoEHqY03eDK0zDiiB1PIZpYtVyDjmb28DnOQw9/w4d5lvLqF5zc26Ez
/dl1A/Ldb1sKLQm9Un2H6bjQn3tGzyh9YtnZwX/6SLty9vZFU9/5/Mq+DT1UfMEUgWq9S4xIcr9k
p3yPCbycNekxfSSow2qAVx0m/oaflov0mAHiwP4Cu1mIBC8GBo7PawEoNAKrYweujMYLYFGBji22
fLynihh8It8gy9HnNXML7OoNZNlJNhh2dpM2LLnmTO/4jv0NemNIy4Ea6iyVwEuh6UHqO47InabG
DgAmsttR5sd+sqkXAOG5LC1cJc3ZhjNv2eBp+jNyvWPynKAHVJA4kC+mx36YoAW6xTNFMcrPHuEZ
Kn+eLcaIh4r2B0g5Oxx396j209y+TwFjbewUWB9t3Tn3KhuWFtAFyIR1ARAo/5JySpCS4zBEbb7e
o3THqHIIBTChY8YOczOJITC+t5ns7QwkGhRsQdcbv2cjK97L3fno2SCYBqqwK/D+v8Dfwr4ir3bM
QA9JzGFGaorg/JFeHijVgCrygQVU4+zVl7wCR468pmHIh4c812pj5zSZFxv92wvSB3bCiUaHrF4G
4N9RUw6kMB+BSHppP8Rc95w3LNtoF558gdhGf69WAcHa54WVgCYuRrp1rJoo2Rf5cU9dks4gLudI
OGpLyIyYsiiyyhEHKx/7KmlWvBkVa114VKZC+2skb2upVQ+AuEEfr+0Y1k93Mwzr4f+qjR/eBNH/
sXnFAsHFeJp+ovesT473MhJH+MTGt+ODjAKdGE/I3I/ahhiYwlbmiBbZw243ok4QJRTHrqzG419+
mSxiSngiqGGOf3rDww93GnGQ6TdDi5okJi4fXVdwEIB8jNL1l3TbWZVcez0du5xH+wEHLqgT4SVF
WGav9R7DvtMY9YcH4JbHnUuBSuOXXxfKTIUjTcNUoue3jG0S/V7Iup+US9/LN4cl34BGDdkjrCEa
9AFCLmDcpGkLooKeWd3p3EXPTmQKY7YeVbz1RiRQ9pmmSwOuUazDcVvu54aLZolzpGaZOza5So4y
Yzv5cNhkwXaodeqsW6YRGpp+wG48v00IcODD6Uk83wvfmy4k6m+7hA5F+Q/A1x8JPbAc+AdY8E+u
LfkvWBl0TgSnUiXPHQhUuOuC84Dd4Ge4WR2lxw4aVgAvHbhV+rj3f8jukLj+paJ4XB6PNAFl9VCB
5ti4vye2xoU58ksBqOrNNfbAgHEXyAOwk/7+Un8A6NhNMdrS4VqArPB3fqT1fymL+FLqkiGU/I+N
xDLMc6MVS9N3YBsf1l3l3bGoTvRY4Tk1KZbsl3P8+3v5HULIYnS4wX9HW0mUw2Hnye/3wlaaAL7t
+TNaicONiYwc8TiogNBP7jNC53+a5/++IET4AA7ysgI1GM8Z//2CsjMxGcaYPekw4aDgEif+dbFJ
uLlfO/vvB0gO2O5/FvYY4aErBlkbAmI8UOtPIDNAFsEnOyDJevMYvtsP0H7L6ZZl55Au5XruFdvN
e+fp1rejmw5/Tg1cQ7TsKc6jf7ij3y0dd4RU6nh2EZp8ZuiN/1OM95f136o48sVG9dPwtqk84jrs
8eAkg18X5SqwBF3qNuzMiuJwQGgRdceN9IpqtzerRmZ/zkY6Z3Ed4Fq2Bq5e4+PYH4w8iI0mVDf+
rZ6l3tzs3w/iz2XEwqUxjfEIIECyBFLWP5Yx77RNwDd+6BZ5eKb9ZyCklmxy7yFpcun/TfCJAgj6
mcVYyOPP0QL19+sVAdEIHgXlHn4de4F3uq/jGZ4VSqkFj3H5v40PkP/RRA0bA80GDrn279ejngGJ
XkX/8HYsIUg+VqOQA/bFtOjjwPj7Cx5f+BczhUGg/HQ8yAJ8lBSI5h94pt/2IMyeyatiiozMmmIc
C/olN9gw/7QF//tSWDo80zSHSBdJ5p9jG1kyblCQ8au3UGTNgI7AjsD9xcvfj+qP2hq+HQyNCsX4
o2VDlcOz/j6PUwwNWR9U9S3uAVP/2lZJLo9Q0dDxSCd9uU5jE4+pSYq6MAMqHfWAUHRpLJ1C8dL7
GE7wH+7rjSLylwkHhvnzsa6AMQ/CQPlnGTOOUS8qRLdczJ7E3XJKsnCwJBweKurmfy9gmJd5My9Q
4C5VPbIdWWxtM27JeIsoAtQgDmWiAiJ1l6TAROLHkWUcUtENMUs2P7AgJAlbwxKUwj4vWo9Iz0yf
pBOI5IPbE9vEc5wvY1uaDBDgHQ1kpvlj9VZnlDmSJPqOTSPR4V7ybgUzGcFXLgiwmh4UEqjf80KM
7RD1CibyK3AqIAGAbcq3cAeZQ4lDLP/pXt9SIPlzNn03JjhSkLIe4YlfkwiB9own4Q4PU+Iw3Qj9
clc80GU4gszoLeZSKNpi3WJVkl3UcrEj+gFMi6km0eaqGHpX/weK0TjOIZB7C7B+Rnao+HnM767L
I7goNFRW18h5ZJ6cFNSR0fMoke2sNzGqKII3QxgX5HmoMwz98EIRjlf0Id9slYIDm8fRAVIsqwH+
u73lh5XfFqrbTroRcDCQoQLVj7rvbDmzJnIz9/FYa3S4zJLHSleq8Ceu4XT0h2yr1n3+gDrIUWlD
bApRywPEdShufBAKKDhvYeegOZw7ownpm5EgGP73hpR4KW+yHKKtLyQLmy0f0tEz9X6qql4mp35a
ohgZOhxasA16XaDGf5rmDWvb+pDsZqvjCIjJ2iBkhNil2SCC8HeyWuyyg8EJqSey/Ko0qNeKLl4u
aTxY/5rHo9y6lkGHO031WEyj+TQBEYpcXb6VAn/5SI06Pc/vyhHnSQ+97ZAnDtH9z/gPgPwRv26T
PQ7DN9MYfkapUzFIpJKmAlMHtGsT5yOBh+VzgdtIJNQNXkZr9QGHy1w+q6mKhvMoMp7VHef+OdtE
1reb8Owi0pVeiZju16MJ6xUQlvmpMHnShCrrHgphwZXU6Wo+MBj1VcozSDyx+7rX3qjhE48P4m9F
oFwtB2ovSMIBdSVTdluq+MsssR0nr/K73AvVFmnXYXXj6FB7hPTUz8K92/vBxidkC/ZUbjEFC3zJ
x2+dcs8JSdWtSSN+O66LPWULoHEQZPjVOruq7aDzeV9AAAi+gRLfxaJZO3SQE24pBMAZq/RNuSfj
eWMTqtNgoaf46nKbIO2dirPHV16XyBNfTZjdBXwM9l2DWH6RgQxon1H12bnr4/lZpagZgIgea4hx
0BHkxYe9/DpEUwaIwY0fPCT/pzix8U0aV52o5yiidyngw7OBEv3H0hfsPUBNAR6VpdV3ghIU8iyi
yNOa9J04q22KTmQZ7dOypgBC4AraZQvuhi4Qt4Lx60tIQirWlZ/EmlTbNZgR7tuSoHXBaXbKIv0S
IIDXK83KH6XNirGNWARFeQWaRJsS278PK5XI38b5Nlss0Q0ru/lr3C/qLuDJNLdLTg4LZdlR2+Wr
vwkIs+/jQq7XQOWjGyFpl4CTLobvxHuwkPe9JB3SeRV99kr7HzoCcT0RZP+6LP0Mojt0SjfVvi+w
3G4ABRhMLuNatXsZbnLHNa9josTDRgo4YqR6zerpQKE3jQd1Y4I250S55DYbQBMHAv0x89u32DH2
kBJsnxVKqhaQZyxqHsa1ABF7pqe0sNOD6lLzeVMBsWKMsjtfaifBzZBNITi4zZGj6VdUzOeaJsN0
mQFgQFY82vcBVPD3SwfxQiOt5S+62/QnE9SY1Dq4gE4l0InVPe4PleASWCA2Xuggmwmlf6ySBWqK
aV/7r/2o9hrFpxEUdgGtjFrJ+wrFjWuVmBJy3BiiWjGlX5cyD3c96hAryiGpw0WZrZmLNDJlx+/y
MppFPRBZfTURgq22RNzY11m/6Mfc5/IMR5/nTSX24sqSuXsEfwicE9+ZlwRa4cvqArn0as2/Gspe
PPL3l12Pe3nRKt3qXo/8x4YJuXS2cO6E8HR7tqbKWG1SjUqy5LaOO6hm8goaGOgTM1LzYqleqslW
rzQo+qE3bH5d93X/4WDg7Qpxy30KwsMlxknR6qDtM+LeqM78tN5FZpFfdggvLnQgDIwxwNwP3Ran
OMsCPFLcCzQysJnMr/CwcNaoZeovMnPmBZwzivtfkxsST5B65HT5DLxQP1ZTZ67INlTP42j2W770
UJZB8HKk56N4mNLY3hiX+sdpYeaDQXuXb1SucA6J3taHFCKYEzid/h2h1t0GU/hr4QOdgSeV04Xl
Y9oibQfzE3BMdb1HUAFDumfe79ADvZSAdD7rvbQfcODzK2y24n4nkQW3KhfnoWLZHSrvhDZ2rIa2
3LcJunpw5M47j+ZHidLAI4fiRjdgrMRnA0niZ2VdCh10tu93pkrdLQhUEqjFOH/gdK9G+OwxnGgh
yyuCWmQDOWX6rlw5RcXARN8jloAbd7dB1SeqZhsDYvC2cIDayzuZ0bWwpxjPrxgs9IaK3flI8Ueg
P8NDlG7Tx8Gar/gdDgBakI/LiAimd0X/gG4VoIVmaIRyAx1l8gX9I9AcYeh8fA8KknsRybrqS5cM
EEFUHSluUzab8gxVDYSZY1eqFvXlFNob1OHbstrHou53Cwn2SBm6W0TgIdxukS4w13nsrbnT1YoC
FIFozV9PKVQaNKQRNGSVUE0eTDejpYsyTz0X63hCKXqDGkfIWbSRmTIwNRkjETTjy7I/beVkXHc5
Qo+4rXSYh1li1mbP5Y0EVmCGhhSIXJpsdGy9B4rTLw11hH/wxT6jSUk85HegETLSeoIQ8dYCILAf
M4Gs1MCPGGWzo7MAn0B3ulptXtxkSYin/sNOoZBc6y3ouHI3CZxdfF2mqFRc9LBNpu3WJXPPVcQl
dGUJHypTm4jxQTaQfIZnQcHmqZMuHd7PG4n2i0cC3DdxoZP4zlc9WlEkBvWF+2KAO21B3NvbGYjb
TZ9Y0eSkkDc22sLSvxu2KK92iumf4jC2wI9GebDHVJKN76xN+9K2Ww6tfwLgf5mxH0qUXRtHtmQ8
pcRBJCg7VI3rcQL8DBFi0BO6mmwoSBWul1eTSLP5xD3UqFIAvm37IMIV5Skp27yMO8hZIGEk15Ib
hTKpy4oNGkpU5dG3wT5EWRUK6CEZmiEUqaSACIElfiQqMt/XCqEJNWpLLvPMCD3xtUsc9I556KK5
AWcAFDlfQ/D5tEXpXCAwc+UmhgaeFD02sHiRwJN0gKeQvjxRtnzKuCahOsmxIEV3UgnkNdk9idbc
vaDGPLKrXpfpV76uX/a94y+8U184dJN9jSxhfPagnJxYycwlxtkRw0fkBlW5Yr+FWHJ4MFSgv05n
qkZptau6AHtU1eOYjc9mGvLWmHyrXSlSuNfVjt8sZ/u5mKEs1jywexQ+y7ghYfG63XHWpI8VZE3P
BXhNphUrICiYA+ylBk3Pfyezku+VhmzqtBQFh0Jrmp+dXiw/ucBXdg0wmxfohRWq63HudZtMejhD
lJM9TzImpwrqqFvJsug+kSG9TRRqqTNfUFOvkBW1ScLQz94V7gKxWTLUaDE7jG1crWhfo0g+P4DW
6O21Mh5dPxYfh0ZLqIXSfFlVXZGRgdoKnqa7XnIM7rQBe3/emRHfGcrx+tKj7Nca7Elf75tELyKX
4OwXuRxa0SO8wC2wJxw64uyKKm/cpLqPveDkCwDBcAaXqLrMcTWeC1X0j1Efm2Yd8+4TdIYvQw+C
Gkfedi4S1n+efWJnyNXm+TONmblxCWWhZpCMlg10T+kNU1DPSR4DeBdhbZCD03c9spKb1RPxTXa0
+CIZJ5/Qy8PfrSgot5nS8zUFkv0RNQG0J4FLC6qmfazvc8Yowlb4xsMG02+pPHL0bRqPQzsky+u8
lpE4DblAfRYYN/SwUzaJuUGjj2BRAttnYJiF70lDB7iRGm2o+ux+UEvy2kFCL+tkwD3U/VB0ZSPx
vQ1QOdhEt6nsesxdUrTI4Fe0fIpwet+Marb/UkjaukYqSuMvOHe9qauo9OtVZGXeWtVHV0JnyctB
ZziTfZWuFluk3mVZ6F/dWiqcDkg8z7NjIGnNLKN3qCiaW7WB61IbjojmLixOvcrEBtEsQD/XWqxD
+Gbthr2CPYk0zSmAq99XFNMgEu7X9TT1K70Bds7B5BJhRywPNusPPO11Zeex6OxtuiF9qyNEI7Yd
mI6yU6RHUJHjfc0+opXK8LlQa2jkQpd2iCMdPzhfkGcU/coKZCWEcHVufTdcPGKqGzi/yZ+C7iDj
1aFC5AlyCbTGtPMEikN2EATRDiBTJ6NWCB9AlIERoXnB2PWpXM98zVHhGWXTS8Ro5nRkseijsmmR
IKSmE9s/TYub5LtkJn5pkVQwCY9W5fOuGkOgxkfDG+hpp/Rd7ii62EiiBf06gM0aTc0alQFCatTx
ZIjvZTfnc9Ug2Q4pGvLs3Yi2SgXO22xrO5TVSuhWQTJPt3ZaNzbKW6hHgeg0i0P+pR6HFaAVrQPY
55U7G6e0+MS5TGfeemwVVHcgEqITRM9Bz7k9c4Rq07XrXDT+e9FLWLNTB1rWOJ0yjRLgM4sTlIQu
CvwtO7VmS6O4f+ydkliHNAKLy/UgWKM0sYJ9j+H/GKOqiDGPSz9tLRoNhOxTZrKke37DkCN11EHs
UB2IbUJYULfoL3owCkBjOMoz2Ic7hPwpi0N+Ad17x37TZKnEZ6d8BxXnVAJ/i5DYst7nOCHgju1H
1wFPKO8s4snwEPdVvKWN44vT8rKj6IbVwonXz/0rLd20jm02WLdNt9RheHstZpA/lgZcHDqyZ2oz
JfJTDv6soDexcxpC0pYKixAHqQPXZwXtIPxxZOdWghx1D832hshdVfCYWyUQQ5XpRdhiROM5gMMr
AF7RgOnl0NfixKeQiuGkPIhAFaCDaS7vdkR+5YmhRQ5DcW5llXI1SXWVnoptp+kF5cjxoyrd8BKB
9GNrdOyKyzp12DsnkGDG7/GErj8oHqH/hDzN+VJ1LRrzTEWo90SjJrrnDr2xQP6/qQRfHzOQdq8A
T4s7dJuiDTrnuPuebNt4UnQEh2xFryCqouEZrbZ8ca0RwUHYOqktrdGKTE4XY2OQK0Op/ATN0Cq/
qz1mEq41HVmd4xx1raX79rQINDRBfBANJwSgSBBZrzIowfPUji0by/Aa7Sxsqibca/JUQtuZtR7P
k/5m8OhtUy/9isxg2qMVyYjpSYcGX+BtXbkuk+t3HoUDcEFADQn3jqY+Z8jHVhadR0dKcIYSXU0N
i9N5RsuKeLkiy1x8RpeiFHhlwRI+N8ATxSE8L7blYSzz2LVJnDn7CYwMsDlqo0D+a0A10SviI5KA
7gRs64Ej8YaoXSMMvw+oA4baU1mcCpkPNxFfZjDsXQbNByh/agSjJNnc0pYTWjXURWS7C+QUWBg0
n0I3DFD+rrQadN844GWvO3gUsA1WvXdRPGOcuzrnRIVHdPMIbVqhl8SpB+XjRwROFbDDXvG7CG54
+YLc0nfvi340R9BFE3GFCCa/MWmRiVe4SLpd6Jr2T2gnwe7B3uTfOdoOqLr0ewCLjjkAI/suAiTB
sX8pQ+YevYHI+EFBXYeidTHO8KbFCA2FzKonAvSwaKse3QcJMAvRelB2/uVpCnljJpf0akr7HqxJ
kz1rxuezTab4U472CXVVgB7ZmWGHcGDZtxqyrO0BUs9EtIlbVmjNhgm8/Uqs1XrNcwPS3DLtYKly
5iEY91A+g7GBZLhRE8T6ZxSuUP6NKfSOLV8pOnAg8mEAYawqwHqkfNEICtCe7p465e54QtayRTdN
VZzBz1AffCgsyNB2wihBUii+pKYreT0i/n6noyPgXfDYg6lGSL2hL6RkFVgyUouuxYHegxAGtORx
HwEA1Huu0ChPruD9tTQexWnXAb/DM7D8wGYZVbtS9W+/dNMpYUtAb6ps+1zAW6y3wU5GtYNey6cl
M9bhclmmkQ8IgEBjMt/TgSW36NggC7CX2DbWhrDqNoq65HUbhERDGbU8gkLYN6CmJV8h1nETyh8F
ui2i7VhvmgLq8a11fkNDmcFAyn5ynSgH+F9Dh9ueJFt2trnPPkasU+EBwJWkwALmcasHNKP4LCoQ
MWqoqg26ElZLfCp8BoH8XiUQW2gWZ2gTR/ruAzroGN/g3ERUh/C87ajR5TFv+TtPPVBomszsoRxG
+kmD/MHr1Q2f6TLOn4xFK71OTIAeQfQEf4uvMPnBfOaRjzliqxA1aB1A7o2D6mgB7PJl4i66Nj02
dWuELN5ZZ+cbC3V/g4Rc3gEWKK4iFpcfARijrQGfeP6qkp2eQhovTyvaJVxLPLo+afq19Ee0Fo9g
9ExAeAoUVq8W2k15i7Y1CJxGdKO9TFmyDk8Q8YrW/D/2zmxJbiPLtl8EmWNwDI8dCEREzvPEF1gy
SWIe3TF+fS9QUolidUsmuy/XrOuhZFYkMyMCAbgfP2fvtelt7XtudSfsbDlElC/mRb00KZLFyXxN
42V+DWJt7lo1CBydsogqv4y/oXYWe3ht+smn3D+aTmx+bhDGvwp+RO6MmQuHE+EVK5B/NaM9OLaA
THazP7yjm9a37SCWeOfrRpg8B+ttkBgFFY3pVEf2g77mmKHsve+hmeGnL6fO6l9yeh2QZjiodACX
192cms2z4ZfOQ57i6Q8dmvpnbVubTOgQgALJ+FgGmv99BC7U6frPbFBFNe4ZzWOueuVA21Ttfe+o
xpE3Oof1NEcgejfJVN9hy0a7MC951TFqYA7a3DgwJVHFQEzbNF12I2YNQHBIqxwmARQD/RRn8yQ/
ZO00xQn0VaWdMHZ6oeFgjNKZehavApENozZkG3lgZjj20QOaK2WjL5Ys7Au3F/PZAIwEXaBrzfLg
OPXkf3LrWrOodG1RzoCgPJkKuafOQz6xNxY3SdDZOEi/UElTxiP2WrBo89CgrnckCtW0bb6Kzlg8
tWfOin4wUu20FCmD1CwpEDG1Sbxp27kHwREdkzxZRXc32r7mCJPZs9v3z40/xWO+Zz7sc+7DyZTN
+XWeN2po9tCZ4FBHorUH1X0einU0F5iySZst4dQ4lGS7tU1ZGU4x7s08CGlYb5/EcRMRlMc0mUev
exmMZLXkLov9gr9Dou+5oCu14rx8kS8qLl3wkGBxxsNfT+f+PFxmaOgxpsc6CyGcGR0jmT8PDTO5
4ExKMu9L0bSbtan6VfdRFYCCqHobplJ/M6f880h+e0WX7G3iArEOM/HdCAM/SjLozflaYJf4Wv36
iuOvohpb1j2TeeWlzoAGbhQz8L80y5kJ/vqR/xHM4X9D6/1I1vt/Avlt7+b/N0afELgs/mV6+TdE
33+V75/f/4gh3DgO5vcf+R3Q55DT5OP/cVEhmDwrDJh/R/T50OZNy2aUb9GfYpz/L5IDIauCDoNH
1DoKHBdRzR+IPvGLha8fBjIqA4mH2vwnMIefR+38lk1+YuKh2wbNP9/JudlajrId4xQYIGd2Wb6s
pyFw1OMP1+RvjUByM1j73hYay6sJTO8/PTCryUSHnrlxQq9iPmKcoFQYhH9TTZhw/+ZR2Sb2P8zN
t9fCjIrHHwcu2oEtBejHR4XvApHuaMenxWyCG+H24xVzf2Ysq5hvW7fK/k4ZYZt/Xg+2j0c4B0Qa
gc2LoI4tOfLHl5wLJTt0ivEpW3pgOXHX6EvmPglddTrZkk19Cp4FYhrrAKZupKNS4oI/uvRqQLnI
ZAjlODrTbpgBubd51p8C4H8Zs7hefK7RXdAhVsGRmjI4TiuI1MpdLJAxc31OMVHdlQVe2dLo9ZOp
3foch2p7wMWfXceLzq6dBD/23k7q9Lh0bPVZovABaVXdWchAvzJHXZ/TwumfIZJeiWHJoskr63Cg
R39aLbu4cmCp+2Ga28OdpYbq22qvzc1qT/mTJTKQacB7D7JLa4qwagyHpp5Oookx1q6ddfRHgQAG
J15kpnSNSm2rC8/UzTVHBZSxbLvv4O6MU+lubcDemE7dwn6zc+Ygdln2reZD+ZA73LWamSit6bAT
3USt2vvOQSgLcFJhBFOxn9PeUxw2FmCF6i2QllzUZVq3ULxqjzPRFHOfhwLiYUvhXNWfh95r33JM
Fi95UFj3ATtLGk5CBV9yH9fQDnWxx3TQWhpoY3k2H/rRpyJDz5V+LtLSlyEDrfJGlLSMAHInzaWH
M+lioTPw7C8rntA462ksbvO9fGUi59DaukHne5/OmQgBRi/3QMHcSJmif8MhNx6aWeiDP7qG3M3Y
q770VZUe0zr9WPq83ScoFC+SwGfsba4yrSLFxQHQXV51ZbW+QDow7myc9ZcCarCCRm0WdEVHYUCS
y2OxMxpkn24mz2J8c+haahXZS1ZcijwZviTK1Z8Lc8OVrcnqQnAiieCcS6Aw9bgfnS7DiVbadV0K
2h5e+UXY80SF61zEhoYXXiRPgaJu6+K2PBqtT6VAL5aCdarR3jsixGXk7rxWX+RG79Ct0QmqMOHn
7wjQYv6x98mOB3tPK2hhoOV29/FUWpduqm7lPE3mzvc9h1ubp2emHgWP4aBgMMevc+UZB9kb+gpP
5fpZQ4gJ+Wbl55bx5w0FPKqzVev7DgdQiJzgHoVxFg1yfTWG3r62Vrjg4AfVNTD0NZoCd3qo62CA
RxaMh6WCgDlBRrfjxjpl9IBHBxoorL6P2s3QGgyBHFGOY77F67D4ALt3Kwf4fZFUBYp1a1iKcCk7
d730p3KZz8pAgB0JU6YjYhcbFDDPhZpwJaBvGtSUcCGabj8so8ofHbwDiQaMnc/+OD16MOKiwFRe
wtyXnkdoxKjLdrIT7i7QIEmP04jk5nU2HFxaSBYtOqT+pMQ+K43FP6hcZRursNJI9otpTe7HQm5+
rjYbk2u3Y260a1CYTLcJHVbf3rVup9KLIDZGZrKo9eWb1TJ2Q9ZWx0YaYZYMrOccTbg80GGU3hcP
rqLJtB/D0XmxwKDoH4oKiRAFf6CKN0O2xUMAPe/Yi5pluKk8cPlCl89evBibSNqKl900uPY5WqdG
7KZ1nIadNNLgKLVN99SKu0tznuXJqgxYj1j8ON1Va2A+WmmTAGDvtj/2Yjd+WJZh+nCtms5jDYnv
wKjFPmtKhCq7waFNVwylc9YqUZ9ThAeRroa1DqsupqNDs7i5gEfLUMgbPfNguqqBdZnRH2wDDXxN
+PMOAQXnrTgOPjGgq8IOMuHDqnBa7mRtDBx6x6m6m22n/epQSV7yRrLkUKBHp48cVOsey0mZRj0O
5TOG68FNKTP3vaw4YmPcGvE7K6+6M6bCYzCPnaXebNz8nTR09Y2hZ/lsCz3flkXu4rtcq+YhqVJk
DArhl8niUbgDz225/76P/6Mq8P8iqdnHnf5DxfNvVeD+a/k+vfdff4/N28rAX3/m92QhCjqgQxQ/
FFvUcy6a69/KQE/+4qFPZfYKUUEgOf6jCgxINOYPqJwcCTdoozzx9W3BQja1IxZfidRUWmj3KVJ/
R1H/Vo79VbAQgJSfiyZAKRSoyNupVgPxs3y1yMc0N3H/nBaMXa8613XLMdbm6Zu5t8LZ6yt9aLvl
tmyAkjMLH0MK2IAaRLSHHOgNy569mq9xNtAsq+vChckhpq+zdrfDbJqHfoxnFKrlbe0bmyen/OQY
+B4B6Lc4rgJ1XGyBAHEOmBlyEbMT7HH5kEPwupxnvV6XudTgOaDPnrxOxZyU6fqdc2oq9kPDhAs3
A8qcbYJCqdZfIKXJMR0jqjJmmR8n3hzYW7zPZ94K37KhWLqvg8Q5R5v7Kfc64zUrK+Mx6WqXJudc
H4fASiJwBCyDVAM39OL8fTWru9FPvkij4EPSJiVaxbpzrKU4AJBO94u00UCj5j6KhCAN5qN46QI6
5rVYUXG1GcfgTreHbuXV09G6cyGy7DJPX0ECsHeDZd1lpv8Yj8MVfa56l871w9St5uU8UY+URT3u
LHYg/lNdNgtJF377Glc0clZTz6y4yafAZRDaNeOutO27Yik+dXKEnds0D3NurG8Fvrd9a0OmL/x2
AOVLABHwwpBb8BFacRR7jL1pWm1vAVmm5FejIbCP3uqJG7swjIMeC5YaFZTPgNicZ3O20bbUJabv
JLbp2rIy0nnodqlgtrK2t6gTV87wxrnGo/ROmkP/yBo60vFighPabRkhI2OEM8lT7K8kTUnd3dB/
6F+dwn90VdYgVqLiNdWCOiim47zCQz8FneujhPCfSsDbGFvs6YnxSXLuYLL3Qi/ZitsgHj4MgfUr
RDFl32kKsesq61KUDVY6k3CQdmtUpvWDbZhoTPq6T/dWY9+rUgcHCADUzHbqIkh0zV2ejdk+LY2R
uevcBce+s9viLGlN9EEZgM0ceST+05FBsWXOw0WCLQ8HfG/IJw/z14VTueKTwwdH4YZcocpyOr+S
a9kcTL9HpWfPi7iYFoqUsyYX7Ooy18s3tHarcfR71ADflsCbrkqrp8+U1E4RlV5m9zuzTMK2ys1f
9cf/Wej/JkMOjbf1l+f92/8h2/47vPHXH/x9uXfIzwbC6G3HXhAnPrvH76d+Ab6RA+rmLnG3iDkW
9d+D5Kxf+CMkIhzGWaJtySbx+3pPtqAp8TLRRGD9Imbun6z3mGJ/Wu+plR38NGhf2I/wv/3UT6IP
rdaqFctJenVBg3ybbHAqnaiHoTUEEWQQZFxVlfXVYdJuF+ws1fdnjt+Y4gC/fSLPhxk0aTlKlxJF
qnRBipJmse+DD1q38c3kuvCzFpO2b4YoDwMGKQVQTpSiaocKuaK/QU9kY9iKvHVpGfClsWkhQU/X
o0HQ23Ovlv58ybv0etu4Is9Y16fYMuxs56AGiPpAtHmUov97oCM51ycBYNnHFiq8d/iHpAoVCAQB
Zbs2mhnRBgXWmTneD2l9ytgEvhqmmXxMuJWvaNB6r2gp82EfGIFzmVYldZzpKTHsOPnTzRtkYkUY
sOQtnKjyYrSD/CZrUn01Tso4mnG+MnOL0dk2epwjGp8oFb0kH0O41Uk4z2ykRu8yg6iqYIZFz2ls
LKX95PdcZtPAt8Hqn4rz2k2GiDamc7KgpUegYAOOjY6JBTOobkEYuIwr1uqOQLaGkbTf36QxCg7m
kUV9Lj2rDXMCF8JiSr2DFVgCWbdfXQGjT3C4e+4E8qNo1zyspXghf09fDo3zqnANPJhK1T5LTYxy
D6hZgpAHL+qRAa79PJeFdYA47R+rNskZcaxxfEXTOtuzaRch+c4rYPRR3Xtu4+eR68by3GZ8Qduf
g6RTmffeeIsksKbv63RHJxG3zjBsKpDGsq9NQw1vTOWSp76y5xtOPgj/KzcCswGqpioMBE+6YpeZ
y3MGI8SStHl9J4V2rjgDvmTTBiYhIAhR17AAHU0o/gd42Jyiq9MksG40pg6LIs/v4wEm+WAobx/P
zsSgrTkWoDKjypmmMB1Es4/Xpsp2wdggjULPeBjcqvgWTNMHG7JxaFClM63RpXnPTY5wcJ67MwV7
a7eWgR2Zvpz2BUicvVvLu4a7DbFdcMG8Gaig35G3larXFTE6DmIOrSltwZ0Er3RiOoZ/bkAaYg6o
DssxNV7x4iRnbZl297Js26sF4NC556tuj5ZoiXoT7U7J1O7aHjvuG25bKDS0hY4tgu7dUDOs2ahV
RYj4QEZIwub7hdEbYUgZwoij61RLYj75ZPtkBxWYk91iWV0djg35lCapfz+5mHRb8p9oODxYViHR
zisXZxAnziI1n5GoJ3kkZJ5dMITw7rSfxunL7KxkICHhL+1DHTQ0sdD+LLz+iHMZyvAL4GNOdmWO
Ajjskfj3SO4aQ77OATDWs6mxUppEANf5NLlYHcbu1Grjw5hlzvTAdGFAzczumtvXhS3G/A11Sr/W
e2Q8tbfuUrkZLlr0f/tR4Zrfc5slyRtc2ITgr9TM+H6MpuL2nKC0RzODtYQqLpv5+GgsOFqXQJj9
CKuRLpITlgnnbWto6Q+vCMzCfeMaBQPl1TZyQx1iS+qdmGg1xuEZFpUkgJrCHSLgVz3WxYDzTXQ2
IT2W7qGAW1ul8Z8j2ffQ2L/ZqSUJc391JAvfgeeiH8ow1v3BZv71p37bpU3T+cW0IXVx6rLAoG77
7W+7tGk5vzgCKyQd++8HMzbwP3ZpYeKt8rHdwcv93rb/fZcGzWzzCz1fcPrz8FD+k136J28aehR6
yhabM9ZXxgCWs7Wdf/BhaqA9bTcM83U92SBQIYuDMbZBpIQFwQR3rG/LeT6PG8tdFPpNN874VDiK
pA8V1N3LD1fvf2jhm38eQX1/Nw4g4W34JTDMuVyRH98NPZO2CNJhvLa62rxOipVkwMFrUNrNo4ZY
Mk7O8OaNLY98X/m6CzFBM6MFqOI5dMC9+kugtbjhd6QoTsrSfMI46pvHxZXxVxOey/w3Uzrrp+HG
d08mRCyMvDSfGDv85Ml0MjSDAAf0NcSiJNm7cJeexi339qC9pWEpXGYzJ4+GFtHquWgWlkLYx4oB
uYlWs9FfUgD0ZpgZLQEaOuNUpauU7qfXywKUSZOnt8WA4hvlEXEX+AufVdpdwGiSc5Sx9V1lfTpW
x7/+Hv79a/BoI3h8EUQ3MTH4qXKDSI+yqC3VNWDS4LlJfM61TrGtmm09zLfT3AcPbWyWr3/9stu9
9sNURaAPpvak2EFXt/1ne1s/3IuoUBOnVUl9XfureQ2BZrjGWAfTJ06f//qVtlnQz68UAHBj1OnC
MNtK5x9fqa0hGHRo3q+xUTnvIMj68hhrto4d8TWR6ICjhLZY/CbEIDNVf3fT/FQZ80G5USzJiI3B
G6vDTy+PATZjzsrsxOsKCcp2kO9Fub0HsEgqQpnTbEkaeXqcym7CJFM03lekfRCtiBK9nF3EeSGj
EVT3Oc63J9TcFk1tn/ib1hjbvTCwAxBgg2f+RNL4OvzN9OvnWdT2/pkVWyY2XWp7RsZ/vnyC3b6W
MjauzCGu3jMULcnONApdb/kM0ELPpzQrPgPBwQO1dsBCmLZnIfog75umAd6ES5p4aCPy8WvW294X
4rFS7/yvv2I85D9/yVD6uImIcqXptY3P/vwu3d7PRI8t7Cp34AoEZIcScXzc+GkBLYaB9EtsBHdj
tcgBCnfqoSitjwx72mPptJBbSbO5b6HFzzuvnJKXKa+as0WheGhl1z7hX/H3MQQMhlF5noFCtKkn
4lzV11NrKBROiGESGvxkJ6/0p0NrTKsTPofynsDN2wTfyswW73XXOu4eNc1mYitGiwuZLRZrgzOs
605Mfn5ZptJ/iwWy6tT1zcsVXULADClFXsI9n50Zfo9qaVr8dW9O0tiv+fzRqk4/DOA3kHRV2qPT
2w1n0MetR3oTE2Q4zzCz3ZoW8ecAYB7a4rozPg0V/ra2VWh3MDqdmURRfcnG1uW5t6viIQvi2duN
iDrOaScM4cJ1QGZjBTcI+ecIMUl3MM3ZHKNSchrAdwZcLBw5c0WVsnvkygFHCQxcezAp+sRWY00h
kCQX0Y1Xvs6VSC+sPmgfJFJRmmO5YQHgqNZ33236SIk5J6G68JODwWHqHc379A1rcitDjMScourE
GpPDrPOGh2OaoiUZB//QN3G6ZyJYnWr+KVAJp2+40DjbdrnKcwPBIuEgXiPndefoMg5tuuwVSsoi
ShzwA3eTTbhGpnpcrDl3kj7YeqKVONvefOmi7CtjoAmdrqodLglMKF8oUS1rfVOTMW+qvqBnKW8+
rKXKNc2UQQ9DK651ofH6ohrt1iO2Zh3jD83oredW2TwIaMsE39r2EA58BzFOCcGRDs2yD8UtJtsR
+E8xcfwopoTU01Kb8U3KjAbHX7F4E13CuQz0pau0zR01xY2ppnBgLzy4RprHNyOPjpuEnd8y5DRt
8MqHusz6YIcaBi1kNGMbYPAQmAFCnRjmCybwGCJUGkAKP0ylVzIYjKkKDrJOqjX0ydshMYbc1iGs
0t4osREuibpFpgpLpUky/5sxjOREEs5kkcrn+IN/LXHmxOe17WlPclqcVbcuJyVY3XCRJKkHDkeN
a3cIeoLYD0vpVstJKFW1obRQ5oXeLJeSpLguI23I5ZRmtNVq0lBzi2rP/4Rxg2+BTBSCguuXnFNx
dWb3gS6jItXu/Tow7jnkaFzNi3RKFXNYL7VSfYz7sa0f2IztcyRHVnEYWt5B1GhSwDhkEP0W+vnS
TleVzzGIFJq67XFMm8N5T5pGuadJSY/Cg5zQ0nflbL6r6RWsXxlDBy7GBo3pAyxo2p2ZInNOaHzo
ZGMq7ux91mTxfiWfF7na1LcB3MApd0Ib2MuKQjBfjQsG4c7BbGOcfV4aeG1kAjtvztLMnJKoCJwU
DDH/jskyY0lunwQIBnFLqLExEhifeoR0C4QqniPr2lyZ5GbE6zqG/biUkzVcu22w0EtGcHYlh5ot
KQFFwA8EqNvtAxBHs37DolCn5x1gu/mgJrlmF3Bk9aOTW/JdzjFKZd/k5gVohf88UmR18+Y5ruHT
twHohrQuogyI4VvJzNWimZ2PD+ipps9tn9pYFqYkjkiuE3in6OjbB1k2YCxrMsSuMYXYzp3S0nw0
NdL/3eRyhA818L85Gq0qz0493hosbvRnrZvM8ILnWnTbzZnnnTp6pWLYOy+O9jk0TXw36VTzxhq8
kOYFO1jwjOqNu5scr6Lf+2YwN2daBbF1m/e4Xe8tvw5IQ3PyabjSM+c3wu+W+VYWhjtHzVTx0k2z
royvrUqvGDa97cNvb31ifeJ9ofi8dmTNpxg6iFe7tGiKNQyKkUenLZMiu6thPOJmGqgKEv6ONdXS
dXrTmc6CCNFuU8HXzWB0uKqMFEFvJoYO/w68HTtaxg5/O/+fuSKfiAUE98JWJ+uaIDXULOeQVTJa
4Oi8uS9whb1PNeJ8TAYoBWw9C3WRUObmF00L7+PBZ7c4qlqY112QdG8OVAD67k6aWecN8c3DBVh2
xKRL73W4jgC6HFuLy7pZ6paPoizk7Two9NYdU4CC2PYqUSd8TNU3MHDbGpJ1JQ1xWvp2lOESVwfE
M8GLIeLqUE1tgtTCYZlb+im9J2lQXWAWyeVeWr0Fn6qUDttRagXPfW6MSVRaNY/JasR2cObUjdl9
rViQl3N6qDwbOFC5R3KJ8+GAF2KM2GSm7oK0W47OdKT0yE5rE83m9V3+qQ+w9xsLZTr5wbo3v2A3
J+a8Mk1vxM1q8asIZ9tMyhMUkbOWr2UKDZSU4FbHUV/Ni4fKf0Qs4nvq5FSoDU/rtMEHMIopQrlK
+vJXtTs7l4ZGSR+lXV2NFwm80DT0parSRyoR9UXAlYBA4GVqS9dVpJEH0+h37AJL91DivMtezWa1
/XGHSbZYnlqNx5FfhjE3Sj0ErOdG3E6f00QwVyg95RZnDM3Mu1kZ8XrsMbdlUbYO3KSZpXP7di7K
VV5Xbrs56NpRuFeOmUIGIAZuIgkzbfnWJr/ONquPRxfLV6qMmNDM/X4smRkfV7/j7i+cOfH2S4w7
IIxb/GovaJrNxzztudfY6YJn7vVK3dZBTTTHYLUBlLoqpYk6D2/J0kvDAp5slvcSix35b3QPHSzQ
JbDkLiY+gc2dOzpqM5tvk4PDMl9mdFOQx/Rtat/iFi3ds63LzOeaZyO5KnqjnfaVwnezoxob9FVZ
ol7a9XD/Dir1maxNsxBnS0eYHV0+16MFHKfe1feq9D8zj7/ppNgUSRz3/neN4+PX+V392EX57Sd+
a6ME9i+SxgBKxAAUrYdC+I82inB/4YxKDgfH0O+DkH+1Ub5HDdN3AfPj0FCwfpA4WpK5N6w1uvqC
uBjG0f+ojcLJ4s+nDaIppGPRYrBI+kXB/D0M+IfDK4JqY+yaRkDFQxc+GixNxOl+fNeG82h2UWoQ
gTlXTXHvTf6VUu346o5599CimOpEr86HBdNzh/OVtjeq8QXqYkwwKR0AyJDG++BtCXNuI7qT4xNj
yvjOosSqPVCFd46DUIjY3hqW4RnkAzZ3Us9F86RKNgSOIMXasDYXmi6v39JKxfU8YlBBVBWMBEcR
9FHkZLiuCTmtu3bq++4J3Lim9cgJszTP02B2OYlacaAjLxWOOqSlY7WMXJMMk3MOkxex0WwtSxBl
qM/Nc69ZrGeHKrArdmtjIlHUTjzT/re8RZ7RmSd2Cfxo5uWPKHMoDxmGFCPwmkY27zmami+Jm7OI
rJZiN4s4rYsRsZ6iinxAjo9WTfMW1BFwHP4NCCsqHNwgvYgRGYw4QDzSwUZB9B4Mt3zx936Tn6qk
ad8QQOoKL4ytTzlGp2gSvnxbEMPvfDtJT5nKHpISdyhLUQ44t25OuTU9Q1Oxj0gFmNkQznKi8E7X
HayH9AU7NNvLMmZnnj9fceimnByGF5VU1F+lwjsyp9SAY8A6nrgfeo4ndvfpDe6jCrFShcVs42Ip
nulxAewPzPwcosLnJOPQY8fF8LD6g6KGNKrjwCU1bDDf0mvZlz0mMD7yTmhz9+OaPTPu+taUmb5Y
VQO+uUiu17TDCD7ot6ZS50QL1qeChJo9Y13yJOFvKPrYF21LaAHIzVtACM2usIrnFpP3HvhBg6t7
/OpmtXtVuWt8OwWNu+MgRj04DEQC2PEegGxxdEYHQdA63lgMxZAl4bRIgNawOY7pJQ6o/srXkxV5
sA/hz8L8rudV7pDWk7+roJFngzXSFMNQ5afdfD73yxK1nTTuk80aV+fJ1xhx3A3CpAepsxnSNJW/
aFm/2R2zE1IQF04gGjW7WYAz1XI4aF86Z6wL6aEn7fAApdgJZWoEx9GdvjayqCC6o5qIWTt2zBQR
KECr+tzYThOOkq0lSXDfgFtQ+6YhEFvVegkZlMNsECM7nqHY+6z50ZQ1VNOyeDbK+Gxda3i/qiXC
SRsvkpMTMR1zfp52El5o62TfQHT2n4bVC3NT7/KCOO6dGjvX2XHSxFWDT/jCdTVP/IARa287q/GN
gGUQFyOJeXLX0BVO9n0+rstGojBOViGG+8UcJ++hdIr21gVEUGMaguHa0l8lRTjD/+jFngpNMAyP
HKd1qIW5JscMmMx5PSR9xeYO1nrPjVWsu5g5xFB2dijicbwl1MMMx5HbIgnGEoHkPC9f4JwIESWe
s5wPOqtPlp6WKThypM2I4IN+jnGdd0vCjZr0N5IhJqxaMKEO7jwM6Td8UgHP2hR0nLhF107XxLur
N4UbZbS24nI9mGMlLtI6qMC7I3xNO8M6CuArtMKmM2/JcbBCyHzPoU4BJEiMCA4HjrR2RTrbdnYU
B2t5ZEiXIWNZX2faQ89ehveqzI13HqkXC/PqrqYEI89aw3TonGuQNsWexND8ojZw1CsfPoDVZs8V
JiiiBVqZXVkIzBkvD6u9Zxxn3nZV/NRhVifqgLj7y9Ypm3MzoEHg2ePliOjoHo298UC73Hu3Kpnt
kyLoQhxtyIaGJOUxhoBlRXFTE1JWLgKn+9JEGKvx2+Gsueas0oBzzepDY4jl2G9PbUE+zF21jpzF
OlrABvUzh5rxtkwdCrlFnSZTpJQ4mkC3bhO7LLFb08NY3uqhkScij4KP3lJ3AKI4KeJEw6/q61cX
UxEHCWFElj2eOSWYiWJAAL/TZqu/xcwkI2I8DITHMkU8PJib3CiI2mamo53QkokJDsXPt1xnoD1v
VkOMV0tG76teBm+f1TNZqNCLMK5ZQ6QdKzmmAfZOOGd+GOQw03C/HWk796zB+ioYWLVgfSxkSABR
R4RYn+kC05CL7XHLNL4fgE/tCr/BlOuApeGzBaduno/w8oMzrMtx2DCkhxYRVB8LdLFIGDbhWqZh
7FtVMN+sGs5YgW+pxyDLg73to1DonDKgCd+dMaCnvjXab3PnPWFva6I1mAaU4G0WTkuw4h7cKvZ6
Tg/DUM3nRtF9GYv1qtTxQFQMpfM64TEsLa++sahMLpkSNlEtlvwwZVqcrVK6JwNBFCU2MdNYprLQ
T5jPG/RwgSrl5Q6eCOtd58LMEAvnYM/EP64/WXCcL4ikZIi7kLQc28R2t0tuXnIPqKPKHNTlRfFt
cMvgMLfrpwRzFvbTgLUsX2R8RScoZpKfs/TDpPiM6XAKAar1t3FhxWE6mup6coCBpptwwhXJW2PK
b23QfXV0Vh5KScEwzs5LhY43rArVPZc+v2rtHVLFh1l/gwqE5U/lBUY8yHOemtJb4LX5XWA17RkH
y/USNjiXwSvoNsb0g0aeLlap8cVfGjYMbT9kGbqKMZmHHZpk1nU3Kz9bNTKxTSZ/NiBzQg3oAToi
1BPB8VpdkpAzRXohSG+0l88Ku99uROeymwLew4TvPhLINp6VsNbbwlbkcNQrapJd6uGG4IK1vP1R
F/kbj32BUG6q/cfOk/wsQ4CHfkDvVs4c78oguRtoO95KcLFv6NgeMNBApSiTa8dq1Mke/MQO5zRv
I6liLnSapc4TydRkHksC0Rn1Rs4aQ3/rUFjzTY/TAgwQI2jmjgRpJI31RdZzLff4AcBStGZzM5qr
Pglm+Sf6Xf6nqVDibRDzB7hWfbMK28gjYqTHU87J70ZW7hiZNIBrVtYWCZxMlzCwxmBjHgN6bUV1
3/mBvJ84mAkQC6NBiWHR7ZaOKr+pnsHj9qAmfKcMmxhDeL17bFtT8sjUroYarYKVBoPFNr8k9gNe
OigKWlzCEc1fFZmln+ukOy+nNF73eZPSY0zsL6WrIKS4mfVhJrlRhUgAAiTQaHbOWmYvwAmKFF0M
/bz5Q5R+uW+bQT1gFe+wESjvCqlCeQxq9xbPwEVM7ry3B1PZzCcYPjm3szt6X+LEoz9pKe8m0DJ7
kS2JJMTByz3BE2UkM0JqWqIMsLMCRaKZZzf3PUHXGWgcoa7nwsJNIGImdp5uhwSXiI+TfpzVclP7
GW0wE9587E36YOJ0iuAUq6PuXeOYyzyuwHiV2QurWfHCFje8lpwlH4pcxyeRe9mZkBMVb9y55109
GligDEAW0Hen8jmx8ENdECNS/Td7Z7bdNpJl0V/pH0AuBGY8NsFZpCRqll+wZNnGDAQCM76+N+is
TGdVd1XXe73Vqkw5LYkkIu7dZ5+VP8fq6GsMgNntU0pPhbR/NGoYhhjpVLYarQWY7aFsZr1Rl3Ye
21fdmymAkYhHvKaCAknT9s6KYvVMF6vKeP9VKTJ4qJCssFnfcbqaX3zVIq/h+tAMT+wnDB97nYXy
b/alCZiay6nfJCnvhxtCZ4xv4TecZwoiZ+ctyrQE6sEbebLit/V5I6qxXU3KGaONlVnOLa0t8Tsj
PFCtyu0e87lk0UkuWzvnhIzeAW7LrQo9tFTFPOYHFBf6OvXSCOuClWneqilIQujhGF56/tX9WPDx
qgr/kS0GefGy7r6WRUlhb+ymW6edoxs8Dw6H+b5u2Zz2xZNglrtiuWnsBq/ITkRBaxIWLaHyqM4D
qc05RetK2ttBlMMltzABre05xJLZJ9mmT0V3KkpWZhZakX2HS+DekGRzHzw3VdUdyt2R0nAy57WT
BWzJDA4LhYz9qfFWHXAtIxuOm4nXEatmJmY9Vm3k4FzkgFd5LoaF1I8LfzWkZNVuchRcgdPgGozq
plD4BDM+R0cvHzk6Oea+jR371fCSolvPA7n6PWCVFF/B+0KWfGkYnZIeEfiKl7BKN4YXDWsmTL0M
6B5jbxhjpzz1rSb3HfTNw1i33AVEre1m9Frrvp20Ix4BecDynK6ZhicnmdoJttbO/VGoyvr8ab9Q
LPjS3VjIpyYjYPMO8sCU3/KHc8v7kQnQPNtrh5Ty98qT0d7pCo7goo21oE6U+wJmo28Sh0/nDZRb
tm2MZv7QOViDorKQyclOV67UdxV/7PFq1ZAykW/xaFHuPgj7OEuKjI3Ckms7FjA0gpbPTZSh67hK
NnRGyjsqnUSgVFrdWrjN1vTAWc8Np8hNO45+MJci3UQ86zic1yR/DNVuutw9aLLs1xUX94c2Svyt
ynTjw7ZGa19kSq7CjE+mvKLJygXD2yWRiV6psr2TmRTOkpqPB9phtH6XGxY2tdjHFqLuev4mK9Wi
8ZCGMe1rkdccpdAOUoLrjYzlrWHD6wbZiT/am3rKuN/woqRQIk3IuwB8U0HPY5y2jOxLw5l+Vflu
sdeS0KQ5gCdJOTglA9y8bQJN1yaEm4zIaSQrqBB1tburHgSjy75jlHcesw7yOipZPF1lIfkUx99x
KVjnMKTziNIQFHuVxnu34YO/kylBInSLs2LMp7K256EzTJe41f3bfowydK6Js8/Id22MHCWU3lQg
Srq49zyKQpqmGam0ldEHy5SUbohFFyRF7d1mWk2fS6FnG5GHFqYl33yPfIH7ZMC2D6ocF++abN5r
E+9x3Hs7yx4FLjDZf6PxpNmzyZ0PmGnJKXHxTFa9jchhLOGtJlC4FRiks3bm/ANjRbz0+GL1Ksc3
6XGJiLw1u/5vZZq/kZlaXm8geBtWQlm1Gk1zA4NjUCDhh8c0adjDNyMDykh3As7MQg+0ciStppah
emSN9aly0pJXS+PuSAW4gaGs5JQjArpn/oBKsrPGztv0Uu9vm5bzdqr3CBuX8c/oNfLg1zXRNyJU
+yj19O9DyRUtbdN+X1gtdRFabVzSlsgDcoDPNh7bIyNWolAeRebgQesYI9XBkw4iOUPLjoZb9Jer
niVK6q/c1ziKTSVpJWtOi0PZSRrwIhZxr7CyWGX74Wwy6n/hKPWUaLQ+uap1b2LHHIJ6nDk4VvEh
HOa6WcWdptAgdV98UZ8HdjmrODVeaNwAOOgtiyG98oKB4PprPMIlmkv1CeKcPjC60H5CmQ9bPmcG
0ob4RL3pO8KQZj818aNyxA/i7pz/8PixsGXPFlfGuxkLmkT70vrW0ISy1iNlrqVWvIy0VP6QElnR
NkJI3xLtGzh8o4Yh+ecUD97UEpYklCVQbnnhl57aYjYvfa8YUEzDA6LiuVrlXhgydmqHYWs31gSz
SDM7d5zRpvvV9B9KPrBY6pt25fDthS4KYbABjXdCsXH0TB3x/RATS6KRq0645lcl3TNrCHnXs0xm
fwrttzLmLBErZLZ5uelpFGk2nR5LQH3HO/A/+EdZ6f2geuvBSis+PLwkPvpSz46TzcMVDdpnmMmu
3mWM7Dej09GpgnIGXHo80vhBDk8XL4pHUpCLFn2VscwCZRkFk9+xvRZOv7wnOOUlwt4ZNifhny4d
zI79gPeh27t9/SXy5uPICz7IUTrjDtTO+EY46+SQrGntHqXo2+2fyh2MQuOq9hnhlxz1A06mBu6I
+qSi/oK+8hsiFl7xuDU2/lheakvSpVFMLnpJQovuH0Iedy60u8GwXhNhNTdtqMn1oByqanJyHbEu
o01SFWJPeERbK7trDmUb6UwuUMzpmf3tT2kPy9AkiKvpSxYhGjJocqNQTSUr9upfQ7sXj4NnZyBY
06CCq8vHbtz+kc8+dgmOjagFsOeoaoZRdPwEIqSDEF+LxpyFEp+N0qnI8Z3yDAXA0gI9FAhZMvjd
xo3EotfU4+xY83wU/lxts2SSH43AgGdTZV1AfM7zJ4hUOAZiyrQPkrXqztVzbZ/ywCN74brj3qNL
4uQCFAcQ/Wm8HhNICpKUG8yP01fOWby1IglRkwrv7uoTmtuYgEni/PjpFPJjrTnWjKEv84jK1U6o
lAn+9AoZRmzNt2r0KvmrV8hvTbmeZ3ZTP+VCTobySBpJCVsFFb9NpBFzXwi1WzqzbHhyHgb7JOyf
psh+5oRg/zQNRfXU7nkfTBBK6IYG33sZPIdP+Lg0HiPkwgFqxTtPNOFHMS7l3UXowSYv/qGcS7p2
Mxgcak5XCVHd9vhFCauM26uJSKWJ0x2tks+fldMC3e/+QUqUUVdKzHKmUhKwFuoDEFy9KGnVN4i/
WYDFletTF0JiYDfJNAwmPhfenQro93ZIbJ2CUCpPkP1282uXEXn93zVGZLtVHehyaHf02ySnWUrW
+zywqA4kbs+JCcR5xUoWBFm1y0mIT5n3X/xGWZe2e7LJ1epXyVGk5X1AQe34aHeyZfikZ9IB2tHp
izY0/yU3GjJfMXqSdRmF0bhmpjY9TMh+aDHljbb5aTxyGy7eo8EjmiPor9ojVgSXSeNYP8NPHyWN
jmtbdsMuSsL6grvSeE0pfBrXtrWA5MoW9w3NgpDTf4qR+Cyr7vNZ619/ypEol+hoL/O9s5q09jWT
mn6rF8O0M3Df+1xeG/PS2J778L9qk9rG60G6TYahpI55l1YlH6urwvZKgzMj8bB/tCdBZ0TpLRN+
lHj/YE9SRJA2YauidI0M4Z6wOzIJZ5LGBtp7fNJnNzqmFh+VZR5PP65mJfQxHNRmh1Luq14p9rG0
oYBJ6lcKIqvtQIBqHWGQ5mE/VGsuO8jGsR3vpDZ4OuVuxY0CeTr0g95u2GJmJ4nMu+FkL/RTNVfD
Mw2DBNOdkQ6CWBuswFHWVWmnXWRWy1t7Grx9EQvUNv0sd+SkgTkkCBNJjaE9X11NTG9xTVJc9aRz
vjupqh62Hc0Be8aZLlMaLX6YYlIeV2vTyC4jiGRTnLvW/9R6wdVBoFh1Ypt+xEXh5Pe8NczUiDdJ
TRg5Ft59OTrjYZjs/uiQPydQT2bXarl1dJwYA+bN6thA9pyvZido1q+lN4pNz/J2m3rTB1nyODAs
ysVCL2WsKELUGrWaXrTEpMRAIY+7mp80bF67mHbnoP9T/1RlJVSlD5sWm6MgxE52urUrzrL6jFYh
t6aAq8K8n9TozDzImu7ew1JgcNDL8/UvVqgp5mGTQlJlzLP67KS5NWth1jfMWH/XQ4nMm1foG27t
bOb/18NLQ+TtbqAWb2X02YvfGG9mxIe1rZWbxDLnBZX78EtFtj1i4TEQSlhfLVKlq1VbQ2TWfsD+
hNziYfYkVwXLJjZCPJR0wHxnojEkZFC/Atul94RqkFXTTlnX7a6frf7LH8IpUyfQpM+ckPFG/WKd
Kvy0vgxdfekqI6cHofJ4tAu5eIxz7c4zMYyxro4PdakbJ6vXvlma251x8mE15vOfzfZipSIS/NYO
MIxYrE+9lONB5b+D2f9ZW/+LtTW3sX+6tf5vlcxV+fHr3vrnl/yN/td9Mtm6TW2sywb8Kor5G/1P
MMBD2aODQvLAJh7w59raxczDV/3k+/kn/B3+Rv+L30yDWRp/HBsUX3j/ztbauC6lf+WgfQ8sVixL
c50b8T/0QhU1MrYxcwYqUiUtI4CYQ1vk3Olt9swgQL1nFAEnw3buduyX6ax6pSsDqVYGx9Q8cSlv
Z/KhCHmMTa5SJcnsuX1ZS++RIS6fmMzcuTIK0KaB8dWWDC3XPdQXE6vXYdBwQNIwVvQHstpF0yP6
Q67XynOZT2nJHjFBMeJ7sjzZFOgcEd30+oGTwkRSKQyfUrOWpJKcN62p+t1Q9e5S3Uy9sp3KU1rg
DCvSEVOBbWfGU+wkCA6SGJUEMNtCfnmq9zcDjtoB8cKMSMfJnfFhxsD6oUuDAV3ZNv05wR6nNnCB
xOsUyxg+YUwOO7ty7PPd2JMPXkNaJwfQptq99YnfpkEz6UhKNA2O25FTy6AwYz2l5fRHx4WV7WWo
hm06K8JEiGr5g3E6cnAs+pANqh1yYRom8TA4cdnvKoLy67hpsHewDMXo3ETTzOKGcVFq1/1bq6zp
hUSZ6wQqqnn3jxUVchhDbb5RbK+d8RbyIXUabJFDNztLFirrN04ka7FqhDoNVSWW8hC6YAAbGBIm
GdNKJ2zcFz+Fq2G7B+6aXNHX+IrB9rzU2RYucCxTsI1xBWbNhZ11rhhtzx2WvsIFrrWvoK13hW4h
mCkAd/piT3Efh98rnmsspO6wMLv0IIHvTsaC8qor1isWwtcNE/1jppJtm9m8G7eL8GYDkTp9FEt0
Bjq0gBWuRvkoCFffcPDJ36qFKQ71nuWG1KKW/nX4p7Wh3DuqM+GQFyIZnoC+YPxvgMr6FVqOopxR
IYsHwCnl340L3cwmdcHpIJ7jK/zMKjijJdwkIGbHHYIa+NEDywDj0C7stGO74RfeDQDVNET7X8Oi
54wFNN5nu6itjacwT7rDoAqSkzkSx5Vfhs0jmspPfSG3+4XhDq84N++A5MBczGQ7ewW+o4X9Lpzc
OmYxPPgietr1TeyEK5twIMHaHtK3uWLkDUA5fSzqtvb0+WveFgRS62h6YSNZ7MMrjK5pOss5pqEm
wwpo9akay9vaplJ61V5xdqNPuF8sjLuIw+rZiZivDppfHigMiF5bZEAj1HaYP2QW24NmpsoCjmTX
Vh6vQze0UKpYmX6x4xpO/IrcV6VlIFewQxFCHCD67exW3sGDEYR39Pw7INh0wEGFCWKpNevHySf2
1n6mQLLwsoQnbQ9cltmRjwfc+GAw9cq0wOZyGvnj2u8NV2VrjJH8HmFg61h2zj3J2RDsckVtajep
nzmI/zwV/+VT0Sax8n+zXP+tso+y+SvOBSnO1/z+WPT835CmOTrRDMu5Pvz+oLl8Uu2CgLpDsOQa
lwP0+j0UB81Fio5QkkV0B0Dd/eWxaP7GA4xwHdXTP8Pw/85z0fb+AebiT9Np9iO3zu7Ddv4uAFUn
tcHLurMOdu7RLGPT8afKtt/NYTweoS5hOblr0WQxDNM3Kpvck51Z6M89wW66qjquoY3UPuDkEY/j
drslyGY+OeREIp4ITrnm8uLexuxsHyb2Dk8Fcy+GUSBEReSIL5UMaUNOXUAgw2Gx2dRfSSyn+5Go
B0mTlADWqunk/KnLTAuSMGKjGLLCekQ0kh2xrLIlc81815kN0oe2PFe2kQQECRBzpkV8FH0DiZwU
EP2F5phERiP3SJkzZUJkde8YeecAqp5/mppoUXs4o3EZtc6nryrTz2JK9PNEXy0zp8qst4bLk0VU
RvS2MOdErbN7wQTrHBriieV1tRYOuuCyRniPVk2aP1jsL7GUCZpL9KURqEK19/4kLGbgAOOIapAS
Kz4pd3auy28Dz+itqVC7sE/gwdtV2XNtpYDIY25xVyvGdO+Ty1kP1kCdgjsJeHCje628JMRbGw+X
tkrmTwaC09sSNb9EFFXtKf5QbKvS8WI7/HB0xhRbihy6G/zo9dfC7MY1ynp3K/u837ki49uI2H5b
WZnv+/KayrK6b5pvrpiZTIHpyxujjMjYaOOmS5jnZ1TyrBt27kUmC0I62gHFcLbG8IpGrVf1rq57
+0eE6Rkbd5tQgmINO0f3w4NRxMW9mN2Zp5uWZscYzSh72jntbqQ1pS8RZMW7WzvFhrOQpGzBGR5l
P9RPfmgl5xnzzpmb5tivcI8lr2FrNae00/NHq7LkDvmtwf6prvS9PeZuusoWjcs8uck5iqx5O7ku
/AJyNfcBtkrwIGsxHiQNSIszJPo9KIF7rKLWCYN0tvLPjlbK29Bx8j21WuaN06JmK6SDVt5zk7da
xuKWOa99QdE770dY+VtIZPPGGOylgriK7lqrap7S2fRZEDT5odC6g2QOBJ1R2t6tUUvjvfSFc64j
C3ZZ5HLPJINtB/hBvh2s2L7L5XBjxIPFy7FWe427ehdH7Ufc4a+lKyYTG0OG7kdtDt/teiwO0STp
yZkK+1DVobV1ScGsJ7c0Xkwr+5wGU0aBFlnGu+uVT1Vvzi/AmhNy8VK/VLHDymskxXS06djhAU5c
4BZuwhbBQCP1B9x1eu9GWY1H1jT9T7yx8a7s+aJoTvJnFhkFkILGEabPips04pc4mCbHx44yE4++
9UfXbNqvpuf3atVm4qmtygNPMOdY4TQumYIHs+PCeCV5ml3Yc4FIh/neYSh1dMK5PKATRn0ru2zV
8WFJYNeHSyRosKVcoV67DeOKkJ3Gg2QW8X2mrCAwsxQML6YOLZV29kYf4fjslpIRhoGWiV+oC+EW
Z+wxHIoQNDUSAHIYuqEqTAPf39ptWuzCZtDPiIrBrvJLH4b9mxYyUskcU1xSPTL3pfAYJOcDm5FS
79Wn2U78TSx9Peijy/JvIL+Ri07j8GV6b4Rna1JnKCgSJpkLPDNP0R1YY7bTMDVxpppsAnv96Cza
3gE8LZwYZ8wNV4iq6zzGR/1zNE+MiPLMx//N2ZiPuSZB4dsV802Ff/w8YZbaCKG9pUamvOVOTwoh
93G+OTUuQVU6Qa4lrwj59EOuI+bmXFmvjDSrvuZ0rkMixP7FRm9/aBp7ZKwWae0labVs7bps3bj/
fDipO+5w7Xj3erOgd5Lqktveq3RcVcUM5uPlzoYuL//F56lxO1Ph94p0MjmBeH3x59bZ80ScA5A5
FkqRlfBSGtJTk0LIsL71T0Vnqfs2Detzqg81hvEkp0WmkBsSX9FW+NRTzOR2wVFq8zUjnrJnaW5u
2MBX23hMje9MzbrzYPvyw2KNw8Olm6033CTJc2uIPl8hIPS3ZupHOyozoK2mCA5GhPG9EJjiaB5Z
bA/1+Kh3/OjL2J7X09TKTTMa3o1HKpNhXV7Fd6abDrzQOJD7mmXT3aZ38w6ApNuVydgeMn+Wz3lH
XaLAt5JNIZwOGbWN7HtMmmx50Il0GvFSOxq3i3vqVvSRcfRFlH2Bt87Wg+F4q17wuE14i980MC17
UqwjOGut/Hf40GRdlIP+locoVPlkYtXVGuvJcOz7uUu1T2m5jE1bj44DytjuRFLmB9vS6K+3ouaS
M8d7jgYv3Aq91h/jPqEmoncp5JkogtqaXBhu1VR/LfHuf+pzx8d/p9oZF8toRUQFB7Emo0EdXqPd
AIwatC6UKiFET+OAXbAtLzv69oos0S/L7YFnf5pGT53NQWSVdnRbBaXpt5cahGFfxbylV6N0IYTm
RlEUQbi8/uFTBHXoc9g/axy0U0LPFD1dxX1PSm/f2t27rWyMp+AQMejG0H3NWkwTSfyhh90PN5/f
vWp8YLyOcHAeJP+9ujgoegA2qk6e8MTIIxld96mXmfGSpUP5SZhtfFUhX9iXhLA+UHBwzz1KIkx6
d5R1U/ftjhs1vW1njloI4unMyHSboE/VWtSAJPFpREyHOZ+d6X3d1pMDQRT+6Khu9rizDfziMCAa
eGaJ6wRhpcM/c+rZFZjDz4mstepd8gHK2cvvcfLgw6nxkxVHTyPC0QypseaQl90IsrZHJtDuu01i
9YvuhlF6H45xfuPGtlBPdEHE4S6fSb6UwdgMNIGsotZOv3lk87Vnuw5Z1Iu4Dynq0ahEO9QLiFle
kUy/Kre907yCcwF1j1G+1rn7Y++0XkfNGPZOIl1I3ba75d8ctz6V8TDh8TFR1gn7G4NgXYM5yiii
e6EPRttzFnku5zjfxI7hHnmCaI+xlkR0SebwYaWYbrnL1reK3+ZxbrmtxcnwYWX+dFQ+zE1jad1O
lCOEW7cct8zZ6FYYotRNkhyycEvF+LRGPNPu6RO1gqz2kl2DAjqYQgusFMdAWmvRYbaiFmApDGFv
jOTIlvXkiDwn1iXkCVUr5WaRW3/pTCcPaLSYdkndJ2yyG39DvJfLdZJXsAyWBGSJYVpaMkCBza95
3zFawchrFDvwf/2H1YUco2UmgeiZ9Jjim+OVjveKFal0m8/OWhLyz2GNTqYNCIslGFD/k8j5/7hN
DEHq5Z/d4s5V2X78dbb5+9f8Mdy0fuMitrgvYAG54BGw/2O46SwuSl03HWbbrmX8Ody0mIjqOv+I
T2TuVs6iA/99uGlZv5ncC5ltUgYDOWn9W2oTa9Fn/sXysNwwcRSAKXPDY/nwd7c4CYhghOEU37lS
QlfmWgF7N8SGHQDWZtPerTKz3Hb0TC75fVOeIyPX2I1H8bcG3K1auVGB7Yq6vXo8xHCafAA0rvM5
Q3htijKBlbQKOZ2qOlP5azKzGq+aWf+WmtHor0SXgbDqtnDRx2o4hXeJ5lTPbtu6xqGhjrE/jmai
hrPiQriJ2wxok8a7iUyMk50lc+YAvUKLvEk76d0kyaqR1g5EWs4cxSb1pe8MBpPsAg9WP+oEAlJP
fOe93JHZpilw6+PNgC4fSjsOLCdOznlPqUyHc2CvqU4d+qpI5UoBZ196oDAj7Yx1ZfivQ4mNEeKy
5XYYMRfirDWnr6PdyMDs2CTTBHGKKYpQe2I+itETGQHqxLoqT7m3uaaCphAl0yijylUTkMfMZrHi
N89PmWejuE/oBlp01c09hQ+pczMI1/7kJzLdZI2fhuppduR8YLDZaNaNq4jGLO1EK2mhi5I75TG0
2xijMZyr1MoTK9+7+cR9vtw6MxgSB3FOUa25R6cdVzUD00z2nXszw/oqzlKiIcs1EmVkURvTmxap
0egPoshwMd/ktEAmgCYjMwoP+aKnua5kQ2tb771piIeG8uD7vKa67ZtfujL94aei+UHQw1i0dmVj
F+LRLUIBmwg23qxoynHf5EAnHlkhvz9RkZkdHdAcflAqC2Mgky49JJZfcijLswtiBK4GSaGIFWfD
XTPl/UpPEiap+cgVFD0OdxNDiKPHKZSMij5vZ2rvdhlnLGb440MLOpKsabwy1omv8KXndRuRJ2oR
5DB9T0maU3C05y7Tt5vcJIlVjLrazv7cfFSGzD+Nthbm1gdZtFdkgvCdeiHdaFGbKnNVwhEeGwQI
XG6i/JhCJ4m9VXZf6HPr22BmQXav8RMkqYK560ukKECOUosw72hrO0505drlP3fOHRNzxCzGS1m1
YhcPmZfekSBwV0XtMQ/PDD27MUREqBhooF97S5kaW1j7NlmGrYi9c4se33Q+0hGnr+ZUX2TL8Qd/
R3KkeiG2HUw2Xu8Oc6vlnHTXbSAKs/BLrGJ/W3G63smUA2ZW47TrhCuf04a9IWG6y/LKvmNzrK9d
3Sw3Ti3Oc0q9JubjNvBMyFEPYELxE5D6j0pM+h1pouiNWpH5ho6W4VT1Wb5v8JohhHCiHQk0fBtJ
E+Lshw41ILh3AFT+Y2ShYHdMzzjBd73Mhn5XmilUlhY6J1ac9kkmNfhI2gyvdl1BtabZOJzGxDTe
C0jpEaR0BiUact18YJzWbUTZmD8010MV3fLT2GZzylO8zT9xM/qBSqDb11pHQmKVQS49SnMYWey6
ffVpeVP0ZKdI81ZVpuyvAMJcNfym4c+QDC683AhMU2qruuvzw6A71TEb6QLyOKduKGAZt2YZeXsg
d4oHgSphYZ0x3bY2oM7KJSR0I9A6PaHOzYKcn88TAqkLL+vqwTOmkz/Aitr0P+3xlYBbeiYskqe0
xF/5Vu59G50yvvdzL9n3ZGW+uYnuU044GaAnha47m6myaBjSxSF00oe2UN5hMvsRSd5kPwqtksVK
DJOx96kIDIZ2fgZVFxgybKo8XbdObmk54pO9080vkPwwouBv63EQFncX3bEBfAYCIkLOD7AkSWC5
anglil2ubDOtzkYuKcbq3fFTG8t+0xtm+yPKBi3IbNSvVR4Dp1Ij8YY3vribReLf9aM3308l/AFi
1fbeUEritx/0R1eoOQuaWmX1tqoaoIGq1j+Q6EIGj131kFIM2AbTEJsUJXRsd9Au/KDlUd+Xfem+
m0Y7Y3/hpbWZ+cgJ4nbq2ehFFASXFZ/83gAW5+KPPRv1jDDS1sytFQnjOaoZXnmDHR8rbhH3NWfd
dVuTttxMfjx9p3CC2B23PGrHDBY3jY5sfhWLpmDoyM5QiN44zAoZemAZZO6LBEsh0euVaVOvNaZA
pRp3y9NcVgDXrrbBV++f696wE5oUkjg8mI6WnWNd1GthkL3Pm954Sptcnl3pTY/6IBrcy07sP1Di
2+57rx0PFQi6RXGmNQQ9ZMCd4mLyWvhV/Rp5pbovuzx8keyKbrqxHpE8ePOzYFO2QZ6Q7ibVT5tw
auuV7pRNDAxR66wdWlyWhzKfe+x/VDAT3GF+lFhNudYSuwwcm9BPrcf6/ZLeMDeuF1bHctCslijM
MN3YlEFlQaKIB3iVZfJzbIc3a3SBIfvY2dGf1McsU8P5KBLhfC7BIApdwzK5j1rkAU6q+6/TbDd7
3Zp50HulTnVcEzXJlku4cyLAJp9Ct4c41GwFdxWF7EPW3jCeurpS20ZasL7/ORz/fw7HtAhT+fJ/
bziI9FTq41v16+L/59f8cTY2OAAzpeNUzAH0VzmvWJgAVgoUwtDuxAWXA/DftH+CNYaBk9fB3mv9
dfHv/IbGyvAR9dm26fKH/DsbDuvvDWRE3j0XMZbr8Z+DEFncWb+m1blCw/uhk2GHV6c+kyLEmd2b
6n2rVMdUL1wmDxngQJzumBkCfJ9MhB3DJioY+bicSquJJ/xxKU7MzHOpGaaOVB3mM9I5VHo0GTQ7
gmyEnXewrnaSnOxo6Jk9zPy/IagMlgjfetZt5takNqOu6Mb4BLFP9R3F8J6rrWIGewE10kwxjqZr
4TLJzCFPJuKtYa+/g8GEbVBBL8npMcVgTpe1Z0WDe+He3sX+XZK0bJZ9rBGIUQ1iRwhtzJL5n5q1
iU8ezqVBZFdIkP5zpfxpt/xXe0GTnvZ/9rbZU2CQJL++abieLV/yt3eNDROzeGpc0zZtweLlzxul
QycVLRaChnNeYPpy2fv9XWOgtDbhSH2bm+Z1n/jHjVJ4v/m6b4Pwk/hZMJt/60b5d0a5xdpIaJxg
IK5rEvj0Z/7du8bxc0L7kfHIQkCSWZ2LhqSh4O8ZzHmxJIAjdYmTXH0ynQM5iTPtAb3ytCstbZLc
LOnzyRuOMyTN8mGtOWyqfI3p7NjLd+ID/Dm0onBzWtpQEA6NdLsjhlwwvhFLCtdsesJT/2Ro1EzF
fjlQ7J1Nu4pygIdFMbX3mV3yZNa67+gCIHNia7DuNPpI7kb8Xvkqbtrhw4cj+aBKEBI+ivmxURTT
L0LNTNGcnuv1kRun/AokkX600TDdo5URawPl1fukZhX4TPjcwJzm9jvPIkFKkZKTCMDoEsXORbRa
AuuZN8ZzZ45ztv7l9XL/E036L4D7e9oS24YOCl4Bv9zpr78CZxGeLxME38NU/tdfQTFbVqqFjfM4
Kyw/Nnl64MNxIfhos8pWpkHICZVN4d8DTxgnFnV8a9Lx0E+wu2SDG6fTxnXt6kCOsT/PoR3fsuit
vgkqnl7L2m4e4okVnp2k6RlCQTAtxcX8gi3G2xGsk9uuoXfR89RzCwayJ3t3YvZnUA5jEEqn16lm
ffjPv+lFU/LXb9rS3eUFDPhFLR/Skr9+09JzvIgSjJINXhG+i+W3H0HtvGGYHe81V1eHLjXVgXrM
dmPFJTEQyhznbWOm83nsRv2rzAQ/Bt8exrvF638ciAc+hhP/q8as8t2QlbiJmFfexZ0jTiYD/XsK
FV9IvBg7n5zQS1YOfUCTvL5PygFqX1Pajgk9IdCKLNWsF7ymzVbvb/TZ/FY63WlQhti3xEH2k6eI
alnEl5JxyjajjQgCU3q8tZP3HO/PkSz18JnEFTBlSw5CYmwm45+rvWpZP4YxPSBc4LdtMowPvCmz
W+akvJmaLNln5hJCSBVIq3KadZbONluHqGAn7o3dOknwL1Vu6u+ATY3ASFgMuWU5Powlv6UVXGh6
LmKzPk1ccF5pqpXfPayPalUOisgeot96P86085QAWHt/lMlNjl/2fFV+eaXoz1i0+OYME3xtU8dz
Csca0yT5P+ydyXLcSJZFf6V/AGUY3OGAWVsvIhAjZ4oiKW1goihinmd8fR8ws8qoEJu06nUtSlaZ
SjICgLvD/b17z6V+at5qUTteNa3BDTXJ5YlmZ96j8mFuQmO5yaC6P4iQ1r4bJMG5EDXh5HSYLz8e
OydrltR12rk2dW4Lpj/P8jWV5c2b3gxoxgW90m4xcc03rdvlO0A06f00Do5Xq85dC3cZO3Ux/8SN
P6+blm4n5I4pfI4RVl+Wtukfq1avHhQWDw97mL7jnQlMWyC3gV3+FeUAlqW+lhASezwdKc/+vPAB
kustyDzQ7+NmygrzlqM/djc1calTp00XIvQxdBjatO2FpFC9VOyOtSxbYyNbzdzQSKCPCn54vKyT
Yr55HbZlDDIFj/h0UVfSODdKciuK1NEfHS1rHpZ6zAOGuuoSjgucBbyZWeiRzB49IbnfsVFmI9CN
Lg4iq+vsHSBY8j4SJ3SuHL0qps3Ht9883Wjp1KxNBzYRihb0LOqEaTtURkP+Vu3fmpT5NK/FPYxd
ttK+xLPLFRixqa/tqtHu4inqYfqMpVtejHUejjtHj3i9WMzBbmWmlX90kr78wdG9hotQQUdbA03w
v3Gq4WJ0MzUOVdRp/y6rlgvgeMrXsk3ey+Zp1GE+Jw0K70Ddpjb5MmNsjJdVGQTbChU5KpScdcav
BtYL02aJoQOoYanLS9pKujwzBvo5zD2LhXkqflijMlARjEgazLLztxXWrLtUwdFYhZj5nL/2YQR4
Br+Kd14Wr+/jt/LW5bsjXKSeZwIzflXfvt3lDoDG6lkM8rbopMxXQ9P4L4xm38HGXqf3BmDCC2qW
41WKaHXXZg5XYOa5jccu6o9F5oB7IIX5kMqhRoxXaXcteLqdO0BDWNdVl1/NThOdK5PrH8geoLMB
oe2FZJmSRxSJJwLNuoM+z1jjkmoerzuxhLyrXtVrrLbEBZtYTFtQOg9maMR7RCLOESYeVVssotu0
sYItdP7xW23nwNqG3j9EpLJt5lzlQA9Nc/xlBBiHoUUI8G5NaRqb2Spp2BbJk5HVeww5eQWDpiwP
qej9bznV2QN7gvH6deoRNxA81+SsoQdN+JddnvjHeazNW+woU+dlsdWDD6jCZ71s5i0OKP8bI6//
hU5hWUGWWxMr/wiiBGiVTswFBXFWvjKqKciAsLij28PuXlR29Kiy+KdF0PKhwkN9SKjrYdg1e1ga
RPCF49B4UqXjJfQm3iUfz0I2ib+9QVkFXSTYOnpp1uxlO3iybWCtzroGutQtek9c0JPOBFu9rs1Y
9avd5FfhWqHqiFY0A4MtW7Hyh0095WbGQQgJNmsOoVYphPlxeqyitBlWU6ZHyRrrdJQhHci3LT5k
pquh9Kdp0NOvLP/tk0ns3q8uUkLzXFtmCiu8s5TW2I5d9OC1NpnSkfOijSZFKiWKHMiGQacTGEDW
7Z1AG3GvluqAGfrrOBQEeaiQojA14GhHPhFZjEyswWs6vXuusD3cML5CXMpVsR+NudkJZi3lccTY
K315riX8kQck33vipfrJG81o3rjW9GCUmPesghY13ycEdxQzIYiuYrDGZoOvhePkTw5hGdDyPjkW
Rkxup5sCBrUh8O3mygyLC3MkSHmN9CS85z0Q3TdavKBQysEiCAko2ENDHXJGkFHZwT5k34LkmRok
CKSwDJFSKeNWg0DPBqceiyMBeLyqmswmELxHrm2FXbtpxzDTuVzKm1izG25UMyyZgn7bMQ1oFhNM
4tiNEF46G/ldELTNwdchE4BHjK2n0PIJfw4Mu0zOtLZdtj/udBPAXddIpKz0pwy/d7BuqwxFECv7
4v8lGiuQA0ZNBgIiEeTSZ5qYwmItaTwt8MXIYTx1802ckwa1MlQ83tbsLffIosHINNjjX0w7cQ5O
N2sb1CcJRTnbJ59dr+dhI3pozk5jRyHmIQrgFOkYhVHFLnM1BjXQatiiK5AvRCxac/qi1HBLkhf8
W8m2lXJrgtYkHZLsUkEbvjYzBdHFJAISQP8037xOpP8oXj852SpEpW+WnD+y+dZFnv/62UY/u/bt
6favH/v7cKsMMvhc3bAVPdOlIsTR5u92qbL+wZuVJip5DoK0liW57+/DraCOxIbfRCL/T2Xrv9ql
+j/QuxLqB8fw3z/cigWh+OaUwYco5AQmaU0O/TYdOv7vpwygyuhyIfHsizzgwMc5dhPOOXSQtn2k
JfnkEIWyKgt2AYQAsOGLyRoCB5YcHSMpgTQ5d07vJEcahwmnjvS8dwTFf81Gw8cGgCQnlCoxg33C
JI8EJZ+xgzCZkZbgL3cqFyKChkrVZjPJ2/ympMjj8cbJVzGb/o1RqRH0E5+JwqCHn5bzmYhxvDhp
HvvURS1DKEpVFiaF2vjJ1krdSzP+82TBAeINqQ9lXz8aTliuZ9lbK84K2ibz1T2l99vYMp56Og78
bPmYFqR+BC35sYUCM22bN0aIEcXMuR67HNuNXlePNgfxVVtDjR40Li8PCIUZM2gmvaYONT0IIvpa
CNbcmh6idtBmFn2q5MVMNAyDkB9XBQcjT6/4pWnPLRCk23IJ3AbdOWRR03iAqNHB63yHvhQI43wT
lnVowiMUnEPpVaSezZt13SfiZnBYHZefjAVRE5EL83E2WfWDiVtQphbRgK0x3wRFeuPSVNykDR8J
0FqeSUEsIOkf5qar+EJWaSeePgdf6cUi0FOLlq7IX6acV0qFlXot/Qm9VTJRpnDT4Kefagb3wb3j
wN5uXmP6GqiLGF2gtYvWYemHgbCuY7e58x0/IWYa6WippfO2nAlaHJxld4i30hukOjiGdvc6SKIK
ZOMkqsYrFeMABgEnJvZjte7eDciGAWbzR6bLmz7iSwVxIg6WVlPJjDuQfXjhjsptTdwNyyjiILnG
U8WZwODMUjSgCJe8SNu3oarD8l1xfivXmZSXjOeX0U2QamHDWqVD9MQWk2c/80+xjx++N7TcG1qn
wehU8DNL1lZjoCA1VTlf6FVDp62pH1+fd0YvggwuhlU7cL3oDNyVWuhvRUUltLOd9KgbwQuTnFHN
rplSA6PTUQyVYpkLmC6mrym4kxW9zie2Fjz/0UV5VibRZcftYvN7NwEy3wwV84RXg3+EejNfhOg3
1y49T5XwC23FE3Y6BpPDbHy9GXnJpBg0/tMyyZ4yQsI3PszmI/s+uSHRifN10vjHCeXtbdbE5dqk
U8+7iSxHC4boFnYkjvmk0L2sXo6BSzcZImZz5jTauEOPzqG34nBXtbO5SRSTEl3teTTE+cJqY5QR
VQuWPE8uHJOJisNZ94jwBM0+BelGZ54QeR3d9KG8fJ1eVDLmvW505makI4jWAJRK0SGd1tnXeSJ0
kyO1rHw3IvjaUJFjGkKHIxiAZ6tlXL7m5+d2T4ZnYDAE8pIzpAXNeP06ymeVzNuirN0dGsuEsyr0
NKxQKUQOXO2vA2AZ4Uzxm0jMhFFOLGNwU6m20DiHKsqja7sBWl7NMEKI3y4gIf9HGUltL5dD7qzx
WXlnaHvfZU8NZucJlRuPwEjoFvL9XIvZo2vM5sxq3bWZG/5Rr7ucto8+XspR7pwhftIIgiSFlLxS
eG1LPCMzopt1MqEk87TAJnU+UYTaKptBlmdWfq41tCznnOULnASuDRYHqO9YR8XODUEhIfbllxlU
d0Rj2QvKy/LqWjarymzqwwDWZyHZO6AKMp3EdWlttDRgUQwMFreBR0eunLvzO/MmtFxnx6Zr2pWk
DmxKNjbobLhsv+crDB2dYKZIsacWzx8qtf5am0x3NDevk5bMAU4DAQGpOIKvZc2QqKW4Maclxt6H
DSURM/Pagfk4VWOJayji+RWp7hF9kBOLIsbLTpGkJiS3ZmIGvN5rAhIT8Ff8ys7guYocy5oYYSxq
jmQJXNSoKtX8axPto2ezs9o5fvVSKf511sUbJj3twIj1RGhptDXq+qeja3KTaxjHikrdZwVtwUQL
r7Whu1TY9cATOMFxikbCorW0SXE9Y5XbmMnAdjUfNeLP5nT+nsgUR7DNjsDeUOlstNUM1fbJjIvR
QwXrUrDUzTsJFtBrnKGML0Dpdsdo0HmElk50wsoPQCZtYh23VFhELfhWYfsYTGgrq23djDgRp6Rd
EsiIUNigLS4Nag2Vdiz97ofWFsVz4/Y/RaQXmIetMXlxKkub2Z3CsmjWLP/Dvs3rYgt0fQReW2tQ
Qcu4Zs6j9tAoHpuFR3aVf+EOxaxtwXkMzSUMDAcEiCuabN9SJNYep0CAMOuCPj33Q9cCm1Cnhr0G
fUTvXfa2OW0Coqs1QCxsH0Jl373Zir1XBvhzXyOQUVgwu3XEaq8l5TcVMBBN5iyKGgRKNEHRnMOX
KOHlYgH562qqjpL21lpEjPSPP5c+xul+amlYcNoEqUL99mQ/RVSPOblt2e2N4XWxYw5aUfJMxxiW
W5m8fPxpS+/hTa1j2b0Jgqgo0wiDk65z8mnwwaA2zHm3TycGyLITcBNcIwEuhb+u6z+HgE8OAUjI
lrHzf3eFtzSFo+cfb08Af//M30cAR/8HvwLJH+VAsXR+KUP8fQRw1D84FNgEzhkmzd1Xc9vfRwCL
rjDySsqwfAHd5Dn/q79FgpzkNEEfVufZE+wq/52u8NJGeDuEXJtesCWwvKHdBkrAxb4tlwXDqIM5
gBVkmh1yW4wTGMSEGbrnAk4SbxBZ5+eEvkfQOYB0fTJdTgawXA4enIq4P46ixWaeNDmqKpjdHqbh
bgAGvVET6ZxGZKY4c6Js/+axvLMivPtReN+JD6dhwKLw+4UiEgOcAfRpJwxin1MTMJxFDWKD5776
f1wVt9K1llhdznDLIvFm8UHiloCwFijhxzHCCTBXXk3hYd2Oqjt8fFUcEt8+vtcbaHFNQkdYg+T1
5Kqgh3cJhNaWjo1PVN5kkiTS2S9jb3tB7mPMLywEXIDe1yWBE38pRf7PWitj8J0PZyu0jGK0wCfX
SV3G962ybXdaIZAExWO4yQ0EsR9f4p8PTtJINBEv0OcFFHbyKU3gWE1f+d2uxlhaMzZzui8SSm+/
icsMtMDHH/d7301yR+WSvUj3mBo+MY3LRb95eNjrTSs02m7HKaolqaX+pSzzxQkKFGVpdmb7SB0+
/sQ/byO8AxNVCIdwQZDAySqO6DMeHKvoFs8QzmZiSXhYbrH5+FOW2/Rmor9elymgwtOYYDdkLbf5
zXUhujdylI/dzop6Spaads5r4mqijL6GKiQ/uab37uLbTzt5aKRfBlUg027n9IOx8gtg4D3wpDJ+
ZRu67AeS5OnjC3yt555eIRoXW1oOjmH7dCmbwsR2Bsr0OyO0xRXGR0ir+sLxLWY8CEWALLQiMHhy
1hUZAs8gp5wjjfY9OPRi13duv+lGbOP1oMqf42iRxmAL8qn9tqLxPK3IhkaJTUn/k4XJeOf5WzpW
I4OyjlpSK35/Mk7D0alomUbR0MGGFxCBsKONst9omqUDVTBgFjjF4FncPRiMo/gO+IjKveGUl2A6
rHVQBu4VRI7gk7kg3/1qrM/LDJf87+SrxW5qJ8R8tSTohRt0gNKL6nAhvdvtpqmC5ivKVFIlBkQS
XoGV5jjm0M6IDesJxR5hEfd6Ti5ME6+qCWY+gkrf83MwS0jFp7OgM+tL0561w8w+2cM7hJ9XyZIT
ZO3edwRY3be9469dK6rWNSCcLZVvQJBW7WygPxzbpG6oxKTduvWlizNYnoUi+doNDltSAcFwsuZk
W1sdmB+tvYKpOe8rIrpXk+AkMvqpf66Hk/6g1VW/I81CW/tyekkm67Z1oFi6WDr3rR22V/zmfPvx
aP1zgtCWYGPArBdLvMnJe3dsOL3JYXnoTXipUdom8lI/EBh8181+uem6zPi3pySfSDoSbgACu1lv
fh9mbj32jjsn7a72/YPRiA0UjJ9uLs5ri6w3UoweP77CP9dtQDOsNsja3CWK7WRZawgPyHk27S6e
0hIW05KLDd9u45j15H38UX8OUwe3B81K4AJ0vU+t+0En+3ggWHXnOr3E51kZh2Lo1Cc38N1PwbzC
NsXCXnL6yDLEc1k7cAM1u9brVaVcbQ9jw7n++GKMpS/1+zrG1TigDdgtInGSJw8qIbeNZgX8lXE0
Cg9TJ9TjMSNntiE9QMBoYUvBwOf4AUnQeSAWa1dA6vpsWbLe+RpsYQwJdAhPsTh5flVViDnqFf0k
LOMUm9x0SzBduxVDS/eDmApxwHTmwlAsfqXFoG5hvMOek6QAZPNsHcF2+Z88AfPd76QUGktIWOxZ
T14rqOc1zQ+tZpcHXX7QayiUekcIGX71Sx8D9DpUXfktpXuCB0KbrjpY5WubM7XnOhCkVZ7+So2x
v0ycETji8B0XKFz2qC2/TDmI2bKNUPcgnj7mU3qJqfyzzcX7F+AiS0TuRj70q33pzVvYN2o3m5yB
mxpOt0GtkBYNIvgasoqty0rFnt/QgMqU3fLGqrMjOX8/nEjdNbXtHjoyANYjCKNF0ezeFLMq7hwx
/5rBBx0thxoQAoGJOm2s8a5o0y05ieUnrwRjeeyno5MDy7+u4GR0Dm3KFy6mhuSGODj6s5sfSQzK
SY/XvXbpAVsdotA41g/ksiz9aWz7H08Q691RwGlXl0xGQ51Od2diLZlk1+xiLVzAqKkjn9hWXStk
2yu6YM9F2o8PyjTCn0QJt10frMk9CTEHhJRmg2ZrwjD2alvQeYuMgcgCsyNwhA/cjeBwoCsHxq8p
NwyWSoU3P9lIPSZAVHMfYNjUe6OX+rkmjXQ/E0hCqfqLPfFBgXhlXrmN/OSe/7l1c2xOg0KwQ8Bb
d1rMkGhNEp9a+q6K04fcR0sQp542QyKg+md9sk98Z9m22QNz8hTqVcTy+2sCWrdN/cfArxLkL0DN
fd7aVJHFSPTHx89xOZucjCQ+aUnRRsGp9NONfeUHHVYpyUiqg7vEsIKHOJ0X4e7EaUJOCX1k3UYc
4dsI8j7+6HfevrYuiIOwELosvbbfLxLyN66GWEeurKZvhEBfj6q61YX/kqr2iSOv/ckL6nXv+ce1
SqTchsmB2z5d091ea8YoYshyDM9vO4t9D1lf3pQjdLP6+Rfhh3dFlI5eMJVsbgQ13r6hE6yzW/n4
0t8dTEjRebPQu/+j4xd1bS/Dnvk7OEXr6aUC/0967UqLioCwpPjl449756WJI5PW56LD0Dnk/36n
bTdOAmTePGRojzt47P567pzwkzPiu/fXoJLBSOL2/mH7jBsjgCVfNjvOyPXa6UdY9zmiPNuHwTIQ
RAwUG7YvUTEpHmXEglQD0s3Ya2czxsNP5uufh3ISxjkVcigXioLy6RJJYA6uaixfVk8lFh0VaYP1
fDH1U7AOMkNbw/JET6laE+dVp38yrU6TujnpoQ1FrqzwDODyOh1rLeo/08p1snUMET6VqsZyNtRB
e9UAiibfxC5se110/IKVNtFyIkujSqWHhh+EM3jAMKFLNA0kcFgUnM227Qxw8rJ5/nhkvLPQ0ORa
hL048Rat2e8jI9ScaJK5Xe3s0a8ROpPOKTCEkoUko09uyTsfRRNeoCDGROFwd37/KAyLTVnVqtq1
hD68CGtSN3MeIh7RbP3/cVnsQQk1s5eS2h+rWkmXDS65qHbgl+obCFn2tpiUfxbXLVXEfxUar/9a
Pd7qot9ZxPgkyiJsEQlkPz03InsJgHzzSZFFQJiPkvULPEJzw9uNFPGRgD9RhNMny8e7t5LztaDq
TLyje/LUcJ/mRKpL5FPm0ouV4wCbKjO9WjebTz4K2wzP5WTVZKehY1nBtEKr82QiOQmhiMFsMERE
rVdbG8wI+GoE7rMH3SZPUc80pmezJ0/XldUP2paTYzdu5lFZGfQhyeSKLGqMBx8B1b0J1wmhFLGF
nUfWqQ2zAQ3YD3Ac2kWCDaChW5vSwGnyhXOSc0lIr+yC/G23l4MBJV23sHxpobvDH6dw+gmUv6sg
CY07uzNnA+b1KM1tbGSjvYEOFZqP7mBE2S87plgSrEpOMOHZGNZk6NVRUodENeImPaQ51bUdcc6Z
2Gh6aRzJSRm1HZKnvrmUGT0SAOXd5N/YDTHMW/5ZG8jKrZuELrZwExjsZAkHF47KF7aGtIp428kq
/dJrNN6Pda4Ve6MmjAKYfY2N1Q2j+wwu9xL/IIr4gJg9oAfdFUWynaCcBxss7nl9HvccJ9FHuFgL
d00zuIlHpu00ekWP/fksI9JGp+6QlaZXkjXD5ioCO/pDAUTCbOO343p26MJ8IUhNg/fTNvF0PWBn
+5JHAgn5pFWuutXRXAb4A/ugO7CJHbeVg+WSnl2Amxa/0Yw8uUHOnSPVKDapv5T/dM0kTKhqpPM1
Dol4GdOssNaNAMoE0KiUNBy7G+q8266X5YNfmuljqjn6bZvbw8qHELrXJiIerMq96tJpm1fNdqR/
fusTz9WLkFBtUrJ38I8HL3GTbBt0/dHqJyJJ4PvECdl9sjMhLMajtSUk+1lY2rDpCQvmO9RqZwNG
2rgiQmoMNx5FgZhJy3SDswY6xpNqoY+KbqJbq/ofc2XLfY9tYqEfriS6+8XeasOVupZuVm/wuEcE
WJGBAC7GOHOyNLwg6h7mksJb30T+/Thbcic1A3MtJE9oW/7BR6e9HuOkY1PRqHXKW8JrGjXfJOl4
qFrRroDAS/5IrhKqS+Mgasy9o+nNekJsRUvoRhz6CFgVwKrBgtvNk732HXFL/PS4MQYnJDe0BlK0
0LR9czKXfBn91g/S8juNZ/08DxVajpYUolFv6xdbq/K11val51Cw3qmikCCLEQaq3B8Plh6BR5iU
s6FIcTSNcRvJ0gD+OT1myMEf88jfKym+RN30SNh4vhl0d8nT9B8zvDPEnCSZc8DvD5dFqwhTl9od
Pjb/2PhW5NlB4aAuEBrPYUkfjF241JwbbqNa66+roHZumw6S02A15+2EGi8dF9aUlv9qEFzvyaaL
yAfNsn2eOf2LaNoOj/eAPNFL+qidp3VXVPmMco+dZk2KeRG57V1SOESFmgyehwyN9eipinMEL1MW
iTjohm84x5PLamCUxRMyDicxDnoXTCTLt8XWNmbnjP9TbEYmxMaXppyac2cagqH5hhhYNeT/mPhg
E29uzPqbhntfJ08JE5HJd94pzSx+jgpA595KCD/xMqcm4nUq4IOca5pNvzpRDqbSdOqldqQ8qzcU
aatoX9fcKRhkeeotXIU7FMrjtZnGUEyzPIkOwATqjXSj6tLAOLBFOQa8H6DYeAyjRn+ydZ/9JEDc
cqNmPT1DiE+oSeMENs35oFjHg4ys83HEyyP6xH9xKe53ULPsjMP3ov2aJ2f8Sp8pe6lLBNAIbhvj
O5HytccRTV65uVl+I+Me9SuS2F3LjuXOAfj1rW/4PZOWksfemtVxLjhPR2NOGqiwmgeqcLRB4oaU
ybbvGAnoFqpHYmKqn1Upkm0yatWjqsxoH+MvJJZkbJNtREbYA1ZBUroUzEfP9mUG8WJGRb5KTU0S
6o0KJrBtuY7ZcB2IdgcCRgl5w6nUrbcJ56Zsn5UF/30bBf195Q84IxwZGYRHko0ZEWMp0KRktAbB
34XpMga14QgeMPyiZ2GKjaXuzG3D7dTu6a5ziapMiLsNyLLcx3bS3/fm2A0XAXaPq8iB2VfoCJIK
FFjnIhT8VquMdkKP7C99S0LIip1IdbTLMLwi2bv8TunO3FA4k1dBzVTd5EAStjMhQtuhQH28U0oF
V8Ti9mpdSqB7TKKKScXTpQhfHRN8oVcK+dJT3Qf1jZhr466JuN+vDrWZGPadE3JTNewKZxpD86aU
dfkklxPmOrdn6OpJFUcIPWS0B6bGr9W68dqoRXV89bzNfVM+tVNZP/Yh93XGuf+zMAL083MXcluJ
T/ePAdWIXee2zbM7NPJKzJU2QAV0g6sRDyqhGDYA4GescgL9UGkOlkhRaxj+dG7wWiaXxI3hayBG
rFZBHoKgdtDmo4UpdOOuNCZ5FcnC/1raIXAJ2RXfbbK9PBCTYDJMbfaNVe+wiZQd+peASNXjVOu+
F5BtfLZwlPZQwsevjhazLgZ+BOCfny51Lbjq0HLPiCAlO/Bcd+hYWFV6ABCCM6J1KeJ4QJn9Y5jh
rluhp1lgdUPaevFcot2YmeeUsfLmASre9OKovnlWgZBr4DfpwSClglHewcOl52LKL1EW9veiaDtF
5A9fMpV6cuu0dfnDikP7i+bOmG7KfAivJjvLgURjCX5MF/sCyuruXi/H5DZaHrcJRu5cInS6rUTP
ByUYeVylyFNikxFeiYa7RszJdE1C64QNBOG7NpILuaJojyEGFckBOz26LGvgNxZzcsuWffzq6nRk
5qEX2nHGRhxutIxAB1VS5lv7HTTiFfUWIlWgjpF+YmsFGkxoMhkkVM32b0XIkWtVdk01HbK+J1M7
7BhJMxFULL22YKSxZoVXaRIXBnloc3GtWTFF3H5KedZ644T9wUYLn6+hir4UjsaZqdcz6AfZUL3A
fTXuRUCYPAYueDt93HVrpl51w2oxvxRmXOLiNPMpQfMou18msm/JM1OM/bLkthBJWjc7Av4MbGts
ee9mqEO3bquzmim7/zWWTnXT+jmF/8osL9t+IrIawt+N0TrBlW9X0Q4X14LkdKwD65hbA3pjfueQ
rh+qKIJSWWvEZPccKBfE5VRw8xxLXXAm9rfYbmoWMeBi1E1bq6MhbDnf58ZpL/2sDHZ9mvZ7YWc8
Gl6b5xbqPlDOKoiubdGU2xIN7Ne67H0SCMKXljjtbYkXtvT8vrSepBvIrSjTeV0KuK+mRbomUlt7
Z3C/VnQ0hZe0NfOwJfDmFoPKeM0mZFgt+PN7Mw0EjKbiC5btC9h66AN1HZRNS0Df0LnxZUX9R+/C
HuxMWfOxiX2lD5lxGRKStcOGQHtdj7SLEenvVU7Y6RfbN7F5jhFZfG2UzUCJaDZWhtQPMmqP/TSl
XsTcvNCDoT6H9ZqjIczJYTAttoAu7T9KqD9cENYHNPbjbQIL9LkHwF1FurHj7cQfFsnkuW0g+mvF
2TjG4oH99gIjGYsnd1j6TEW7DaksHypyK+mWhWxI+7iYHpxxCG6xoQxbNZZ7uyAmzh0gvSH9L/bO
MP+g/pd9SzJFCIgquEmmJgIWek44azVNJMTFSdIcEk0nHNrX9KskE2jiuk6eZT7wWlw12Q3/R1GU
97W7riK62hrc4LZr+JBO+uq6010gJpxjiPn0xQ83cu17u2nTfRSp+xEIwI5yacg+kK3cKoumAhfH
EF5EDoWbwjAPvjUbT6HuD9ve0fQdwMjZc6LO8oaeydiUIchwsmc3wTTZZ2wuxEMs5C6XY7FlOrEA
F0B3VoFdYamC6v1C+rX5MJbCuHQzd0a1kIm7EkrlemQPu5WsXVwa1kVDKnUz9Twl2QOS2Sr2haua
ZJgN/sny10yrifQ9XB2XVcwwAOUYRCt0juCNyxL0sMjiZj2iZFvTQMBpQ7Rsp8hxNQn6+AHyHi3p
kO9bGK6kZArtvJigBM+6+dBGWrZlKm5xYqBkpcfGhkx1l5mQ/lfSpNlmiB7GntIRyjttdOtg8fCS
zHLOmmlJGNfDTShTEkyAZF1lpSyKdTi4Bk2LlHy7qegvbKnx2sGJljDh7Byc4hhfpbG1xAnFM5nF
dZ1zLE2xHSFLLIb+wvXb+DHDO7+TBgV4SmsFb6y5pKTRRdp47fqLwZVi9qIs7iO4sDVMYReW761U
4ljHBFP5wJt6p0kuwCsUZ00+KFb9IqU5StYRqr4WMkM8rYiq3Buj5j669Ew55/yoi5wAJKif6wqw
/zpWeYg6uW+Nx3ESWOZM9YSd65ePIek7O9YUtAsGsLgBq6hSqW1J7Q42reqym8lmx5JONTmnpELN
xBv5SEczfdz35ENER80qBuH1Sm8Iwk1w/LFo2MWVBlArWOWTKq4o36CvxKdOkkOXpixCZBfH37Ms
zm/MysluAFQShhxNLKBxOLTPeNRJq23i8Lny9RmJM3i2qwoVwFESJPkF+Z4zPNbseHhuEYecLLRx
PPYAsw9p6fBGwRD8jbcltbM5BThN0Z+/KvzIvGN/zMk0yUJxDJKxeSbMuX1uuoYiAr667CUROVWF
Zm797zrxn09JCAcfZhZwsaYa/e/waDmECz/S8FPNfvOsSfLwUKH3rtrMicy/pET28ZDwzRVbFbR9
sRXuQEUDigbDIzS7RSCdp8WX0O6I43ODwv8OcYGfccuRjD1M0Yn0RK4zjHKLoEavb/iWmxgEu+Pl
qLQUh5iRD40jkTdn0Sxbzo163hskBWIjC/BvG/zmWYOyiqeQ8qMXCnfSyOBetgDkvHFJHKbc8zjU
AX/ZNVDtdeqTLLLSyLQDrjt2ZPbVfRjC/4gWt0Egsxez6/jUrrKgDgzCcr//dTMlKUlEvNOeRM/c
6CjTlDHDd+U8UewsVwZrYm6bZE0tiFtvGSL/ItGP4UaOYso9KAsiDpgJ1rfSoAp0ZVZETEKowgEx
1W3xRQ4oKniE9FvXg19xfQmUgPhQE9IXnzWoGPpdNiH8IGGp7V96m9roqjNlGV7YmhHeJVNvwibP
8wdyKdRNotwKmwMRlHfIzJtpP1KG969Ex0XvzV7nO7Ir51tHuc/Ds6cx1+j/kZW95pksXjYixCaP
ugx3sdda/vs5N5vniNNLtOLLLnD2vvkVEbZNNnJXVzQwXLzwOz2JSAlJdeYPMbMSi0VO/e84RI0G
lLxo2dHJUJTxQbdriig1vRV09FUka6a64MDNS5j31zrr9CUDBaNOtjbncU6vwt7S19WyhUyhZbdo
p83wK05Ac1OlhX6kJ13vhwzAOoL4Ea1vEt3Pczh8HUwEwK/1zv9oUD/RoLqGRRP2X5XhP4xo7PrY
QP1s/6t4+S8gRV32FP2mR/3r5//pSIMppGM2A425dGWMJWfon4409Q+DAoALaAV5KQ1/arv/lKPC
VEGMukQtoI2j6MdfNUXXhtA6HPAtCKz5S5JOTJO/+p///k1C2Jz889ua9mkjZ+GHSiBKhlys27a1
XPlbmdqESM2ghKXvE2Jls+AlDbSrcfIPMVVYKBR74iePDbRZbJePHD5WsdV80qs7IW/Q+eQrIByn
w801m/Stfv8KBZTS0nEgrBX1pF92xBqRccCJs0HFUunD0ukG9J76F2UZQEoyBfUo85vA8DSHuEy0
4AJX9CoqnG1LkbJUxmW1RLYI2a/Q+Hsa+6uVXv4U1JyW1Nr/Ze9MtuNGziz8Qg2fwAxsEzmSySSZ
FMVhgyOJFOYhMAWAp+8v5LK7qrrttvdeVG0kccwMxH//e7871izfincqI4GZpzx+0e2z5blfm0NW
9Zve2C1ueGR2Iz6UwAQjd8OFdRUDU6DR9ba9FQXah11/XYJi0/Fq4NwJNpVNBtuyMVnxYM/y9dGB
8QCkiaBYYNy5bk6iYLD7XV+c4Qc/rlAtdlPz2VNraoTDoxe+mbax6xP/28qje1fl5gYDMVBR+qRl
uBFpiger3E5zFXVjcZ0NupnojdwVfbWbhvYd0rE4ZOX4kPT+Lcm972uCTysvIkkF+oHi3mCjBhoZ
7br+Uc2OOBR5wKVUqB+1kyCrjP257hXdvYISd49q1WbdZ4V9n1SM6/85WP4V4plpYRz+ZyfL4bPp
kj8eJr/9m/8xtwcOTmfcixZkM+Bnfz9NAvcvFFegefqYB7URmj/622nCmfO300P8BSeVg4kd7yNW
I+vfOTw4d/64MEJL4Wjjgwl2U6zFPL29+p29JrQonIyboDzaQfKminQGzsAFB/fBa214Tx2wbQh7
8jWozFfahUCG+sue0MzNoMVn5ALrZFNScuq1NF2bdGKFWq7mHKAtS0vYwxR2oF+xVzda4G601G1o
0Ruvirgav4RwLYnbJYJ9G2TZPqZNejfC0qDzJXigSnVbBEN1W6tM8dGg/dlKyl1vWJDptQyPWh7J
qbpfeovmLC3V52j2nRbv3T52t42v/Mhc1PjFykJgZlruT7Xw77ABUHoV0A/Ji+dUYC30msDXC4NB
rw5yvUQQep1gej0qrl4xoBHsHHYOI7sHzW7aLHodUbGXaEaTICpLtW2nlxaZXl8UepFh65VGW0pm
D73m6PTCQ+nVh6JeGbys/THotYijFyQwDB2dJ/1mTSxP0P9vuIJChs3YgOR6xbIOdbLjtwqimfVL
xR5mYB+DfHsf6wXNaMj52NqI/bPfmNdQL3IGvdLB8LevQgWqYaiuBXa6c1YG3bjJscoUKEYlhGU7
UTsrmLi+1LJ4HZGiHnEAERntjQGyac183SZT9yRtI34iYePeOsXCZdmo3O6YDJ7kOtNml64p1Wsc
cg/DAR9+nSu7gBzajCjCDXJ6OoXVrldEUSVGpEdfKS5Qpc2EUlqTexzsoH3zs5yrb+5P5de6qInf
lqwQBfSWi1P/GiXMks1bIlqagqVFO2xmm/zwQms0EbIQJnurrW+6Po5J+DaivpHGyvgrg9qXlIJA
Ht2YTZUR8wRUoBkGe0v5+btvMbhs5zipdyyj46+5xWwQ2HG1m6useaLfxrzY3tzcOvpqyRydv7et
5mHQ0q7hRSCc91UOGGtgg/FAlygB1KFI6o2uRd/1wHYOK7yVoz0obDsuvvJtJwPnmxQ2pBD08+/d
6Nsnw7ZHCky5xBxxWvN30ml+4AdoRGy8Mrr18D59QYTGPTzwITFjgSERdbI8WAkvTZe2adgV/cQ3
L5dkucIr42usGoE8442MrjyxKcxd+D1QYsQHNEkmSLoJs3q3TPSWzkPVvlGnmh0yj4093mqktHjO
wD35mvNFwWt2WQhlf2QQCg/maLef7oxQFY8Nhd/6K8ux/Qf7aTT58CXkmcdkhV/L/dn1IjtOg0dn
1pq7MVQ/Sz0B1m49fulzSKWNt2C3yPQ3/ksBwxwyPPtzxV8sdYecO3GIbPH/LzsR9viQlZO//3ql
5e7AZ1vx0UKYWBBCslmF4A7D5l7B0kLjTHKWJyi3X5kDrRdV6wXpUDn+I7UPzqkp4vlqMiwS7kTu
sJLRd47txC91HJ36hiAwvzWLQOe+VNXwMfhpRk1L41Hn7C23Mjatayzy4KqkUe1SXpF0T4Ru/A4d
R26osEjRreOZDzQFfEZ/qYt9maTGU7Nip149xmm6K8JDUw6Q0/Vvq1JV85QlSx/A547rITKxd0cN
VzsSrI57NmXvxMSeS1i0XsKHHxWOGQAxvOpX/sdy+S1glxBZssmiPl8vfZ1eJrk8jEb/ZZKIAJPb
vANppxfVWyJajK1hRDBMHtJJFJtySI9V3v10VXgb2kgdA6N2bfnXubeRJdLD4K1fEyhgW1fMwdlj
c8hWyuVKY0C8W5oosOrmOvAcA85kE9jQTNcrY9Vzb+bmxZs4wwszSLae39qR6WOrzqrlklFPqeZ8
24OOtWs/foCXN9+bswW2uklYA9OonR68piCrHU7ODuA3ai2GleM0EUUegkKmW6MzP+pkjiZpfcp6
am4lbOrbnFvprraotse//6Mzh2MduI88JkvYXKPNwJvEb9AFX3sj+LGMZFjWuq/25VQO2OxAFxuV
vWxR5NCnrA4wT+t5zdNoOw6E3Xz9qCaXOZDFvjY07dthfqrzsb0J/eKAwTSNXHflF5x55n6WY7zJ
1VIQFjOfvQU1gGn4VMxLdQJXZh8Vh/BWBGO7myEObURIX0iy0vNBnboUsNLnuhHnpRA+NLBBr0U9
sXXhFwmzkhF57s1oLj/tpYU0FPifmYW47igp3n22AVuzKL4MOKW/0c1i73iv98D9ZRBRKcFmkw2a
ppY6cjOtK+eBPZXHJF9tpuKAduYV2TqMn2TVf6TLENM0GSwXXBqKdFjCjjeqBwsqcL12426drPrc
mN4FHFDxyMsKdDtglweb3iHGgLFmahmN/FjURbsFZj8BCrDaz94luk2A/gQTDWJh234bywakf9CH
29ycXkVMNl80PO1DRAoc5uMPMl9vMrUPYpHxszKhS9l2MQGgRgyGuW7cdQ4tGcQqIo+3IZJNnbwC
bOwjiODbAR/UGT5EsuOSEHw4vjtdfcSb52KR+g7hh9ou4S03aoi5ZE8W7Dwscvlz7tMi5fRO9dnH
fv6JEF/ehHRXathFjO/DQOv0HLUvev5tUtk74r7i4sd580h9H/7FVHKzsrXlrO2CSzu16r0GHv2u
LNO+eBR/RS43rE1HNeu25F3EST5krKXS2pVRzCI/3IART84TO1i481ZsgnLuV4gioRz3QSIrwVsi
+Tp4s3HvmV0AIZZNDL9ECpbiLjF2U5GPZ9/tHF4xNdnoRrotDTmr4jE4j82lgYVy42Ag2sXSrcB1
yPhriAn8inCd5bu1lzXR/rA2LkMSuCduCsXBFI3cZTN1p6VyG2eXdvPPGh7CvVklw7PqMnWkKke+
eHLA78FZuEVvQjTzQVwZTkvXnL+eiopbGOsp40Y0HGCtacljgwE2arshZ4m8xCzUzYAvq8Rf5ZTf
/Z4pqe9idV94hrjr4rojcd10B9BLUzSqIo64M9zN2H1wxh+giCKwBetb3nVNu83rCWeMkoBKzcLc
ZCndaZUj4OdC5DusDZzILCUcza58Y42xvXeBcD+sBXe8Ymp6nlxTcL8obEQSHj1GiMJ4s4fwAoWl
/1QaFiy9ZdiHrZeA3o/bDcTvBK06y7bgdnmLk9bRy9ErT9DmvvZpxmjDcdn0Qrlf7XY+zGpOtr29
Pi2e7V/mzAIqEgSgumvzQO8czWFmt2umJvmU83KwBx55k2zK3ZTl424W83yTTWZP23Afn4BhnLNE
Xp3YdbeUI+WnZfXm2zjHFs/O1EhphGNfdA0LTlfz1h/BLugAIWyw9lBUKk8ebS+XlEqNvUrwCiiH
9t3QAOT3NUmkQEYLRbKgQKpyoXCX++96drmqFFGeVIW7W8BnbeegtdgfMJzQWQPFaULW9zJslXQq
psuPtAhYcW48O26sI0/DF0S6R0OE076qQ60lj+op9td1Zy5rf0lycPH55Dp3KJavcrUzGO/eNQsb
I8rXYbhCg7W2JX1b99Jv3e/93CxRDnP+O3UXw52qfGOfmdNnlyxs+V1rugumyd76ARsA+qKU1gT7
BxRk64ySK68JV5WdFbPLWQz/nQxtvJHQEL6pIVlYs3YOyBjagSoj8zZJLgR4u76OKGyeoxjhkkcl
NYDsxLKDCEDDGMO8oSHzdrW5aKM3fviWmjaOrKhgNHUlgPMjBT3Csi8Lb5YEAtwuN/WlP0Gb/S7Y
Qnz4hZuflap77vG9c7RBUp+AyjwJ0noC7s8E+76YhuK0rjFJ+3V1lrODreexLav1pexEeden1Q8G
0KTaNRZll2gOWvyt42ab1ekPWVU89Q1ZffiTp8+seBj2Y51N+84U3RvXF29nsdK8DjEtItyBrnaW
u/eQSZJ+Y1qlfSOckIa9ZeWdNtbqqzeq8Za+y/q8llNAkm0Zyvuilr6LFc5Ov+M0E8kmpqZkX5kp
jwIRapwQo2HDPaAMgw+EJw6OKXHNK0vM4AXcUPu22hUCSoq7g72f7Rgc+X5YR6NQ9Zda+4Rc7RiK
tXcIcPe8C8wVaiC+olY7jGjCLC4ZQtCbqf1H3i8rklunkHUo/0Xw4ZPfS7hz9/kv21KtHUxsA7Sb
CezYL3MTt2ftdZr/6nyirpDCZtlPP1PtjPK1R6rTbqkZ21Sh/VO9dlKxrjsX3VgxZ+Gy8ioxPSTa
eUW3HCsy7cZatS/L1Q4tCLDZNteuLb6wZwa/eOuHabOnvDQ4lb9sXv9Rff4l1Qc4Jkbbf6wnnz6+
pX+g3OOc1v/iN83HNGETgAwAGuAAeGeF8XfNB/kYLDfiLbKpF/ioL78pPv+sAMpEWsZHzIbdhdOI
+PxvSUDOn1zRZBsBJvBlkRAjTU0T5x8lIGqJ5Egjt3dh4WGcEnov5S2VdhyBRoCbx08AcFZ0QN3M
yOTl05q1bvid+PlnSpjmyfEL243Mxv6CQDy/FL6R3WKzn1l8WAGb2Jaisor1cR82tKGvy3Bl75zQ
jJEoJZ9FLWNjU09ZaVe3RZj1B27weX7x4SkwMoE+3eNtqU9VvOAszkcZVYuZbOuqdLbkAd09FmAY
S3k4PhZtOHSbXKj4XHJdPPejNRwWb5I3Vtipj9Us351q4GYX9uKtVI1/EG3WvndVISLuNh5ulv6b
3eUgB/EQMmT4Fk3p65LOR9E2zh5+iXGpwWrjj/GnfSoCuLJRF8IO7nCZjWY17d2+5G1uQXC6N9LU
epkogYIK0W6JqbZRn6XiupBJvA6jrLdEHV5KNwufZ3deQI/TJ9VSLDXPgbebaKqK7al6dHJDHp2x
sy5dVUGwRoyIRE5RQKVrqlxdWBUa5bdwkIxYWOl3LnapW1mBGyobY/reF358WmLX3he1WX5SWQkY
VVdg6TC/BKnYNcfQyj5HksU71t3zq2sGCiJalic8L2jYkFUZvFvWSKbLz1N+Ns1LlVUv0uBT17LF
OJ+qiUgQtB8ufs2OYKUfua1uX/VVzVgBwMc1gbqEtLauM0klFvztSb8in+XUe3uMEqx5UaCKI0qG
BC7q+5AggNFRH8jz9yAwxyz4z2c1brzCTK5OYRYPy9Kv97FKRZTqTrHUprh0AwbK5bPYDRKZ7xyc
vMRXXRl29qS8vjy7uogs5fJ0R9qXkGgaqwfVyW5f9/38Y6BZtt6AFxmisTDanzT75DB/lGMeKpo5
z1zRMtp76v48/Co+mz2VfKT4kqKyxbACA6FONsvY+rcmakOzyQZfXBD6xMbrQmpMu9oSNWr+FG6S
AI+YPS9EMVnhWlgfC8mzAord1krSaT/p/rXiVxVbU1nh7VTR37wZWl1ewo2u24cUmmSSL4qG4/aG
Qs3+OeG5WG0m0EI/G7S7XRCUITQfFiCda3x4q0vSME1zcEtUYeMuM6hnphenimxMj3tfF6sgSBWb
qfNvW124UlFsgUDhiu8TtKS9xez+o9DNLOuvkhZP97UA4qQByxzUa6jbXIwi9olgUQE6gqFKaJ1X
y23zq/0l0EUwgVeodlsB090t+P8f8Cg3u1XyZPY8IpHDbGNrZq9/LfFBHYJSjV+xUTYYtWuCGXnM
/soPk+zWaPHjuFUY0K4U8i15Dbcv+M9hTxRU4Xbs6K4BaZhzvaLzNtPNNtNMxw1FGuY+dQVreAh/
+GGc+C4N6MLxPHp14qD7AuHeu4b2eOxqe71X3BiiZvZv3JG3NcqyNZ+yuOJyr7zmgRyHgbdbN+8E
uoSHsuX2ruonQPe6ogcHlKS/gOF9VJ06Bb9qfGoQe09zLq0oZGSw51bcce9khKb3J3FoAFp0FxCH
p7j0I79uxLQ0qnVd0CRkuE1sJU6rND/Q2r1L68j6RK7EOlX96G0yXTeEhYfSJ37Jh04XEcVZ+8Xw
24Uog2UPTwxZy2clWviOhr8cl5wLNTXCiN8ArCcY4FYamZlbHDDmttss5iAX1jrcZuk4P9elcPay
rRNQtzQkCdbxCLscRKHuT4rxwr3ZjUiPi25WMuaSrLNDAy96ieu98RBcMXeGxqeZS2Mz64YmgBHj
zzw2mosD1fHaU56MK67acIkS35K1SnaSRs2t1UwTYIzegAhNAOUNXPJw7qry2qOK3qQhRb92R0EU
7rjhYdWlUUrXRwldJNVTp6Xx0fG6cxKvO1QOkyQ31GDbF8G0Hf3U+aT7dNopf/5B6ygefs5MOt4L
lUYdTqNzaqCDNK2rXtpf1Va65ApwRog82XhvZPN4b9hei4s+wN+ZFfNdrcuxWl2ThX3beS90dVbg
A/Iy47o+rKIxv6kqcdBZ12fGhziydPWWO3m0cAkjxn2amTOm1xXGZVheV1q7uD3AO+5s09sVQrd6
1ZYbbv1selTU3b0Ys0tEb2T9uegesLzsl3pjyER9FYknb0JdFpZA9Qw4QakQ49zEezaIc+8b9nVd
x4cxybD9lVjQMQoXkctrD9q6VWmv+4a3hG46M3Ghrkl6CgPjWqAeMyt3DVtRO04i0ifBMZu9cZ8E
Q7nDXV5FIojP+EWKQ4MlFsIwG1TUe9gSLc5J3lDpftQVaskAh9NiQMS8H1dwhDuObxWrb1RWtQdj
Et7tOvX+D5PO9e9d3xoXt+8ee7tyn0jLPIvFgV4RxpLBx4YqOhjrIRj9cSddf3ruKSq7wST4Ldc9
b2lOtFAWmcaXoJGPa4n7fjaS/iZjjmOxkzjXPqmbh1V70/Hzs4LO80ecmdYbPlp1xicGgB5pd3ox
s8w40oPlnqs2y2+oa9w3NtV0JEhRH5yvs0HZuiB+sstqO6Ymcyq/hEHSHkZMz/c430x6dFtyCDL+
DFgSRCi46QF9i5kL5eHYwwc5p46jbikcT16nsMeb00/Ntl2xQdKctP4ksfQlreoazmfuP1Hk5e4H
s2BXg1l74+X23cSpuqNd/j3uGRuA8OFjb5tzSVwRC+h8XmLTeS51vZ/URX+O0U0HgCXhPtM1gB0l
lsAMsu6dKYURNhxD1AVrOvkqH/el178rk3Ml1FWCCaNqoafGkoZBY3TZWiywWHxdPxiGhJuKpLyd
h1u/gXxBzq6aLk5JgJYQOfY+4ZfPueHVT1yqitta6npDVzcdZr9KD5uG/kPoIu0F++u+8uz2EMw0
JGJNJ8k105qY5vQnitRKzj65oV1HT+cxYWpEqSOB8YCgRTmpUyK7BhTFLXnusn1T7zBJ84jQgNse
GO/X+5YtEJ10nXnTrF29p9Ru/jb+qnbsdctjXPQePcRlIuuNx/5j6zbr/KMGH/ruEd0Xuh+ySsJ4
yxfysxoruc/RKZpoqY3utPQiiKq8gEO5dgUUSVlU+cZ0ivqunS32MQWMQzVVQNYxsX5g6bWwnq2K
R5qH68gNWQgURX7PvTcaMlHuFX6tvYhbnqAqNm9WXXvJQ7jdpkEgjrFtiJ8BadvNoPsxx4G1Bj1Q
yY54Xbfh6tHtiK4/uoRebBSmBekn7vXqz8L0xK/6nUh7coRWHu/8X1WcrCHoncCfF7Gz6Lfyr32d
urpTpkIzZUdfB6TEo9/yQNqwicjJvAzmj7n1y3vyeRwIk1Wy/SmsfVyvZPiegjkecwg3U5A2P7Kx
mth+VnUZVl/8OS0K5yZ2g6y4HeYgbL4omvrgcw0fs0E1VVhzU97kHdEfjBul6U9RjZNrS9am8LdL
mlBIRw3mAL9gmT9bMhwfKuQr5I7gvvJvmneDSMl+sab2hJA4dxtzAnIh+iC7GadA3smWv930XvNm
886zi6Xb8xkJPoYIGCMS0SEDvdNsknau6QcQ5l2TzcEJquvKO5h1/sUfvS8raY+NZOv14ZQt9Zar
v1Jk6IZqxyagu3Yau5p7Vcd2qa0ehUpT7GwUyFMJrcajUw64PkjubLn1UTzrcIWxVK9Z+llx9LrS
2WERtW5F3WNSFTT8ZFiVdyyE5q3rLTBxfYPPJ4q2gTw0OS+gfcHz9lmLQN2bhrWRoiwiwU/uqgh0
Rlk5LG/Kje+THDrSRpTh/MQSLdlOeZLF0QBH9W5pEyvKB9jLnV1Sz06o0BuxJba0g/AUZgnObgP/
KqGBTd/SSzZXef4lCcrhbeDqyczUT5elXpOnyl37faB/2HFFhxo2GqYv16oA/MST6vBmzpQujK04
LXkvn+K4EsMWC1B+GFmsnYq+q69DEpJnk6b82qWd+WoSDHitm+RrTGnA2YHIixOpBv5qW7qNqg5R
hMZJ3Pph1T4RkqG3MI7b2r/DE+o81qn85q90zNKyMuM6MlKxRgHhuSzK1sTBno81874ol/IlF6yx
glzFB7ploJwuo2nR0ToNzwg46mMiYha1mKVxRSYt3ZKUH+Qd4tGW3pIVNX9w0fQlMYOB/nprCypK
fV+59cE9NiDLds28PEg/KHBIhWV27RJs+UKubBIJU1i7PjDMneWT1GWTnlG8vOZnMAXZqbJBOGMb
ZoCdPV5MwvheBs36DPc0pknV9PjmWAo1O+EWy0vBUWHxylcior91vTeWhi0D3BSM6lN5rfU9yV55
XXUrqxZTCggmVoEUz82XfpmwOdZ5bOKyByfA/KkvsqbbnV2byzUhC22eXfErLFL5WHkJPsvXZlBB
dW8WeW+TcfMYxqTJU4AEErUP0Zh6yN04yr31w2BXox7MkO2Ql7KKy+rJWF6Gem7nL6syWPzSpcfA
OzyMoqeWBQiUb/ktmOBuVrf8SLqAxF2CmSyye7NhT/NflTP1qcM68bIm8yE2fPmlLKv56+/kn/8j
aP7L8fa7HLYI8OQJF5wTtzLUnT9DHFo5q7y0TXUBGedujdBKET8nfiPVycCXFyfvVmUfpty6sQt3
bzjd3k3NXeBjkRvpAmqgx0/GIVxz8l7Z4Z9/cdrS87++Ng9CIM4z8E9/RpRV5iRrEVvq0rbdxW+5
K8bHbPr/GpX+j0+CaA/NAT1X+H/+Abj5MDP0TuqSWQDZ+M8zyn3tN/tf38t/HK7/j8OVpj7NI/zH
kuTlc/r2R8jqb//k75oktfRspQEuwCb4q3X1N1crhrX/kSEpVhC+jSMNdylipYl/jCfXLxuryx/B
ExIk7SwrAMvw78iQFHj+6RUDAER/Grq34Kpa/+sVkw7OPNV4kO58gF1fcXa5FBRTcsImHXg1dStS
bue2uYGrKc1NY8ppB4C/3ynsD4fR6uXZjcVovbop2n3jl4h3cp5sJ7J4N7os2Jzlqz050+tQVBSG
JAtRwnbBBB5OAYurdsiHLQdmPR0wUZjX0e6bt3qKp/u1C+M5CoyaO2mxQjEgDdapfVY5CFZdTlFW
h3Vgw4g9HDzSDpyDaT5jNEsaypGNBSeQsyw0FaVzoJJj6JjruJ2LXHzPR8Y0IsVF8SExy91niTsR
aVXVfB/HVBtvMCPwvXMxQJbJZ+41p2bpHBKnJsP5oV8s/tTuWdbejAHuH5m6xPkSo3bzLRHO2bgJ
+AJxK8UrYYGG3Y39aAVt8xgCbKILsZjuZYmnK/dJSaoUqkAU94121HT+kcGzllHuNGvCXDfMDx1B
dO5UTjcP7Z1dWM9D2w7cZrYqFnhtj7HpZuOhiq3E9g+BWxfJ3u8ysYrtnFcdW/eiDuaL7a/EJSNa
l42T89dDuf11QueeE9R1scuCklTyS09hYm9fJ2wBmw7oGk5cN4vpOCvkhDNhp5XMkHBU0lX7FvGF
tBYKvAeRx0jzmGryxdhThG32ill2sGFJyHHyh3MvjCndsp/0/OYoemKtt+i8ZbzFzTTpFw7IQ6wz
7ro35hxnWlHhvsXuSP9UKy7mUuWD3W26vifHXW0oaFK9+ZrEqWWtb3MGUL37GJQcqopV3koU6fE/
B96/soOxTFc73//xgXdH10czdtnvudK//aPfjryARmH2JkC6CAX+zsUfun/BvfHn/Yv4i8fehiUL
qU94A/qT/+3g8zj4tE2Xv0B3GsGAf+fgg7X6p4MPJRorMHpmgHfURnrkz39nwe0IVUuoiOkNCi23
6bJMvIncCxH5ZdN6zvQmksq/GK7bXDMgI5dVhRCKg0qYETvwfIf1UDzlQ7EujL1zcZ8GmMZ53tY5
QM7ugGRl3wy0KmxIiLVy6wYzBVYNYUE9zyp/v6RuejuxETkz9pn+prHKc4sG9AAKOTiQtU8PMVPe
wSlKSryTyoi3cFa8w5ql3angPXc3sruEDtijKdkjxJlNpQLrdikt7yUbrYYQfmWRT/SRiein4nwx
rOE41U18bST6xiYz1HwaxfeiWKHDFWVwx0wa25tuDiiPcFTCWOzNe9x53r2KZ+AnJvxUhP+4gQC6
xM6x6Czjh2o6SQIazc/O64CMWdV9JrMVS2pWWvMBy+94GGy7u+LWUTd5wdVtsxT0kUd2bn3mAjtM
7uakosvWlpCeEu8CvIcLfLsaP2qPxD9xhMa60JtYn5ZMIsnM8pozhh+KNJie03YYnkA5EFMo6ZX9
7sR+8toZRRFGo+sgyHjYDxlGwnUzBvWpFIWP5Vhk3Sl1w8KPLMvsvsmFNQchS/XiWZ7FT7ouv5fZ
MBzDNRv2ppNlP1Yqz8+Z6O6NNXFvim5ob7p4XRHtS2Zg1+8JywZgfnAMkeMUCO1MUlZSvJJdJRLB
T2nko8Gi2Vu9Xd4ups8eq6k8vtE5BOZjxuMZCdg4kotKD7OMyy9N7aQvxZBp0lXd4lJZZnboFR1C
5ha9kpkqteyC/QsvwJPsnPFuBOSC06ShamSzmFO8T3W2rExgREQKFyLVY7Ye9sJZ/cxya0TZnemf
xAncr4c2T+uHzGNSdeTinxNqN7fuurBa64Lqrh2MnHZf21wifCjoWkQCfdYBlJJ9xQxiwdPAb/ud
O7jTborW9Q7cBvhbraiOa7smPglJEhNk183LWrnhYxIvOI8CA6WsooRhwUzZuZesDKcfdAEWYDN7
GancMGCk9eNycOjFA4M2eP0+D4f6OWzy+NWovAQyiET434W1b35IJfpxkwo1XqdVNfGO5Yr5NoQA
eaKkluB2xlq+45RnE9Aq81vR2d0UTcuwXHvll8HRsQvFIIj0ccyspd+ElT1jDsfVg9EzNm2uM4JL
jkid76NHuQdaEi/ayO/W8giLMHjPfeHfMe8v4kRbT/gFBAtOmIUywopcHZ7GbZv0zT5I6+obEM/w
ucuc74ZgQ+O1nX1njt7y6bbdwohvmk1N32JcvwJj6c2o7PIBi1tZd2+D73RwR/y8PbHiGbaVMWFg
GNhdn1NrHrbt0D2afRA6xOd4P3cC2xp1tw4qRbtGlYUCu07008y4vnRJDZZBNcDKgL1y45JkjVY7
RTnuAic/NGxEcu4Dix8ZYSsI4jvZFdO2i2VDFDOT1hAjY/odzedFGlLnwYk6WYKu1pAdCuGjoS1P
yWJLeMesHClEtodrF2RkiGKf8r0iyyXd6eZgK060GNU6mWmRBB/Vvk8+YI2jAzbgKEUI6c0VSw/A
oTN+NK6PqIapdXpY5MLLIAmTkKgVq+cNMMdpbwSpfPfUoj5lmaq3xanNO2QlnOWD6onx2O7CNlmn
kO/TJYzRnq222ppGP92M/hCKyBTtU1L04ICKUN12pBKjio7ALb6WG4erJ/S+mtYqhOPthFJzyguO
TQh/8gCs/EtSu+Oh71SMydMxsVjS+Ylvv1jANwyTt5NiXj9Wm2wSvUBswhrk+51oUnS8UgT5/SzM
chpvHUxcuJAdjJ7Zy0qMoz7iQ64L8RoshYdrC1CXOQyv44i56z6e2e1bYe7dm8gkXFrLDktLKa6M
AskDx+J8QN9YTxNbCtep66ukwuFKBU5sbUQG7EABtHm1DS6egJ9qdZMuSfE1qD0cY73ibRVkbf0g
SM8+ENGT+z6pXJTRwrmEVFFGzUSrUu7C8duYPPKiuVqw41vhuJfsYnIuzlV1yUPBl+sVxp6635Qf
TGm0vNWZmjcmvuazNPny13mwCIDVMboNaeQnJ+i8Uw5s5EsyGgFehilOP+0VfC54ibHS/qjmvIgl
voRN2z7hYvVPCd/4jxa7/EktnctaEm/mHEsabpyc4B4MlvWYmEQ5cmdhLwtPfycHVhIFOhFbqsxc
b2Eh+Tq5gmFW5Q+yHJmNpGXfxxSJOxyyRXxVa3xqgLTckW+HHlSvDjWeYMoektXPWNZ69ReEJfMc
5itUVgDhh1x2xn1RsGfHt6XcR3I8KdqzA8KJBYaBRDW3fB4xLHQ7+ssjy1l1CJcwPE3m2H/9b/bO
ZLmNJGu6r/K/QJZl5BxbzABnkKJIbdIoqpTzPMfTfydQpb8ldbeqa18bVZupKZBgIjOuX/fjbVgV
96NwxwOfJzC29Fa1uHVR1/gVYQVeqWUBc5uCcFgPMIQeQMKxa+xSmz5HuixJ+ifmIYUvfzdkRXij
fDkfMS1Qjw555raUwbsJH+pddLZVrdzObV4SlnSfsHlkx64y6n1pA0ZcJcBFKB9AAuToROX4GsuL
v0vGNLsPZTV9qqn9AqshvFerSoI7ayn55OlGpNUkc2pC1TS5akvVqlU9lot8IRONl2uMWZldNV0D
0BGPM6vRsZjka2KEGblp2TX38PSS7kApIRtN5XmZi8KPSnZteUQR9jUrMxPyVI/1nH4pyTtfWWp5
bJtoM0s7WHZ27PlU+pERjKnUDbFG6oiOVaVXIMUoBxp6I35xa9tN3iyPj/ia1Z/pbttJtZG3yry5
Ud6NEDO9FnuA/Yk5nLhkrTY7UdbrGd0b+/pXzr44czKjfE/H2XqWQG2eBI2Cp6ZJnhq8PtvCboqj
33T12h9GLJvVfPZy9coN8KuTxG9p7736GPU+21XHCcIhLbHq3OEVoDfSnB/k96xpt5NTGNf8cqxV
0NbZscz65qutsHRiXGiyDDuPHVDaOST5gXBH/2BTGAoMbHDiZlW3Moqe0JHbbaEs9RBTGQZtENJg
YfxBSfxHM/oLzUhggWC2+O8j1DHPkxK83fcj1J9f9G2E8n8jCmHR8OIyCeBY49/7UzWS4jdXy0Ga
NC4thE9Mbt+8bBZ/RU6I1k7P55vQDrR/zVKa5Q9hFM2H3k/vb8UZKcX4cZaiD4TmH9KM5Cg1zPWS
VP5ulkq8BMuP6OLT3DAW4aiv3JVLMOKqRmBhNz4LB5Aghtg6a+A3aXIqfqoxcPHhd5gODq0oQIYH
Ve6dlPKdcJuPlZpWvWnODwgMhbMXqb8YD5lM248NdA13DdMnokMszKEvjlY3sl0teCjkIRvu1VCY
iqMF8FjuuUgO3BVbdaQvuXdWZVpxQsl9u+Whm87x2uaUeKJ+u8b1Gxh03qeL/34J9/SBhNuiTLtE
tMr7jpu6a7kbgTnJupZWH286WXg3k0NYqxiHcwdvbed3IKJXLP9oq3M9kTzWabo8zLHZ37aRVZx1
Uq3c+nNlgMkJ5shdla4Z4RBI63Pu1uS6oqnBRVMth4jCipNVt8kVUv0e4znnadrUqp1bkueyuhhm
SD/RNrmZXcgvTu9bH3PJgSCx2/xRWNA9Zex8isA03bnVIjdYZO37wUrb41gtziYW1n3sKdqtS8/f
GguG6Zn2y3vbN/Jbu5zOrske1M1zGGb17MfvUIvqvcOEusb1lF2JogBTxN3wPLYsAigATaIbVpXO
7RTr0mj2VsO1OW0bq6puw7otvqajJ3cjpRe7zoXOH7V+d7Y8+e6ivGEEAt7jGdyXvI4/QLd8lKRF
Vy2utnWdu6dxqrhLwtV7TAmUn+1Zzlc89ab7pDObhzqLP6eU4ry5lccxMpqvsDMtGxemzIpmdYft
T208jNVcPOZtVuCSyrtb5qeYtnJ4O6HMHto87W+NmZx6wif2Aw5h8vCdNd8ukBU39exSB+jynRoA
kjbmGEZPKvAR+fKggbGSlhXujDJNydrUtbiyedKdFtqvc/7/d9Hg5A88HgChkIWVZx925EMAfgLb
VJhi2YQgeusY2ODSmi1EBqZpr4yhPJsWV7TvDf21lTmOHvC5b9vOjnVvd1NR2/SKdwwWMaXR8clJ
Y7GBFZg3GERGZ8MTYNqz7I12RjNceVRlnczYuxnHrgEN45XA6aogXQfpzK6uzEcKr7kGgWGCExxC
Aqie6p8NtghkWzj5LeYu9K8cRvAV8RMSNEN6H9vMxMQTxdLKjcydM0/ifFsG9XvH8/9YpNXzoon2
mOg/FX6b74CA9Mu6SCz6XXEsERe7ypcvRkQ0oxKA8tVgfnQGSYiMM/mhnkbjZgqk3IZDHW1S03nl
ZtjdcVKfdwZOSsrAIlRrQnnPDtg1eKJ+h9mtBeXCyOylxslnzbeCffMKuqvZDgwN+9wnQ512J9Un
1z0FjCvaQFcL+coyZO1MEBxmAY3i+P+K7cS5e5dN6bx2WJ+dg9DOH+rAjY7w7TlmoJocaRaZH4o5
V/uyz6DMsuTZq2z2bpx2BHtkT8d2obp0g2ltepic/pmQmHEwmoUOUUfEJR+wCnnEJLdG57zcNAIv
xf0STnZxDXjltmiDzxSnu1vPU/IpZZO4o2AqA8uXhPcLD/g7MhJvpVPj8GnIoKlEvHn16OrDmdl/
6lp+ZFCN9aatc+uKCQLbhuVySZtRzunKydkJxvn9wm13FaMIUGDeAoDyy+WTGqBKjCH353HgGkyW
efkklxlQF4yL5rFpCduZHlDCoCzuKkKloGklu8z7yA3J+9Xs0fdsZFkQ5u5I87dKq2OdIRKzWOyp
46lLee5T/2td4fmLLMA3UxzkGFECQXQHCCiNgV5ZVCE9iMUwY7YYXASdOvGYHhSozMDqC+Q02ETc
3LHAzcNznC+dcA4LNfYneo/jgWeL0bxnBnSzVeyk8JbnGAXpLmsD8BTUWgaHbMA0cz07rfcw88B+
tNuQj0g2cenhbhrdl04k7SlWBZoAZUbu556rP1kLLSKuhRH6DgjH2j83EHxZLJPLOFUW1U3NEhoQ
NtIyOoRNj4JlR3dxPuSPwBZtf9XSybyPqUOc1lJN8WtNM/V2tJziIJIofgvYFMsVXFT6HqKld64j
uxU4kpxaD/ATtVFjjTtissdxXBGMJ1PCrf1rmTmscykVmG76sevul9lqzI0Pyqdd0YNakxyCBInQ
M6vho8n8+9a0ZvLKM5nYNJycG+JOxV04uvKrOccDJNo8tM8GoKGPRpar28Kk4Jel9u8sN7wvbild
jpix3QzQ20aiMUCFj241HgvutuuO88OyWXJUpJUMeRcxd8XB8zAu7jV2pvyLkZopgZ3Bgs3t1cn0
EDaO98xzRG5rvLK7AVu8gWHIr0OarUQcHdtknt8zNuEON6OIXFxWjrocgdBKscTGfZJ6GoNiF+0r
3Nrs1s7rKOIq7pnMLFkoeAlN9sXpm+xM9OQRKmOAsMllecLkjAKQxXxYa/Yrd6qhLHjdXeQC6yId
LJY0b2qtJ7haWQi1xhBotSG5CA+hxIu0mrUe0WplAmkQkcLWeoWjlYsFSBplFVrPGC7Shq9VDnkR
PBatfdQXGSS9SCJSqyPNRSgJtGZCgzbyiTGjpHhaU+Ezh7wyXKSWRasufOdya2slJryIMuVFoBFa
qxm0ahNq/Qbzs0/jrxZ1yMETZLtIPa5gBmHD5F8vWgkSce+hSDlsAbVOlGvFyNfaEc0uDtIFehIj
L93dMcjXlehqlLWu33RagcovYpSvdalZK1TdRawqtG6VXSQsUj7IWfQtVC+0ddfltgfPxTySNup3
4OH2Taj1MNvyPjtaIfO1VlZp1YzmYwQ0bvGIactFWIP2zR3xIrclWnmTTN+fRrdFjWPTGJEndykV
XuzF/uxPrCd7reHJi5wXXKS9psUuX1Y0/4KG4n9masiCA1i75RxkYTOuZysWb6MEnFOXbv0JR0f/
4EqSl+t0tszX4SIzRlpxrC/iI7gD8UVeJMnwIk+SWwpfCCuVH0ihIl/aWskctKY5XuRNpZXOQmue
aZTdm2pIXpgPbyMkiEproyAMt1NA91a59BJAjgT3o7XUSBZY111wE3fg34xVICJ/T+s6rcBuOzqf
KRJDlnW0QltexNr0ItyKi4grusSEbRhFt11vqe0Ep/9opTmReMftN6q2891gmmjSuMYZEIvf44te
nAyeDyceu+Jq1IJy5vXth4gky2fPqcLdeJGe+W0iQ9dakUaMzI7RRaYOL5J10kapAyHISb/URApL
UED8URtxzq3Fnm4qrMYf83DOnzBVxXtTS+KtFsfbi04uaM+7ytpCriNm/LiYolNwUdVLLbAHF62d
1rbspQt8KKZkDXCOxolLXrquLTQ3rdlnhqhPE5Gha37C/NrS+n6olf5Ca/5F3Yy7SNrlsckje2Nl
6mN92Q8IvSqI7Ma/t5sGQ7VeIvyzaPxfFo0MvDB1fjUll1+St/IHXtifX/NtSHZ+86XLLo+uGFbO
Pj6Nb/W1wW8EOTmBUWZ1GXa/y3uJ33wXldL0fcKurLrBDH2bkX32k0y0fNmfo/Xf2Tdiwfm3GRkk
Gf8a7REWtSc/V8hilYgTFc+GJpPOGxDK+ZubwsMGhGlaLHII7EM+7xZaBAZjnNZZRE+9B3vxRnmh
M68FxLEtsMfxi0/o6U5BtPgkzRTwaSQzGKJ8VbGZq5BruFTlp8INbSh6wroj8+0B52FCu0ELDhQt
5QWG4U7mHpyR4NGHsndu52G8M8e3omr5zDBYPvcgA16rLBmNtRrzUjGQ1PMbSatipurRwMdh2BHo
nFniVlvZPSWE29prss8xn+KIoEsB63EBw0ygdUkALDQzhINcDjcaBWRzbwkVTt7WCmj4qwKfkdKW
KbUIQWrvG6mx1fS2xtd26o/BlgdWgnJe5qC9MiOr3uuurl+r3lS3rEFNRM68u4pkN73jHi9fHQrS
ONfizrjCytw8LHUavVm4BSCMIWgWqMBsS+o1bRgmWdFgulWQX+9de6lA/ARzA+OwmHyKcZPsNrCL
+QF1U+204L901RFVE25vw5g4lsjBnrPsJyvx7wGDSIv9Q/E+U63OcawI7j1X4HTF5vJoL4Ts2ad3
W2da7EOoapFDo8YF7vZsx9JFDVeQd9kiKKo0T6PKoTiaEeBi7KWNfx2YhVWuW2PJn+2iHh4p4eQk
NQjI9hRwiJeE9q2X3sByXU8u6N9SGteTQrXvSwb7CvDDeppDda0iMXzMs6Vu1rq54XoK2+YK8/L4
VRKYoidk6Y1s0+W41kenzLc1QaEUqJ3Efi0w/N4wzraasjZk7E11EBrQrbuPkgKzoAWw/VOawjjV
pMqGTWBjR/dlIEtxwC6XnDlk2R+tqEgepHJ5Ndv020dBHH03NLFzJayUISEeqvjAKEx6eYEQYPVj
c8AeNJ6juKBNBUDvq1FG7QlVW/5OyMdvd55JtGMl7ClItlPTyDPCj5pIW0SVwfbM9u5jJ2FioqjT
KFeyU9m7U1e2RLQAeRGZqthIl3BAU4jyid9jBsuii+/9Oe1uOrHEJx/uiNyKaiL1FpYOCaMlKjZc
rpTb2Y2p0fQVEIWGvxdV5NxgmBmqLQbK+jbFgpdQAVrwKX+ZS5E6UHIjqH68PTPmU0glY2Lyn6oU
Ud+vZjkuqUfMRs5mfl2igpX9ygIHpUjjE14LR7jH52Ua7eWEjSA9NJN3L4KUI6vjq7VtM5wtTisf
55xPz7abh/w1DIkDiDzk9OSzJe7WWW2xqig69xEuM4nzJRH9uncW9vYcGm8dxuvrnqjj3oFUvOqq
DlZLRuWKDMdsSx0ClyKfl3PYkZ9jETDmH+bLuIpQYab3fgKsRW6cmmH+0VEd/KUcEaN0by3RGIdp
aJ8djtAPRhbothY9IbOHPY1R6d2wvSEwpOfoXE/U9VAsD6gU1nHQ83alJ+9g6fKHidXtOf9zLodg
Zst869f8IsFGrqAxJzhn49sCb8GgJ3yTUX9MT1iT+Zdso9kPWg2QyAKe1gdchII0RcSCqL8Sgej4
Z7SaoHWFmJQx3TxoDUKrDr7WHxKECKkVCWBmBDS0SpEqEZJ/4G69IGGUWssItaqRLV/abrzqFe9h
2JtX6UUAETIzd2YXf5gv6ggySeAv6CUIJy6/sS1639nUmkqIuMLYd+dNaXrfI7tgKcaQvlz5Wo8p
zOpxTOxiVcx+v560cAPAfdxYFzUHx1pw8GNABiSUcjzYndZ9UIAaUmun1u6uei0OLTSS7i0tGIlu
IbjlWD7josziUxv5TsKPV6tXbNvdDc4BZ+cBZbC4jK48LUuZUcvq8CJVUbGxN9zS2DucdLGbVeqW
DSvqVlex/wy05NUsizxjbsZiTfgpf8i0OObJ9otfxeYpSyJxpQrZbI0Ow/K6hoSrb7MNKlvA5ffk
E/ffQAumh1fLcUoLc5EXLbfUoRC2G0X7QWUgHA2XfJIlkwe3NRo+Esh8LaoXSgrSHyG24nHMw/DB
1cIgSV9oGJW5sJ0crySzxybTQmI+h2+xlhYtLTJaWm5MtPDoaQkSIG6x7m3v1Gl5ch64dCBufnS1
dIkbjrNpOrNb9vhOrcx/nxgtzoEhWawPMxuoRUmYun7+1etC7S7adlosnXoH3bTVEir3GOM67RN0
1QYb5hkYW75ptOxqawHW1VKsnLv43bnos7LqurWfDWcuwpwNqJnfAxjHeq6l3USLvPiqdPWks9Fy
57HQUnCO0WpjDFoensQnd2w5Hwsjeyy0iOxqObkn/LDrLhozt0OtN4+mtyaJX+6Wix4NonQvtERt
IO2e3G5aYDsl89HreUTOmfKORk5F1x/w03+2SX+5TaKp+Jfn5Gr66ZB8+YI/D8nS/E24vs/J+YcT
svR+I/7lCQzA8J8tjHr/2iLZeoskYK2wYtIH5H+dkB2YmJ4+c0Pd1qxdvuongu6viLp4oH88IQPn
pY7O9ji9S/x/9qVO9bst0lL0/Vj6CUUKTTFfGSmuiymzsvNsu9mXohzZ4V/0G6I3aDnZRda5CDwX
rSf0O+Oe+RcFiLF/vHfsPnzOFB/vq0aLRXFPtv5YXdScsOT+v4ZSjrQkQoRlmoOfF7efHgas0Jh/
liKn0SQN8i+jFqnGZgieY/BFiGcXFau/KFqlFrewrBxjLXcRWsy36UUD8y56WKmlMRh1+e8lalkE
9R3fwzxC6m+cM4Ifqtow1uHXXkttkTHeZIT4UCrKJGUFjCTnhNH4cY4aGNdLF3+FT4huJyMX0GI7
+/dQ7SVH/sXu+KRHM0v8VkyEVR06NQrDeKhKyqZX/lhEt6Nh0S9/0Qwj1DhWdJXtXFtxmtGKzg0D
vWoiQKjwLx1yL+y2AM3iV7HYkNzsoAj2nd77YYWCRLEIank4MaDvUVZ/SKY82gORCk6gkse9Wc21
vVFF4T0WcUTvBQWGub9aFnQA1H1rQF+GiQBMwqnkl0WYEBqwJfmob9rqwnOgX1th1pyGMEu3pJno
nmF7BC+qmeVVi5fqslksAdLUwS1NHlSwUWCC2csvmkO0xNWB2omOKSQM+rVMirxaO1RnPmK57k/C
D9ARrZk3R+aw5Yy6zO8w4hHyDSKV3iXegm8SNWN8yQdQat7g9AHLt4oYTayWWWPgfcmx0wt7KiCm
dJsDFr8jeEzf35zgYSKRTEp0mgERmEnXn/q0sOOVF8/RfdDXX6l2WoaD2asm2RjAFL/SEZA7K4in
OMITR/XvJbZr4xCGQf5MQ0Z6HO2y2Sq5pLQkld74VgvJUDG1SEOoUTtp2FiKUruxd6KSDF4zTcF3
qu+i9Lkx8W6OD4oGS2hUQrEg2vtiTM7T4sf3AA4WkX/ht2tNDl7NNuG9nTHZGd21qdqlgtPp+UV4
G3UE4AtREVhy+pGY2uRx/hLWhyjgNcKu2dCH++h0M4bRkljOuhdiLA9hKTQ1D52OjZi3HqXlnxCw
sx0s/4KPN12nS4X/MMqmlV8i1TgSKkFn1sW66UW4S+NsWRl+b8Ezk1B8IrvY5JnAjyPJ/JlYZufK
OZODOeST6V6r2gnXi9mi7JvlcmApyfs+0LkBnMHBKFsG2HRXTtmYmHqrxdt03WCvEflJ3aaqP1lF
W2wTVr9H1orT9UBny2aC6LFvXNYeKxqnmisPS8qJjGtxXkTplGCxPXfvpSV0Fdk9qJgPZlalXyEo
fRAG1Iw8yL4EbeVsUo+qnypJuydjsPLbfJr9dVfi6UhmVzzSY8NdKyCByVzC+sT0WDUR14xX6RQF
a5YBxCmH7J7Y7bN02nwd0UC0Mir7kPbR2SN5DrdSpOsQINw6TczRXTF/BodWeYTFM0+/29X0ZNoU
5Jns1I4+lelbK/dI91updfYoJNpwe8q2DA3uETpEQXGW5IwZOd1wg0vW3DZzSm6Z5OBHO3ecF78g
7BBnnOlnWrpO/tD7T2gsw1U9efnMTarjnsIxBcU/cUPj3aQOAZEji9SdSa0Wq58ovVcj98aMAOOh
Uo5zGAwJRUsYcmaijOZdaClI3KVZrOnLopE2yZrbYoCO6reFlgCtN9NjpiFCP+LpokPHlU2/hQMB
QtPmTXmgcwLJRLHWJOSd825bdsoHlUOYfE9oj+Q9t0d2TDpngavZKK8Ttmh3aRcQJDRdCH1lphhE
LHNrBjXV4Y4/7NouKF6YRoL7uI8wOEb8+l9SmDiWOxCRz+byToxDwrojMp/gneRfu8XpX30ROY9+
M5cPTUNv48KOdJcDFrkZVR8cWWp2cD9RNrZuYOXcdONkeEwcG3ZH3NlvdsclbdvNdM0ep7wJRN2B
sHLFXde5FChqV1tXTMtjJAqNVDdEQjeT5GTOsHbduUTNzNhN12PaZaRZA26ZeXSHkyo9JHB04YcM
fgBML/DZMdmRLmVHKsHyqk5mXse7AsmISFkefohJRscr2mG6Txz/KGxRxphcW2PWHUAgNrDNxPy5
6IcM+2itnuzRRjQPU7/FYJ/00Qqz0wfwCNa1Qpi9RjgnA5R7Zsr11sRn1xvEI2QfC7JyWsOZbtgT
w+6LP9ZN3cGu9Ob7uKsQzbgxNQee6PNbTBXOkx07frcaQCGxrLVJ1lqOgmM89CeaIx76iy8y+sMk
aTaePtwujDAYKJeLmxLSSJt8dJgFsFn2lTfwJMq0AVNdvJiltmUO2qC52NqrWWvbZqANnKG2ckIS
5BYcXxyerTZ7RvEy7Cf8n9M803qrLaFcpOGRX2W+oYUjf7C1kuTiIR0io9402lb6j478v+jIlo0C
9avz8e3v0/87/d52vy/f+63+/LI/T8m+TfcEpetYhDmSyu+1ZN/9jf2VHfgEUUz70krxzW4lOA0T
pgsAgFBzTMjvX1IyrRT8c+T2pGU6wvx7mT1U6x8PyhyPdUN5wIM+sHxH/IwOs5qWo+UA/FuORmKv
OTHQURtBy7yiC9W9ms22GR8jKOynygQgcxxZtD/EtTEWlBcIXf7WjpQ4xhn5ah8QChQo5l+rZrce
oV6gzI2dufez0kZbbtK1wpJ6G7F3tTfEPsKn2SrdF68c33KyAPA1iqexgZ7SZ5V66Fr5xL4JlE5Z
Z86q8nRvnSv4dLbQCG+GyaFjLwCFdSbib2NR7M0XmWH3XRkGekdZTtmpa8d+S9sujb41Xzh55Jsd
159vixmFTRhCnEMFAqjoDPm1s1r0GpQ86I1jodojdFj2rc6c0Rk4ih5beyfXyumosdVvVKYoc2r9
+DO//2RtGLqYaRJje3SzVgV7DvaQI9JiOKosdda+PfCFnTsR7LDKGj6ZV8hCfhxT1cBZygOTR2Gv
brx6lGvXkgh03BwOuMuxWBkDry6CiRK5lPrBLunlekowea9iijdd6jMSiDITq/ZDmwZDsbHqyHgd
Btt9DDg3Fhw/bXHdBp0095Mr8mc6ooD5U0AsXngEEuzIZpN/DZL3fBfUufGVRhu5ZjkcnugUiL8Y
eTff1iSg9pfvr9PfFVc2cK6UP49W3vPLKAuQvr6H03tntkO5x0U+rqugpsai4k3GJk8smqhAvPL7
xLqOAgIKnKx6jEXX2Kri+BDmIlMH2tlaG8iTnyV7G9BDBThKQZkzquyknOo4tg5F8n06DjtqRq2X
2iAjuxP1Eph7LhV1GPqCayGos1M6QDng1RNaDvGJkSxw3UdOYPlza9j5Y0w44qWpY6pmS5vdrxqD
XWxbrbfB+mLDNB+iKxwE8cd0qW3IE4sLuYpfduBRibzC2p2s8UhQCaZ4xrvK6sq9i7VxlblNP608
2WODS9G7VDnRDOp0QN1yy/46efZUg+4tigqdWc3oVxZ29J1MzT6+zXLolkoOeb3zKs+arLWDnIah
emwrP932pAjOYSGXm0QBRrbZrGwgEoc3hVcAJsWMH+wFJ9tdm8f2cz4E2b4IZqPCbBxLFt6UBAb7
TJjdI4rMi9vnw3XhojEG84ILcmx4KqeDMhRU4fymiELUN2Ynb5cECuOMb9VAONk0RHQjswQZgvaO
mGR133mqeOgM29tNy1Lcg00SPJNKuRJWQ7u27zkH5Xv91pKOOsVOgwCUWZO9nnLX/jAT5AMHRhXu
Kmw9PqgMkdjl4KGUFmxSELRhtiv7cd5aVU+bqRmmtENPnbGHPNrdYEwn4gCu96o0Jve+dyML6/dI
14rpdyYIOIZwUOOGdK5zuMfDZkJpfhkJNN2EQkTvC56Y36GKYq3iV69qdOSSig9wYQJWxYqJCUCV
yde8gTrjQ2+k7VweoqrAtASPIiXeJuItpY02DXxZqT7M7mKC6UMzHu26PSkAhM+G5y57q/EpkrIX
So+ZQ2rT2JaLIhsLntzZWDHcV+RwV/BRRkaj4G0yN6MHm36CEvMQz6r7KPn57SOJYCa6uqgwqIF0
ahlyU7Azi8dUnE1BBuy8pFkb4AS9nSr26QD1Syo729yKnzyfJQUN4mCirLZIr0byhst6bKH4malF
STyjZwflY5z3sQnXaFqwTCiz2bbJYhHLa/zbahlonKZUC2+fhXMKnF0K4LHMe3zygWoJG2dY2MuR
xpCJmzned+5KnTeEr5c7S5P1dCHPRXbKURs3IFcE4T39Kao9blozyuNziw134xnE+rDlVuze/YUn
TFt55X6OuD0zcVsOH4fJOpNf4IX6mO5T6sP4TrAfqpvJnEZGhcmQ5S1P++W2azNKCapK9Wikpbpp
8Ulf/XNc+l+OSwivFo7x/25Ov3oru7cfrel/fMk3QdH5zSUw4pOfdR1HWppU8A1oYEIxgLCKOohB
3KEm61+iIgbyb2t2er7wqHOIsWwPMQxK698QEdnZ/3g2QkSUbAwDW3iuHVie9xNWtQn7IE+j2bsq
rDoQa45lggIUgVGrWQ+dUfcNhFFcVhMRc7sKb6tyQbFoXdNg0aJ6DvGPORQ8o8AR7gE02Rpqbp3w
EIQMAOvBHoHE+E2uKDWOHS/wd0WLfXK67am2i2cW3j5iCjx9kE+7vssL73p0mu49I2BCuofIp7AM
f+3o/EkOlY9TAaGU2iKdYgRKiWt1Ca00fyRYGB9Ttcd0oovqZ5HT4N2Z+Hz8S/wlb4KhuQeNmpFs
CeVrR7aTJQcahdAnvLS+or86Zv9OsIY7vFPxEountvMleoM1lxiOrRM5wO2Du6wpvdeGzfbG0Mkd
qEUM6KwAdtWwAChqYyI+6SXuU12iP71OAWWqyI/wFOJPns4IEWxluy50cqgiQpTPy21gtinPwIyy
Iv4Ib8bBs2mqJn0kJTmkPiWRNF/CSaPOKQ2XyJJ5SS9dgkxoloSaUBqZIC9Rp0mnnkpDFfeDTkLN
cYFtqV2mPcGB5UF21nJCR9ALfFKxxipkvj3EeZp84XpwH4AvELkaOdjcQXDDU+967aHT2Sy05fIp
1nktpZNbKBL+egRGhHwY9NaN447WR+MS+fJ0+qtyomEja9TFAsAGR2ySYhyncGwlgzNshVUO9Ktr
IBfo2p09ccbLL5GzRafPjKWod0GS8yTU2TQnttQ7231yZp0guaYzbINOs1WXYJujM27zoLxRQFIb
OUZ5KHV//pc1qTPGN4arQUvrxMQRBvB+lBRjn9K6i6byxCp0yquN34dNKneECNhDcSzlBj3RDqG2
Zoxb9f2fO+r/dEeVVsCN7r/fUa+rgcKhn61Mf3zVNysTVYXsYtj/23/sVXBGfcv7wI/RdB+SPp64
9CL+/5uqbf9mWoEFDTpgjyMtncL58yZr8Q9KIkDsdvCmmrb8WzdZm0n2e5QRgAaMw9wJXW2a8pH1
+fvvFjXJ0k4DBRCMTGXIPJKmhjibcaPg9if1rmrSAG5e7ZufO8MPn3xawKkTKcOT0SYEbbBRrP3c
J5Nncibg4D+urVFwJAmCzHgK6qLb+HHNqb8ymZcEW9Q7URrD72mLIYoG2fzZsdD5aj0fYgcJ0YId
uGv044zUOqEqi8gkLNkXRDuBr3iPQznMf8FZ+ukpwzvgOB5sHt4G3lNb78u+fwdSNhZjNdb1ESPM
fM/CRO6jZZBrq+/1z8X3/d0l8h/IVj/Boy6vx3MNUYGnqQ//4sfXswz2JFGW1cfJaO3VHOWftQS8
TkLeg1+/0k/agn4l37bYg4DxloJn8o+vpNDQIEp4Obu2hhMe0aUV85Oxh4CdPMIRdPYLoJfzr1/0
P/x4Pgk3hBEuJtBG+u+/u6BS08IfUnb5kckS5o6h5YiOHSH8oNllWv37r+YSiiMYFzjEJH96MyMZ
TElZpEBjzcnNbsq2ULvZY3d2N+Ty6devJX6Kxun3E7whL+LbjJAsXn/80Wb4mzGs8+TYxHPOviGm
JHzTNEW1CVrBLgzQ+d3QDjx/umw8EEvr6y2FX93f/plJ5wU+5kjSeT7L2h+/DcJ5/lIMdnpsyPvG
m7lbmEAitBzpkbv4ixf792vINYVw8TgiLdBv+NMZrG2o4O5bj0lHKPVQBW236Q0+wfixsxggZ8Lu
wC/p+/mL1/33ywhdzBNCMthK39Odkd9fRlmUUv3s0R5cTg0jxMhvc7IHLb8koG5//Yv96bUcms1Y
LUmBQ5S7oKnVvu9fywGeIsZYJseESC9WlMUHXoiychXRKvTh16+l/63v0HGX13IFRkgHrp3jIh/+
8Fpp0XtGa3ANqUVNYlOBTDjlCeLW5tev89MC/o/X4RQuPW4yXK7Wj68zeHnXetWcwAymt3ADTI8f
yllKVgEj412cJAXeNGxu5MsBTlJAVUTxza+/h5+uHf09oGtyoyO0asEB+unaGcnTJw29Wsdw7DgY
C3rEVhHMg5vQXopTFQUUfXv28hf388tb+NNbjJTKD24TpSWV89OvcwT+U6nQh+hIuutjCxr05NnO
cltzHt23dk07V29UM9mYZY78dTghkh0nr5y/sN9v2nfkv+JEVxz2Lz07hCAmTqFKjYdfvzv/6ftE
iuJo4HM6ILj709uTufb/sXdmzXEqWxb+RUQwJvBa86DSYEuypRdCsiXmKUkg4df3h+7tG+fIp+3o
fu4XRzjCLgoKktx7r/WtaJx9wziYji9ep6l35XpoC1SnGGFHwcY4a5i2Z4aPn7Me84s52DAhHQJx
jn1eu2dsC9ERxatzHRqi83fg5OsMl0HoD/vff9df79rA5GpS2+FPFr9UYmZIa6YrRtCYoUnPOcdc
kZP51ant74/z65OIt5mfDJ5TwJ+f342pYXNRjC49frQswnQB3lR57Z3BM3hff3+sz8s5t2eAVjyw
eTt6yMI/t96noPM6V2cs57TbN3EQDRsmZETH86gwsGzidaNh7wOK85+Msor3uvbUHy6sZXrLk/j3
2zVwKHMBa7Ep4Ot8eqsUsjFsnozoAB5ATke/sFlMVaid5hj3zXxHuWe+ekkEPxW8L7UQbDzi3FPs
bjSwTe9MzlN0Cmn13jIntPtV12b0mVpyNKC05+V8KRLGBwmI1C9z4UTvA4LEx2Aq5gsCGDrtYSvF
Ms7MT3YZeOdBmiy4jCDtLx6Qqq8iacyDQkR5lWA8ISWzSQ1w+ON8N8XR0rGukuGmxJn4UkTEb8LJ
iy4U54jKQ11F7/S2veZUlS1D3QqJzAFBtAv1x0/oQju+XPYINQ63VdXa7kuCp+xH1ZfOw4hCpl3p
aCjBrGMHfC8G5Y6bkoCDhEZ2llzQAZdkqrG0WHJIX/uExRvkn/eOSjiwkcOybVxXkQmTb0zDuAdu
Ldz96Jpshipfdz8DHwpslbX+U9COMvjC3J37jac/znd5HXJ4xKsGvt6OtRMSkf80o9YEPBjGF3/5
v51X8zUmD+53m44d2gfKwHuAONOF90zx2LbTePNxeSMx0nitEvOucdokh43tF8kxsmLhnGzMnJcc
/w+8kjnJmi0DKVYrXKVnqWAtrQNLG89VnXNH1qamTVcUFi32tOHaTdCd6RSaZnIPZtz91kuTNA0b
6tbtYv9aBt18zgjz5ILJjOiz1k9fpRkSUBJJOcUQUsNiXtHx8b6irHYegmpAAWrYXNvSsdPXIi7t
nYXw4SXzWlLbeGgKiQG3JBt4NDQz1pzUUnNo9U06Ub1umHKlz4VQLE1LD9GaTBypznIflos5P+gR
QqwnEGs0zbXFBsYqidkmN4576WP+Eo8TqTcRpde0Ut0w35WeQfLXYtbc9EnHnD7jBLpVmcFqWXfc
YFuUt81LMi756Trg7iUDDNpihMzr0JO6cI1w07gXiFAWEb47XWKjyE55UGzDGXk8TSF9QyJdu8O7
auHUJ/qjJfd4TZNY3sV0cY5mIKvzGNMPQoWUboTdmRfLqeZT35oCeIkX3cfK39buoqMXVX6ZONoa
k5R/U87+Pk9ncrmITMQClTlPAdaAFSENKKwmhEs58Wemoee1Tc23tuj07EKNIBUoFGRprirAkXSA
bVlNp8wKd0mCQgiNV00ogUN71UDxDcYrJDqN0yryQK4hfxd4/ZYonSXfVHnuE/Z854JW/wb6ZLCi
daI3wxS4a144xPC16YOIREmkXGOfCwwXZg+JpVHVuM9D4g/J5V1kU6agUUJYXxomX7pkesWu9tL0
RrfNSPXcTAIhjY375cg86Hu7qGFXtN+L9aQD3mp9Yz+XjnuancCioZxeJyJFneuK+2GIznUF603R
Ptsm7qRPSVGyALvLHqm0p2uROs4F0XV7Z6VFdzIGwgXmWVzlfjsFBFGXGMVDIh1aO+7eEEs1h8mq
sRZX0RDh646d7GTVbm2tIiP2r3qv4AvVBWFTq2Gy5wdvdp2dHgtwQWogLQbZU3vDRslNNqNgvYB0
VzxILIgPuEzGr1PtsX+ouwWaSSLcdMlJzNliEPR3bk5CUlbiJtOFgJjfhiUHZRd9kbH5JfDG8YvP
fGbrzH2/Xd4/CHzqZkjWadOWtx04UFKaSCU4ugY92pWdY5aWE3uRnNEMSc6iWwtCbliKqhFND4Q+
chFC/9BklD60q/JNyTZvF86mu+9J/mvWsrHLm85Uj34xk9AyQip22xlQQIxXJ9sogX1v52U20qKm
Y8iT5d4tSKhuJ/w+/qbg6ZydXm9UGoH8I80F+wLRHc9OpoGxe3T7GcGxTh6rUCYndC0YFuwRR+w8
lNyYGXsHSoTCuCsm6W/LScIWR2JjlujPyAQO3sHWog4TlWXf26Xnf9Mj5Jq96aWA1vqReVTdsx8j
U+vQzHN4rY1WAHfoJgZvdbM2VOsfqKDDA2wgW60aq5dvjR0E22bMplOrwOGWrnkJIc4Waze0rlwP
tydpET6mgSK8K6I2guMILZHiP0tc2hTSujcIH1xbqghP/KiYLzwUnryE0RmSqOT+0LPZ3fkYdI66
rYhSruGPB4JbAAUZ9oso9vYj4I2dQFqC3TN1CUHtYEipzsHNYGXHKGvtC1cw3TiYQtshsvaD53Fj
h9VF0D5YM1+0b+O28A74hZwr2D6M3ZvZ+xp5rbUpg7HeFyZZtsXcBS/9YmBloWnXQzciIwhULZko
g/7fJ0NlY00arW5FmirmUVM7170Z1DfmTDABTfharJrOyAiuzo3axVU1FPsir/wnLxc0ceo2PqNP
Cmoo725xnIxwelOU41eoZXsa4QYZAk6DzGDN4I13OrnQcl3Vg3dNxb7kXNJSjQarPqEwUDxdoG/H
rCyQvHrqJui0Pjhtl4TrNAwOpWaqNAaVsRpIEjrXcAAuWU9v142H8nXJNCS7pQnbby7K2Z1gBvwe
eiUAmsZv6iOuBXpJBFY9+l3zXPLRW9nWbrEOGQwX64682xezcTNMN0ZHTlvTs5cNLNJJW5JgNy7J
xmdiPwhOrbMtv3i6zUv7B8MrUnzguaNWDR2ij+N4uvhhX7/6VjWQ5JQZmyDkHUhw7ryfPPSJLuO/
W8scutdM5qzZbcFbg0VA5rFaDy6xFd6DIibY736g5Q7IOHErnbwnBoYdlUJR48FWFWWSMt5bgMoX
7TX2dTp6/QNkjeHVlWnwFPch0MDFGcZImZwbj9ceWme/XNMRqQ6GcKeTbWdQb0oxfJsUOjIzL0lT
Cgb8bFmbAW0Yc2vNLiq+nuzJ36iipathtxFy4EI7fCulD26VmRd3TAsEmyPvDByA4D6LvidhnMUp
ISc8a/XBihZJrsTLtlGuXbOcTaQTBGBBCeXybBTGzBph8NEd4r4swiWcfTbuIUSauzCH1t7wUtg7
ZqNOzZz2PxpqIyoMbBIVGV7vrQzS58hebmU6SuYl8RubdDRb6oMwnehx8mznxbAb490mDvMqCnCX
eNWcEavHx2pXhw8Erg8rG6nNc9S4KdtJM1y3XfrAxpjIyYjxN/KzL8IhenXxmCMYoA6LuKnKR9Or
zJVJZI8/aDDSfjWvmVvt6OVD9a/QtSH6LFeazQnBdiTGWpVEj0iNvaocwodDnb7mjH2rtUGdjElN
1bwql2QQw971YnwDQRHuqeXddSvtcEeetw+XU5zsDhyflQ6AZ70lh5g4MCSFBlmz3M5mpq3z5JX7
frZQe/PBSd0He3tq8xXo6mKPcVJ/bQXINRu29YVo3nejAdjago9eiWGwTymN3S04MkJt5VQcQpP2
gK0HlM+N7PdNogDKKsSf1Pi8ddgInbDBudhN03ZXjgptsdLZVW7pfU7yzopQes2oWouNGvXNKEwL
PocWB08SyGKWA7nCbUM0ArmtNlvBW2115koVGeMT1b0padTbxqjnvSXSxdcZPsvJKHdyasQZ/JlN
LL15xJIIRcp4SYW7q6NkYp8SXuN8IyK2fRrLGQZedEL299DI6MKSS8MIseJZyPk9a+NHKwTWY1f7
ht00dB9i/8yUcRMgAxQxZDJ6sFXhwjEOMizvoV6y/szaftWhxcaKUPNNkNjHgjCZDfKwXdY3Z534
I7pV8aMciB2yS7raWIaoCOKx77/NzvxDEykhst7etX6RjuspnOJvJtMcUIjM6E+uBFY1TRMK5NTZ
W6g+2vS7HjRICZVcee2DGQz9fRu04Tbp0q++EycHfwxRfrVD/92wZbDV4wANmBrmqu8lDnuy0XjM
J/PkOan/XXRutU/LVpDXlYzymLaC9uiYLeUEcad6XyPU3eJ/R+M1o9G/ApBiyF1S6i+eLcKfKMfh
XxhNQUOHROIOjY89IBw5q6Ak3w9H06BvC1sun2e3OXnoNJ1HGhdWpIA2Ku5of8wbuaKr6ZImY8IX
25GMg6w+Zz90QJflk3uN7DjddEadAYoJaZoKyOJXH7o22dvRUxDn0XsXCR5AjsqIwUNWL9mKUEht
SJOlLIq57ftNzfJCn2mZaWAAiJ4ItDW2kdFSY9S2h19v1tct77jHoI2mi0Fq2hq/r7FVUyvM68zw
yGhW4UTZ0fssS+MiZiD4kerESvXwls32eJOJCdwASqmdFcv8lORj9BSXBk3umFzTL1bnKVSwkkok
ngfzlXw34V1UsgivnFARmZx4TQf8bGDrUBgC0ZTlyCN7ez6aDCcDqykF+sYjonjnWz71Fb7vZ1GU
9iaVbP9gzza3nsT/jTr/CAIGYR+v/KOdo49LOyc6OYlHU4Ax8iXofXoEy6Tm43hD4xrbqRbyGAmH
mQ3JanvTd8vvH/+EOECMioKyH6FTuEerNR/gPTQvXQnAba2lTZcgcMabcWbbY1BsMuuZK/E1zLmY
TJY9wixVu/toFJM3yRhF18Gmz+kbF2XakGSRJuHeCPmKZYI+UMyq2ovS677VqeIE0oxPZB1BfUjj
BRFTYX0ve5NfHUYq33nU8ii9St/mmv3uTLrMYc57YsWbaVLEP3JeLvy5+8aj7GuHpCH7fcpagKIN
tX3fF77cDHkElj6d6YrQvGQx6C2qExPRQO0OXnvMI7Msuf/N2bgK67h5ofmX7s08o6MYzOdQyg7/
RBEqWjKIFBJy6ud6p8ALoW5qiab3rNE719nMhGz2aF5FMzq45b4z0mreDRm/gDNjBIXFBqdRdYjo
BxKZ+H4JHiIDIRhNEcqsu6JfrknRM2Wz+Cu/lYavP3DZaFKuXWL0LnZlVXsUPP8W1Phwpm4woCDG
IYJ5J1zuAOWafHY4LB9YZOJrbIcGMDkEO8y86ef7TbDRlW9+L03+S165KAsX3RDMHK6WJTQ3rOX4
02Xgg7YTaQ4e2VWG+T0hkJB8FUVUatpx3ycG22uL+DCeyKXgJx0pep8tl6ZSxt3kIO7bACerX2gl
VsA4Knt4UFCirkJrjE4DMPKXKDE1rKyER8dIeIRdp2c2OaroFDVW/ZL7nTqGrTbgjndDYQ4rWUTW
F4oDzrCyBe2vKI5zdsDRWO3DCpEjdYv8pkhVT1clSU2nvkZ3NHS1/WXMFQ755YG1uzz5Wc5l8wKf
h0PrHmowOU7RUdFyRWEVwAGdAdDEJh051fL/QkmqFovva+91EK+tlNJDNT8qMwixKkXYrAYZnUzF
r6NUxMOueQKjfgrpWFThXi262Jj084tDC/zSlEP0JEcPecYsZutcQIy4qRwRnbzC4ZsrKh9vU7Ec
7k1kzt2KsWiw8Za7YEQbc+U1Hi0FZD1kLwaKmnAMe+4SfzZfYzNrcFcEBgiwpOGZrqUXbWqqU7gN
rI+hy5XCdWvcQ2uO3n0S1UE7qeUelCbKSt9rohMizzJiHzDNB8PvgyXQnbIvEMnwFgjqZILDLP29
I77rWQ8BU6iODbmkldrE24RtBW9GeEBXVjdU18mo+vvUHIOfzeBG72mtw9PggfkiKJY3k5uO7W7y
/Al/HFai4xC20VMmgAfDXMbjs/FrGtyboknr6V/t5/93ov7JiUoCA9OH/1nocHlJq7e/iuyZ6yz/
498iB4HwyxEESjn2wi8lIeI/IgffAtjC+yP8yL4JFpTLf4vsIaF6iO8DH4F+sCRE/Efj4CJ/wNrK
BNC0QgYCyB/+F0Kyz0MFpgkUzHwOs6gQY+ynedAUgpghQhUFQbSdwq03XXCD/OVq/HmmzywPkYe3
yPiXyTdKir9P2xghLZtDFOMDmQv5HBB9gDJecEn/c83/D0dZTvQvo3XsbVp7CUfxq+fOeK71m/L+
IBn49Vr9/UQ+jSf9tHYp3TlEP9/55t2Ubtr59fdnYZkfwoO/jjyCgIRFlyGPzZ1hWZ9FJwshPIuH
Vh48o5I/asa/45YFwd6yr50PXgTEBhkZq2fR84ruTDjfnaO3WOms/aSHcZ82Uj6ienUsQuW6bCOV
fwcCcfA27EWJGJUipTqQRPsoPezIToi+pqA3EbCWfXY/La00P/OzcycG2us1zYKgAf8RdOBrrOHQ
gxDFgJZAnWQ+vckNP7kQUD0BQOnrlUhlTUHRsx0wC/9sBrNgPoTtcZV4U3IxW0OwfhfTejZpjCaG
By0iLnuNwh9GIkCy/qoHW/cAnqrYJE1CEqDf/hB26TNrLIkeNNph0xHys3ft7srNbfWgq8m9G5Et
7g16VtuakHW2OXjjit5yd6TwooTUjXUJqPC3xJBqAuf18MXxFR/CC+HKn7NpW88BgSgDOMVLBLno
UNMcWMd1n9xF2TD+CBVsjmHGJbEWEaZGf8g4Xjq/jWC1vxP9IclEYljwwHDSc0BlWG9SaqNYM0ZT
70brwt/VWaEeSUMn9loL5d4Ng8kHLRcYFcelpkxHF60WWs/kCWKZIgU1kD7HKnXhGEXYqLAQk7BI
y0b5677IjOssdt9UZ0BknFT/M5v1gzvbbyG27Cdt4yV0eyMlkQoxtjnR+F3JpLX21ei+LTviEPFx
O0NHNzXJ0w0/goec/rE3+bxS8z0y7eenMvS6x9QApEcYo38ugz7hjTxGW8eT1r7vxsV/SKhnXDnD
JpSN3I3ML/c1iUU0hQglIXZgirbo90024kUQnzya9geKKQ5gz2LdtpnaI6bOCQTJhq+Ya/qvCi8d
tWZI8nUOTOOOYA98xkWUnxhrw7Ew6n47MDm+CUIu56olkXZT0svd2Kyd12oktPuIVpzspgLhIZDC
FOJuL9kNuX0UM5xLybSp+lyvoKR4N3ZhZfskjs295croNcIEjlPcNqJrewzpMecJI62Va1UgNGn0
3UwJ4alTPIk11nr3RG5De9UaS3GDx+QowkbcRoZj7LsmcW59q4yvsAMRGdmyP/ITMqO0N5hMX2hA
EGeCEaDvNWZIlLXRq2ICuQqbEQm+Y/TGvmYc9O5mefBOewuzA7iQswRv8JqEprWN+9YFUQQ8c2t0
KqQfHC7XI8J8urFm/bNgVpOtu0EX2wRB/8EC8XMoQWxfAcRz76kd5m00BTBLHGyW+8Cv5N4b3fF7
YEfDcxV5yZ1ZtuZhwBUpYFtrtvWkQtOopcv5w8pxfrck0V7D2BxfpONUl6qPwxtNAuo9RQAzpa6j
xISX7Z1HmxAxB+n7Lm5kcAtar3ohHWi8k9Okb3WWqGvdteLK0myn8WJ757yhCrNab1jjIxRfGwCw
G4U4BA4Qnbq1Z9ocoMVsnwDdBVYoZ9OvVjCDcsJDhPA2zP9rcrpG891NhcIKVtQJJNch++nNojuA
i+y2uVF2e24NhpdAzWBfNd0eMjzMo65JyQ3xEnfbm257LkYBxymp2+R+ZscXr7CE8ZlelIhNFiJ5
ZqQ4n/i28b1t1fNpyqf2zOxgWhdelBJ2JiriN70yC48BO4ZdjV2ciWAcHr0upEailsByGRt7meQp
bnJB/OmaLiFlLjESWxA58vivqjJpYftHOHm32NoiubUJUl0D/eQ66HoGmUOVdFsVsn3FWUqoUj3k
dwV+WHKMzWmtWAWeQYrOpC37/gFKyvCGRnre2ahOzh8101inRYAlhd1xR1LKq/IrBo4Fe/f3DuvP
49TBskE0RMG7lFh2JTwwCNRGqEZKmlGev1TBKBo/XFVDgLFhyz38QRYLNq4VL5OZ5ZDM/uis0IUZ
1v1ks3d3iqWxlqvum69Vt2Hvyz91pWNsU6AFl49y3u5i+wtdYba+blI/DmlJKEaIpYuKPNqmmDUW
Qg12anJUMMYsm/26fwlCRx0DXwT5Ku5J8g2inGiIcUkOmORwHdJ0plpNMHlIK0wvItcDRRr5r2Rf
1PpQ09sneoBmxFECECK8NhjKE+AGagGf5ON+6ZHjiKsavrCpxXwgKVh8tXRnfv+Y1Kbu0pn5kHN6
TVDt/VFQvMxNz2HxzkYnPQcdsSAUtLXfGveAf5F0GZqfPnBQzNc+bZC+cJKfHxVhvlSrpRTeOQKI
QJGyGFXaGCNKGxnBnt2oPDqNkT+OYRruq6qlD9EKfGDwspiB0FmIF1+kXF52XcgExMjopYyLB9Gx
KJ3qkHFMQk/p1gHp/GKVLazrhhscSh9GN+7oNSIufOiuWb1lvMOPzH27+y4X8yM3UnwrEiO+UVkf
wnpmjCMWf1kqm2ofSEd8V2xI1aonFx2gfRVP/6r87MjQt4qwsbvZMIe3oYqMh3Kh4c5KkQUVGOLf
v1OudPQ+mXxZ7ToY+tzGuqYfYtzHWJVvoSAxWShspOmeTp+qvgvuwnoAo2323jenn9xvgzTcb5nX
TNe8qQhPbBNjMxG5vqG3QA8RTPtljg35BS5ptbUxom7B/REPuFx15TGZr7uAoI+FbFVVNS++LjuT
LG+BGUdKX/XzuK65EXca3NLZZ4ayrUIS4stJOdsG9hrtIhM6fOSH06mnjr6JAis+MvJn7PJxL8+B
Nd+Fhhuwrwjc8wxr6NrvqiWa0I8BE6kB/BIxiDdmm5VHgMfiexhFw15FSOsgUPEyJBuAn39GsJx3
NR2HlgZYPIYOSdkTNb03W0tbAslDPulrFoXpaDdRdUPC04wrEXchfYRmegTQ7gHvn6GAzDjMabrl
kG8hdYDj87MbiFPGrndofrl9SQ9xnPWt5Y/0FWWjb1q/49UN1xYkR1vTmtBz6edYqmSUwnEF4su7
aTiGkjHlKnI7BmCK6O41iTz1fY8Sbdez4LAHYiB0tlxb3bS0DdeyFwOqaBo40wjitEVDskPuS3A3
afPGfWeaVNhBObBjdgHdFANdQDPueDSVR4T0/KHNDIaWjn8z0IWwquLRpNW6LRs6U06YWq8fYgi3
ZMDtjqP5CjmMBorG1roy3EUzxNR4m6IOZcqF3kfmvn8SozttAzVJuCEEf+M6GRDKlKEYNDwplDyr
ChPsnSkYh4CVLOgdRfzl3jVaYoRCOjtXJLIAuOCf3mYOJExwhm10IPnJ3aemMx+zIBL7kdDe5Yxu
/ETba5ofybU1pzZ5aGn5FQyt3DK7rrZzkxh75dUk5pH/ZD9P1RRgf67ar+AKEMvlqXFmYnbbNxOx
fC5zCELI3oIWL4zlkozUMworoEpfcRr5pjBrVk4v7uQuCOS4rWnD7KOIuRGYZ3VG/CORh7Wmv2WH
mDCo8mAGJdOtTS9inXei/OFXxg96fjca+8zO1mO57NvaY5BA/vLn9H6sk3ktAyM+sFrtuRDDGkFq
tYmZ4zMHC74bFap3nDRYbtOujTbkncJHchg4mIFixu41IDb9hvOtGg8fZm+T9w7QggYoycdVEq9z
uHtbkRYoO2tn6PHSZMlz3A/eIcd2BBi/JxFcB3P9tUEXPwMvRBC1Ku3knGSiuSVAtPluxHmFr3gq
n1ByMYwbfBRiFjKZTYGn99gP03yy0zDfw/3rD0ZCQtqGlGj3llyn+TaLhfzawPjYogDwmf9pWeKR
FGILmyHCdZske0KSst3Q5pTkZpGe4swim85SJHbIuTwTWO3Q1y28UG7GOsaruwt6nefnrnple289
aVEFFyvslbmWtlffDW2Gl4qgxPE2mqf6qCa6zJmRdDtF5urGLksC9vLQYDgjJb/iRkfeq4sJdlwP
YHxuXEtld5Wn6l2PJeJJSPZXK20l9vUUhOopLxL/REh49S2afDNatUCnHs3lDSmssqHlHSQHXVX9
OUkD95KUnfpWKcc7QPMYTyCuhvNoTPkPRSQlKhqLH5eE4Oh28JvyZ9kBTBqE5b4wTKltHpHGP1k4
ga6kop0u8AvQ7Bwql1q3w440Gcp9cCq/3DLft+hjD0NyXRvTWz74wXe79iuG+jN5HHEx7xBrZets
KKcVe7yZV2FSMrHtwfRtxCRZybIiO5BRQSYI0AN+Xt62p4mqAhmpM2OmD0h1aeZNl5b3RsFcqsJ0
F7PKr2jcBOSqM7fKreYbQAAHfDR9XabGfttvPHbG+zoU5X2dl/WVmgv7KCUTXPbzJfoIh5lpE/QE
VXSjUR4ol4TxNmGFblYj3Bp86cEjIWBLWAtDTaqYcWUbafRAN1QRDOYXt2wVsxdtOfVD1ubt96Yn
1WTfGB5DqjRq03w/1AszD86lTTGlqjvXscZq/dGjzKWA0NvLMTsNdv+GYZsZHu2dKx0G1dlhZ/uj
amDjTZDIMMDm13M9FCTPOEaxV0iO1kyF6qt8IBAB+WSjrpnix9cYyMUqc4us2waB1yL4IY6qk1B5
eP5/Qr/Bas87LVz1PqwAJ1LzCdJff5tjpti4mAsetewcXlyY6ayqjO66xqlfHaN5drNufEYV9XWG
PezufPquG9KULbLHZlb2xnAIflhiCEJ/VGv0YZK4F8Kv1hGEcpH05m4eCFhGzuQejKB29wmmRSJI
wJ6uctnjVYMSeICYGb/Sgoagzkq48hwjZuis/XtKHd4nKBSfoxKWZBOH31ztjmezsew9n2Ijmm/V
Vzd1f5K6KG+GWk24WqKBeBjEL1y3KbuERCLsB2gNJAZCMWjjjPwCI+SiOJH/zR8S9z4daslQNeWB
lWGyGiv2VFNCyowH8l45iX1LDfLIgpzf6GYWpxaJ2UqNSmyboope6jCfiVUcA8I4nOxaAMitmMVS
xcCV0AeNrRHExVh9qeaO2AHbuCvLUh1VMJV3UWqIW781443IhH1tJYPzbsUwmOpsbLayT+NTBBrs
pvJ0clV4uffVbZA2oWScob89ZRX2xCTv9iXL7XZonAYDqjbvoqgXMK1QFdcgNfbTAPJAseKuel01
2zAczL0sekLw4F1q3xQnJ66nvRrlc0IC5iGLE95YbAQJVPCNQ+mEwxVbOf80uog2urjN2f/W1XsP
iiHdYP1+dRD/PnWBIhJhRSh0/lqbWWaeraaPzsEYZRu6JSM3W2ff97ahJ0IggaCQ1Eme0bqu2lav
HFk33q6t9ExplkjG65Ms7qsyrJAhTOE+SRc1Py2se2SQb1ojMjTxMzKPduTJnMcfvkfV4BV2uWZT
RZHUoiiYLcZnZRpaCwfuYCBMOfH8exA3xGOJombtRgDo2BUWG9odPzobRkCNdxKZA+/XaRwPvRYv
PiWIJtnDk+YdeyhB54w2kdEH1g83LMazW3vOVrQOjZQcllscWYchNKL3BEv7Lb5g+67T4XurXeMx
5tF7sG1fJhuvq1vmY1ITyxvAIiP9u96boe63dtpWG+y/4E4RJf/BqLD0Uv/eBcXA53sCN19oQX/5
1GsVurCrwQjkYXTp3w0GzbgUxkBZtnvq8fIPSvNfOrvBcrTQQsQP3VF8Nrn42tPsk3x5mGpiqkx0
0qu09PW2iJti8/sO7z8dCrsZ5FzP9vDVfVK0m51oaD9anFgSxPc6c3llZIN1MRVUut8f6rPFBGoO
zjZsexjWgfuEn66hlXvmVDgcqpJVf5UXKj8ImbHl5OZdtbEu91Cppv9tk5yD2pZjOfTh4MB8PiiB
Zxi/gUAfJsKKVjZatJUgWxVVGX/8/vw+23iW8+OBZoThYxd0xadLmbP4z01jyANJKE5EIhppgUYb
ZMfcpqMJLLa9bSaLDmIxJ5e+0PoPx18GF5/vUdsBxI8TdZnRfBpsTLHbJGYed4egNGjAV5ygaMeH
35/kchKfD+LY3JiLrw1Lhv33uYa2eF2o0JYHpWjd+mPCLiL2nei6sE2i5CdYf0MPSa6WbJJ/f+h/
un9g+HtYbRneWMtM668jldBztRXbjlyaJBMaNA+uGXwfetaGucRuxezApoS8id8f9p8efYdwAyCs
nC7u378f1ulCUfsphyVFtThZ5fAA/Y70UsFdG/rcv78/3D89kBiF8dYAfQ3wGv/9cLFsTQs9EIfr
lHff2u2e4l8Tn+Gbf1hlfjHVLDcs8YG2SwXOQmN+vqDz/O/fUsz9+KP7uDenqP8Jlk+vDEj6+CXQ
u4hgNl8S4jvAK9GK//3p/tNNS9CDgGjj4EH95aHxHTXjBZDo8mP3zoM/f2liltjfH+WfLio/4TK+
Mhl8fnbXunhSerdk6flYBQbI26iLJw1YM2v+8Pv90wm5CAcC16Erj0nx779frvtqmIqRBXVsiw3a
uWcR1M+/P50/HePTSkqoii14UZNpaytiKuTeDco/Od6WH//zg879Z/HjcHsAUfv7eYRhFozSVvLQ
sHe9xL1pn2ygHYRSjOn3xGCFQaJkQt9nzEIkpEkaNnkUvz/PXx89cmvJFkGzaIa0Lj6taK7XIB+s
Q/iyFsRLVSuxhh7YEnOUofxpwmrz++P9el05HlklIfsovNifn72WsioAXdUeykqzQRHTHQR3/w9b
iV/vRYcZOqR0WrtLtuinBzyMLQWEvWgPcBn7ddfU6RpPwZWfMcv4/en8w5E4icDzXWHha/I/3SZh
l6bkEQf1gaUN1ZLRnYnzuG9k9vj74/zDz2T5rm1imFt2Rx8RLH+ZdYumzJ1Q+vVhTs2tLF6MoFhn
ebUIrk6/P5L96zvW+duhPr1j6VGJxbmBVWgIadxXLrljo/+v6AYsWQM0qQmM6p7wmUhuWlcFGxNI
y5OgZN2qmdisjOnv3u5oo5Xyv9g7k+W4lSzb/kpZzZGGvnlmOYlAtAySIsVG5ARGdegcgDt64Otr
gTdfpRRkiXZrXINMs7x5JQQ6x/Fz9l7bogFe2Ai+HD+Tx9YiJSYekvkyEuwDbQWH71WQyL6q3QiT
LJGj14vxaqg6OtgTvt01bbYMUF46f3Ci4HfOXz++4Mz1dF4AA+/K2esHFVazAuKlseAl7WNAmN6V
0fu3k+umL8XcecdOCOanAiUSXvetR6wIM2v34OILSh0ms4aSAKu6+yJiY9S6ZFhVxa0c/Ms5orFU
VLnaNIjESakHMB3VmYUOEyzoqu7hBWuZ1q1Hu7L3zLaHsG3x6HGcLKSF551yGy1DlgcR9P0qCYN4
WM9ePIbkeohg48emxr5xbvSv3iLs+vMT8M6zBvPMQMHBN4uSfykSfnnWoqJXVB8T1yWDl9wbgXXg
ro/7OKsRyRNwM+z/fMC3BY9lYVG2HRw8EDzOCx48CX0/yKLaB35r4+Ctio0icuTkWrLdRX7cnhJa
r3c2rsW/4Fjfxv8X/wBkI0BDlv/BVuRTBQey+ed/vvP6Us3provrFa/p+etbE0OmJZ1b4h6cpi89
4NRnxbznDqN69uNvnyQCD1Yjeh3857x0ZC7KfnPqyn3R10xFMHTUtGuhE2M1qQ9uk5MZ2zBgn1aD
SdP+zwd/5zypqwDQQ63iIp9bzz1SI2g7leW+iap0p4byLl683n421R98T94eyV4WKQMDL9sr5xwf
Qg+oiTGOij2Wo8dpKofQ9EcQ18Ky/vZjSrmBYAphFLuPN35x2VRVF/edQFfQkYnr0ni1suthcCAD
5u73v3sBbd3ixEzDhsDgnH+24lTI0haK03IKa4+dt6yYITLTaYSVf0S0ePsCcjBKG0oDh4H2+edL
oQ1J3K7gzDT7LrG0R+xp37PRukMQ+EENsrzLv5cgHIptqcup8Xl5dWP/8q4DcE+nUkOIgS1xY9Er
DSqHMBvRz6t5cfMAtPvgAXn/iPB/kLEtL93558WWHoGlHFEZJFIG8qWajDurzhVqX1cQj2Se/v6t
o/Be0GlALZj2/r6cOdBWcN96+V7ruiPZ1XvbzqHh6x8c5m1hY8OuZWsIQZfq47yh0Pv6mKb81XsC
CRZDeGkf5MgX8c8n83ap5CgGqRWszCDAz036OGRGkPNGvq8tOlp0etCUdj+90r3JVMtAnQw0a6o+
WCUXbt6bp2RZONC3O5AZztEMAMhxACQ0EwIHH/sgAtpwMHCRmQdM6eeSIXYzgV5bYZgjjMabsX6U
je7t2lHFB8EcGQandzdPjrpFiAtdQEqKg6UsUIsJAVmcex+YQB5wBP4LgPg/rvHv3pgl4INhIJ6h
8xuDJCERTDbIzBwYyWZTkB21kT7nn2/Me+sefrelpRSYyB/PSs7CVnxG4krsy9Yj8Ljq93pu3Ple
+1HV8t6tIFkHVSXgiTeAZMcTVilVyUI0SgshS5QcRlcft38+m/dWIHiFtOEADdLsWK7pL8vCDLZo
jDstRzyEo6X3+ExhAERT34iv6PX/fhXNntEBJ8SNhpF0vkPF++72CK5y9o7R9+Xa1al7U9TR45/P
6r2XBxij6yHJZWNw/hiPDekcc8XLI1LH/5RPBiO2yPnOsKXa1rHjfxsEhB26hc0Hn6r31rxXACSN
o3c2PbRO9cSy+3wfx+Z1W2o4KOKtzB5kNn/mRfzgaO898Gx7TB52dpZvmmTAEJCQYl3ey1iC2nUd
72YwcWX++WK+4bXAP9K5iJ7J58hC5ny2rgadOXYOLfe93w36Q5ro1ZbYD/RomdULZnPecJ8ZfrXu
qra/VlOZXznCs3aJj6ZzxsTGYBkQvqHwmOPPQI/RddlHu9sFkP5m5fI9dti8mbDMzgufOmp0ZygK
vjajzZigVS9GCwQbVVlzSD3/kRgSufbIeTiJ0kof8qFvDlFQPScoOmZ3cV8OhX2gixSs3EmTqyDh
PP58Id9515hpU4JCVoctcP5BFB6/IR0pt4dy/i5no93qEjFlJNCvTC9/PtY7l8N41Rg7S6OWqvv3
99qEPqHDfKS0j4zvOg2HENLySzOJcu+RhIhJy20/qDDeeelI3wKXzNF0TvLsMelrQTB3XHF6mfMl
SWNoHKh2mGPU88rCnXmv6kGFqDH6/d8/VxhlwdKRokA8/1TaoDJTAOPVnr3aFR4/wixrcUM3nhSl
PH6YyNr7oLR5705SstEGMA12v+dANN4VTKC2qvaaHqs1mY6oEkqrvRmAHuwLl430n8/wnW8OJ0gN
tcSvUiyeXdoiqu0krbi0Yx8zubDrIdRVpUILRez/5lAB7nffpWAE1/X7gyMJymsLkur3RlCVnxyh
cGt6rXuRdobxwfL13jNq8UItPoSl03/2jPZI4sqZzsC+Kbo7qB4/HEfdAfOsV2msbnxM7X97c8QC
hunCBETG+OT8BTRGZm1mM5f72ZzR+HnDbd3VoaQP8MGB3lmYaanrDnwjyhAzWO7nL19VOePW0yO2
gCJ2HuNx3PmzuvvgkbDeLni/HePsmQg0cq9sm2Mg6DcWDL88gqhxbs3OBSIjhoarqGONGmoJbSyL
76uh9hALMauFnJ7T/OtQQ5Ypk16bPBDitA2ADbihU6uFG27byY1JoDtx3Ti0IqmXu6JBnMXudloj
g40OieMzpNBHzIrGQjMidsi4nYMCsVVpwNOoiqbe6aQqkEaLdPQ6EzrVYbWYw/O0vk5GL9lBBZ4O
AsMotPKkuOy1ut/7eXCXVnmz5grn24JeEWm+CAX3iBOh6A6z3ERd4iAWBt5f2VYK5Sjrtn++vO89
m7bheQbPCZEY5+sn6BPVTi7PJjLhFzW2L34ir21L21pFhal2qP4Xrx01N8Ue7XsGQmfvgpNMJRmz
U7lvVbL0nK4GMz8MbflB8fq25bcQTxls0cukTRecHQbgSAIPOiDYSs9vpExrNIP+N5XfM4S+RJCy
7hzzOa7LD7ZM57F4BGO/klY9lyvK5vq8IAskGCw5OPREqmn+kpButfJrW7vB6KKLDZoZ9jjKKeAR
5L0KRYlIEKgFC7ky+4ODyt/JBu1g6Z22NVq7XEcIQ3ng5I55JxPsIPvqGD0b9REpIEiaOAxag2To
3pvD2Ig+mzk+fn92iLZqMzvHVYg9L+P3gH6QP/B8GJ/IySOldcSCh6OLf17Mzjpp2mzjwS54UJbz
0a14b013AdBCuaXNYC3Q8V/XiFRvnKLMyRgDIDYxXVpNg044Qtt/8GS9txb9cpzzwqiXPfFxYK/2
viP0dUm/YV0kyebPr8t7H0QXWh9zBeZtUEl/PxldmbJSYJv2DJ389bRYFnXzscqJMEia6QPT2bsH
o1/JngXs+puy161ZjErBu6IlbsFOdN5B+9miAEVL3aYfXL73FgKXtj9fCyx7b4pfMU2Wm6GiIt2k
vgGIRm5oND1Wov7RpmgWEveDK2m891wsM282sEgIvPM5zdxIwfWlTstGAU1kNo2jP9fDwaQXH1aW
luxtqXB8y8C6TfUo2U8xpoaYvuilH/skeVT2dO9hCcKeEcUgq/58p9/9eSyItJHo3wbnCyPh242W
J5Q5g5I/rCB+SMz+s7DQkfwvjuP57BTZ/i6Wud+fqKbXpkSix9uzE5V0c9qXctKGsOrqDz6k75Wt
C9qWFsvyX97Ze2gNAQ4OtJf7Fs9I0iBxHcqbunKO5Ptcg9G/K0TwQZvlvQf4l0OeF6zZbAs0enqx
14ZxF3fVj8AWiNvdY131H+w53uQsLSvvAuKmFw1um17S79exHXziq0evYJkxp+c2kT9hApJkKAx/
Tfs2Xi98gHXBirxJ1eI10IxFmVkj+gNt9AjuPXmMFFSrzsSxgKsNn1HS1p9JywT/WxKRDpnd347e
4D/4DqsmQKsGwZTWjOGcL63NyvypD4TwePAQRqk/Z1V3hRRHblpKvtTvh1UxWemGgGzzs0R0zcfe
dD54mt57i4PFqUuLg+f2fAArhGzIuJRUfnI+zO1srFrdfsQ8fkHPlDDTafjggO/d4sWZhVDGo9l6
ftllZsSTohjapwrmQC+7Wm5f6QRWDFxn1Sya9D+/MK/aibMOL4oZkxPkdWGbeXanY20STElFsXeL
OVgnQ+d+thOjX5cW2UFJJcQDPDQ4BDbKyVe7gJ+AYig6IklaJH07bQCt98FleOe6U2wsFmjg8Gwn
lpfvl0I4cCcfDool9qAj7U1ST+5lmVA2TlnVPGbAo/foIr9+cCHeaWKiSqDrs6za3pu9bzw6syRd
nqVjjpCyWrG9RZBqbZuobnYwl60VTwrKSQcMYlwnhIo3Oc4L+yMUsfXOWrn4wpFjwMxm0Gb+fvY6
0gi3IPQI33IGRuXV15BaoC/QVpfOBVfGO7QZamQsVlDKBE1kQyPVewVPpP80WIO+naYI3MQrX76d
9S+UxeWOfKxXxxQppGPg7JDk/yCKYcWS3W9sN0s2aIXtsNbKdp+4ytuMSeeFfnxhVrn1ObfK8ZrX
FhMa6ebzY+J3wVHo3pMOFOyDjfl7588EDA+6t0zozxtHtNsy0bQW5y/y8TOYUrSo7pg+poaWbP98
0987FMJrtAa40flsnBUgDJ3gkS+fJSCkSSiVv7j5RmK4gkTEj38+1ut9O3/Tlu6vxe6Vz+D59r/U
XNENRcrmoAfGs2oZGGP2mm1jR1ZSD2NVGBdGpUef2tEcrkxTi2/MVoNbYgm5kyU4l9cf9H/4hg/w
Dctbzo3+b5RA+NK+/AdpWWk7Xb0UP/75n1cVVoH/CF/gqNE/++v/OXz/53/+6w/+//wf9x8O/S7G
Lahh0V78lv+zZFVAINPN5bFiJPJvjEPwD/QE7lKA6szTGDr9G+PggIXAnfDfgIe/FVVhv5Yg/37e
WDqYNfH6UAwyDaKFcbaOwHeQjTt6BI4y9Y1nmDPx1IIyMXU+nc0lvohgIwsPJ1XvO2CkkFPNTxqm
XrKDUmPf9FI7RcRsbCYFV4wPE0SUam4uK5Kyk9rqjr4avNAWgXtRdaX2GbKjRBMdaxdtCrEUYKv7
uffleJ/hCSlXXZVpO0MqWGVNptZug32Uv8/YmkqlJbydyEKfj6KB3z3CBoj3mJ8vXauoj7xMcFtV
dINz7XpsyHPhOq7sQhp7hegfdISfE6zhHg07CqMuD8IkVt87uEJhRxDMmpF6tq6tcrqM6pio5lYP
x17/lmhEhynR4EtjZrad9HneOfAbsS+ZO1TN5WMw9dmmkUtgncBINNbXGOPsDX6f9gVllrWFH+iv
pSMRzxUuxy8WbuSk7LAt/WA/NV1660HuIkOaj5bMTfgz1RStBil7ZlnZdT0F+lo1WK4LDOmrju/0
ytaZ3CS0icI41ZzVsLAQeuJ3jnnqXSZGEK0Mq7gN9GKAw+ftgqLbSxtCExwvQHwBLjcbMVhoRjo4
gsxY0yV4cNqewLR2OQmZt2HbWVEopi4m/klzN8LvvhZNEFrjWBxlaaQXkuS0tWUiIp29rcZ0e+vM
aLsBXGukGnse2253H0TBsZ0qfe3nEGtSlP0PlGTVig23s2kq6a8AoY5bFL/BigROvISE0915GcVU
Y/h96Hnsm5vRIEC40aawGXUbi4xD59+Pd2OHU0tZrr0BJvcsR0mYveYfpjIiE96xVNg19YA3ON4l
Vkc+uyJ8XAhtk2fqrmrcB3+cT5k5eFiyYd9pJbooQ5+THR6il9nJnpmH2rsM6gUWt2HxAGXaUZnB
DyiFQF578EE8E/QVx5U78Ej4dUy/PcPwFBM9Z1KOwUSFToklc42LV8eM5RyUmRnPkz0b67xuoIDm
X+fJHvmS+nKTEbC9d8q4WM8MRFea4FlIoWmHXiztfTJjVbKTaVzrgn+WG/UXzPsFIF1U9pTGPUac
Se0MnztYWYG9dUn63EZWdl+bbnyJV6bYWv7XOGj0I8oNtXYkMFKKkwILoJvYEGXT9Lbocx9KJOzG
LE+mnUyD+k4vRz+kEMtvZz6QYdPMl01bi62f5cOGjEt3CzCsCJEEexuCuOJVa2r6pxRC4EanUt8Y
jZ/Q/8nNMGmtbAUHzT0YJr61NPb7vWnGh5b8qIsGn22omYm87xwM+B1SxdC0Mw9OYjCEzGDUSnfQ
4TVOpt9PkQ3pUCN1DK3RvGX74a0DuI2res7Lz7lmTZ8i2elHo20GZxWQME43j/3lxpX+QGBkQVyZ
KHNiC2ko8lO7k4dRkH9RO5XY2HdV7l5pdv417RFlZaUvDr3yYrBVPbDImesp58bZe2RnrVJL/zlG
CXuQgc0d8GJzlbntZ91PD6hMXTbZXooZ3bkFhqs2g25VmyQY1WoeFjiCPUL/VcG3rhW3KUSDyOg+
CTrUQP1S2Cyp9oMh97QV9XwBk+WUDvz7DeK4wcUoRsx6ufVwHK+LuiESmliIVYLYEMls+qKqGJ6x
P39uKnPcwzgjTDr3tNXgd+2aFJ0JM0ZlhnWpeKQwGF5OprftCvMlUJbECwylry8a8LgmHsjCCzbd
pK1QgGbQP9WPnvQCDJhkcTnI0na6MIwj/MB8i4O63yB0a1ZTm8twCAp/n1j6dSXMZ+aiJ+gj2aFx
xgd/aDz47m67FrRCDp2elnf4dx4FXOFQSu+HmwyYCaO0XQ+xuDON7sKz2/pK+nA2Ua6vnKoSl2xN
VhQ+n0QSlWFkJT5B7+pnXXd6mAaAup25q3a0s9MwAlu3UZhcTovyd2eP4P4JRwj2IqOrZCXPAdXz
3WRP+wov8cUMYXJLPgQMc1/04ehzxHKe71Rvp58wrJ8yg4/QSIAZ6ZQB77MRi23dYXrWC+ezXIJk
3FalF5NqDujFSVzpLW0Vt525EgmflwR+5BPl6xcoNN3em7zvVYeFjginZNuZ7bAby1HbxtA01h4k
zOtW9J/0GLOXQpPODx8uJZiOdeuQXlpEt8Dxqg0axy3YErbTYOoORqI9dgHGZaWN3y283ayFXXfw
+7lmrQHESVyxiwtoTI9Jbw/s0FnlBl9zgJ4QTe8T67pLZ8vZxt6A91ZIC7WhNHaxlz0OfeocZs2/
m9rmoslJlJNa/BNzhXcUpYi2GmjslS1dY4tFxt8YsHWOvtRBhOP5XM2sqtvarauQwQAR9F+F25Tt
PROiiKR38JKKTvI4aCmwbRyffjU8tOQWeLyKGNQysVI8fYV/jX04GOTKS8x8ecmqDOyhtVdmhTiO
mSwBvPdE3EB9A+s/1Y0fb3AmsXrTE55huIBANCPn1rKJcq2fsPqXc3lEKt14wTrDUudhYM9EqiXg
nmU91/VfcS7/V15/VF4zIWZD/z+X15cv0HFfyu+/ldZ//aF/ldZEjWN7XXSXOtMaZm/Uz/9KgfOC
f9DcQ9aP8m2R0bCj+xcgzQr+4dHd9dkyL53xXwFplvcP7ifTC7QMtkezyfo7gDQO/ptmgBg5FxUK
mXI6KvU31rBSh3dVJMQ+e7HhzAQE2eUJueR0XxgjBILY+YgytuxC/13Io3pFEU/UCQ0hfvlbwQZU
9aTVZnfajyPdZF3rQWe4Q7r75SZ8+uvv+1Xrej7k4ShsGRZrmEPn4U3vqUUI1ysnGfcTC9tuMEd1
k1c1SWueLTe6NoiVQcUV2irTbpvBG+//fHgi1t6cJioAE8iH7Zuc8/mUqesmYJKT17JCu2IkXoCY
XuElkIbQIZ9GM6mPIybYZofNmJAACYN+YbynNCIbRIyfweRTnlTArJlJJSkwWQPHvz8P+XYyc/5d
4ApFsbaENverUcLeAdTTgJDE0Tr9ZHCX31qZT04Cbv99YoMYijxXHRHIqC/AeqbdEq6SrmRsTAwU
Fa2DFXqGea+r0bhjHyavagDhd5DEAJZYoNgGt5EvflGkOtVbP/1MGs6oL0VPyHU57ZpsLE+RAREM
8AWBrUNllqck0lGXpJN8IsuPPziMaXBqoGFuaHhHt0FP5kfYN1KvDlyqsljHfOyNNdnWtrUzibaB
dek1oOGgP9xN1QR7cqySawfjM1PPAA8HkAbs615a31Sit2LUW3igs9YDN+0ivJ+tMWXOVwwhsXf1
Me9MdQPNNjqieB93rjLEQaHi3xhW2z9kYKofVDa7n7k75gbBOQkxJnEYnTuqb1NFUF/s0UxMh3K6
xxdWPXX6zJ1RtDP27kKv8wawn1ZbBifXIK5UqWT6OYCfuNdr/sik182jy2J9isbYPoDEMO46EP6P
WTuUp7GqglNR0CsMiT21M3aEmONXRErrOPyEZOdGmT6UvbkhcCC/leSJrzpCZKCMVfU3O+J/xjn+
m3UMdizeg+bHy2136tvIVvne19pp56adOFQ+N3fyJLVll8FPbiz8kxvdJbZPwnxhMEi8hgfaf6cZ
UX4b45AhyiBRV2TSOSSGxP2PXJ/I7IFjw2ha11k0jOo5HVX/gJpovgxUz19lLTV5QWvIGDnjYNDk
VZQvL7umnGst1nscU5yLa2fBqg2SYt3j1i9WfVL2P8gOmygoTfs6trkTEd6MlV3KKSyAaxfgPzuu
aw6c1xOBsx6xNrPLGQHsQi6IoltXj9Q3tJ3zZTkk071Jn2pH7gSMj1rlW5IK2u965hp3KbhRNteg
EgyNa9vE3EdCcLnUyyMqSojPU83Zz2AEYr7D3AnbxaJtGzz/NervJxF70VE0+dOgNR0xS3VxHfs/
wZIDp021wk2YPxUmabDOMywv9cXEE/4QmzybEA3ydGcCHaGwFs925PUkK3iSpDKHh3IBxo4JNwpe
UbuNlC2vJfEp10E7ONfdFBl3ZdrIp85xq2d6HzytHvSp2oyqZwuj9kUG7uzz6C/xKBodi7VfDtVL
DLgVF41FcRzUpKy/npyf8BI0VaPdjpMs23BMs/mSWqd5lEy5bqeqNUiMWbaIRmsAcRJZsXYHPd23
lemB+YnGdAeEiOg04ercpiLvvCXiR30xUjg6ALk8bNmmpa5aF26S+Yi2wcjdp74qh/ZbWnf2Uwrw
II/3vTWXNi6mWSs3+FiG7nJSQ+Qch9jq7FuQR8Bv7HG6N3xoz5XbJeXKcEZcOWp2tzyHDtssNC9k
s4wtS1NXXnUVKSqAN4KjreWfWr3Rbipd3GpOd0W/pdiCZnBuZpDSK8cjGaN2YhI2oitw8oTyMELf
x+acHAozv2/QBW66JSKms6evqU9ek9133/PELA5aGX8jwC05JOy2VqXRyVNV9MNGOP1I8ETcfjfA
uWzilF10q6ItJb0BDIvGjjHVYAc9J0YjHKdX9mwDJQ8k3Y0aSo+b+UctpxOQClXOKxlE6oCsHROg
NpIWoMfOqkhzRv6FED9jOZPsw4ieZJPGntbkBt9OpZduzEILLjLgeJcoYAaAELywEJWMi3TCBtoF
fkwcITfSNHr9oBNwsi88uD2ytfxNNWjmWlpU2H25EAR1fECmVugXg5MG+y42PltFFGyZXTYnowws
sTG59t8aOQzu2mHqgzFo5h7S12/ZPsuUnDpjIM4qglbfkGNQmnqHRSowECEElL5O5Cr2hs03qxq6
XezEfPP4gPtbQC1sOEx8U1npqlvUjwZNirzZYopIaLDlGlRmf3z2CTxcDVY+XpTj4twXef4EBKBi
az66044oJSj8CEb9kIQ4xNu9bVEhWkitDJNQB7bz3oExvqmHE4sIO5hcms1K8l5d2qKRF6ROgZUz
dfOAJLkJrSThrWo2YKfVqmSeyU7SYGft1uP9PFj06RY0GBqv/SBCq9cqYjLc+UUK3WGYXcx3MpMV
tKsm2I+zExyKLpo+pbk1h33UqWNeSHvtmgKYgpv3KzHE+aaxLfvGa1BwVNEi6o1rQEO69LeKrtRG
WwK9BseaQjuwsi+eG0Oh0qdha0cT0JOg17YKSCA+tOJGGBrfctirhzS1iPzAmBTGWhw8ALE0diLl
iXetKmEXNkabYIjsy4rBOtEyg3ZLFJt/Zah5Oi4RuoIMsQCMoHLr4ocdqyvcvd4pGLGVru1hIBBD
YMtAA5/kl7KZjYNEzKTWaeLWF2KOrKcu8yZ75TkD7jeTMOuLZCLzaJ0Zmf5DAuoQoY3sfwz1TO8P
s1LBWhZaveuIUn8aRJfS0szT7GS3cfOtsDKXgK7G7heBm59nzpO5gHMHEB0QaqoSkbc2lvnWS5z+
a5UZ1boVw1IXSHUD0UKEeGHLagP+Lr3QxsUWB/gn83j8iuTAnqs+BaqpbAxszOVXdFJS+D9+1Kyz
tHKuJzNK93NSyq+mhBxOAtOUL/cGLPZSImWZxXdoyXDLnKY8BezqWJxl+90nYkkiRWJCtdXzhg8O
5rrpJ2MqYOyTFt1KRD28A4TTnbxIl1EYOwuMO0kLImykcz1Dd7vVKimfgj612JnnaQ7BB6HVuqDI
S0LbHeXXUXaIx2hIK5hafJ1xHarjX8WXSk3jDhZT813Cx/VD00k4P6NYhrXjNJkbylD385gryrKl
YIQb19t5mCWmONC7L090fua9rTck9VUDi3GdxdmqkITKhInT8HEPikq7LeOge0hNK76OCyqN0nHl
VTy//opAfbG0hRpIY2RZlIl9+9mC5l2lgUd5EihlfGIZLL9b0mXIpJH2yVebBEQ3ZiFaFTU/Z0G6
7RJD6x6SFOT7yqDRWpJAUk+7uHCnC70nZS/p+iGMF9xKRbH1hI2rWDfTUv5izn/y2lFA++MUmJvi
ayjG6Sc+3nQ3zlFFaGAaEAcx0PGfnGjpE0hLwGQI1AdiYuO9PcQSn8p+CdkrKxB7jF8mx7VJOE4c
a+0+1kx1jFBILOWwV65VpmqAl0t5byk/7Lkxz81Uw2QaSi521zofbWiMc4nIokFZfolFSi4/55x7
0VVWVUBxb/d2SuW/xuHvXHtua27iFrQjrSgidAKubBvr4ycvxtWYNQ4cr7Z6jqOSB7O01LGx+umi
HKT60nW2fQ10dbwfqLg/GIS+kQEsP3ZBHSCpxfzwBtLBFCv3es1q9hodz1XfkFExSV403ciSa43+
bsiniAfM6HniYXFi6uU7teSMVS+ZpG72YF1+EIj7Knf4fePLZA0kwfKj8H+e+z5iqDxmkILTKAqL
rCUkwQtyplOnedD6HW3AJGRpnjcTc1wyyToqqEyyefWS5TXFUHGbDbY64liG0B051XeZCu/Gd2NY
Qi2c40irK7VSrfOR+QGpwpvNLN51f7GVARFdtJm/P4hOp1lSTDAIRthK68lLJe3JIpi2FeF+XEuM
j0FieT/pQfZ7mLTxVjPMFzzQj6AvLbSclEuaM8Rhh/H1sq9N+6mXcOto2eUXul5YzyZWqhFSgyz7
CxBxPgElRh7qNpkU6cgLXbCU7OMAlrFuJDCZxoJ6VRTBiQKScJfRmi6Qhw9hrbBHVssKY8KGvu3j
2v2sOd5EFGmsw2spbVtbWQ1rLMAV6t6hIqy8YwEjf4Kanc0y+5I451+a7eUJqcG9gpBaanVabuqm
xBbJmgLFKrTB334JaOMx40rRmZCUsjHHSF7lKNhPWUevvyecFOpU0j/ERB9jYnZM8cywMXePrZi9
/qSiIeYipcTmaWPTjhsnzhN93UkrEuDRrKyDCOgwOG9sBgxdaT5UETzkhrZ3fvDcWcSHnJImjObl
H0QU9FGoN2ih1lGKn6rHduKbF8xvG+Bc1ij5GlPT13qS0YEmbqNfxWVQbUYWYRDDtFd33sgwUpso
8tlO60BD2Ig0vt086pD91iDcHKYaRGOui4AAkrFm4+Yntvw6ZV2+rdM23XU91ZWeDzyR5Lu0YVK6
3UObimevZv9I7Kd88gdhpWE9LWmEy7ULFlLYcZ65+Hx0tFuwadbB4MNxk1t9uouwS5Vr32kF4xe/
ehnJ5nyxJ4Pa0BSmueK1zbdW69ef2In6p0npsBEHNv2uKJvHkvnw4wgs7qCPrEbtsrcrk0CsE1II
h7U9i5EMJjF0W2OOiwOgU3YtpWetqJ28m8KquwfdIPCVxJLqxWnqdAffYrqQBrtnRhIzX4C2MppH
M6OhpJSQV4QZ0fyObFaTNir90PJbdkaRbcOrqpyZd6QhAM6AMcj/2eqz+laVI1elmIlYZXe4clJ7
3iNTVUcGgXTlTPRqqzFYPqFJwXLpTB4NoMJUX3Aa+idjoM0Cizs4xYasj+nklSc35sIh6Zt2JXP9
deWX/QNKQ7b3w5Tu/KUDhBBQXhU5/SEvZZuM5m/+6fOWzpvUn+VT7haf+tGTX0lnYrutO/G1UdrQ
IocEAajNX1pqS+G8/OrRXpIuffwZ9bpCVnearIGu/vKqjsv6ruc5gxKaJc+OGiH610UGLQ9J3Kbr
Uzojy+Y1HRmrhAkTmxu9rLkzVUYp8votliXDhaXXM13kmDaIyKsH+joWBDgaq5yd8KaLOYafPPZ0
114fQyBUFBJxCdx77LTp0o7peFjNpG5eOz6lxeMD6kGsXSCtpKeyC2aWku6FTUElGMKfushF/7y0
B7RY4zLgevTWNBy59Esjb06BVOeShtCQJD9rnyTQmdetXI9TTDEyLHR8P6Z7pcsxv1UShwHRTXmw
0MyZW1TQiFUHwDUpW25xPOiC0FzOCL2FSRNn5hVEs0wLLiKFmdaOTiRrR0xakPEIwok2hk0Jjn0N
6MoB1AuhmoJHr2l8oVlEUkVHED6u+jJbNo0ypx3UN0hcBBfr7XRfQpZcRWYtDtrSXAEYwbLGjp7c
qKVTswSIrXxKDdIc55S/qTBp9qiZJc4yOPxr/+b1Iznm9G7LKrGJfdV+6Pq8lMuexu0TBcWSavAv
/PVoEji4lTatobIyolvdEOVJVmYe4gD3T37bqC+VQZlOOBg9Ndxx5WnAsX3d2+y01rHesrhrZvMd
JET1PMYUO7WugtPgsc5WQ8IlTBwC3HUw/VDz8s4AR1HQynEpz1sSiE7L86zqZRmGC9CQKi7oSAap
R82b1/xxPqLTRYpa/S5Zut7UJctXgA3as+HzSNhz13zvFDFFiRHF1x7x3FujXp4f2KDAPulDCpfT
iZbu12t56wd0SIGp5rfF0NNFIrQ1dHFb3L1+G4yWFnDnx8m1x5JP34kmaq859jVDUodPxRD4JxVQ
hqgpN++GmjSeoAAj7hLGfrDZDq8Tl5m+dMH/ph03EsIVCZ1CL0/EOJQnx6SILZZ7kFAePjV4iuS2
nqv/Yu9Mduw2sjD9Lr2nwXkAuntB3vnmPCmVGyIlS5xnMhiMp++P6apuKdOQ2rUuGLAlyCneSzIi
zvnPP1Cczwa7GamaT8tMmdwW4HM6M88Hgs7ZbNnHnjF/bj+jUCfECv5e9AYJihHQ0sdB+ZTU6UyW
E+XnwG7SRrQ5xW6Nhd91jaQ4GWl2KhY2to0WKGhTsigWXTQvpcnEbpzBjK0splUYKZwtPMU2JuDy
lsOel+dtm5UedwPkiBTsxk4+0dUvJKua1dpPEAh+kr0lb3pAm8fWo2rXFESUSAyCm6mzvaWCdVQE
FqeWK1p6PIt3TdPjOzmDl5mlrLJjbTvdaW5LQMR1q8QPwdz2hVVcE5RBtoabOaBe2OdbXcD5kAKZ
sCZ70Gk0z8slymiE/J03ffPWZOeRjx7WFHgWUaY0IWRrtV9wY6bk6AZVHvOaRZa1WXqNh/6LEA53
TXmadTT9lKUiCu7BWOp0Q2LunqlKcjucJFFYIWacAXXL5GRXpG6xyc5E7j01TUwFuYhlIyYe+OIj
Ty9MIPW3374tzKXKOWI0EnG/OjNnasuhcqzVKG8Iflh2VZpnhP81LOiMqjLxHDYZqHzJNZ4FMJiV
k6nL1lV0ZLO3kMFSfJ9s1bjkENLAvgHFHkGrNiESd/NaBSyyoyUjwnnaAyTwjWfi7HOsG337M6mK
KZ6YFLMjgMp2cgijCgsSK09jPP5LRvTfUeVvR5VYff8wpvrABLzERPj1azoN38Zx+Hle+faT/w50
Cv6AqOzCV3ZAuwz9x0An6w8HvzP0tD5jNXLhaRT+nehkvk0lcfgiugmt02r8CJ1uTP/X/7CNP0xr
lanQxLqrz577TwaWH1muq90K+maDc4FP964pDqwFT95Waw9+Vn5PKfX3mNrGYeYj9Pvh7vzNDPHv
rmQiEUZNzcDrA+WwhLJir+XqwTfxbsdE+qWtGxnOcTr9Riv5d1fiGgFSSTpE21///IdGPxm1WPUt
ueXjXEwExenXg6hylF/q6R9/JYAETOtWKrLOtX6+kICVC6VOEZDOei7K4nusZd9z/vufXGblaSKx
+zj8xB0KlylHtvSkc7ANfIaLxIJCMpPZf3DreFfhH+O/wwj9vSw4afXKxle9JX2r6i8kyfVkxJjU
gHX+my/lvmuCCa7yXeYHqLssgsTe67s8UTFDg8NxgOtTMJdb7pZEPmHJ/9QKsg1/fQffwy1vF7Mw
vcCoCQDjvbMQAbQNa7NpD0CNgHwcJYeczNKw0bJX3QetysgMCY2FxJxfX/hvXkVUz6vV4JuA4v3y
guhCNwx6eQB6aO4nfH1DJyBlA4c86zfr6z0T4O07AomwK6BGYVX//DKqKZ8W7K9avGo6TE6Zk25z
U4/v/4Mv9MNVVmzjh7W1MiyExlDvoAWS9JdePolqrk91/5/duh+u9G5nmuFRNQzEeUHKadm4Mn9V
DT3A/8fy0j8+JbwufJ83wwtsXMvWd/WHL9XEleNXTVvBvjebTasLDdpQy9mu7GrZBozdN0bQGztC
hpyD3stmk5dWQC1j1yd4EYi9Z/oPQqtwDOwZxH19g5G9PLaOa8jdbvKK7wsU6mOiDHHZekMMN0EN
bmgGYExNy/+ypHG1pc03GY/jdu/Jrrpd+sD8VHhmc3TiPH4RFQXKXEnnEHuEZTUL2ZdzzvsMEZTc
rGGZGHADuoFgdtSW44hlzVSU9RZRSH1PUIR9ws1+/trF7PLG6PLZsdy/XXK7Oc/+IPIo9fy02S52
qX+BBKphxMHn0WBYv1YxX7oQY7trgqS9ZpDXbEY84JB9WXGch8ZUBrgEWyPh2wR57DqdaVjegahr
fatFlc63UxUbV4XNdAQ5wYRAweaSJhkJC9iqk+AhjZXN2UCcRUB9sivKSIwemrOhE/Ltw4He+0Gl
weVGB5qkwjnLBPZv4jflkzuDKHWD1X7u3Mr8FPPdIYfNYCNtZU+KzyRi/KG8Nhgjy1pY69K16Wc1
ermnYSbHiKK7uiXYdHyJuTXkN3TttTvl33WDZzrhY/6p8rPvcpjj+9FVzXFet8Z0GJrzUq4zhp5y
k7TqICjTmzxz5R1+kfaRHX2MoIZke5GUcNEdN1uzp6aaFFBsNUN7Yk6ZWG1ADHJSf3fJyLsyyJLb
u1OJlNjUZtD6t9e+HEgOI6rKv0hdblmRcRPQrBN7BjM4qro2efAVtv64/WbFS0DICLHfcwP3Mc0Z
8RMnokiY6d1ynzElbC8NcKVg46axeE7jVgu2DCwHCMBNkanQBTG4wJZZffKhuj8w3am+m17anPiO
y5bcgjiEMNQdbGKWnxpMeR8sog7zCC9xIqB76DEFbiepgMsrARV77IZQVJs8gjGWhUNWWps0IUx5
DS8PN3gaOgiBrU1IcAQdMcDiJfDpdtrVZx/H9/QJ35tE7Ce/zl8DhH+7oGYd4TMJpycLRLkfRCyp
mwPxrKAB7zEmHTEG0Hoz2+Wt5aitgrzThf2QzFNI7rXxBZup4U9TsbZsjcHfppyd4VF4Y/s5yQnZ
9ZaSPRQgzAl74NoTZLSMIeCcaZFR8CScNCleusSsTzJOagDUwYTXnX+nAQng7bjWiQ9CNDcBDRtt
GehHUugLV2QoMSROyjVQgyc0WRx9eKgCnvl04ARSxve56EnZSFuZfqvbwDnUhQue5qaEidvG9NwO
i9jjGEA0TTDxIqjZr7Gwz8jzRtPeaaR4DEa5JyDn2zj13iYd5H3dmdALxJcpXbJTVbvARDFB8ByF
3m06sSgZNsstEIK4FGMfbFEwtDusXuLQbL3ik0828hkP912l6M8TJdsxquYCviZDwiy0xpKXml1R
3qQlpJJ6yoNri6KSMR2rvphK2irRxuDEBCeqnt2NwHsBX51zt7X53maVv2aD5l/7+Ly8lpL4JUuM
BpLOGTTBjq2TnHij8PKMX6YA6oReLs1GYDQBq1OxjCoS3fFGmnBJ1nqSzJOBPSclrfHWcPsOQLl8
dRw2yr5n/yBoyrtVGTlcZt8vm9jrAMMca/JvydHpQf/wx8Z/nNdwCvpuX+rVtMmXnE3MnJqNO3Pp
HmDukBENwJjfmL+mKPnbuqxJ8xjIH8F6cNtn5bXVkoGSzpbPQ6ja66Fb6+rGbM6l0fIy0XlO5Cgb
NvYC3J0shuteuQAtb7suJLXPY+Eb3/SZ3QoCMdmQujKuinjMrnJHJjuxIIUnOGkNeddGh3BHZzcw
aIlIfjAjx1LsiGMjI6Hc5hE6UXCtPJjSUvcQgRALiOHbyM5d6n2P3MStH0SbxOQQ1/UpVlN1O0zs
PVrC7jEHLPpCVNzzoJl2Vo7rQVKL7MqKTf1LYEzjGaiFerSZrv1iKA+oCMQ+T9H+VkGiXY59dm1l
lnjW8ny4XmQ6Xsa5+kRC0Qx9BRqav+AsiTTCOaggU8DJXXWNU3t8UxafvY7EGwaw35tktYUes0fW
81Mv9ORAVD3x7knVRaNu4aWxwIHgWEQf4tpfNKeZQtPj0FuFokctS8snsmag+dbsOHrlQ1jSDTLN
FY+0/WuTJXQMTS3PYEfvNYcFCqmIc7uOsIyW0wERsd3vAbtDEyh2DschgEC+lCWbWU6T1/GK5EEV
wc4rjvXc6QFxQrCT6wK39c2CXKEP4VJnFYPQbtShZ8zdGvFmPg6VWZ3mzqpOjTfqKKUYZDGaGqbN
ZCBiLoHBJMZc52U2yWrn8Cl79r/Km+O7DjQb754iJ73JzkSVnuY8sEiQInNQ+CdoNU0dxu5keVZE
LY5iNFS4AX8fljwls08U1bfWgWhjZIl3lGDYkA2XoF+RGkcHcJTs64u/6hGjsR/Hm9pFDdHnNjlb
TDKSHKVv2ttMTidDMPU1hhe/0AsYRbK8n3NLwic0XIAmimvIDq23iFNd5sUma/Uvtj8d2jyHQLBY
oLkOGk7TZX2xcYhbx8m1S8OqV8mNV+F4bpvLnnVqWtC9mRZPpT8ezA5nOdnFr0XqFGTemsX2jQRG
JB5h96MprybOaGYDCQm2tW1OWhSUlrpiuSZfk9KD8VEYgwYELWF+l5p2zKSj+0grKvY322X7thOq
E7olew5nkjEcFAppfyiYiDCrWRzxG6rtRynoSrb1KeEDh5ErnqE/F6ODIiN0GvTyADLFfmPO4hIn
at1DZkSdQCBodrXg2QDlTVFXFAEJuix45zxaFewUI/hdowY/u/1x0IpEcSX/rsbO2Ip+MKf0EnI4
sXMrD31lPE06GGLBnjp72WtdTnfxwjH36xbjQ2cYrH4uJlcyqMeR4L67AbZwqgQo8SA6irCayEoO
KI7juk6bs2YTSfXr6330x1gv6DmruB5fsw9uX3VPgWO7Bb6IqBa1NZGq2WRDLcgx7qvXEYvzbTFg
1uM6/nzzduzMaBPdfWrOxg6+nxYRs+y8kr0m9pKoy980dh9F33w+/KVgYa289w9NeYurMXEYU3FI
q8o+TWKovjcWoT/hPM6DXoWJTbFdliULKc2N8Uq41JpGwSduDQptaJSvlDL1yTdhNywmneeQtdCD
Efk5Z9uERFz3eQ+iPwTbUXTMC0Ym4odk9fu1UJU0W9ur4ntc4O1XRHfQZgL+tfc1w7uFO8kBHC8S
j6Ysy1/eTsW6JiMimlVh/k79b6xd7Lu3EUcYLGcRADiQyt69HMkEO5XTqziMGFCFjjY04SjxnJgt
+7nLCPZhtg5RDRbNzulhsyb9P3bRJJQB1wsIrzwSXtN3nwAPp9nFVCI7BPTbe0dLmjMSy99tAx8Q
C64CUIHxMvJhLI7etaRTNonYRZB2cG2KZxdDTVxTUUwhQ6TPcAtyBZec5oEJmHj+9XowP95jShTY
Ff5qgPfRmH4xClv05YwtzDAnMSM8OFJaHAcv1URpPDSzs1wHmhM81fbyVARL911rHQSniyBDemzq
NFv3235EPzv5FpSWlnLSLvoD9TfDYChjf3axEY9HLcZR7y/E5b949e/wasNYWUS/kNZkX7FIfK1/
gqr/+qF/QdW++QfiDvZcpDOYVmB5+X+lNYH+h41WIEBwssrabReFyL+hav8PLAQRZ7iQWXSAZD7F
/4OqyUBGtb5Clywa0jb+9//8yXx3ePf7H0Uo7w05QbbICVp163gk2FgJvlsTndQg/JaDca4ZfI5d
JJIqk4feASiAfFHj3NSkCwl5eWFoMyUvNsqQXdKWIW7QOq8EUdemARMVk1HCy3NX4WCOM7ednxOz
04jRjmvWFlJ1dCQ/3Om/wb7XT/bDrmVyPoJDrzYxbBwO28bPR5o/TDPiRtWfIYHIOyOttcihTLtY
hKcziFrojH99QQ7mD5fETH09s8H1XZ7mO2waXTZxvlOTnF03uGhGj5zQUnC27LH4SzpEEJ3WHYxe
h984dwFK0MkWnn0IXDaenZOQrHiMPfQzoRJYwIfk1oOjmCMBv36dwUFv6omGb53vlqYxqr0d182Z
QDKs6cF0OCOMIu7dsOu7SkUOsSvMNOeae625Qt6ViqPINJTzOtZtM4R553OpADgi2fZevDYdDtFQ
IaHHoBIuT4TiehymaYdZ1HK5uChYemQmHRs/R29vUQot2Hbiiz+S7dv74BiRl2QLiv4smJMtoI68
0VO7hOCeJuaDAZ1BhZk38N3IFew+awisbxIX6SHwROZLAuvN9rMpZoLw3Mbs0muZVnyiYHGsI0VP
Kh97JFF4xXUatDczT40BPxQmEle4CHrazvUWt302GR6np7EfeP+SoVTAaWS63am+ZkBslab81PqG
1F4sc+TOZQNpEZCeG9kc+xZ5UCTIIlFkD8IAo3dYpbztVPDpSOHmBJeqg3SkkUuXrmQdEMWG7GG4
qXC2szXkw3nN2cKfpoWeR0w9Pw4HgoaqwyQZ3zb+an3ouEnZYvMUXJtR13OKKqY92Eqvqi330Zoi
J7O4LZlWgmNIB3bc/aIaHqtYc1rO+DaV6Umtj8Rbb05AYiTPj8DFc9BpYCtZOWpeRGzifJkmhN9q
vg7JHIBMHlZGqA/NJzMwiO4XFmGJnIEGAz9Ub9MIs9yi5Ug2pdMZK5dZLg+wJMcrTh96syonApjZ
6oQYIx+dy2VJ3CdNeMbVLNryhlzn5NUEHDkAHNt+lJm191onhfjUWnouISjxyqYzDEsxi9GP0nyt
6auSTOiTKV0H/ljjBU8a1o3jrZkpzd04wuO1Eb3H7Z2zyu2v9VE6GAE5iVZjXDV1lkEurO2nygI1
sDXzK4gtzy6zKBK+L/kytZ/5ZZV/xxlQ3mWVDsThYp4TNQnvyMC8foronI0HdGk8nrLQOjfU4pln
CwmsBEb1mhbJqsni8nKSo/dF28zxbtC1dngeYkfeUc2zEDSEsfKQmVie7Qvm3mcH9UUbxnKg3xc5
mGUem/KG4UV3mFK1yAurnrj1XjNxFUCyXGFxPQANIi3kvnjBSgqeSK0+12lh9g+FUpr2pE2e6i5G
s9f6m0XCa98h6mb7VRVt5GNm61VxF4scsiMU8w4w1LKOSqxFpFoq7iU9JfdS6jNlZxAk3AhmUP0h
Ln10fja7CuHAHdLE6O1FLqTGgyNcnXXsinVRjD1Eh1DOUPzYzBvzIZs0VFtMn1L3WeJeYV7nMWQU
yENG0Xz1rNm4Sl2f4tEvK66pFUmOSD5O+vylN3oIhCFR1uOfVuyPxaeeHcJIkeUop79uqrp2fWob
LQ62Xon6fmsWGJ6FMD3z09B5PPOx7I2rfFSW/ORPcVd8c7zaNMGgli4hjFsXpnldcf6oDhYCHMBj
XJt+Beu5cXX9mJoWGAEJGeD7GmaryMAUfBTsEq5qPJGeHTHFa1D4vScSOUdG1UyPCPlwthiHdMOL
MUTWlKRHqwxiNHqke4ZVhh2aYRmLs0m9yjmA/LiryWneaRkwOq3mzgYAqLFnaJe4ZpNpjm3r60+D
05qRVekvGlBPONaQSYoFe4IsnaV/IFU3+VIOsfdNJqTp1UZfI1R3L6a575ZtUfbylly25MWxRL2t
OKQ2lH3WHUO3+sWwcaQwax24yVMVsvnR62+ChChzry3oTkziii+zNikfzRyngEAfxp3SRiAAIXGP
JfubNOS5vRalqi4cEI7tBPPslm29fcmDKb0Xdnkze7rM931Hxmu3EMWpU3fuRdZk98nglo9Ycw/J
rh9rRAMcYJuy6NSp1IJihwY1C0U31ysxDfQmE1bzwKHTPtdO1aabXA31zs/05lPquuutJYoTlxln
qiPXm+RV60orTEBiSKL2hu9Z7/WbEn72wVyd22cYllfEYnv2BhuXmjDhhXJgM/SmAJCtmr1fdss6
5bKa45rXvUsc4zaPm3avY7q1IVq0fYZgBfqEps091vRfYrtU3nSFZ0l8H7Spu9cGVewcDU8+goKU
j+OXi6dFOnZnNuzlgNXlcpw1I8C2Dh+PZeiJyYYOG3XTksOfG9wHkQn1p47dyDnwA/wn6j74XbLl
O1iBkgjPcv556/Eteu+fS6KuqSw/L6E/yRGHnKJeYd3Z4hCyNSBhhCnNOWaVH35dF70bkr5ddfXz
QppN1iWO+j9f1Y5V6qWzE5w6KEWfUSyyMbSjSY3x6+u8myi+XQeCP/kHVHsr6+Hn64i0cachSOKT
DU7Onqr37NkrK9WRMRvGP7/YOvLldhowQ96bhxmsYS2hCDz5Jah1s7IH3/gBWjYF219f6mMhC0YC
sZVaXMcJ7/0gvUsCr9XkGq7rLsZVvbLSHOwuQQLH5jysfoz/+HoGfYjBa0Jmp+O/G2obPrY6dVk5
JyXT+OmvI6gmRjOLnHqdqgwZkYG/uZ3vWm+eHV9ute5E787De1+sL1Vij0E/2ic4n1RXxFdS/LCh
cgLXElQVWJCfirRK8GsdTFv+45eUQaDDfdYxKTUd/d2Xbmq702UJq32asjWoEGKbNObfJbN8XApc
BRc9LHBAVOhMfn5Fy9ic6zgb3FMCdfKwZJAVPf+3rpV/dxUaSt8hnJfp+Ptl7o6W2Tka3+WNeeFm
TJAgoP4Hr4lDYgUOCHQ7qx3Cz9+l6JgOt8jFTmYMnRavQ14KsWBEgNMJg6SxlUL9pqX7uH+xp7OH
8bXwmueyP1+yzkS84ONjn7Qmdp8NqKeMZwWlyIQ38raG8WuG7qB4RX69Ij7uLFgSQpkhtorIhw8r
gqSbTFetY6K+Z3XHDfvk6EKYUTkc619f6m++Ii8H1CZqcOw/32+WHspaLlWZ8ENXRmJlNGc1MCEt
7RUAXzs4ub41v77o330/3Ih9iG0OEJ/1bocWsNatNHCNU+lCY6krWBOl7qd7Gp3frvQ3FO3nvjwA
ncDD1fYCz/+40taxq85+wrR2gFKaG5WDv72nl3e4OfVXDYJ+hicLZbKcqeuY/S3DlehQcO4AIW2a
i4aBJRqDP/H5tag6Vc383y/c9nfBLB83XmQllrfypWAwGe+pZnXmzBmyRd7wCgg7ymJIyLnUOC/J
1OFVywPK+l8/CePj2l1DdagrgSLhub2nxSQleEnMGXfSfI1aV/oW/QPhs6gre6y9orSN1/cdu6qr
biq7zxBxlbGxskDedYPZlQTTT6rbUSXBVEVfkv7jw4HhAMxJeGoWz+4Nx/yBtqN3eGYIn1VfKZ+i
W8e5zUgY1pOrVmcwe/XfwTgf3k1IhetqAMrhFUUc/vOa77JhLfoXdRJ2bL8OaHjycOlqXlO54um/
vv1/dzFwI9LpyOr6GP8LmyMgCiRY8GxjtJ7XqP/RItHlOHpLl/Tri3141HwzfzV21nHHYTt7t+qq
QjPaIdaXk4uzkkv5OvJmsRDpEn99IfOd+A0qLNvlWjzAZ+RIf18ZlaTGSbf1ZiqIPh1udHq4KdL8
YSQxAOP14dzmAiTETpAxpHPK4K9sPasHS16PwaaTd2lWgBNoM80S80akNcpjhK1rLlAWqJe108nV
oz3vCprjmenVzVgjta7+6Ub8ljrFXIZzDfLn+1Ioq3GD8KphOJmKEfbM0OiMlifbJ/ryj6suLsU7
YDMKANL7MKBCBGqOQiJw6KETIxrI+f5d0wVbIt2as13L3+KH6+n1w8Zoc6xBlVxtdn0DAvL7p1Sr
yjK63rFPbiftbwQQiVNvx8HTGyDieoRRbzpVOo+NlOZvDgDz/StiryRNyJoWV16HXo718zKzSzgO
UG3yk4HnRaWQqfsuGSMLKlnLjPCL978gZyzsjWiYN18FCWyM2uqT7GCOeECGppkvd/pUgSKqYsVr
OtJvaSymnl+/6QT6CjMx9O5GduONi1bzN82ZcwigJDGpLnyruXXyAZrB+nqVGofBfhl7oz2JfmmH
EH2FvHFmCTQ2xMyPzwXAERSOTiSrLTJT6EtH14p+oxtFdTuDNlz17qhhn5e5N2QWamrfeDXzZTHi
RKF7GCRcAEvrdTR4zhSEqd23F2Nh4yPhlUS/bPB3VDTQKjuh7DMiZD/OhCjPSLFLC6eOxGmwb11g
SmKpfGVVl8RoKoSPRmn8Ofd+ASiuoQKMAtmuYCh2AOmNWCS/9rQOOpvbAFHCGgpw/ydPja6o7hR/
qjrvX8WnKGKQl6Bc65quZa2ldelgjVQPWEBggbdSW5deBsUx8TV510pVpTcQlcrmokg6Md4O8H+q
DYwiVndjVG1x1ygYLZt+Go1ux0RY3hWEdl4krtsUd/AQhj8lY3AFwps76pvl1pN92XfGCkXNJY8Z
gRs/yFd3Xh2E2sShQWxmVGvm9oVYrQ1ANHCgINFzLOTObVFhbsBBQK5GlQKE+9XiWlv4i/yN+GDG
kMJmqz52Mp+0e4kXpIq6QnFqBTrMgS5MS2swr+tZOOOdgTfcsCl4XdIb+lV0esbiYTgAg9A+CtEP
XrFBuKNFqq0RyrkmW7ijEt6guhY0EqY3Z96FLWJjPqZI22LOVQNGTdOXYFp+Ow1qL0t62JDxLCgj
BADZPxi105eoDR1eMEzPXfNKy3rOhrc6AMyetw/ZHlBD6jKFOyFBR8hLMr30MZ1cGvk9GFV8gygX
ZusbBOeUEx/GSqXxYOem85rFaRpvh2mAl/3XssJJb5XJs/fOHg5YrzUBXD3gPMGbhjRSpqCcil1k
jnArot51eIs6f9UgpaXDfTWHFTO38mH6Ajl5FjsJN/Lmr9EMUdWvsWOthURiU9v5jQfR1MhXJLYH
ng9bQrgOCGhB4N+OP8+dABlTsCvvwvGYR4SFnsl8h3JfH85QjVimVasxaSgXmxtrY79m7fLATLLb
oe74IIYOdrJrS3O4q5XRyZdJepaGFYjnFMWd35C2d+nI0nhw87y2cUOMs+WbrzHJ2MIXN+3bxWhB
gdOF2pj0aWP2Ks5jxgBpE6bAFbwrNtMcmKH2aHmfKMyLkSl1P2JqEJYZrsl5GMfwNiK2cCc/lf0A
Wr+UgJKo32rlA0lAeDtVui6B2kDIRx+ATE0in/868f87J/3tnJRV80PN8lHXk9X1t+G9vTc8HH7q
34NSjAb91buBcegqXvjBgzDw3tQ5uuu/zULfZqj/HpQGf+DQx1zdBhOidfvR3tvCuTAgWpKuDo8F
/uZ/NCiFiPDz+Y0ZK00wWaI0DNhdm280ih9KYwtaQEWqkX6uda1JuwmFsattUEjHOEIZst0WtoVU
bLFE2++kBq6EP+5ofZOyRAtdKaw6cQUbLhHN2UEDsRu+nsTn2n4yAqqrzTwYXxLfTB4riYo3S1zn
k0CQfYmN0nijSBOId1mTk5LXwLa8TGb+MBKuDNq9lqck0I55ffZy1I3Q2W/LfrS+aDOeOmemURLX
K9ccL0SO6dKjVcSTdzGoTqHjL915gidWWdOf+dvw1hwks7FGD/HK2KkFqxRVDMvG6nULMrs1fYZQ
OjNrmnDnuyysDF0qdEKv3RU823tcuHADtkxIz9u2jLNHI11gNjL/UlGf5cCruEmimcYI4t61J/M4
eGO6N2X+Z0ldvs28bHUX7DJSToH197mZPSxIHm/cnAnmgf/FusTpJq4wU0O4ORLn14eQo63taGiv
srBl6Ot5NaOR9zgoMHzaEp4ewNhExbgBqOycraLNvDP00rnEdVoyxZw84zgFQUfXr4L4SVW+d996
TvzQj4vpH5FhWNomH1qnRJJrszN7fZw/CzSFWw07+KiAY8Q9aEXYTbI+uUFTnsfWYxA+VXO2VjYx
s+Flmc/jNCZ+pCVtusWrV911dWJn+j5OmM4UBu5SYw9aZI4z0RuzqjeARyKN7LjLdz7+sge7qczn
Vlmo7NWgqYeg9Eo7HJPZyw62pvvlU9aTyPeYkOPn6duJM1ZqW1x6g2HYMxtZ9OGYJk5doRkoncx4
TQaEjzy50ggdhyT7arAjEyH4lYJIuZV6jJIAYvgR7PrOT2N3i4cSpNSimfMoc3BNspuuQuYbjHC6
cSkJS6VZWTg4JuZiKhY4EPlkD2veQyFxV3LMYzL1l87i5zg2KwyLmyu7U91qaI2HcBWfvKLe1VSm
j5qW3koIdGHPZXaJwqkZrcZnQ5/VjhFCvIvFcg+aPhw73Di2uPPkF12l6cfWsYvdGHfmKSBbIywo
Z7eDBq+3svHmtYGSdrPf4JtULuqodyxN0y3Nx2AxX+rRx7XMSLwwT0cNYmwudk3tjeMJA1R8lrP5
S081ceozOzl3TCY2SlX6Fv+kPeOzaLDbaWerlvujYYlWaXWUdFqgwdbM0yhJ02+O6p7RZGAExvQB
8ZyOptvusZFCr4hBybQkF7UjMVDGkHKPK8H9mGlDaDSZETJmiCO7z40bPn1+zp1F6xk8ju0Rgsf0
DZXwsvFTi5vDYjt0rUDCwgFZJwqDz66DO+vcd1Z5V/jZhTJi6tJJx5dRPeAZvW/0ITh5yXw3BMiO
VWVucOTaJjhK9QmW3b6wH4eu2/uLvMyxdsMlZJK7vi3HrYgZpiWx/eRCjg7nuho2RlV+K21k/mY9
u6h60uk+04i96gwjCkZkzxjAsAlm/qXdQrnPK8kkyQ+MkCgx+1bHNG9byb5mOCpm3q2WFB6eh7un
7hkiLQ2mg9+XX5VHmgdFfnBy2S5PU8/ETGLQfpUGY46kl3wRVoVxm6TdrciHrebzpVRTX0nfzl/L
dTcrptjDmzsftHPbmvZdZnbuqWnHNOKBUdIQ3gVVOn3WtYFyxpTf07EyDok30KJkXRliX0LIIoPL
E6w1azuwrd+O1owTgnKDY5F7d7Hb3zIG13dsE/6ZQIbZi3C7Hj+xr0wbU3ixCFtrzK9ycxJRNxbj
XudB7fSmm5hoOekdEQHBZS912A3auLHz6jP2G2bESA7Sd7WrMfAMycz1iIcf7ga3ZneBxoo+M99h
42Xx8Rr7NbUzLF9STocujlBqBPssHx9wbHd3ZqXi+7nA/1rr+kgaY/4IreXRwcgmLDXxOqjg2U3w
ksPHkfd4avHTLHGzM+cdcv1j4+b7wMxj7mJnX5lG0u1nv/9aO4uzdXo1HPTRfGhJe+cFLphkVGkp
zk4361epYd3hp31RDumTW5g4iGAspDf2ErLTblHtvNjBzOjVdqJi3Utbzb/xB2s/ZLm8kzw6WN6C
WFe2Uf+liBPjuXR8d9Nb+FonGl7lpicuYUZvRVec6I7HnSM689xjWRh2os0YmwdNGhVL6e8hoqtj
2oyHsc1PIouLPUr3LEoCjZgF/Og4zMpIxQF8YejKtIX2ZH+1NZ4XhhSaf7Uo3b5Nq9WMweu7S9ze
tGiZRbPFKTP90krXjmZzupAZzt71XD4atjjU+PUFQnGw5gFKoX68F+Cg0C2rr1hnHwJ/ec69otwK
vg/EgaaIyLDKzmLBdgbW8M7Gc8mMEsdRVxJrDHx04q7dTHRhZydzkt2Ca384TIn1OW6m9g70qKhD
jeFsu/ULdiZRWfVNogko2U2PXcrIudbiG3tYGiffGIbR7uqpnS5MfE1geZg0L5jKh7GlPabavB7P
mCU1LkkTvnM1I+R9gqxRX+tJK+TGXkob4vSi8umuzomRCIjcOElhPdpSb7+QH6ol/4e6M92NW9my
9BPxgvMANBroZI5KZWqwZFv+Q0iyzZlBBoND8Onro4+r6tin+pwuoP40UFW3fC0rM5lkxI691/rW
ManRRuy9YHJ6WOoWgbKuKyDPsM/au1FF77Ux3ltZgEjendRj7zX3U2MYHCCNh1pnwx1e3U+9dOR+
mH1xA2LzU9gT0Tbn5Y1tIH6hcTlubXhIX1he3eOEXP61WCy5QwclT85s2LtCjNnBB6WwCcO2jOvS
5cP240uUklPYmKFxSVErfcTjNpGY0offfTK2twNj/I2XOdWrCAP9IZgMhCRD+OKUHvj4sA4+gnzI
t0bimzEer+IJOIyJnoLmaRQQHOU4OP9md32I+MKKDWhDwBTMv3mueXspJ5hdXXxtZfmmTSN4jKJm
/OT0I6kZQ3bFFefhfGDLJtrDQjCfkzvMoVi6m9aU1Rm1uwDWMbjUCE16sezqqMqkjIFMATYYIvGI
OIKIDXxVwwMc0fC4BH73yViio1B6fhqxxe2tKI/yOIJZeAtF92tXhu+szhV2TT/acoYbnok6OfuN
Ex3aCMuPh8hrhwOKDYLD9VbZME4yz6b9YojCRmlBAKywvQ7Qf79sKtXr2xpb2nES1gwhsHuv0tqK
h7nK4ee1o/WBBbJHMDY4Vbjx1ZRVB7dJ0VXUbsnm1RvNS8fo8pz62ttX1IIfV1OPxuVRhauvQTsf
6syx3mio+G9Q8uFkLopclCTD2kPbfEffq9zbOOrQOmHKwRp5EwwLaStkHTSODQ0fIgHPbSMhS8Ni
2tZUHnjK8jHN4jqx6EueJRqJfVmP6YfIoBC1LhRacQ3GSEbLCZfBV8ZY/qG3ujeaKPg0mZlhE0tX
gYqwN8vsRRs2ygPf3I1XuGoD+7PdVkIU0IqGL6NyMUMt7QAvn/QOr8LrJJOOPbAU8LIbcCNJqzZo
3aqjg9hgk8kCI4g57RLpXIuscJAK+fJQtX54zrMaKaFi5lQGEVKzbF+NnXwkwcw9mNbbUGUUTWgi
dkWdPNN5qjdVZ28Tw3UwNLZkE3sSY0uRMMDVzS7oSAxsuPdqXHobhmtWLIymxfI9btEYdSwpwEkQ
UY6AwJCOL2X2ZYrUrU+RvzdDLjNsrmf082IHSQF1UF6fJx8DV2GFCOlmykP0bcAE06BlX6zESQj3
MUJgcoCj+F41wzPKGiDN/vKgas4qtvIggKCFBGaptq2rs43TevJiyHkEKWPYHxm89RtV1fXzrHqa
KDBkwCAZLgMqCW9NoA/JGKpu7ELQXauXZ/yfqKLQasW5SPKvpbS21hws2Ny40+fK32iToGN/DpPn
wKpucZ65V+lihh265jsFMHiXrN9ZJEnEmVHafKUjcsc+I2BwqJ+lW+TbCq/qHsNztHNdCh6sBN5G
G0V1ARy9Js2W9R42f3f1w+TN7CV5ueWMRWIq54dOI4eMet+KdRVQ+Vj4WMy2uDazHq62KeJadFO8
9HLtm5j6ionqxrBCE2uWcOJgHBnCR8F0y+T3q+DMAWn1xQ6X17T1D4HVD7ccdTUXo0Rds5ySsBx3
KNMOVfbdCLthY/m9eWv1RXvsSnnf5Q4w24wlMuvCGAGDuW9bjrgI6pwD3PKDLTyLjlVxBonIJlqY
uF7DZxgrhPzly+scDO/JkL4JUXL/COdhUJdAJM9iXBSQmSb9YhhA3gboQWBsljh1gtslCj+HLb7B
KBKHkg1yA7oZgDdwoI3RmNat67YPxUSFZvSFGathAa1agtjD7ieIclmMe7iiY7gp63lhWygSPi67
QYf8oM32Ogz7k+QO/qJl9s0p8bA4yaQ3mWP3cjO5uH+hOdUvFTEZYpfnVn1l2yLHdRZORZEn8InC
aG8eJqSVx9GYu9WWWx6K3Ehl3NoA7mKBJ/QFvwtSPRqgHHTa7nka1nQceHwnKusSq3vWHNyocfet
XtIzDml/L5vhScsFVbWI7qJwKO6b3LC+e3k/nJcs92/AIcujXenyZgDAu/cmVz65DR6wUNqvnOOL
S9m4HPJT8w5j1AiVSKS3Dl27eEDFfqFtDCd3IQ/dERjfi5ET0whtfa+YbGxlnlIENOi+GsfdpmgH
MUUzs8t7lW7pbxiMuEyg6AMS47ZwdnZWJXc+UmHiBfUbVOpoU9sBwt2KK0Zhe2mIDiK2V588OSJd
nMYrEjxKiz5DjFpGX7BS5dsuDNB+1hnC3NZrKIXksp1Kfn0fYbrk2Un9mZKPk/+eOEOCoWcbtxx9
zAya9ona8RTUDWrtqh73azwhoUGV5qv3ml2Fzb3A18OBKnwcCsM9cBym6+LMxctYRtGKyTPLC9s1
O9HEieGq++hMemq4acl2J/eLZJOhrGODtvdGWHaH07k38ZdU+bEvXSuWktgY1ITmWZWduumF871b
QIcjxdqs5wt7ya8Wq/tuhu53X0i+RhKTGD+XYP+raooNlGUbX+RqW6LpPk9ucZ/bCBxLUV9SP/go
wqg/UGN35A1z+/fzvG8s85BO9Dwq5XGeIZNspe3yqxBvIn5U3xbRoiZUF00PfyN1QpfbQRfccday
nSauIW1tJpXx8WB5QfCK0RezKntmcszIVd4BWvMoXPTNxJMaDyuB1xwUa6RnSVjh49sYFG8gTE+h
293PqK9Pea/tLcfIM0v0R6I/m707zDuOW9zJdPpjNfbYAa3cvC7WYB/CeaKVsrDx0vdFuW09Yhg+
hcWwW0a/jAHtNhGHnaX51LkGrZNpmsK9TZ+ZtfPR1qnmE41qV/oTp69wwrXEkVAZJhGQwNvoCmyt
JJ9uMqC2G89t3holoociNfgiQ+/QTR2RQ7OzPKOquA+WCOx8a9ng+cy96r1g40pZEFsqYJn6sP2I
xwiKpzrJvoVWd+0X+1yG/qtj2XTGX5VVHwYVfpejbjnq5lh/raWI+zradkUTW0VbbDG6fW+VLOPK
KL9knZHturX9v7quS1sIGish/ZKliNJt09APyKyF0gX3diGKe5mxQMf9IP0Zqa8b3ME2s28M6voW
aW2F5n/kYD52WvJD7OSI3kEdm223a/q5kUSJBcz2/XMLdB3eQOwXM/ObuayGPZ0cVDjV4G3KxQo6
dmjdDYAMFnlw8QZHG2wS8pRXHUMQVjW1YX4oPfKksg4v7ExVrp4MTJ/9vg5RfO6lUU4ydhizibPP
OUGzfNgDTAE3sjpAmVwjL2npO0BENG8HbDBvfTkHpQIBEPV0Lf4YOf9P9+wP38QaVtn/r/UXv1Nc
sM5l6n//+kecNz9fd+2A//IHCA7kXT4M36R+/NYPFf/0D9PO+pP/r3/5MxvzH7vxzHj/vhvf9zn/
07b5r8alH//u3/vxWJBMZBn0wb2VZPVn45L1LwZeoLVs9BU/G/EO/+9Ph5Jj/gtnEurCyEbU6Ade
+N9pvNPk/7XvjtzTizDNhUgcSNozf9dR0BLuvLLty1NdEN0RpIA4oSzybCw1ojdPZeZRdR7YCjwz
bEQWNEKXAEfCXQTnyecFTD0FabryyllWAU1Glma4WCZIkOjkkSSiDQQPbSkJm+uLfFjOSR7ogWej
tXcORpxLFACa5V2yyOnMncvrjwwQCORMq7scArDMnAjHDTKNR+wZAVB9kHvhNDEUXMGhP6JGAhQu
N8KbmcL5DexI3ib43mRq2lcnapY9KlHoepAxThrRMAt+5lJTHyvd0jP9YAEQMG5CqiyLGhGl5dcx
dVJ/P0UB1a05Jmm+q4d0lmw1meG9ZGYEAWCFNKrsLJTDAH4zUdNO950dkCAdpOGUXpfIyMK9KLWV
Pk6p6aPzKOvO3eRpjWPb7uldbY3MdLyT5a4/mUIiDT7PsmybA+1LVC1whwkT1xkrV2L12EqsKVyc
EKSHb6U5AFM/MUmVo9P9Vi86vRsDLXYCCCdd4kB37YaeUfh5GWZlsCpO846xMwER/rJV/GmdwEMH
LLrxGlA29nFpps6xQudAHQ5XaEqArcjqAUl1dahlbULVDxnnRvtWjmFBgLrPfkNV0Llde9/hseCG
aQPI70MuYkNHycPo6/mZzaz8bGa63ARVk8UO9pdY5aX3zWjm4hElDSCeaO6IyzSifQaE9aTgUL8U
Hu0T2Kp4mwPZnPKoUTdugunZsqrHDEv+wzgjh0fvmgYx9ALyaiafAqA5zZF+gl06yo0RRf2btwJH
ayDC25mT8qlMfchFk6rP6OZ6cnVcGqFLXlERQzrtDCs7pLOI3n1CHSoOhbK4H7HUvKYj2y9FgDav
5O+xQajCMm7A9PKvtNmYDwQb6sNEHMlHx66eCqO1X3zw3GkM3fo9xyP80Q95qFysv3u2dPeUcryl
UT1DHXamb0nSh68LHcRd1ApTE4WTEsy69LtiYaxsZZO7KdvpPLqZd1dBrdg74wKFwMf2fJQMpE+Y
cPwLWRfWy2wP4dUKGqI37EmdoqIEu+rqiCpf9E89Lrs7Z/LEsXRq50xGznzFvcJsK229B2gB1hXY
TvG5a7LihW+0Oszz4JwHsVTHoWnaa7m41XsLgyOJyaANbnLpLPedp0YONogscalY4yZpw4CqQjFw
Ngxa5wZZTJdQS+chWkwfLziPxJEU2oQWfpjnNw2Hz7uBxsTtKJ38E1IKuJuOnsxLW475RWVl9zRA
MfiQ5357g1Oq2RnkSb3Q1Sw+ytFXZ+UJUsFpWBc35hIs9t6qs/oe3XJyauELHdRipmhzonAvu9H7
7o3QUhAW6U9zAbiVhuSpKdsaxnRywX4EIXvIzM30Y4zVpCc7as/aMzWtTYfi1B2+Ds2EVKBsqqOJ
4m3TeJyYLKsH5p43wd7OzJn4Lb97Az0/nM1uyveVC5XCb9zpoRAcPbMy1EchB+cBaa7+PAAwesdF
OD5wQZK7GTXIJzrxFoSWqd7ynKitqOeCLBG3OLRu4dP1GET53OaILPjaeVoMQmijoGy/kqOgDktY
00GYE9PZzf5MAm0t1T0RVnjsR7QkTCjGDMyvZ39fiMggMhPPJLcyhxmaDk9gi8cLlK/7ln7h1RZ2
+pnEuuqweFG3h7iODAHYqnnx89K8RKqMrgYTtAc9jwMbRa9xcYqV7FPNd1U3tERJ8KAiEU+Bb9Do
reNkUhSuSHFuWsGxAkcALKbBaS5DR7smcFhq6Hriv0R4YHeu9cHXDLliE1xi3He+fsf/NnNeNEKZ
U3QWxbGHXPTGxJDhWlHesJcgOO6E/aXg2Hyqeg+Fp5vnT5Ys+sc0UMEV/RUNLVjtiJN02T33zRDR
8g2Wy0hx+NqKgVGtZU2PVb5mKfP0BLfNNOmvIMgLHSMUAnjUeNONkdbjIemt8Toq6dzYxBfvw7zr
Pk6AfO5njzOAJpHk4ORz9sDO1r740SDeQtUE3zWCHwYeqsfsGKVf6UAUKwyXfhpYowm0ylnPvbeF
1alo+PE+48joqdatspg2Zl+Nry10mAp3I95SohkMdBqZ231MhkbtRIA/KvTqPIk9vyi/Ny4apD4a
u09h2vj+zhVp/eakaXggXTW5DFYSnsewgTAyL/KURSGt6RJMjbbZ3+ioqeqqXDO6K8K6v5SWVrsh
7GkQCwNIjkJrUrglPesq4DQ5NsOnEOYaWCb6u4zwCCXb9M40PLRpH94uRqS/mc5QDSsaiu0auFx6
riZlPGWZ578AcmDpKRmyUPcaBSFlk2qhwSxJslNmKCAnN841Z47KsgRqrgwrbW2KxAsPgaJJxj0x
5UBkIgMvrpWJGCRN+FoiEd+bufOKC0VcjLTxPoQ0pJHazM7tpCKXZVDb9wjYzJjoisv6BeK+cazD
ogbAOk2+BrTZF2hExSm14RrIrBH3IrWd5yBU424ODFq5nfAOhl/QSEShu0MPaGPZyvutIZwWO67Z
PwTEG72rTJJZbql22Q7TGH2wPIQBTdfbexNN0RMcvczlvNi692XSwQO2xzl6qFJinpBuingynduQ
FFq+9to1UTPQJnX9+SZSNlGmudF9g9lkK3g1tIMT1QVHBlBt3Fe9jptE9/ftUrX3ZOB2RwgU9nEm
QSqG/WvE07REyyGxZPCJWsB+mp2ogGHjEfMQ1sbwUpNQuE/K9rPXVcHOKKIHx4adz+czFXUHfD5Y
NxP9jEIVIH5aaZz8xu4xOdM2Tdi0u+U9byVRyT3JNzf2MG89wfamaSNxa7ocaYrSIxoZtrSVs1kP
gLYLpssyKLZOt1B/oEgYrk46dBx85Ueides7fLEEsSaMjA7sd81+hELCKZ2jkZFbwdGGRX0XWMHM
rhDkLxRoPh3fgqZ2p5Pj0BYJk+SS0LDAklZ58qrUirmzMeeJFq2AdOfCwxtFjDyiOFyDHLcefSmz
zbQ408k3NZ5CWM48J4iFuTmigNbmktGBLO1DSaTYBQEMxfRMpdqQXmBOH0azSp/NUlTPrk0N6CIa
cGPGTd0d2ebReSl9qpXUS06Eb6ElSYEBoHcQ7GC0jJMT2A26NVgai5tCIbNgpGblAyVmJI6c/dL+
mwPBsI/wQqJoRy5AYMxtMhKBglJL3ngVE1ws686FJqm+Rh2N2KjMoWKk3XyTNdOySyn8Py90uQvX
f0p92E2DnV/R91t8SvemLgPrC7GaNn2Oqoq7BEnDJqhxmCyjfdJG0GzGKXO23QBMu3WWV5kRoBYY
D2FLQy8C1b2tMKfTymZCI1QzHUzHADEGnmvmiHDOK6veVUX6zNfi7InVdGNOqsPWqShujCoHEJ87
l95zX6yeweQ8KjKxyrLalmVIL7CuuDD1xCygpj2ARqrdoNprbphcO8zgwn2WNvqGwcNdpl37oyOx
jcbhLOrY9Bu5t/A7xYsx42gvB2e7CM0Z3K0xHkHNWQieftGGPdN4RJhQwwCMEi+4m/2sjFu/QfPI
7fdq9MEOD33yBA/AP7bQ+25oYJuXrK7y7ZhObryEkm2uz/JT3gbYH3u1xKjbvVi7w7RphUqvDV72
fVQW+s4z+XBFWO3yRdWcE1qpaAaitPjTqfW/IED8LqgGm2EjvGB2B78i5Hz4q6Y5S2gf5APJ4EXd
c6wzZpIO5RKySnvkl3xwzaZ7b6mlGrZswOV//+K/WQk4lfq2b9r26o9ywPv+9uKouZiELG1+smay
LZdCwm/PqwxYG9Huf/9SvxkJ1pcij4X/XU+/fzUI5qihfEAJvFRrE2nFM6LxZetUfPv71/kLJmt9
IQTxEYd+wCT+7/k/pdAaNUqQnoaWvjFGHvfkDz9yJnN138kSu8QYZUzGtVu/tivFilWFeAAjydbD
NbO1Zvf3b+mvX/GqtoN0EjCbQLREX+PPFNnBVGGmOGWgIG6Wi7lGZDnFypNwqwi9vJlm8h2QId+z
Ra7pj9f+n+4MXfJ3KXrxXf3aC/rR3/nPRtH/R/0j2j6YcP7v0Jv/U7325eufO0d//IufjSPMG/8i
1xhvLD15kxApvtM/wqRZif4FY8aCiO5humJS/B/to8D6F88xPx6AFv/RbvqPdpLHX3EAWsWhcJtw
L7j/nXbSyn//kwtjfTuWbRGFiTiHz/mXRSMMRl3Xg+l+yyiyiu8V+hfH3E4QUDu1Vaqw9ceiwquz
77VDqmFPYLH3jhmkbW4t4YmOhq7hYkxYO/GCzHNIxtQ8pDiu8BKzNii5JVHtiw99knxH6KvO2BGK
QVo84ezbvBgQvHO/r5qW1GyhOmSQwST7B4QETt46QoaEOpmV4OAQNNKBds0LL5JxNc1GmOwb1Ewt
j2CfEVr2D5alHxrW//So4EfEmGZboLgs7Jera+nX500wUBSqX7xvbU+pR/cmDTIgBdKF+3GJUi/i
JWcrb+rvnS9z/QSaJeKt2RlcVLQt1pT+U6zbb+Qs3hJRbtYq8MWWhhP7d2pXUIBnFAw/v1pEUhLO
6OZpebO4Q9eTomGw2cNjIB0IUR10thD2YDGTQ0h0TyvKVzETp9NtgsFbTxzm2JtM/pN0QblXzXwV
O4VvYfmYST8x5p2/lJ1/XZbS4sfqyO2BcpppPwTRP+xcv67oRKJzkdE540bGhOTzLPx6mZMM6YoB
RvqbCajI/+AxwBOPQFLEcv+nJ/O/2CJ5ov58t/NCjuO5boTZCbchr/frC+mq7qKF0dhXGFA2gmQk
uaXLuNzkCZ8dSJ53Uy88J4OG61WGQviWBuMjLb1/ZNP/ul+uH9kBEYDMyGOk7Ee/s5MsJ9Xwbgv/
Kyoa6V89xk4K0Wht4MC/AR+xcAb7+8/+l4vMvkwEOeU+JEKuwm+f3UD+ExC7hFxggIWst51uDZC3
Y7jQyviH1/q1R71+OhYu2Ipsn9j4Wf5+vc52Tk3W4iH5Oltpn7vfbKbyWXZKiEMqblLRrZe40j7q
m3/YIP/6IbmHoIdRioTgUH/fsh1Z9ZLeWf8+ow1iQlQEVTg+JlCrubp/fz1/YzquHxItPZWB79HY
Z6n47YIijLDKabTrr33lenVwzIF7PVe2Yo2KVQBKtr2bo4Us81uRQ4Q1d96YlcvHog9alKiUkgkz
WhPxNnO2Ah+NG2f0earbkgw8ukzD5LrooP/+Tf/li/FC7Phu8MOHCSP6twXNisrQnpEhvTeYzXgX
EhxJ8X20tOF9FqJGDLFN6lHAZf771/3N6MvFAma4loihadmrxfC3F05Ir5pb6Rlvi2dY9hJHgZcP
fRyEkE7N2AJTBdSXx6QMXnVW0c3ddlLKiBrdgELylNfLJJtNFs6LekuJNo72DpRpffZq7YJd/vt3
y3Px20LBGyQVZX1MotAOQUH+egN7KcffepDiDYWTzaNYkGC93Pf+LLmpFm2mILKjvu39q0FOPU9T
T04hm0Hja81iGZVuqt+5AYEwIQ3hyrD9uSWhJKPliuL7Hwuwm7SsLoDLUv8z2MKIfIOxZrSnNiOK
ML6dRiqfbZjks5FvJKuTdYnm1JHxgjY8THjSWavml0WvE6tNR9op18ImsZZFnqR7ROB72+08nu8u
m/L5viW8vf6GxcFiZOqopF+waiWR9xnQNbcmKPyC92hxSmgQtTSD9bnsRUsfZ/Dnavm44Dgan2jC
+uMj2bgVP5s1BSvIJsMOxndmZzPd9A0pYHmp4wI8HA96QreJDyNWhBhCTNIFG2/TT4XNT/pWnvAj
OX7P2j94OFDVg8LyxGamccmxBPdIgyDCF2nESxv5FPHjHN3XVzNS3fpXh9Nv94Jc0BuPiQtb9FK5
sBEOk8Us98zoWA83wzxgDIkRJ60rH/mLlj6HY490aGPiBOU/ujCxedrasFNw1gVysrI8/vwAHkIx
PmqDNssvtqaZ0JvBIt1w+/XkMbCIVXVgGvWu66Go1bg2WrKcmFWXMKl+/o6u7fC3E6Ll5QjI7VAw
zHGyxeMaDE6ueem5zVgctSP4TOkfV9UlhI8r52HW4wcm9AclZGM5QOpm8LS+omMEVG1EpfpcllYH
HR9v1Xlyu4hIsWs5JRQ9BhKJX9SP5NaJIEAJjS8W+bJX2DxTY8PEhdhhouX4zhwEqfyrMLCSYK9S
+ODOjYFTQL939TxyDQW05pUUvh6Zkg9hhbecaX2ATmciArQZsUWnS7PWboU1O/yd9qkW+RBFtMoh
OwelQ7oToLd5x4E9sgrs5ELSdr0jzG69fyWhF/wpDZ3OGW+ifnT5LUILl0dhKEgTpGWVqoC9S9pC
8ZY0n57/ciJDgf9wCTZ1fUBJAY+gDruSO8VZfN89jn74g1lX53RLAW6NQF6uvRty/+cDohYEno4O
eFsM39dr3I2IZL4P8zRwOZcwWO+5ihLQPRZqhhm3Z0K43qJraT0+tWHD/+2ssOIBDgo6B1dKx4Uq
A6Mxz7nG1b8uHuRBl69ks8j1kcb5xC+VTJ75JryeupEmU2s54xMZCwS37zK6wb0+jrOJtfUy4tfk
F3ayl7y/hVpsvaudPJeo/MpoxZvPYeXNErrRU5SR+T5u8UAG68qUVRm5jr5p7D1w5a2zV6VOXXPL
vY2pMB3Ndrn3NH1rm/hz7NPuLqqnSjcUCpPwr75H5ILcZKaqOjP2k8LJ7wTuzASGVUFaC6tVPmpi
RhiB9yOQa4y1OewpCSG+j+eq743pXCZ9wHtMjJ7vpnOJn/ReGwwNfJgmKTjCf4jqLnGbKyfMaEYy
ZeLSrnYsxCw3O+Wkhe7itB1EFGGN9EPmTdAjVEayZIESGYNnyTLrvy+TZ7jZuthqPnNUzOVCgIDM
5ixLb0uRDVZwVcRzrjdPDsucO1FNTF/3JbYi/mQOc889lDh5V6ZnscBdJmvABm9oYQVyWCr7ruEq
beuS76PBJ0xsGzqXybdZcoumG/iWGgu8Q7YTup74XVFnrqsgzp6IO9fM20SNexqvEz/JEabj75RM
1nWpNMd6fsC2sVaEGZpIlqfWnX2un8oMVoeRq8izYNmq54YaO4S+4sS332nvHMIndI9hBZ8rPWP7
HXhp10KD2pKJyar0Hc1NwC5fJyRY9LsQWiUXQSkGOLTiiF4UxJ+EUrM+6DAz3LvZ1LIlA4NBjnts
O9XwkUIhhdzgi1lLLNOYSv1eh6gSLj/PIaz668WZROcA6AclFgISSJn9OMZpKBaSs9CXO+mWMN0m
2bkmFLsPSTfz4XPB5q93K1iHdxzQ2+AqiToLeLCLYaGcPoYgp7iCP2/rOp/Wv4MtiXM6JnNhLZx9
YazLfW8wIl3znuBa7ZxARhIzma5SVDlMoHOeXDek+0dCX2ahY7Nzlt0tjVepDKRFlvbh0k2V/GDW
c/UUETRVcA/JLu9u/AbJ0J5E86F9b2v2mDOxw4Z7SXinTiwa/BRfctbcBS9ZI6qvLlZ5+VgLv5av
02JV0x2N7IpRpVEBtWodb2obdKBNhGC+Q2fdD/tp8sLxKrssmcXGr83aunUqttUd0MCRHjffEU15
FIndApO7Gel0EyxajmtJv8iJlphLwogdbejja/XCeHBwP/iV0m4aY06BcriBSqcTsWkjPn/CfZqk
6qQydrIKaF41LcsW2MViyn1iE9d4nnk4iDZR5WUyTavdj8hA0GFToC1PaWET65OTLx7c9FoPBJS6
Chm0tljhNBNv1UcMGuygiFcilcSpUaXHwHbUthMoyQGxNaZ5sCYLqnbS4iJVGxVUSx5nieMZ9y3a
Pvd5YGpQiIMJ4h+tViTMeX6acT6qi9ErIstdw+2Xj6rhrsYR7fvyeYFi2KAWU34gWzR0Hs65jTkG
rb+NMJuWhyRXMAcW4ZLOtCG93bGzOGCE34VvVl2EzdfMbgUWDlxKuvsWFZ4zENbDhC7Y2E7vKfNA
YHDnhduhNL3KPyQ1JKor3lmjLA+j31LWZt+yEGNmhCg8LAdUGpan9OLvfEc5RnqVNh+muP9ZfZu6
Ikgb8Ukt4ElMIl831LZ26tZ7nrTXtu62TSaJUUqYJl3zI3xfYK9YKiceGDnrtdZsDMal+UE687hu
KxELCQ93h1iQvZYNnMchc/11hatJD2QpyXGUW8m+IFQ5rdYP1k7heemgUKoY5drI1uORY8wuoxqP
ZKaDDrABJvvBE2v152PiYk0JCguDBN3QsSZ+Zujq3P8MQw18wwFPe1BGh9RQ9BraofNYJr2eqOon
3DdcpQPpxFTBk0ntRn6CnpCzn4uQyJbpTFBKQsyQU/ekRYxW4y/OMXLtipKooR/NmlIPtckHpS4J
6Td5Hn1RFsS6QovK+MlxKU0mDaCz3bdNsO6cQPhn3ikhlwGvDV40EMuHkXxR/k4kEXY7DmYi4Vnq
PSF5/8RwrOskvIyKH7ELK+IdNYy6LPkK0mKtV6MEWORHW6E6fJumrhF73y7IdU5FMbItQihfa6mm
DdaSBVfeeo0gmfvK+s6gRZfRdqqsEeYG+yF9gw2JLYSbI0uUHpefNVyvJdKPdo/f1+su9XMHcy3B
dSxR9rKi+RED9gZkZGJwIdvULdCD67zm0FENTG8nlhnGTm089EbG7fPvV2LpeIQ2A+MeKtKgyfiN
olaMKLelBYaGYbtRrbdiblIHPHr1nHif4ZDSe/rja2TDtFa1DKLXJwicM5/YIc6U72jooeXK6wrF
nTKM24WZRCiJA68gbaD1U9zJLuXo+LQEMFuyDTyUtfkkJQqA7NSazVpUmIqBDXJYW68HeegP3Cw1
/TprjvPJlAFeQGShFM42IlZWQNFKSY4aQ+sxvF9UZov81gdTwfvRi7s+Bw7Kbz4qQa4UW/iY10cE
xtva8GpIFet3kB3WQo3sBcrDzlpvMCcZ8s4+oBirqLMRe6+7azaOKZvmAHqCPzGuogr0HbnWmwos
C+oTUhOorE2uQPE9WaCy6Jj/fv1pqhK53E9VGLBdWhnvy46zLFhLw9If0rWYd9r13f7xeJTK43up
hgnW0EH2LHw1QnVnTL+MqNeQHIF1LQOeavLUuU1zTU1Q7F3prvdu1dhRc6knCxnwNq360Bpu+AW1
Q1E7Cc13OxhjzWs1i+QjmC2kOZoV1lpaR6PgyJcGUS5fRznkiJj6cmgVi4ueXOfWnSyFny7xbO6z
2rTXQ2DRepzYTGtev5DejSgvOXjyPSvtLfrsTDbnJz+IUJ8cZtvpytcxs2YuSvJH5dOn5kit0YtQ
8mlzsC8UBj9PxEDQIgqDOU1NTl9N2uGq2KecWeROG4YxvzsjChHIT6Npxk7WZhxHxkymvXEM/dYZ
nvylcsg7MCaL64+Jdj10M1RbqzA5W+shH77xWsinreD+SAhV5ltTNQ1drGoh5jAyL0avoUaJPLF8
5KqvKy7AD868py5oG8yanB+4nXyPl6e1lyzrUtmyJjNSDLxZZTsC6bj1j9a/sXcmy20jaxZ+lRu9
RwWmTACL3nASKVHULFneIGTLxjzPePr+UrL7WtRtKSp6W4uqCkdZAgkkMv/h/N9xoQJ8p41OHPX6
6uU9tgbMhWmZx3D6hCFzU63avm/UwsgHVT/SfEzmWJJQFwfmDO1xzNH4MMfBK4T/I5qC5WA46hUn
Ww7Kc0kznuB1GuIAlH0+dldYD83Nzu1GI926DVKAmoNNA91OEtj2bJ0yTQp+jWe3tbITQ7PIk4Qe
zS6+HF6zRljiCW9pFfcGmxQBfyeRVA/szmtYKSoLfE0sUn9WH7pA1DUFiNXlBBe5ZfIpPrURJrLQ
SZJ0Vv8Q5gh61pHRqY8u2UKtdG1gTWa1iMdyOzl3mLNWf3GeWFEQrNWG1fIYNRjKSROBlZBa1Mx0
BkIrT54Y2lAZ+vS6c3hjowLdzED8n3xS4/oPNSOXmiCesB7NYeCCb2tGtKDdAUDL8G2EkMDr1Ida
GooVw3cVunDU6HzfTy55XO6kTIUdpsBYkh7l+37gVOa5q7ey/SbkoLo3r0sjhaXH0fVxTez9peg5
EuNaqmGk6KVvv50ZBuXMtG3xLbJ9tT8V0rYAQ45s1uxdH1/rCJpoO3hGUKa2BPxcDB/edaUa3WjS
IU2sb6OVAQw/68LMZCWK1g55DUMGfjkLGd1i0wDqIBqKKH1auemybE3ybqoQqrPhkfKqved1Z/7V
+1BsZxUiOaLhTHBkNfCnjz/+u1tlURYmsIV0RzpuHpPNEEhmikGB8UBkjHwODiiVFnK4kkJ9fKl3
aw4nVrB6QtIJMhm/OnoqhFEQ5wmgnrwQidq09UFJDPfG7KhXRPoB4uNPvtxxC4WJNMORpim4pjDf
edPUVWO5AfX7p9IO1R7Vjrxsl5jJqAPChOiE351HvE8wMfHnHylc2PqC3S4Tu4+/+/FtpmsqhOpl
0CYVhnG8Ioe8HfvBC6yv1CRIHacwpErl5ozBfmYJdHyXkVXofFsQfFyN4thR8RpheuVaRmx87fLC
Sc7R16rUPELfziEfmipq/PirvcWi0jQBmUvZmSYvvB6CJvXV/2DrtDFoBneY6q91Tp8oXNeWr7Y5
NkUM6FDwVunIyEsUTKG3dBKcIqf1xx/AfndzmS4wIZcKB8IPX918+wnIEkM8BJ38axXqE8Jdellz
sqbqEXrxyWvY0tehCo2ZjVD796+iuCZaVfLKZJtzLgBQVDcni4Uq8VD6n3iLC4hHZAtz6uYcCU2C
XrJZuVarucMiMpKW3doZhDos+6kDPrsKfZ0Xf2GxOxGLtE5H8cgY6hGYDIM7ebx2CebNdhfRWnaB
2CWaiq2avlFhFw6dDlmMIlTwzLBVIrZxGksd8WVZl3ws57VA3xDas2smwBdUDcdtXyI+01DBMm4h
MTuJjrkn9x9LuprKJMI+eLFnYZ5Qlv349r9bcKivQD4Jh+E7OLzHS7sjswg1fZ4eAStZxKxB2aoU
yJtbFQH8Kll/fEm1U/zR6nbUVosTGj0aFy2Ac8yapFE2tVXjDsz6S1Vj7JhbhzGI+i3RDnqj8wmU
yqQjiRoNXwWFWpqpT/Pxxzj+5pYF64qdEwAt/3KP+ae5rPKBZxk+JgXlz9MI/XN2ZyaDWe/Npj18
fLHjRW4pC3KLSpGEmoWs9WiRYwEWRABVmq99VcbzvYgdtSzimHGn/JPvZR690vx26La4CknHVgRU
/Sg6CIZRT9O8N+/yBiUsSnVDtoB8KKOS6UbxwOmADzozPBbFqallXY5Yft+TrIma0UrKupRgSHlU
/75ENUwcasy2CtSjgAwF5jxvRVjg0UhZa9RUGcBtGZIMd70rVZk4yeiO3GJogWIOSwrBWRSAslXb
Sp+p/ZqEIBmrHaShaEqBfOiBff637jf3gAEoC5UYHUhlM390D4QIWg//0fGuy2J1MvsFrQpsKIaC
zPnjS1lH61k9UzYvieCCESr20aM9G/knNVXD9m9d3ObVtaBUyEMC/kQdTWz1bEGvvXeQYyoTZAZJ
VUl//anumfeLSBB0bq6wHVXPJBcs2enMrPGpKGgJEMd53/CqSjpYZZYMJ5PFJKW1xmqA9DjCN5a0
5Ffjj26RaiJpaWzy7syuPvP/+iJTD3wWMVfRXrrjzmtpogf8R2FGE6F6kgzlB/yw07Px44pdR6qw
/KuFxhvJ2o3peXDu+SiG+YWTgTXKZyaG7tvXBUSWTSdfkd4YQbP0dyjrim/Qu3rpf097y/mCxE+Y
G5P26FYmSEOp8YftJrBH72xyo9QHO4DMO8Ni5r4PIlCZOSgumqYBRs3a5GIFFLbVnU/+2lxiyItY
N3R7cxt58VVGq+17X9oNUKga16QlvRx50QsfLx09as45kUIwa8w/JyvG2S1mLtyyP0VVjdi3TD3d
XlE1TO61WWtJDlKmxJbMSl7anErJxgbzCwqn7ldtOVVreuLpfUgP/zRNTboEcdlSzivgrcbL1ki/
opoQyPkDVHbdjFx7ZZW1c2tyPj+VYWGIBR5UISWMoIEpFuf5LRTL7j6yLFgarq7Z+UqjbveYdF7z
DOe1vsECtiEs8rttPHYxo8n2VC5z+kUjg+9epC06Rd9IgUG0A8ynhRvG8UPnSoZXXR9xdDvUxS0o
GUpitqGFVPtQ3+pSv7LbSf9mTm3zFXcX+y7sBD4/o8zOEqeJmE+YorOPX7K3mzULgrYymxmiU3r6
BApH7zPe2IlTiSB/5nmNl7hv58lapkUb89h0effxxd6+0K8XcxDKqWOeGO44IvFnm9Cu9vJnqTsZ
GqFRB1ZKfXWRZcl5b1sd+V9QZFe0CJ3kk3js3cp/+ZpodWjZsIkfyyY60XhFYtfZc8WwMYrstAT3
mlnGp+j9l9/072P45VvaponwgBlPDuTjJHI0swQOVhg+48bAOwM5kLJcQcITrcYwda5z3CGuo8YH
xQSyzytX4BWjFNcZIVdj2iL7QqwnL2pZe6e5Vjl3nLeQHqgrtvdZRvBitnlWLszWgC3Wx/nPrLPc
fU559qo3J/PBi8lTQawZWAQHCUNnmWLCaMjDqd4k9OIMxqu2eu1Nz3ERtLQSOjTXgdCf9LG1lhDF
rU9ioSMRHrdEhQGEQdwX8FZIjN+GoobmNKPtTvOz3ambH0ZWCIohTrfjPD7lwCIfLc0b0bgHND2q
WpNb6A5Y23+8/IS6zJsn4yixptKDAMrmGD86UPCaAyRJwfgZ4jyK8zSHJTK6wvFWDV2SdtXbGSZP
WTui5dfKjG5PkW0L6lbnfSn7FgBsoF3MRmBvrXmicFYrt8uIevqyTrTzaMqd/WRNJzkDfrfUQNOL
QuOhLSSNsWk5tyNtl7ho8DMqPeeasLEH3Icp+yTj6GA5JT69VIq3UVCUF5loUybPfIXEhTd3xxBx
cqXlQOAWcjQUAKAduoXFTPftkHphvAwrnS8Ao9db9G1ACwA0Gow+hzPxxhaau4/Q2j8YVLV9JdUX
4yfRkbp3x/cW4j0xqCSbdY6tBzpKwjx3x3+uIlscgDDF92VkTQwIVbl+MAZyiU+uaLwVvrKqHNIs
VLfokSwkeMfmGoZupoyylPEPaAP2KWUzLSNGmLQzCpUMrei8SytLBPVzaelwJIOx3UeRp19pvWdt
Pl5a8v3SItRUNFXXxIbVOBYD1kOGdXwAMzYYaTCQtxf+14IplH5VZZNYVLqZUOHICjjJraBWuIL/
J7YhctgVdRLPwz1QA/JbF9L5ErVpr0q/lNBzrQnPExk128qyxoPsEI4HwgkYznI8c1iAWMc9N8AM
rVvU+OAs3WwW5YnGbdnESaud45HBuCGlDG0vm3DCfG3gOItFVGK0yOm9LKCn70Hr0ALXLMBPUJJS
5nv7IaaHS9PzXvSkpsQizU1rjvmOAQoLQKmDXIaVSLtoKan6XVpexPiag6KOCeeRvlKLXV0ANcYp
z4cSWOeiiEqJrtY1C2OHOGWoT3QwfA9tXURfGOpsf9qRiRNZA5Lps8LX+/2HleIhmkO6Jnk+x1uy
ZdIJTcYh+eFK6gNqhDz+hspjomvIIyOncp7npvMZltK+TVCUmS2WffmZF8B/WrCukiBz9GHARG3g
7TaIUqrJmtlJf/iZnLrVywMBVx+m+yiV7Uafe++2AoazmQCNr0vPHx8ZWcBmMWxm4/bjFXtUoHt5
e9SYiY7aUo19HCt256yD54d/34/A0eVNJY3m2sTafMVsbnTGudgduhS2S2nn2Q4cGTNuucNBBkkG
NLcTugiSoZzvI62zfqKcr8TCxdLx5pNP+S5kcCR6V8ErjmaapPLolmGeNGVeZXc/qHpXwR2RhWiW
VBKZimv0/mDCzqan1DAqBQtIFD/DWXeSxeyb5XBiwfO/F14a7HVnSO7M2u7okHAKbDCyTrnd4ECX
NojVX+vtnzmL26n88d//9fScRTne5iQp39s/pyYoJaoJiP970OLw41t9PGrx64d+zVp44i/CBFgc
akZIF4jlf89aIC+1/9IFFmYqF3yhX/9GddjWXzoCdHRjKOspdam1/ttcWP87sxXsPm+ONaGT8KJo
J4xDKyzRnauw8o8ynmox6ZMf9nsrm70+PJ+T2jRlgjaiiqd83zsRoX8GTRhOTthBElskUTLcChTh
u2Zu/Zs0c/15kfPxz2sjlhc0aeR+BDcP5ZhcYqnUBT39+hoo5xx1X+wmy3Cmdap41Ztet/FaNzqY
uOownVcHwPH62VyXGAktxSSsQxtkYklXtNrovZtdJomeX7bD0F17aGthWOHhcA+BeThVhnkdWi6Z
f2EqHrNXPdTwaIBmf52GbnZdmy2932Te0VUcAaY5waWsxHytG2l9rdwbN8yiyovZb8e1NljtaVJ6
M9mOlSx7erhrO7QZh4ugN9x2AE2fHCertlFT+Axwo9e/rKqyuSQkCx+qLOnopRYxkW/QmxsvdIwb
R1QhOloZr3uUeAFutfm4r4PB3LtVc4fSGkI+hXpGMuzeYhzdKufbvO2SJd3Jb8k41hA3aRls6RdG
+yrKYwZZStF8xWR4gJTIM7xLkzg7uEMfbjQEc6d1RkNmEU6ImNLedZR5ANTE2NeiS9Nr4q2WBhcA
uWIkTGMCaFsgB8Xma6sPxbAfw7zb55qBtbqRSXdBW3G6ofrWbRK6nMuWyeMLF5LgdmK+7dyp9GFv
N/m0ZUbNeqLoXJzCxWxvCJvTESaYlqxzswS+WofgubPS7s7pQ+qbChEKGoU0v9Ja3bpB+dM+Ao1P
f07MMt4iZotWMhnzC3QV2sGKkDMKvSV+CMppyXyZd0k5MPtClNhvGEPNVznTr+BIEhxvdKHB+q7H
52pomgtmoTH/QIiDfrKP6PyycBiMh+TxHU50Vy+r2oDLq80W/rVUCZK1LfPwKm8QYC6kV7VYqGXz
ItMLaGQYLkFQtJ96s3fPXtz/4N2XBxutwbLLdXBU5kxa2wQjdUji/nWvefG+pBS2TYPS3eq9TH/E
eRBf6iVzrVESzBeJiMtyEQtf+w5OzyXQCxpC3WqQsHuphXZnOQpk9q8wPI0SZiexoUVvhn/Cl8jI
9Id6jMe99BId2UzTnaPvJQIuyqq/qrVgfqzS0hRUdsrxrBTE1B7z9BduZS9qtwxO+t7JL4ly2mvY
DeY6EVbL+dPPIKcMI3cWDFFhMxG2AMFl03L+NEOuUQl3pb+DEejvTCCoOzHFTcohaTCC648VSQYz
2dk920h5OeWQQGiCo47pMrEm+9DPndBgMLfry3LpVJG7Zoa3usiCLLioQ9tcyUpaX9MoZcqYd3t8
aPzQYcjZ7aYbuG2YlluDHt3Btja2QvrZaTf3xHWZ5gz+stcq0W/yctKxvaV6DUk1T7KDxhj4vWPk
MAccWfglh2Pls5NEDMrPWfGcorJ3F53MxnNrdrKJRyOiBAfjXrsP+qbx1jGjCz7Ar2DE4cuIiyVG
MwyYjVCzoBu75XhlprrxUDd+3qECNeuy2qSyEPp4TurujhEPLsiY0NwQ9gSZtwyGSboBaAmO+xsf
3tok7wInK9vr1gq7HhA4pn756Vya0OOXrQt7u1zZPeXmmzoeA/e7HST0yuH8p/og7jKCu8pZuyVg
zI3WdW38PDHLYSQAdoy6ZkaQw+2fOOCzOEBZQn0cBwz/2j5lJdPV9Y83EcTrT/4KBhz9LxoV7Im2
zlz0/wYCDF0K4RA36EhM6a8oY43f7hmEDzoRowephDBCqGHJ35GA+ZekVwDEiPYng1u69XciA3Xu
/zvdpV1PpEGjg54DS55awlFcCp9vhPLkzHjSQiNEnA70Rwb3f9yUy9df9y8sEy6LiOLgf//X2+Lc
r4tg6aWKtQ7/UcHJH8FHW/RaycjdvAUGUi1Gp5lxZ+6dJSCcdv3xpd72hF8vhVCFndKmRfquWVhk
7EhxYM3bsY/oi6ZRckYtx6eMRBqkpke3mVHjTTULewHJu/jk8u9uJ5IEPgSMNYNwH63Y228KKd0V
Snm9Jae4NTPnwYXa8fE3VL/izRNTl6B74dAS5Vx9yeD/uJk1GlqKFEaFwmq4pTFz33hGsexMDBn0
ufrx8cVIWN9fzmaAggiWzoJNjeLtN7KCCiQIee/WHqzqFOiUweCFRz8sEWzGKf4Dtj9U+JQEVasv
BNWwbIHIBGPvLKmzekXkFDFcEXDIhbGb7LrB8bJlX/QeTExS62LBfhvnC7MyymGRhd6iJqjcAQy1
vpnxcMJ+3MKdcal5161u3k9KKQ8erMtWwNKtQ1h13goHGGvV6dN4P8V+vY9kMAQULJ06XNmVl90y
Qhk8RJODrjarASYFhbgQFOCvJdOni55y6oIZ3wByVW4s2K79FeCcisEaUW36bp53HCjnXaz1GyvL
flIYuS4i+zt8+yvS/mw5INk9LfXxawBsiUvEcq0JfmeGkcwqKefqJKkEGs/cWIkmHn7UoVftnDi8
KCd8aiKvwAHQzLo1EZk8jCDHYfRI/9QMrHtHM/zTOIzaZdVgiRD1/Q9Lat7tiJR1NRlxDCiuCm5b
iflH5xJGen2ANXqAyHbw+y1kMn8dY6Z9njdi2YWqY4vt7ZkIdJmsh1prJ3U0BR7UtBjniIhyzG3l
4LAakp5Q5cC3q2RaCmud0vCNTT7Wtbyj/K09hElfX+QF3ig0vUfzlhHE/iyto25LmZ4IuqZdylMV
4ZmfVfV5wYzw2syrZANQgyWSITSuioLRrCE3UNl35qaPUv0epaMLQ70alzT/zO6xi3R8P5b6ZOy1
2Qluo7Ca13lUGAtfSULDCsXvYoiUvzeDPHvfD+urcs7ry6xu9j6uNI/gXtpbG6j4Fnanca5Ggba0
dfD5mWW06dp8PMkz6zFMagF4NgL8HDvWuKVW7V1R2olPNNos53OgFZddSs+t6aZztHdltfTKVN/Q
6akeC6lGPmCLEd2PAr2zZ3dnoGlo9s2hpM7QbJjmwJXRbxH5e0YAVSoJMWkQD2MfnDK2XkExHa7K
KbmDw07ewGjTiQ2x/IxuTIINfY/3KfMXV5o/GCemFelb6uLpdoIGvRM0GM+mQlfmZYEoLqjUuSYr
mhlIxHmBfmX51fTUQNdZprw0+z6ItbM2kOaJNXrAVNGVUkvLaEjBCXJWlV5xtSCxgJt64NeWhYkF
LM1F3DmZc390kzZf+m6AiNr3h7MxjuOlU3QDil8tPCGURtWWZNoCXQFJk9+RGTBqsrBkOpzOZmjs
R6RdGz+W3n0BUp28gTRdOuGT5VsPnjHjb9K2+nWEgnxr9tZXTH32zE8ENwiL7QUZHe92NJ+2dgFS
yWcSCN+gduUPtOAq9ItArGJU+BWQ6cpPV3jlPUcBTVMGhpKJvlXQ73wt6NaGpl/B5N60YxFsYw3u
WOFRbZkTfm3gy+qupt6PurQZtFXJnPIGwbz11PRM3ReohdfNuKnKwLoVovSWuZHU+S53+uay00rr
iX3b3UXZYMFwD0k1VLwdhsB4F8Iu54OfJi34N7+c7goKeCizxbwzRg9giyke62LA+8ZztcXg+sUS
33jwvHq4D9z8JOQAWGS9Thk/CGj6pJmRH5rM3aU09JMM6JzpG1CX4fPYtavhg6P5Kz/R3PPAT374
oxcv56pZO51pPwFbKL/FndVf0ODMvIVIeffYEuRFNJFmUHNNdzIz663lEh4Xwzx8KciU6XvUXFmH
6TQtKfjlUNCAMf70SFNUZV6/9Wn6XWHOKCHtMGxgpFlM4VSk1olDZ3bNbB7IrFGOz1k2aRdU1pGa
N/kyqZ34XoQCqwsPfBfJWqq8vEZ7ieuvWKcuLrvd7Nj71IqGCo783JMyuhqyVV0i5XS+o+SjttB7
PPfKFzFQYtdBUj0aJ1j5ZeuaghuI9QnvzMQG4Sy9cAtusjhDmSm2ohXiQqL72YZaEHx1xToLoukk
nUJuPy2JOxpOeDrSlyHzntJb1GfGkpIfdDqtTcwbu2KSAm/MhxaA6FfEteFB1nJ+aHKLJm6ERihG
C37ojLLFmyBm5WGYtbUTYNN4fWkrDs+fedKYCx+iywY0Y7PjfBx2fWyxZ1QAyOQZwOLJTFdm2nSv
ccU/Qf6nQT59jj+ioncWeYcfw78eizp5G9+//NDv+N74i9MQ1SvaVweRB4Z2v8AqmuP95VCVtinX
I9t7rQP+O8bXiVQRL0iWJTU/wuLfMb7+/3HI4+pvI0bwHOgSEaEw+k5z/rhr2UPTZ0KnQH4DE3aZ
5IG4sOqhPDBZ9Zle9l10yrVIMSECqc6AoRAzf4b6faNrWKUb+c6xBjTe/YRVdYd4aOIO7KGbfkZZ
eFtXJ9QWJFWqTY13t1IEH323Wtm8lbiaQ5E3cNUc9JKdCas9g6FKzNTzloHctTW6xu0gI/P2j3Xw
H/Kad7Exdr06UirMpKVDQ/7oy1aa3owAUPLdXOPEkiFCk9g19O5+MmaskPzZu/dN/bOv/B9useBu
KRWNWmtq2fx5i9HdxfXgOnBfM2O8TNhQn/s8w+yXkYjxMtD/riEzWl6DRcrlqGITux0nNbGujZQl
ao9tEdkL+hYCtLDFks61tK8MUcvHj2+r8e6+AjxQuQ3pLzfXfFH//JHiTI1BT8Mf+21XjFVCocaH
zDOjeAFbR9svW05dZBzcNLd3zpQY1wBZ8/u8LJ0Bw7tkzhc4gTnXWASadBN70WHlVYbNnvN1/IK/
1yerAB3q8QumRL8m7z6ZksfLbr99IjnwtiDO2m6LxC+wb7UMR7izJkipZkMYYTS3Cozh1ChCJj4X
DX3TW97B6VrDZmCLfErK06hxrR2QOfEUWE0tF6FMWUuNbyK0U3bvIy4x4WlPpzhj8KQ3DhnkjAzD
JeVB35kNdG0NKdZimMzZ3VATNA5a7TDm3wEcPCu1abw2WqrXPmSQdDHXfSG+ub2FM52s57Ffu0ll
xme1JcZLyS4hV5GLw8I21nvtAZ84z7+uarNmyfmMi4PoayaNzM3E08r4wSodQTUaEeVyAJJeb1+N
+TTsGc/FuR3+KqgJz4bx97IR1FPGezr2eEprIFwvvaSqXSbgq/Kxi01o37Vu7eiG0dId+758dDOr
v9SbhjTLq9RMH3RWVZ+rxZNb6+P1q4dw1vvlo0Xl8lqDwXwr2s5dRXOEV7InTOKyyRsfZdGCJpfM
qDXcWTFedzYKDYbVydmytOGCVAj9e5xV8LLu3EE8pQykHF4MhP3aNm47j4c2M0B8P1SzeJLUTq6j
gGphBQ/Z2gD1bl08p7WwpPvrj9evazWkHEGVmIiFcm0yoryKC4VJE3xZc+rL5qQZGNdDHTwl4ann
+FG2SyqtyhBcEAN26xa240OIvvweZRlotTbpnHENbIR10ufSfioaF4PqoOTlrzJv7021d18SchF8
5xErY0ywKrBJWXAQmHj8VlmMl103YdXcS5NbyttdPo5jDFY3KJhiIeeteUheaFi7LoxRugwAE66j
wQY85SoD8pf7b4+tWFqda6/DxHFWxKt0c6rc0w8vf6f1fdwqcPpm35jDrcZ3vQqdtl8NAEY2UKJY
wKF6PZjjHcpt08S+f2aQPpRL/CY6BBej62GPxsgeA+nMgXR0mlw9PrTkfFhcuOiTxhtQiXqN8UkB
RGGTxqCvMULjB3L8qvQdw2BOP5LSazhENw2mjSeT3sXDioHSyb8uy1yki7AghF/kIWyFvTl70yMV
rOG5n7SqXw4Yo0eXA6DG4aHh9pPf4Gl90pjgLRcz6E1c1kCJFSAbFproBfe5uS0tP1wDqkAEmXvT
xgOsW4XVuKOCgl2MG1sH4arcpR+2ZKgjqVgx3kpwzHgqUi2RpjYdbJEgHKd2/qXRzWpF8iUX8IYN
nJXC9noIK5LEFhbn19ZOPHg9VjNY+OJF41nvaP3WdkHzLjodaOlCL+aDW3fBM2Au4yCzyDlFxSIP
DDR6PkpCe9pToc944KPWFFhXBNFJXs7ts0eyPawarUPdweL2IKi3Y47rc9945GGOf2+hCctXhmbf
YRaiMYhWIYNycE0k27e31WCxZRuOxaKrdRTqiynBYjY0+MOCfXm8VnqYcY1aD29tqfmc0nMNb6Vp
y0eB3P1eucnFioiPL7To+/F6HkP/XqH2D6VtlI8TDhQp0vvhiZGn4D4Wkg2zMBMA6nr8ENczL5ZH
f3Hn68wHRIxU7NzS00NYyX6+4hgtqA0xvxOBkG74GsHGsDJXgDadde9hbkrja1Zr2ryboR+4OwTw
jLAtjZLcz6qNOjmVpmV9w85EyHWdJ6epV/r7QSuDS3C2Iebw3i0Kuuo+beunKRvV7h8Z9+RaHQwB
7hPpGPu8KI3o1CtK82un+eTRzAoBLvcG54YMPnGgxAw7pr3xzLOGCqtOGAFntl/U7sbLzfxi7Myx
28y2eZ+FbrliuojOTJ+Fw8qmbefQDrJFTzHKzw8UbuxvqWHx90tOrPpOhGglv3nuENULWpt+sZmx
YGXwOkg6QKpNou1pWnbcugzvj7kVwZfJcYttBNjmApcoHfvdNqLPiiXecjL95hEOALGIUq7urQEW
cGL0PNYKGN06YriVzcJOg5rWcDPtJit2D9o4efc1Y8EZOn7ZPGMd6+2FL9jeErhveNB0rBRmMJng
GzW1lLogBxOC4vXA4Ah7aSVN9vTY4/f0QK9OwHB4+2bg0eAr5LEPZh0zuws8e2lmwT4PFmGSswRH
K/BwPiujDOZMwn4P9X+Lsph9sBdKREtv391T5dGWsaskTzGHSbakxg2/yOLyUgykpMAN6m1Rc2Fm
Y+yneYrZ8F+2QIeMv15DeFBLHyFXSE87d3OGmwd7P3SdTj4s5p7KptY85xaYPMalaaxzslbi6UWi
0kSCfTp7MaJX05eh8g1yiBgmhoNOXj+WkQsg7lUYE0n4msbx5dTs9lVa11sqa+Nl2xP7Zu7grY05
BVlrDqbMG8aiMpuGFfIla4mOsngczKoML0zR86mjrOS7Dr1CsuQQBZ1ruypTGMylpPJCMT0MqiSl
QqH3jgPvwZanXdLE+H5WYrrxtUI8ytBgY51qLd4DsRpx+Uq7GOfQzkDt58DDZd9M5d6eLbdhX3SM
m7TQ9NOyC7WfbV15J2E3eCNj2EB+AQM43r05DiwLN605ySuvNW4tIBjYutYjxavagWvFJ4nUHa3g
4WOKRC972ZUubtLUA9v8xldPFCoVjwnlf7ZKGx6jZlRkDa0JYEKnQltiI5e6wtcVsAOFB/eJ0PJG
WmiEbvD1TiV+ekMYhO41BRNPclShIQAO7AbVFG2YX9YC4y52iZaDk3FooT4bhBvYAtAR1W0MH7Hi
jhBPY1oyyMk8yTSPGMQxQ/0UaW94sLK2X0aozdf8Q2GQYYbTNJ5LiqhhdV247CwJI51fRs2LTrWW
Ym/fhBw9k5ttKfphQzLiQcdw9kvNRK5yBcLUHe/MnlBtVpl1Fbhs6RZWPhsGT4xVPRsZ08aMXBSI
LhdBmxrXUMQgchCGYATcw0M3EiISxvCTnxrKyI3bF/7Wm4ssWrQVk1G8gQMug/nPvK5+4uB84Y32
sGNdExh0lX7htaV+IbKpX/V0zmUzZVtqLtWa2Ni/GWU3bWIO0VUMHWw92vaFzaDV+Wh2+RVPm3M5
H9NTTr6MomiCQA9XRzSCch146XmX2KgmuFUXOo4sd6UmO0popnUoeoxpllagE0CO1UnqpdQZ+0sr
M66J/PK1yUzFT5rK4tSyIEFHiwywip4zkYk9u7vV4vmHqCQPxO54hTd0t4ZwlXV6WhBoaz19CE7g
ZjGBB2AHCVX9lfOK3bCNi7OuMqGWMyRTnjdJyiLNQnabSNasyLlXrlw+AoTmckqGmAldwu7Xgs6r
OdF/yE5V1vG2UUQhAvk2hQWDEsRx2g9BO/Y48cptSS+boB9wE5xtFfh+nK69y35cyK0GHAhB2m+T
uL3NfjwfTGpctPjh5JLNuHMc47ZqYFss7NFQVlIqdXnZDj++7rvUn+uiohJSkpmCPTzKukjJUysu
xnI7xql8ajWG07JmTMfN4ITsX0WWT9dShsoIiD569IkO/12jkat7DNQy7ir5EC+yxDc5akz1xJDF
Fsta9DdQuM1blDJYeToNuz3SFf6tM9b3aKnIm4lZNveXG/BPxe7zip0aufhInjf86/zHGH0vjmp2
6sd+w5B1JbazpbCYkge5pprvrzBkBHoeAj2mvRFOCc+RquDx20zLUQo9hvWQ3iM9Zd39b83OgoaM
/gVRn4HIzlTVoN9OYr9eVkzI/s+XVxy9vTpiXdXHFjaDxTTO7aPCVhXbMA2hQO056qLpyS6YLV/k
ttPaax27lZx+ykDradpGVtFk2q4wQ2xVlygH8m0BwOAEMP/0XONwgE5JL8VyRN4yn425dH5QVyeo
RMRWz9U2pxGUEHIk6TDZN+i0Z7cL6DWZZkmuihMSCcQUsNWsk3mOQ8xMwVUxolF0Ct5DMFCX042V
10y2yqFv9cfUGhRujaYMh3SNzWPO8KSrDTAPHZpCfSamOcHmUyRjuJc9Kh33JjQJBwaITKR51OUx
FqSBjP9F1txSGZHG2kVsluoPUeW0c0d20rsmCGg9y/WzCOU31oN69T3UmnrjVOV0Kcw0d5YKMcGP
ykmbv5Y5pg2vQ4T/vICfvoDIWT58AYl2w38tn+oijfKnty/hy4/+LpyLv6hzMIfqMmCM3lS9ab9e
QtfmdVKKGd1AeoDCm+3/90so/0JDRQlUALlg7l/yU78K55b1F3/VULPKHp0XT/wtcQyCkaMzlMkn
sgQIsGoGHpSw9fZsc5hCzQD5xtsR3D3BuaeMwOYmIC02+xrJX9uXesFwnRPiHY23pb0jI/PABaLD
xzd4wK9xY81jlqxBlAcVasyCeXHUr3mmL3Sy9ufsf9g7k+24rSxdv0qtO4cXmoNuUBMgegaDDJIi
KU2wKNHCQd/jAHj6+4FOZ1lKl105z4nTyymKEcBp9v733yR0SlBzxZGsBuPClEwce0HeazCbTJbJ
iLaOuIRyg6sUKx32KekRkHhpTGRUfS5X8KfWF268Ed8XoJrS8M54l4m334BCH+wDH7jYcYKhMr16
b2KA3G7p7NYfsSKanQya5L3Z0G8PkOhAEWudi7zvvOkhJgr7uUiM6aFNTdrorKBSturJbe9is8yq
U2W3lUccqNu9d8gWnvJyxfcMieWTURK0GtZinu5nmPdDiPCQr1H7K3JlmnF7wA3PeFrPwTfXnCaM
x7ThYI3S+rQoWqzSAmnqLJ3ezik6A0clFPwB6QbRc4oqI2Hil9Qd9jgprRoVePeetglPoBREziRd
ztUbrZjxZLX8sY9ipADqeZvjtWcYYj4AHBo+La5H071uxeZTGkmAxsFyoH46/sS3Fhm/08us+jPg
Et/d/2jYBqVbF0cQjl0id75YGS0OiSoGKbnJdJtGyXi0Kj87lmvfTLW6Pk/MvtdWdCoAHVnX/Jff
XmiOeRrBrElEezOsb/ijZeOVdt2rM1fzRPMUgftNGaSYDZFNWXIFYuYrVOSuJqwlyT+9LgfrsPOB
56JSjRYIy8W1wZiFZoeu5gLqNH2BM229TolfWkzXrB0m+xpp0Gr5LtFzUrBgwfo85+qhXzp7N5NP
J8I8AhVdzC69uiMJFWQ7Ndh5GYX5VNIhfP4AYyq7YKFnkxiiHTU4fxPSBf5JJcZnk+sigvg73Uvm
nNCB+pHVYLYdb9a3etfafmA0TNcGcZvj59ZgF9ax+DST5jMaudoCV9X9uyt8FW/1vjYuUjVsQtef
eMEVEyATqm68XmNpTYNbEtHLpMsnVngL1s16M9iW56qmjDy4cEWPWjrS9c7K4nMny0CzWGRgtpYe
IywDDWPFRMbQvU+0MTFGVBrvblzXCVAyUPXaVXsW8beFTRyXZ3T8ZX2j472GbnTrArzu53H0tx8o
FSnD0fPHEv5oYuesY+K8bnaItPXnyAHXUtbAI1EIB++nmK1QLED/QkLm3iED9Z9/Azp6fDutsM69
FaFekf3fSu6PLYHxKchHsja8H01Io3NwcDc2nxcXHKCxcYfcOINjPAlVRc/aiu0HNShVFaBIKcK8
ddmcTsX4aIH3Q6C4rUaYNQVfB+9TXFRxWPpgoLMfdDQ+6KzY5B1eajG59uDjH9jLrC+cIAxKrKMr
K/+MoN4/Lw1R9UGfzPwNVU3yOn5SHrD/4HbSuk+bMXY3WtvNnKfx4m/0vHYPjt3qhF6uWFAzaSBf
UmvJPspYP9YEo363dPOAsw6bAs5iW/CBwBGmh8KslHyYu6m+jVMMPJK5AZiZ2ct4zYqjV2Yaoyu8
1MDgYRAds4zOK+05MrBTNp56zEh5ggAjDzULPQlMmTWfMz1qDj7EnH2Eg9vTx3DToWKKdkii2+Wx
8ynhaGg5Iq2FLzxlGStK801eVG4ykYj0Zanxm3dBIqyyyOUJXjfx1lhj7weBdVQ4Kt4STuzirUtM
jmYjmllTER3XiIpr4bW2XW6/6cpnh0+lQZM1zMZTiu0Z4sS2YCwDbZ31YnTM5qqSVYpmmx1ROI1x
Sch3fCqYkeLHW9RxtB39tVlzSbeeTwI7xSY0IRy8x1kFTiptVje2GE9IdsHmiGtKb0Q94KBnrBKN
jzUvTMEP6T3fOTSbdf0PaKAuQzL6z9S0wLo4T/ArRmU0/XXEk3UiOa3jfAOI8Ta5tNb16M+dF9aN
5z8T88iL/O1ISzuDjhrQhaVkR2DXx9TrGi1o4Ne129rQjHvhsLvyPIPPMigeLzYUu48dV4yeeF4d
eYjbbOxW7j5O1qqSwGVKes2zkRCS/qzieM5ebHQfSZiL9ZQyRpXsheztNx8l4zbFNfJqyGE1WUFW
Lif/2NaYtMB8R+UVYFHKCeyDTF3UYnOQQSpnB3uVVxsB5r6lAZA2S/ySSXEoFFbYAyVEEFdQ5hBJ
Lv5NAXZOJptLGAmPJPHz65KiF9CT3PVCYsfiZ65SjCV7UJOTKHV2TbYOpKju4VVKjhiGD8pEz2E1
rfNelcVzFRvtCbndoCs8c9VqW2y1T/SexHuuF1HnlPkTkoj6hjvGu4fzr0fs3dHatY0FjmoY/YXR
bHVDTnIcjl4sPyXI6oE1yuhL05tbzayac4crQ9j2bqi7ZIMq5KBGoalD389HbKPrGzf14Qfd61JU
oe/3L3gQ72ooajsNj717TAmDtHBJQkCy9DIDv2rcExj+R0fDqApO1ZQdLhxnszDyMTc1I/2N6ZhL
iT0O+HPgNCIN68osDobRxPhdiNoLNZFZu6w0R2KvSf3Vsco+2SnGbSFCgRlhUskEBT0i6Q8Hn2WJ
7St52xOPX/o3vSWWO29aDWNTn2sumZD8TFrdB3gUfhLGSNSf7pR3yZJ5J9eMWL0GkJMjvQpv8LQG
XKsn5puZO9y004jkAcwJPyHNnt5yTPY/zW7xSaRuk5/zphPXJpPkj/ad8kKxtD5YmjV+7xjb4fFP
mGOnCJHDYNjcNraboAec292spUh2xmbczFNfMHqvJxlid8R03OrSW6+V6XzL83Le094rd8uANGrO
E30bJ+qT75MLmCVuu3cj9YXRZGgnqfuVlLb5Qdr4ahs54gYrc9PAxOPl2pHeRPlTOlt7KqZv6WA+
aakLiRqJza2XyOVKYLAdVu5Q7KpZE/vIH+GJ+onYxk331GBZTnK9Q2W07Yqmuu3J9SBSraA+UbLe
xtQNp6FojROsAo305qrDM3oQ58oiNpGHVm7xwrRBBSEgTk3jbTWfjjHlxILHXWT3aNbguHonjTyY
Oy6BmZKP0PqYwfUxx4L6GldWaJVWeTDpCPfeekNYcz0SdeczpM94YR2y5M8dZPENnCz/dknt65AU
Jqaypf6Qtal3rua8/0RChXaeizpvmPO5/Jyidv3aj0jVN5FpQkLE65AEt756TdeoNSYNxQjPC6+R
J7MFQ3SVhWeRg085N69LyqTYDa69gp1ZcVQYEL9pWQGQu0LphpszeGjbbqe5LJtgdpUezEs/7PUo
k6HNkD7k8I83C3TmfUQK+nEs7fdaxmJr9sY6l9IxlCWT4jhjC/UWteTIb6Kqm16piLdU1y2VYKKX
mznTs20Ps/sJSb9x4eRvyQpAQh1oiekeQEutfSEhu3YmFD8bN1h1RhUIdbW2htQfOEjAuvCBtPWH
UWW5Qchg3s7U4s0ypQ9JZKAKwoZR5AeMHcf4ncM/3smUQSZshnoTke6JqYOM6PIrNHn73pEaB1Ob
OAeMidWzBg3O49rDUj1IBgNBed3TgchmC2hR3SYd+yKxevVcO15+XBxGrT7z892y9Mt2kOuAL3WT
nYNK5xNGmR5L3CoqoZ0SCN+jyUFaJP43DBTjMzPzixz77gXvzeGmaL1bJysZUlANPBaDqb/6qnPa
AOfGCLFgA8L/0jn1oB+LzPH7k9YYizkcOLV8lIXW0CjICRqVU0zjFt1Fva+oZuG7B/CCK+9z1OQc
6lGaqnrm+J4JGA5sPCOhRqakqNuhmQtND+JO01WMN7U+WJ89WXDrmkNK7K6XYFe+Q/xkFzcN84pm
ByuW8YhuF7APxtZkzmYP1KCylVRbmH9SiDirKQmDmTqfT/rKTZpNZTwxUMEQDZOfewCl39HJ/xXB
+hmepXW2aexNGuhVqm7+RI6Caw7o3SfpIar8vN3gQWFNL4tYhu5VzJB5dqLA33xTMYHPnABDj2T/
B8jhT/Dvfw3NA4NDPcMHcVe5uvkTQKwkkVmL2ccHe4Kgwyx+dSkYfCMyLwY4V0yxGdX7xEpkfNPX
0VKCZnURiRe98YR7sHGBi05V+def6k8eCzQ1qHiU7UgqfmZvldYQVTIV8aHUKP1IzZ1QhWF171OR
RXnYYx5QbIZioTjSxrj+O2oV0MgPQwEeBr8e5b7nUIL/i4NAObsZcbcLz2TOaYVSo5mhr+IxXuDO
W8jZ1qiiMap+ytxIOxpr+V0KIqNvRqZ/5p1w5jHDaD/rY3nAnoOYkgaQ8vsHn0ZhGPJ3Jmx/8hLh
WxnMMQDboXr8/LxGH3d8C/b3oYzGog2gS5DVA8sLpn0LuacJAQnLrYOZ6lshsvmh6cEqGkkvn1QT
Rvdl8zfAv7FiPn+cq4DxUgMJayVVWgbX8I+YkIY19zJQNxzaVKNs/KAB9UBSz+R1UQd6H9NeZZrd
O4wx61iP9Belgqe0N0g5TcKuq9cejCf71yvL+rMP5jALdByPgc+/jCRcmDMobhp5wMqaChXqcLWm
IyvVuhNVkdWVj7XMPXGcMTkDTwA4zk6jMEeYUKPfBR8cI12f6ZYR+1AXGzgn7jVCDraxwHdil6xk
J7LQ1hp+xXqg+rCztSICLckYOQ+3M8Dg+29NKeR3KFbLigKUcz09yGjlIo3pMt2vddwbMT+sraXz
siyw3ZoO6K8fx082dwjvCU5abVww1QNCxDTjx/ckDa1JsKTX9pa0OQPNaoED5OEpxJqZ+PQfZCno
gKP2WJorUWQqJB9rToblcfIdnlZsGXQn9oIDXpoL/pWHxT8nDArj7Qc8ZJnrmEe1KSjNoODJHKoY
BCxElzvG25hAjMMyr9xMbG8Ab5xsZl7o0RC8f3zZ/yDRf4dEc7swGfnfR0F3BFn/gD//9gP/wJ89
/RebA1HXcfQh7+9DZvk/+LNnIONDaYnRCQfl/wyBhEGMJrC1b632swxn2Ii/48/eL6vFAkvOYs7u
rvznn4Y+fzUE+inXDS8/rLegwdorPxyC6c9E2Ehp8ShL2z4yu60j4rSW7EEiBznh8EBw5Wx3Lz4a
s13d0vMYaopORP7Un/1Onz7ZJcAweUXdiw5L6yVm+rv9w5P8kwv256uMT2fqfH0+oGk5zs8HIal2
pMQoXxxT/OnfbClwR9BleS7tiXOxSfJ579f6GHbkPYq/uUa5v386hkkdXU3QmBnoaEo/5gN/pEET
bAs0jgn+MYqjV6J6wB8UTqG3mY/50MapbfeMrrHEB3923JtJ+MknA3z4y7SUy7s7dLRS9TKTcJjH
3RaL+3zfk2eVbWGOOFcXItUcTpTqx0gV/dmorXon9FrAnR1WgnmBrAUaXHEnzRnCogvJieEV1WGg
GBxuhmFBVu5BZGkCC+It555jfka/g3YIyC3g2INJDU+LEIx8eJBEU9BJiRJQrbe8bBfDl5Iho3Wa
+0ToLxqqH0i67tMwLW1O10gYENr2ury0ggJCk2vF2eIPfyCaIQozDA6ClM6BMZyrxiZAzyTDWpYS
z5lpfi3TlVCnoRw92yqNIAHP/QuW4avzhZ7TdSBaItCIF0A9bmXzTkkCRSbfxIZSmIiT0Dk3D2ub
d4VXlxibFMn/57zSHeo5V283HnDJVg04NuxG2Pco7NlKMOK9eELd0jjQEUBanoyhwnq+d9Vw9D0M
bjYMT/qHKRk8GRqW6iIkdYa+A7aKvKCMemD4wHbAf7YiXqwb1IgAHXGc4CCVUb0HQHGC15pq4mCP
pqkFuaB0V7b96qazt5W2U95nZTvtmOCY1PQ2F5doe+SnsT4R7ZCm7a7tlc28wtT2wKBwJqU57jI9
wcBkHDfsVP+I1qN4WODuQkuthvS0pF668ezefYPeWh+WQl+2fl73hzlpq2XXU4JCPkuR/MNEgDQb
jk3Z7b0+NQgU8aaTT3zZs5WuXYSSa/67a8tfhdLHO8zvJjtISrf4lZsOsim8MCtAS4oVPyLCJgmY
6dpW4LgtTp7svUdYmNBLB2SMMK8IdHTUo9EWyVQHDfE/IzlSUUPqzhQhdPVw6ngvUy5mjD/adG/q
lXoHDi0MGJWywG+rZtCq33aN3yZvqDPz+uCX3IF3XUem8zIs1jHXrXR8XQng/nkmc+FtgZkzhJE/
TC27otH6b2U0pPmm9fsGaV5PbMi2J1tM21YoUW8hNJczg1y3N7bDSEn8OFuEXZMl0zA91qJyxQTL
tog3LZ5h9RcGAAykETGSJc7QoATHUZl+ICBGchX05bklXbDeNIBYb5h2Wce15mKpT3p1BHfPHgzc
1jkMwecCkrjKu3QZ3Is5VI2PnYfPb2vX7zbLyH4kJ8FQYDBdtNZGonvpEyfFSiMZ+fRTjGi+qabl
kFSqBkqwoc+NOK4Evj0CNUjFRt52AFG4aOrT8FVP20G/TZPW1i9+BN4P7bqu3gB1fXsDrkg42HqU
+3xzkB0wly3e25yjGblT8P/N5TnvLC2pwkzhf93tp8iM8mXDTWDMb/Yw0OyfvDHR+Z8MgrVgHc1Y
/KFqNBY1vpbxlCddoCH1fBvmvmDptEt3g7ebc2k6g09Mj1ppOzXQs61OHPW+wdXljhkQBGrce7G3
7Ix0AiaJ6QOqio2VRF5+19p5U4TMFyt744HAHtGp9SaTJHzWzwUqhJQjkdCmwMQP5ghu7Y0X0eBj
QqNhR8Om7Fr3C3iAmnFraTM/zAntMxBgO7MegO14JL01rvpcGVp1kc7sFxty9yqyHHVxjAFothlJ
uV87o/9kTco5jqBd9h7ysLoOTm7lGy0T0bj3gH4Rj3pJARhYYe4h7DTaGcTP30prjMB3NHyQZK7A
S4FZHUZXg/3NhmBP0WoZclepbJuaFe4cOWy+s4DGf4OhkjyT2YNrT98ARBBsVNvIoVvjxiJP64iV
4IKtCh6ZTxn3DJF7lk++hN/AIINz6GKMb3coUxnMYnI0924570tlzZx+o5O2KNyXOLRjW+ymiAO/
K6zu5T+FY9kn/fz3haNPRfEXhWOWvzHr/ZG8sErM/skg8sUvUA04LzAExUMDW75/kheA+uEJOQ78
O/ODCsT/9Tt5YWUQra0jhYsJ3eD3wtHCIsS2uVABTNaf+7cKR+YpP1ZHUJggKZHwTf1qMkT/WYfX
jplXTo7RnESv4WEj8l0PyIV9Qe9dbeqA6mj7sUbCI3wfmD2tM2jEndspjJ8PMvXEAQDiXhR+Eu21
AYelp4HwkBsPiUF63ztl+wVSqPvZXpzyJI04v+lVam78lXzMGDQpTmjGEbESMUhaTFqeU1JHYSvI
uuLMH+plX8zGPlbLSEanNOtdwfyLMCZozd7B0yXdfd/MzuuoJgYVs2m7IL6JPLMDYUBZ0IbKkOhI
j3up1+TrAEkDi9O2yuJd3Q2ZcwaalLia4wyvi5BdnsgJNB/wTF1yCavP3aEmXmriHTuadjlxCmEy
OqciOqC4x1Bqi5kkuaanEooWoVONiTGovUF7U0QXz1zg6QdRzvNsMCfDg7AJI3KH1WYYRxfFs4wM
/ZtSeaeWbSYTm5oKVNEG7yxJ88rCYiAmhjS6AZQaO2oM5sOp9wUTWOktjcAoIq3FEmYOoXF12Ma1
KfFjwqOhWtJ34PS5s7HnKuLZ3pD5lAjYw9iN7c1sitoL1q/aUVeYIOipR16or1mBwuUiSDuJ8yWR
LPvYrs1H8s4GZi2djlwABciVNEB75/j1/EaUK/YQkAnCOZvlJqmY3uDLlp1bLbH2VSeKIwPsYZ+V
Y9MHJIwhfCQo6OiNU+iSl7MrihJTaEfGd8zDy3CU+bRx8DDaiJ56JXXi6tAtfnRtC1W8RKXW10EW
5V6wQKu9y1PnU1YV8dVinHCv5OhesTkeP8vCmzYxAN6preV0ZT1UzPyqhJtxiu5zs5pfoNBrJPIM
A6UOk5qNMhL34vtZ9CzryTpM0tHuNEC3PmD04O9Gt7XOEbGwew0qxbIx3Dabn5lHwtmOcudT4xjl
I3PpzAhAOWIGJ2ljEfRVAKmEFTDmsWzhJwV+3xXbYSj7o6JA3xMYEz8js7Ju/MUFWTVqWz0BWHT0
BDUaOiL62vy7oQSFsOUuzKGYC5bbDIwCw3TTvqefc4+tsp9S/Bi6dBBWIKzJPRuQK2LuSVj8mH0P
4x0sFvPGmKbqAEUWgVQ6864HosevVOzlc0vw8J4ApfqrQkRmNO0YoqHyTrzpYjvXBH3PXe3dLvBz
rpHTyVMppvYpNqzldWAeW+x8NZnf0qrVb7Sl5CpvGss9qXzydyKtf8XEJTogHm22klxT3qCbPpLr
PbySRpu/zBRYL5bqEzu0Gy97aWAtbhS3MVKfvt2D9plb31X9DkfVG1WlpIXh1r5ndDHflX5pn9TU
4YhQznA6cBjwtTsjxVl1saEh0gboyT1JrROeFDW1ZoVfBasYiEnaHpqgBOr5RmjNvK3UUIfk9sn1
uWD8iQVBGGt6iK2eOlW6X25opM1nAaf8rtfaT8nSPqa4UL9PdpVRyPirNxyDYhdsHkPeJ7dNxU2B
ku4MRR1b+LSLNm4SH33RubezaiHRV0P3SKhIvoHDUH1zBtzGarVU91bkL18bsECSDjQM3/xC1Tdx
GotPsRR26DQ5doqqaMgwWfz4lvTy4XNvY51XMY6Fe6WHTLywqk2n9jQkdfzWEW/9a64olbuxOZtD
pLa2o6aNHAfr1aSyP1iayyRlUmo+mxPKXTJp6d/63sS2OxMSS2PYFbuW6oqZie5V1yztOiYWvQHU
t46bxy6BEQMJCB6CLFQ6HcxVZ1mpFRDLYmU9EvHsfc1UASxI+A5EAAIi/C1OLPOD0CImaUyp3gZ4
Yje+g0M9dc7KZhtWPlBskC8S0O7hd6EEg9OVdDCDzl9cRnVzEA8Wo3OL4RITO/xSCircoJ5huBHd
Xl26pMtYonYV9vr0reHOezBQVBxJi+xC/lIGKCkuCkz8CDhsxHTWelpY36vxU6ta+3ulifekbsyz
gXFHH854HAcIhrZkeyJmw1D1Vk3Su/WtLDtLvaIUTJdvEj0ePBhKOJLOPlV6+4grnB56RiuJDqaD
IIBI7hKgpb2eLP61MdpqqzmmtELRqe4Qa/KSZ2O8w8Y12rRla0BrtcU+ZdizY79/S5fSe2hM9BSS
QvEpRlwFoa6tTyrN8LCAwp/f2jjeh3ZXjrdVqccHTU0zUDRZN3tU+dWVlVsg+/DVfQIk+95MjJMC
szbyuywX3nPsROLEJ8TNhrjXsLJrusU8s4v7ItLsHWGs1ZHcU/wpQZI2c6cnZ62N3cApy2rfE2G+
EcPUfzZbDJZyr8Jm2c2+9J3xNW3qLFy4Hs8jgkKcATsl74WHP1TZVdkGhNUMZ2vqvhu4XG4HYx4e
U92xcWiG11HFIB8IFz2UKVr0mIxGdwH86ffKtxo+RdLe4VxjGdt08ZF8YpnE3L+V2lExdk8EE9JS
fW11kX9pJjXgC+1l7wWqou28IAvl2PsivfzXNku6IxLRlb6Q4Rhj829E7/rBjPL9gGuYftRBezdw
LsmUQK53Xmot/eanns3ZKbV9T4JQIAjeuKZ9bjHDTpNd3afNEX1wvR0wvzpYoup27kTlRaCIvc9M
Od4QfAkdL58YyfYG/sQ6k91wqqtxa7ld+a23VRLy2Z8wIDLCYZbOQY0WaiqbKGPksSW6F2gGvrkj
6OFbo9fXYUBJVmIRSre47DmitWC2tFcDJ9dASqyNkmyhwiAWfZvp1cWt26uro2nrmv2i8NnWiQlZ
MYMHD/eSE7PHeFe2tRc0SNwDJylhcWFC2S15vItEfmsVmvbgd5Pa587gH4izZhBtFVctK+8Z3Mpd
X+hJsFSwTZ18vvrjYGzwkM33iDkJClmw7RRx5QW2HHBjGS2UWppr3Wk9zAnOdvcJnXNyWFIMb3zb
+LUhv36L1WQRJMzUA+iONhdZJrkPrOGqTMP/lhRkZrgay68iTdGZxvLqaKPHZbwQuG0PIHJ+PRyn
AusCbDg18ggW71T08zVP7C+kpn/6Ty/1f+ul7L92ULlrf6V++RGG//iR37UYhvMLExqf6Z5PGo+1
zop/12KY4pfVUsRDCUHWAX/qn52UcH6B9uPzc67uMsv8Qze1IvRAHAg0QIYZAen+vwPDA93/2E3p
NsauNGUmU1swT6YFP46Ssm5YMjX4yX2aAdL4IWPBqQnaOHPu/KgW4iqcpu32eJyVRFRHOIDbFNyJ
E2bRWKnp0iBhgMKaYWaBWjbrrQdOIgqAF5vpU0aGPfw9eLxldgD70NX9Gmz/Xui1At7kcEi8sDWk
xwk+GBXUnEqamTfuK1/EWyK/01NBvu13C1Ushl3Mcr9qq95pwnD05GaiCaoqZrpFiPWDDci7jwmR
31h+rt/BUgQTLC1nGGhwWk6YJa9bG5hCaJ9I3/7qTQ6Kt9Ukr2TucXHkmBwTZCAQHEVydNlkX9QK
VQGN+07Qlo58aF0vk9j+TfM91nmRv6lNVbRbq+Ybg4gvPagYNrUbVNjypqFHjMckDkkpdL4m6Ec+
dfgmpRfbhPMJnd29SzjRYbMlk4So50A76lFUo6z3J38MOh1S6aNr96jQeRPzazRzHGjUbAMiyCh+
JGosIvGSRHHkyXz8Y+JE8mZRE5wYgGt774hJP8alNW4JGcODSoe2YuxcCCkA7IlVv8wt1WUcNwhX
PXcsTlpXwvjXbK8ewiJavDsvUy4RFrlgSaRLApDjThjdE04ATIq5mjt/BohvcIFrWVmhCcA6bfxc
TpsEcgcQISVRoaXyu9vmqKPjJDt0iSB2Pbacjd0kwwaU3L02C0g/LgVZvCFYhzrNKdrTXAmMuIrG
uGq2r7blWKAAFu6sBW1rO+8kFjDnBYK4gBIsBJbMBNijvZmBnHdNqdVnEesQx/Ry0N36hCmW8mqO
X0QF3nbl79QhMDC+viJrgAyWMjFEoJMTFpf0qWgZ4f51KJmjrIQ7BKbqeVlQG8ISm2Lh6V2HLuZd
LcboPiInTiBsa5NfP+ft6GKvWHU6TjIUhUGrr7x7a5rcbuOYcYevdBW1iLPrWL4XjUssUZoTKMwt
PhfaecTbuIMbO1ECal5yHste3jhRqd7MQhJOlHVqoL0pi/k4kUxok99gli1CeEeXhzmlU4QEKHIj
6A2KUQJcyZElSaZwd2WcJPc4z1FkEzYuQU/xNmZnRx78N/xSkn5D7jsa/TpisH9esDpvNqYmMMmT
vM1NPRbrJIjYc9Lb6Fnie/wpki5sucTc22kpgB86W9+3cAU3MrZiHMQNoY1h6lKc55qbXLSqysnj
iqKcLsfQHbgzuadeTUzI970/NfFJ6B1GCH26XBnBfNMWv2RPaU41hZ6dzvalr6yOuUMjC1Kwhrl6
naLVOc+DKve0UJ1VexHVbbnnP8JqR0zW9wdOovkRs8ypOpq2w4wcuN909rkuTYVXJYx5iyTr7wqr
B3tAQ20ldrc8jkQE1QeVSaPCG2aeNl6tgX12nX67RKl5FRAf6FSFnxbbNOY0swf0tdnckNw4Wd4p
1bw523hKm6bzRM7QjQtLgdxE3AT2nhd129yII0px3lW1I/Y13ZiLsK4ajs94cZI4sXH81LypnNLf
Wl4Ki0ZLVp67kJPxhBN3gtIiN3nPmYjTr23jpm+p3mufrDYfP1Pbji0DOCHYa2IaNwh+yYs06E6P
bRyjfIDs1m0d+oj2hj8g4LRpKwOY2XA9Q0T1YOmcBDRPtGgzDly1HqRzzgRqogMIzc7B/9B2WmLG
SkYCB61prWobrdHNBCnZBWKHqqwHL/CwRn8yZuw+UWK8QMNxsK79oNv7pW4eHE+5V8dmzBb3ECl7
U+Ie6jNnQ5YAJxf3xigOMeabHsqoE5e8MHE8AqEojFvyuapbOHFOuveaynpt+ukVeQEs2d5J4IAY
CaBLOI56jxvASAjYbVEXazaz0T2gnU7pq7m/4qsxYQkAw1Xk8zIfCsvtCU0P6e7i6ASjVXkX4WXG
7j/11P+pnnLRo/4VNv0gq/df/+vY5W8lPJFfP/7O4/t//z885tYf/F1cZ/xC4i8aOvgLyNc+7KX/
UVW5GNZhuUS65e92df9Ap4X5Cz8Bb26lEMF5+LGmgtH3oalbS61/g9YAVfLHeoqQaByvdUGoGF7J
yOp+olA1GA+0he9XBwK1SvaMrICN6LVgU/sQUU37VRXjeEuuBFzaoX7NY3sFNBnUVQOBV8Uis00N
CEmXUZT3+aA/49YQgwzk5KVWLMfNAmR9bGHU4oqguTv4OaTXde6lzkl5NCfjPsVJ4s23iltH0dto
CmEHDIseThk8Aobj+cjGBOL+PuhDcil4jmFDlnpA7m4T6Jq3wOdk7Jzoy03l6/eO0REm2Kq3dR8G
dkb6u5jJQeiT712eZpuCk34LZ/niWtNeQQ9C4VR+97PyVhnjQzTZMhDJsEMJcjvMy71I5xs95k8B
RKAmSN7muq82VbN8s+nV8tH4hhnkazN3O5rKnNtFWi9RIw5J68Gl1KFpkc9FXIfmXYzees3G/M2F
JbrTY/Wgt9nt+gT6ApMs3Ce/p/Wq44n7dGflM6htgW3tELv0UGp8ii31sI4SQg9f8CPp69+47f29
IQWZnfNNhinqcVnFeJrqeDCE3As7OZmrbmLKpicHEEjV4lVa2YkJ5FvbpG+wXC9Yx1D2OKLbCr7Q
mh5W9fO94ALczVa/a/yaiZzITguKsmCNbA4Ie4eeXvGgTNlinmC3fQA/RW6TzO9DzHEqSJwJ3rEE
VdK5Fm+gCwrpMszxXmE1sv6uWvAHtGa5V51+35ukEsjlxvBQP2mjflO7lRYy+f5uoV/e2kZym2XT
jcnLORAvQvRlwjesxPxMeAidPMlQeDdb2ibr+EVjAglA+mI5t3Z6Ahp+bkUTAUZOT4Vub6a5VGEp
W3xqq+StxM1rm5vTN69absb/z96ZNbdtbF37F8HVaMy3BCdREiVq8nCDkmUbc2Mef/33gI5zbNmx
33zXOacqqYpLpkiiu3fvvdazZBj7SVTHx7Ry3sWj+OhWxo0H0xhDtb6dZLufLbw31dg/zBW5ashq
eVCNfZjzHWmCrPG0BQeL5uQS+xYh36Q2+IiXDGhiPAnjTMxoJXMDt5d4UqH+4tGUxYhI+GobZgd6
Xw9V3T2YY/Ylpxr0BaQ0JKjjgxHo0SqNW6JIGZmSck6wvQ7nzT9/7rqy6ayb74pKJVt0iccSQRNd
AH6O98lIxeFRNOx3sVNP3M55HDV9PJY0Hj+QTkJadEJ8GI2e/mRgc1xnYxjQgaMNOiG12FPz9Yeq
sPqLhmCSi7HXAMUC0NtUc5nfULpOW/hy/YH7T+NLLTNeWr35MPW1faW7qEN5aoq4Mtc1E4Fk7eWV
sXbSeXgOnAKALvMUBC2JWaknElKf8pFJyHo2G29hgHB1ioKjqdIPdKJ7H8LUhrkByXdGvC7bqd7Q
SYyApgCmIJkGL9rBPQdNOtUx06JbVZjFhjrpqdDo0eEyob3VWc8w8eoXpUASKor9TWZX5H1Myaqc
PXub0+SgrC+CW721IPsqHv85kS8F3HrUucQkRj3XxFHqW9Kg+N4mlgB3qWBVMWhaj2jHIKY43W6U
PHRT6rxzNPvYyWq4CPr6izbUl6b9p2joV7didnEPCj03bJY+E8vXCIw4sU1QaimjBy6xK6Tv7VKS
H2OrovjT/xRl/9qKvbyax4FGMr0wdfc1zgRCTqfsCboBQb3FGt7yQWZLiiCNxD9oy17r2nilRVvG
+AFhIM2FV7f9wXFGIwnKYi/b9BmpBsEkbMeJPky+gQiC1iiy/a+1zj+q5X/GifCaZO7R6iDTkX//
2GEIDeVFLmki+6m1oo3V9A9wtDJfI9Z90Kxs4UsTCjtf1g2723e1wy9kfD/phs/v11tQpgitgVi+
EsqiYB1m5FFq3+S1sU5ost9O6MWW7eKSGjDdC298GZoRHdTQ94ekb1i3njJI+SHnmdtbqObLLkTm
jKJj73k5uKyu3kh3uBxstm9m3mQ+c1GtiuRa2TX+wf5uzMMnYUVoYkfz2NEb8Mei8HaWVZTvQzqx
PsCUaf37d/qLR8gg8loijdZJi3vdxpFZ7AGHM9U+ks3WLMSt8Gactkxj/vA6P2kTeYJMHYSpY6EE
BVbw47fpDTqNE3d5Vj3c/A1+3om27EZkbMKKG8sa1fN1G+r5KeunW6cV+SlavPLmHH6pevblpVQh
Mj7FtjxehhpCOG/oHjTPPhp1v4tctnsLbBl9icjGRCCp6i057fJQlgt4ML7sRN3cqXR8GmuO/U7G
5qGN3XwzoMC6xDr4JYgte6XSjG9xdIvdqCVfyPx+ckFCzS3hrGNp7LED7HEyxn6Yz2fXP/G9aKFl
N986E0I01C36Fuzjh9oi3t7RqbF+/0H+YodBKbHEaQAUlnTefvwcZ5q7lYnNeD8PuDkpJ0Z2NibX
Ns4ZY//716JQ/kHWv6wCS3BOQRUiZPG1W6SWU4zralL4w/o74P+HvPjThnleSd9bB3gNPLDSRP2h
k1T4Ws8LTjFtMyEgtHh9uW3iUfpmML8sO308k7jaIj1Lpbn3NHkcAi/aOCo7MK5+2yTJRxfRAyKq
voZ/lhh7EoA4ZD12p3LKr3U9/DLbg7GBH5ruM8Om/WAZeDPBCFxlsb3p3fKRFHa8QI0bXphTDLod
6/AKshPZEh45m7ImgtPwKrnrRqyPQsZfLGavCHkJNR5TAj9oViC9okDVB6pfgkAU3Eafy+NdoWS0
MY35D6nO5i9WLN/FEnjJPkwOjvzxAVCyhM4/5WqvZ1wU+iiP/Zi0tJXENXeto7EjZ8JK1tnkHnOE
oX7Q1IJ2U35Dc+TJpS3F4I0cyiGYB268erHGG/ZuSEpjDbKDgXVvHwNsy34XWMcIKzkDW3aiEufE
GsXok5DDy9yIVezE99glqKoq3nCtjbs0Ek8ThdiqDKJyZ2QDUufhLrTsRYTK82mWbHyNTWa2p5nJ
Og8ybyet+ckr6/4PUfa/WCScGcv/dIPRzGsZ9hBWTtYOvdoP2NwocfB6DPw6JrzUoAz/8I2QY/Pz
OnE5hdnWQIG4P63JyjQmrFad2teyURvdboq1GySHgJPK0/l+4PjQRp64IJGb1q6ShAowzDDVUQB2
RWAj5yTBBRleRcd1ZryzDOXV5H5sUv2K8c1N5uU4fDyq/VEVBhnnzUuezHdjNl3m5F8ihJgvQyN9
DoalSh2kn8ziuupIsBgL6VOubnqUk9uWr/R8vaRvaqxR4EjfW4CdjID9pBz6bRl0RCHPbXQxgnU4
X4ICRab90II1UZjK45aLpJuGHYkJXPWseXio2xBLpumBrejRCeq3EAKAx1Gt6fTzsLRMSEi6tZbz
XwBj80CWHZl1Zt1slmXUjNaxcIYHm0YOcMJUYz3B5s0qqiURJNfQrt01g7pmU2vWuyqxljT2oLry
rPEFxPh6wLZIIzS+jkkXAzVMKY45610S9QAkTKTuhbWHLHMgPeQw59UyomABt2124FK8ywNOljjs
eTBZHfbQXqNk/BAR8nZIdYtBP3xRWU/+cjFCxRLvBlIvLl0q+6w138k6/tN5bP9ieVPrWAijFkS9
8ToVNZuMpMIGnu8bZ3ohhO8OIfCR+oIPz2JZL/XX+apdtJ6+bT0qvfOaV1G7nYZmWJFd+aLgGa7T
ViUbL/XWbl8bDojMEJ6BdNXGG7tpn+mNxgUtzRHCIz8mbiJ8ASXjXWP9jdYzdNkNI0PcSOzl/uwY
R6mxxyTt9NQblFuiNkofuUnnjyHZhplLZR1yMSRkLzIKvhBwQLRIu4cWUsmqljhVXa6kXpdd9113
Z1ogAYvMHjfIW411NcyXsFlBzeSQwXUNb1AxvdjNXG5rTK4Ot4N9GtvHnkOES2b3YMDtXqr51vl2
vv5nG/qD+hPj45Kt/M/qz/ui+weA1V8/+q3H5r6x+Kvou9nwD8/tsm/+IeMNM0MKiv9JPb8pQK03
Enee5UKWsk2Ui1SH31SgtN846yyWBGpQueDl/kWfjVCwV3s1NiVhCSag5J9w3399k+liidshiYv9
iChx2HjEZNGFUDFkVbBrW1uxkSPdTtyTFxtYXWWs4uNgswn2hKm66xpUKw9qbLxFGzbdFrZU931j
Bx/IfgCBOxsIExzwF/uyXqyfpIdZl/FyPXNSxTRiGBlSrRGgkv4SoVc1rqjzo2OqF9wXgRIbhDlW
WbWpvBhtdD1NVHkprfNxPSMZ/dLkaJzAO03mNtUa8yZCfn6bRoHpawX9gI2oNOPA1AEzBGpblaw1
I5IRXqmmXPXFZF9LEqFKtjOGF11uGIdhdo0Ldk2hNmNW9e8FjWxvDfu1/cyr6DhoTIWvJ+gUzTy3
rIh6d9AyfKUTYZkg9zulfk7JtRzowwiqvQ3IgvxLzBe+B1kMPV9Z4HD0OQ4+zbbFDpwCTXhbznjn
/YDf7K2J7OytGkR656UCID9k/5uhC9RDiSXopm3qfrocqzG0kNjQ3VqRhukCF8kzPWBSVBWUN1Hp
nsaU36vi8GCf0oMgXzGVC0YuqqNzmuO5/KCHrnsbZFQyK/Zyoa8DDyoRc8eh2Dpu3nCcORdjmZc3
qV55txYRh6hrSTPeN3x+2x5DxFVmx2hFomgx/yM8Gc9k5NhSxT3kDfekcY/glhJxEk2uRbAeZxJn
DLAb/F4XABaMg5ZBDsJGVdykdYXRcjbzaWM7ic7YZBh8vPCdydlMGPZ+1vKW96wbW0PF1ceB8+t9
jTD+bSkmxmserS970cI3n3QtJ0W0jVpIwMPknUaGhKuJU/meMyo8jcaMJcob0Xf6FvFRNPAaTJeM
ScA7RNrw7ILxAG2te1dlaTjhtpsEM7UxUfE+cKp2voCNz2UqDjrtSoIqGPwBxw84GzgCkCPID24v
Iiu1sB4NZXeHJchCHmaMsE1cTTdWOp2hR6VP5nX01cXPbBj5lfvV32+fzf4h4VY4/7W/OABnKMB0
BgQA011cYAs2gJQpEALpGSeArXthC7iO627D+swcgACutYf2DCPIzmACWTYgCZCZW+iMF3aBE4Ta
PZpEWmRpcO3kOTqkhXUQAT0IFvpBdgYhJF+pCPIrIyHMhaPWzsJOsAycT/EMXkEsZIVgYSyIhbbQ
GiK7qOZweIqR1K01LyquMbZVm4YzLFmIDTFRtLgoEqm7mLOi4cm2g9Des7y1B7UwH4q6Rg7dYYYt
sc5BhYgXPoS9kCKo0RqgEYrfYT+JGJhE38luPbXjeKkRAXBRdPRUJ0/dFbN71aLAxIOoNyj7ivEw
xEm3cYhgpbXM8BmPzo5unPbJmtlpsoAM4GDeja6e7KZYwkouW+eIxPce5BnReeGwOLOsJ72uMaR0
CCPmqStuwFzf6YYhGQlwFcY5B4DcrBYkGPpFF8P1FryA3ySWuhSqbD4nk3MUswzeV3U67Ecw4ffK
prhN+qJBUw2g3cya/lbvAmNbLYbqIY6mnWnPx7hyyZwyRetHUZNtJx3t8ajxUzr9AAj7dVGCEZnf
FwGCVHA2N3NZX7dDGuAniuhWAs3bVQE6lMTWxDVqweHGblBWMz7+iPGk2jHEdzdxMAVbzNoJkkWS
6AudzMq5oJjJ+l47JBD/LqcMbk7nhB8W78861Ln5pA6wGNK8CwqTon5L8t2wF3nYPtLvaXkwBm0X
1uOXrraz3QSRZtPWcCZ6XQYfjNTS8tW4cA4xUeXklXDLuOhsbgt7IzetSwWUbwslHstTiaJ9V4J1
PrgB/YZR05xTV0beLp45mpIclH9rmUjYent2jlNTEQgMliBONm4Vt4jUquDJq+D6G1YebDh7I1IS
3eqjKtKCu8kYp+9KWCu4f7hMB7F0tznMrF0x9+X7cgjEW+SF2qbtITgWg5qP6POLy6kaAAyTDnAy
+IPrxh61G67STw4+cuHrHpCjsMFMVZO/Nq6QR6b6wRqT8MpLc9ejR2ZVUJ3izvFTSdUItB69uTmg
OLXgqfs9No6jgWh2xVB5RKuAXGLnoDvYOaWTHpBf4qErkVRWuDGe2lI0yOYbVa3jDg2xMOo7O0iK
E81+cTSSVK1dggFxtfIYmMNWjLLxx2VoI8HSgAs3Neb1TvLZYIr2GRYPfTiAXFDI2mCwOAdtGHq0
SQw/mSrSoBk+PxbkFN9FyLs/Ec4cbkqvItEpkB80r/sSxyp8h1eaJLhJCb8xrUdlWhrknyb1pZES
96DDO5mnKngMa3NHg/VDYHcvrqys3VyYLbxArCAoS95N/eSt26yQa8epn6ucuL3eEBcpCvNNrcvy
cxg4PZg/DeY41JV9DyO88OU8mQwoAv2W4Jx6gwAkPSndPqoQTyAtvm6TtxIVqERt1PpDVA/lptHz
+RhObbAp8+ZTl0QPjCEopagv6MboDC96+DXQ6tZMF9H8esvmmlrVUsxUrt9yq1uNnHKbSAXxs0zT
B03azM+GSnyIpAMLIHadz8RE3HW9/oUUzJVbxyB8NOe9ghaG9JTIgDEVzsGbgvmqFB02DoMwyZC7
wOx1BxLOA/bOstxAyUUmEfbGPhmn/MLoS2K4kWkmtv4YD1N6lfHMIwa19a1eN7Qakha/r0h2dZ+V
h6Id7805arb6HCkmm0sSaDJ/aqk//dboinva9gDnkXqSV5kbE/0U1SMkL1rAX02+HTt4/7XmvgSh
fAdzK3gvKsu4QREGP8a1UDi3PFfWSy5zHXlYx6AtisvLUjGT6yr52ckHn7rgE13PKsIhk5WwQZth
75ZBsmrM0tzEhBeseteOdlQszh3c/XCNFy/ZItYYb6Rygts6KA41X3qR1QDqxDGaGtMHHMEjygQP
HdEo17We6EejTB6JvLGZqkbdrhxiq8Mdo4q7LiJhJeEq6PSQrbCgrEyO9Cutaux1Y89PLUC+pdis
dHWDhzH0zcHjlld8QW20Z4CGN0cTN8HQ3MxZTP5Bi6yncQj1yz8wF1WYuseHoeluS73FSKCuqdag
fdgznbY2GP1p6iD/E+LpE1KLtMfNIgzF6GgYVTmmdYUp272y84qQb4RVcnIAPtPmmm9lrdKvbZz/
Ln5/uvgR3QO//p8vfm9RwLFXfa+qQD6x/Mw3raowFzg4ExrUEQL7H3eub1pVXeePmIgZhkfb36Hb
8U1WYb0RzB3+VqMuMOO/rnymWKSqNLgFighIBrTv/sWV71UTW3B3RC4G+3hpMlMSLg2X76j0mNJ0
nqdqOHb5p7DJWEMfv/s0fjEs4o1/3yX/6QVezanq0cjycuQF3ISUMpeIIe857o+x50d/MU3+cSR2
bu5+1y2n5kP1i67XMLh2ID151f1Hg6Rn0JD168TKiJEiQUGTBtUnwd0yrawPTTKG7kvEGdmKnShl
gze3oKkdq4MwBEzTT0VVuE54E3YYXTxnF9Sh2DHo6j7HZLLH+VVXo94yL4VdzhcZMdRB/eASIUVm
gVYED1PVbhMZWwcS9xCMML3CNJ0ElWp9iRph5Ro1s1rZ20gfkPsaXru2sryK0vvK45ypkRyo3inW
/BJEZ8QkfUBw7+Sh1sv4cRqz7jILKuqBuZ+yAQNkjJ3w0sGEubZGCkFX54rxgdBeoLZaiGHbbWWN
aQGx8o2pOeV8mbRepN0P4AxNtTH6MPA0rrtp0o4BwTJ13OzOX/5/u8afdg3aRazYf941vraL1s9p
0f5gGF6aRfzgX1uHh8rdRFdlLZMmC48pf/Rt61h2FQbpBvgm0/kKQv/f3uFBk/l+V/m2dcg35F8y
e7cNWEdL/+nfbB0slVdre2nPMPLWmY4i4GAS/OPm4YmGZnNQaZcgBfoTgnyCsczausizOd04Zdes
of7KOyOzsdMXsEt0SrULVjF3obQYHia6PWg/EUPqVevSxBS9tYJ0p3yYp0RE2yraAA67CxktmkhW
0IUuLBMTGGuX3g7wZFfpEOLpwS+z0iGnM85ZWu35Eg9spogpKzOT962qmE2XkoVDF/xoDn3zgDqd
m7nTmusJK/AnoSH/do1HptdfjBKLrhN0p8mbuJoSub2rBstUKyPp8rsY/sMBfjT52Q4G6dVY5ekO
c0q8TjI1Xk2D7Vzk4Yh6FZzKwawDb9s2HTVHWsw2qVFCHGtbkyNgyClY9yMdFeTfFcKESahpP0Po
24CN4XJmVdaVqN09stq7UugOXBhPv85T/VIFY87wAvtmyBLHLkxMNdTLYNuKMvd5YIqNq3TyucIU
wRl9AayOtc+XlV/OpL9tHUtzsADgnwwKOkGd6ZTbUYaj2o/K0DFfNvRD0my+ryzuC8MUPdHsko+o
3OyL0XT690ov5CoC84EpySiCY1lPUmyyIoprz19C08VlrwJjvlc1TrhuEw+Fq70AoteZocGv0eZt
ZzcJl3lVNLMvrALGq2a2WIPZzWCyGco9eiHc1c2Atmmk1ddXzCNkU+8ZD4w7J1dc4RCXOzdjDgFG
YyRO7RlredSu3LkxepRKsXXlpLWg3OMCt9HSmd5X23uUZfhj06M2odbXGL2MY4gdqqS5UF8XDEu0
CGBIwdTXonfTN44HjnFUszo4gWrt+n0hA+uunikUU0r8ItaAqtZcb5PhBHEm36mvhwg+XQL7tjB5
RDfvTG7dy02TRpH9OIiuEfdaP+G4gFWaZLkHTTnvRrkVjJtpRZBkVlhivB5iWGjVtkLpQbJ1JvS3
8ILH04CDMOdsUWBYZawTWsSOjz9AJ7nH17oGFRcoM+0pSi2CuGFKcGskimm8Tpe6AvtURXcjrBBO
Y1O/U7jUSlLKrAoEDLDTp8BSaX7Ukknqfo50+mbuB5u0RNC4gd+h7FcrUG/qoGujvpeDiB/nrKI3
M7jdBAUlcghc1+rxbRpnHlbYyjY+VJEp11mYhzcVEVU3dhW7XJhL5iQRTvIdvwAKcNEsEdqV2Iwq
g5MyYSSwict9QsROS8ep9KUNMgFBX+meXl/IJAkuIhcQsFs6GgO3pnUwK7SjtYb43IIdBFjMVz6n
+TLcbieQzUusumhabliOuq3cMtw5lbmK9N668ZI+fAgypjQlrSiLi3M4f8Up/ncg/ulANBDR/O5A
fPis1Oem+fz5h0L660/9dRq6+htCPxy0xl9L5b9OQk+8YU8yoEy40BFd/vl3FW3Yb5AlC9s1JQqw
83n3rYo2zDcckIsVzGMkvZTf/+YohOP441GIoo3oYZ0ZOSIeonheC3icqSZPbLDUhdbTKC53PY3U
pN8E2jDIVZtTunJAOXK4ahdAbt7g2NYXaC7ZFM6+ys2YAWYAEoDpj35sKkC73PPTjb3Ad8PQbix/
qLEahPb4jv2qwt1qWMazt6B75QLx7TyL7vgC9nUC51OnSlC/BvR5yE/hmkzIytcXJDC4246cASGY
kuA5hfQwNluL5q6fKReicIL3w4RmQBRIk190bIwg2O1t14AoEy2Kwj6Jwxt9ARWrKc4e8Cjjr6Y7
BMkYl1zxLtK7aifhMh2aM/M4lLb9ES8MJOTxTEXOMUpcF+DDHik73auRWfxdN9RyrTLnhAXUuxYJ
5l03D8MPpJ3hMacZtJ+drsccSssiSES9q9mJ90NM3iSCy1NRFrAPIIFtbY2TcKZ5cqMc7xCqdG0V
Y3qr0RXkRJdMg6fB3cBvK1YdF4L7GtLdZqhM4YvZNK+8ZGwuumbW9oE2M3FII+2AjKSEs1Bh78Ht
AVpBFNeEE0CqrlwNm9uAzEonI3IjIatchUFu7UyyLrayMiz+1mY+lb1srp1YozPTyQd7AWRPDK02
zQCVIHDS5jSntDUGyOZbmwDrNXgCjPALcLujC0A6xQeRU5rrJc2rrg/ljuIveOrduNiyAdqf8FWl
EyIbmVyHVr7MmxfW9ziC/XbzrF/HTOb2NLnqLbmX8XoSYBSIngf4ucDDgYV7H91aDV9CZiPbWSgo
8FUAI5V1g1GRuXl2NSXlIzbc5BEH1fSsoZZDlzZb4lor0v7S1egsFdgPYat78LrLkAmULQN3HS0A
9ECAQjcWKDoBaI8R+IWWKAiz2rtdkZ7GotIOLn66G5nXJA5WMU3BEoJs7ccMbpx9p5Fnta2bBa0L
9BtC+7zA2umGbhO18NvnsTa20QJ1l2e+e7Wg3qfOpVU9e/DfmVkK5Weyy2m1UZCSGUh8BM28eDXK
Ob8FcbX3LKyWUaeq69qWz0VWOcFVRURAdIkH/q0d184dUTA78Gu6dtHEnRnIXdbSN3VWvTco74VQ
3Ao7QjDNHJZjc9t00s1fED3SqDMVGl637R6tcjRuayh/tBcz4Hxm0KBCqDtw2JnyDkPhSDhtQQNI
u8SWRqCEliekJE59uC9NiplHmQ1mOq4tkeJgW5PNVZDN21huo+G6TKS4YaPkc8/7ct4GdsIEEpd8
IN7PUTW0vgCdf6wmJ3feUmfIilQfa9JPilIy+MRFtYHzPnsrdjhORFNDgEivjyfXgiTjwazBsGDq
qT/2SzyhaL3ko6MFk7Z3VQ8uzSqyQVsVbtel6/4cCL001MzrIcyJBJrIKk8hYPKkCDhjF3rUin6l
KmjSAP3MT8zs2nTH7A1/GGJBBkq9FlM9wH4IvI2yUl4Sa3mN93EU+oOBKZUgoiZD9iMGkkzY+yBe
tSk2uJX0GjxdeRgnID5iTxU3RLnKwiYHvoqM9pIQAkusi4JAk9AZHRJiImXfjL09bq0lvUWIrAdI
b/EZ+za5Gg/Z4MpL6vampjKsgbPPuTcgBzfsa+WZ1UUae6z70QrWFrwErvud4ew6XUY75fTurojq
9FbJ7GoGRuOsat0qrsbIii6DsnQAhbVmxHjbdRbfF3iJdac6LGgQIA8uDH5LU8myVikz9dCONzW0
em1LOpm4d7Iy2diymXWfSHENtrBSWCW64s7tHRQgNkNrsGWSPrbhXYJKMlZZVeOzH80Q8SDd9tU8
d5lY5c08vVRT9ZEzqj6iUbC3A0BnPwYQ566kqMR9OOvBljB199Eis/pkYubicFDZRRY6zU3RuiSI
apM49KSHvsxcWREF6+vGwQXC1hns6VeId6mjx2vijN33PRyRgkRqWe4TqxovndmZrxH0uStiBnDr
DFNCU9xgJlIVAODCcUuL1MTaIeaEJnSEPzrpDXOT0Aq/RSKbECru7ZpMlY+zU7QXk913AJTVvLNI
kMNpqzM/nhuckwMXlRuSgeib1KN0L4n3KImFMaDq1cCV0MeN8HxNayV1BvqhDKJb3HuD3+Mi2piJ
F+5s3gDYKFwyRByYEVvjbL4zSNXgLLS88pmwufaau47+mTFksbVabIKpHuh7u6mMt9rI60mvCNcl
ATFb4tLLTa3a7JiKoXrqWIfXTMfqWyBe3hWqc+XThU+uGGjA/zai/pgWFskIGBL22dx/qFwzvppA
L7wNmHIeg0AnlitpbCqBfAab4hbCL3JDHJsRf6cfs/JvrcQZd56062dExz797HRtMAk6oRYf85WZ
u/ZFzvQCz/Did+Hu+nGAgLkqx1xs0qkQF5EI36IOs+nLM8wiO4/UaG0ysGKltUvdTdasCsRmIK/9
eiTTHLxdw62G0594Ws0o1yazJQR7evtI6h/xLhh/GbqbpMB4IDBWTT/aXCWRoPtM4kCVqFAiO81d
+qzQxG095G8TgzsbLou67tt1gUD5WY60xEdikOBnioSdoAYQiBWoZwTt3BvENBBVS7p7HEYPjT2V
8em/htf/xYHIfrAwEP654fXYPkc/lPZff+DvHvkSoCkw+YlvMqa/G1360ujCVoFz+Qx0oMn0rdGF
+Il+us5F/O/uuLHQ8gTdWrpRCKX+pfHwrK/+oaNMS9xAu7qosiBHvI6qpR0MMmwCO+oR6DWnvjuU
07QFksqBlpvGRTqCsfL7kICcxjJRmkwTEzoqmNupUvW+Bt20DIRQixIHsTnH4kXTZN3mrHxKqCIb
QWJihaEh0M/7PLfNYKCZMRESQknf48l8jILRy8t9l8MJsEPYvEgrskC78XITuABdB8Z3FD564dK5
coCR7wdUZmN/ETodbt2LAKxMgrHLrfr7sudDvtcUdcamNIn824TJULPCzz1ilzwzX/CybHolTeQw
l6z50Jxpg9W5ScwdOZ1H8v+iXeXI2fAHZQcPKpeYxHGQ73lTuLIwUn4c0F3TGDdruFB5lFDj4TEf
AV3NTMa2NOC7Z08H/sIlg8o3TusYuWSCZqegs+2gU52Zvx0SRq8WrQRQGkA7B/i21SWxn7nS/UTh
G4rCtNcuxqFY8qzof0z32qR3s1iTj5csDJrSks5OAoLoIMGIoq32hFcH+rIPpX2VjnewbuL6ugR4
wO1nleMAyfuL/3aE/9OOgJGFm/g/7whvn1GIMU3/kfNifP2xb/sCnBdE6iQ2/9UCZ/F/a4DDefmK
fjlzXL5tCewjgkkWHmHLRv5v8Ct8a35bKC8tFO8MiBwa0vx2/2JutszF/rcx0EX36CycKe/0F87Z
vT/MzQCiVJ3WdPYp74lE9BWSo1ONMN2GnFY1H777YH4xQ6PN//rF0OovxjKPdAJ5nnt9N6QLrdEk
grM1T5E2le/PaZUTjcwnpOuUw0wdcUAJx3z2+qTe/3+8NHNG9uZlbMDE4If3GWupPraFbp7oFPDS
qG3IHZkGjmmns6nC3ZGCHiIJEDf8w0hxfv/yP1oVlo8ZDKXEzAPNmy/u9ctLIw4V7VHjlMFWi31X
6wFNiLYjGi8ulpcbcw7837+m5Bl59XHzojwqJmcLTP4lA/r7magqAVCHgLNOFlM7JgVoQGVuE0AD
jch7KlviV80YsvKq0zsgPlHbtZ/sEo1RBrTN8CvYx7vSCQHfNahwgs08z+az7UooeYHVC/2yP8dz
xqCvmFPQLIjWY6bIafz9+1imLz8+osyFaNouKmPu468DoV1CWbrRieRJ7zSelQ5jGSNEUjncBtYF
juXickxRR/7+VX/0JX79xkD8e7bDWS75948fHhIyJxmtWj8lek/gxzmzxlHRF5GM1QlKynhnmaRx
MhUHpX7Onfz96/+8MB1Ddw2XcTtHCNOuH1+/9zwFNWnUIXvZ4128LJgJtvht2BNq+PuXeuVsOb9X
Q/dYWa7gBX9y7QWT0yohOv1kxt54p4HLT7dQ4Cg7A4OgXpBH5nPPrJjVKfLcL52BxUIwGuUAraU/
fN2/euMgEtgtOa2Nn55ayQTaq0QgTh1jlMo3wZEWV5LWYw8PnuSU37/3Xy2SpRXLuuT/zk/uN70k
d1AzesmVgepdTRF5KFzS0O8sMaM5yEtER8SWErnLU36OPcx7b1y0LMhTV4ikikvNJsg0rKxl2iQk
usyUiEa9pXqKIuY9/K0Jq8yCJjAcPKYo2fb3b+JsOH61ROAtO3RtOSoogV4JBpIsDDp38vRTQFux
2s4OiZrn54beWfm+rjGmQtJh35v4AHMXDz5EuCWRZ/KqPS46Gg4xvKwMPt5MsI0eiOaTW4vx7ve/
5y92wSU53sXHzC/7k65BG2XXA2DUT0iw+UDOH7Ne1uV7fQkgrbL6T0+2fP0w2chSFru2QdOc3vRr
JUXehjIR6dSchpJwR4sY4Gf4Wcs/DABA3ULirA2brFCifokeFX2CTmygf3gfEyVQrgw1tZ+MoudJ
XwJLhcYiiA2TjXN5Js4fEcgfDi9u2N5Vg+jhciLS5Ip8JPNCOryhRUT7Bysa7+DVlkhfUvA9Gzy5
EjfMazvl7KaeQ8ZPeIKYNPleOc2kmzpackOrb2r3qifRCLBSn7RraQF/ov0BxXfrwdhKVvgwDeFP
Y0m5nch+I/LW2ZKMBQkqshvggUoPJ2NFtyyYoQjBY12JaNAeSw3B61o4RcGA7AyXMj0nYjYuBSsj
WchTHAELhCpZEKFuqU7dgqdymzy5AllZHPsEmfnahdjYreAQgGwklYushyl7EUwb1hl1AJQL6MIl
v18ffZpwCNmHdorUOm45vw8EcOIkroykvCVxhcbZeKZoQZ0URFRAugfI6WjlU6eyZFgbgePce1gX
BYYpmHVYlPoKQpAVAqnyiGBFqdJK9yOWKDJ5FVrYdD/TPpCrqutM5nJk3mkXgaubVzLswBmXfXAQ
DGNQlvd65zuQp+sTjlzgYInVKosOhGQ6kRPYUN46YZ7VPg2YKFi7CTetEDPBU5nyjDgo4sAoLZHD
FZaocENpQNowoz5+uyWpu/FMygTlzmSxmctG3JecAv+PvTPpjttIu/Rf6dN7+GAKDIve5MRMJklx
FqkNDi1KmKcIzL++nwDtcyyVW/7c69pUlV2WMxOJDLzDvc8lu5E/NvtKh0PrDGKM8wWjJAtE2BUh
KXnPk9lKLFBmywfYjDhOKGeeQ3gp/DHYZ/EHCK1Jp+DkxmlyMwAR+RpUrGmZECXIiVLw++BhYvS8
LqEggCHoHonUJfn4hVQoECcDMGo4Ovbv0NhqJq2tuvBDOzrQStVfGLeIF+Z6rB29JnnnRpm+xX2U
IXRN4mpn9nw92yTqqgvY3gIfmD9subFKUsgJqpsmwg8ZwGwAS7y7reltJzqt5hHqXJqziw8U2uiq
win56A+wvUJuANAt/q70y0CvxaFRBR5WSfbHNv9t2aONlxBmnwHRA2fGjC8HYFPYvBjJwDqXKL6s
kru5ncvgYJDpclEsAshvnnOlK81WMWP8TJz2hvvWwqOCW1fQPG/KOCqeJkPxjc0RidblPJNsMZDJ
Dlis5qxIZ+5KlGIWD1OX/TZdoeUTUcQCgC7RWvhS0wxnrYk2YjeG5IMyG1J89fnAkZ268V3vB5BS
l9lz3yIxYrpITepVMNacRuUIWCNawuc1b00tWl3eQyczXM4hn4TBfSkBhBB+kkArLkuHfz2CZt4c
HUd9pqyLnnt0+bt8LutzXuX2YwuVgH9Ix1Z3HTNrZld+hFvTDQkhISCXvxMjQ1dMoil8EIDwNxYf
YfkhEFwcaesYbcCw/BMSx9INSwiOmFDwrlCKh1ehX0/3fyDWDE7U9YykhguuIsFD1M/IDIvqQL23
ob6UekT/qJCckBei323Z94zIHRAktzWp8DYGinS+bddaJC88V35aU4PjeCCLeeEbGVwqw9ketQ5/
CfcETcz3fUq74RSZDry3eTx3UzMSCkr1iEZNvFnlzIfiJ8kr5cmg3tOamwGXqXof5Ewyegwg92Tm
g3hbUc8MXdR7U+iU8TBuX6EUU/1OqZrv10JhyVsi2aes8D4GemvquWx5M4xrs3fXKXxwc77jnNgd
mTcM7w0SkiMmnLLI6ytuI747W79b2Es8eFQtj+StTPdmZlKE11iV9sLKSVLvNYhozvF97SM7pEpX
OlN6qOHLnFoleecDf4bAeGYM01VrSKLa1gKn16VKvmTd+0fz4+jSZyYMuNwhKHRRKRl5C9iRxCkW
IGIOrpJSuOT9AJK74LHDG2xslp+k/1Vjhp7cin7H6saLV+tPyIoEOfMDMxPKIJ48UATHu8Ad1XsR
Kr6jBky23fGXYWzxAEY7z9lW61YFe1V6Yc0WhQFTrZPHN32DPc0/8XHqszMY3n069zNZoknBux36
VB5J/LNuOn17CoTmN2ac8WTKISnJfTZQrrpBNvfXzQiJ+lgmsHiwcYOg20BDCpw9Yz3eDHk2YMLd
nGvWWYQbTkPqP2Y5oQn7TufcfwTSFwmR5FDBuaYon/j86yEAVYKI0RSK5LZglXIFtdM5tbA3zo2n
X74ciSrFDUU51lnNa2bVoMFjvlXK/fZIlBffKp4TeIg8yLkOIyVoWKWE1ifzdDvNsfcmAzgWOUAN
duzpYiDFEvzipVS8k/VOxM9lqfMaXy8savS9JQsOHzduY3UbEp4znoJaf0FZC+nnYNcEvBNJHOJn
WibweLSjCkNBR1FkB9qHaLP3ekCGKt6cLLMebSOgBwgz2hAXM9HjCLMamL+tbYSc8yGZ2WnYvHox
8rNta43T7foJeRJRIyuPE0jWWKzXhncZjeZ1IcbjkbQHgis5us3NSEv72Lf8zVpLjvedrtIW+K3F
R8W4PjbnxeSOagpgZ06Q8NkX0eBjtgMDUZRd7mTf08noqyYRPYW7bLTIDJL67SQenyLXefNN3/F7
rRIinIq84me1zA5Ie2dxUAoU2LcEw/x3/Ov8uGywLMCIlCTFIeGWZxPKmPE+SSPP2Y9QPQm9QgS7
F7ifxf0kCaHYVuw4l60hTfHm4pcAFJpG4fOawVgUvXvKMUDVe1QYY3FZDh5/uugTu31AUT1yi0Q5
FxrklnWDsUuffZOdGRdEnXPIU4rEuiV3O/oV1iH1eb0AH2eRbtyHzOZc0AerjH2eOOu9G8UTj7Wp
a+Rx8tP5d+x00d16f7og9C+wrzFhrFo3v/b7gFskMMFvuSIfLpN4Zh/ycUOQXBF8b/whH7alHOTR
yIBQFnovGnvMUta7wptyHduOJegGMTA/5LaybtAucRFypcOcIKpb4JxExUkEqszY+q3NEAKoBaGR
qf5Axlhy94G5APMGJV1dzBRCkmAL27qxXD4Ct5z1KBKcVOR4x/yyfEKd720fXfWhbrhp+qzmtHdS
65NgzntHp85NbQLQ77fdyKG9noAIMkHGYyrjYneRoR/fbCiRgfgjPxv9AKo2ECpnyKdDx6FQx3KI
Dq0RkDdc9frdZj0O9b3Tzrxu3MzTfTm70ts0tGoovmYKPxHzuft5gGSs1Z7GjpHyZG0ktdDyMJDN
NB27fqiST5bWZZxIdrVupDnwLkTQ8QpxWnO3mxax0Y+d6ClCYiMPn9d9ccUuns/rg7zHOOs/9MFU
fmIJ+DUxImObh5k6ElSFUEZyso95nH2PHXQjvuZlOdDO8+1QO/yAJx6PrPB4Is3puGw7Rp4hFcrs
PefZzHVOG77QWozLRCxO5hzMitArdpx4ZZJhKk9s/7Jrx1WWteWpWZ7o7KdjZSH72BZNU11HtVN/
D6eCesGzAQOxseAOk8qGizxNqjMvQaAVyWUWAd3ZhklCTdW7ANnsgt2sUds6dtXnq8PKOBoPcWbz
9ciy4T/b0OIiOYKEVSaA8A4dHGssyTiX2oEap9QlXZsE030e4zwqptbY4inlN6Mb5bzglB2dkJ9q
mLREPpiStxctPsMmu6Y+YJfBO53Wh0nEvvaV6X+df6upMXm6hE24z/Qz3GI5/ByBBEEgr3vn2IRm
Brsq04m9HWda7U1+ROrFJI9+UodXaRi7J00qvoknET5bRqfesXMFO8/BRkwPxvdaeTbPT6zs3K1l
zGm1eKn9uCYmr+dmmOUcjiEPzP26qbELXW82URhclRKl/w5aL2f05DavyFbHTd1x7smWn1BXIDZI
IwOLXU34TaxP5mUh72ZLb5ccbUHAhjt4pjqLpucX12lxjMhxRxsfFUbLjMTgyVzmVeCefH8x/RMN
29RpqEUP8bqXFzWa4UPh2nZAr0L2rZkv1mMQWIzsRMipxJyHS+JnBo+NKLLpJEqPB4uHovQR9a23
W1qdJCwmfg9LrI+DtWQWWM89ItA2TMlK8xDnpR/svbmzD7xy8ogsZXqCXLdcJfB+npqe+B3FL4TT
mW5nOfBA7H0c7qVJKIPbGLdyZQhTTsMTdqRD0kcsjK9944j3LOyXbwVV5XeWXIpyeyziDXUV4TON
Mq8sirKLQmOKEe5BLO5XenELGRDPbT21l8KZ0huwl8Euzrz0c9l08YNHjT9t+xJ5TK6ZyJjI55vQ
aaKnxPDzrzX5T3InVnxyuqKUlxWrXACxtLYohCWajnDw/qvp/PY/2/BAo/jLIGv31r39wZa9eSu/
/Z///ZzKGP7D2w97X7H+oT/2Oz5kC9fjb9mCaRPSTaa1f+x3AvLNfB8SBUgKwR5AO6D+WPI44W8u
dghmOSYpsmwHmEH/seRB8cm/zYHFxPzZthEX/pslj/8f0d0BL+/4es/Eu2AJou1Tf9m8BINX1/Uc
W8cgmKsCaGcNWZ9hCnOCub1KwWchc/gyV4HQQos4eTL7BhsgYZJnQuL7G6f2UkRTg3MQfmRFe8kU
+TaZWRdLryoe62rm3GTMemqj7jEaIqR3SJTeTKdhJ7qTXOAnJY3q2dZD0abUtdxAs/Iuoqo+17oA
c2fGcpVJNNl20q2Y0xBOtSFLPnzuvNr4lk/+9JQ7dTl9Qwsb+tllCn75Jqn9vQSbFMRTdjYRfQcX
3gBUAioQXNdNbPRA9jrWyjs7qY1HwxWI9pChDPsm4MDzcalvVKl5mZQN040lp2I3shL73Ss6mAGq
GwIuCymFRyBvMWFujH1IWdPLa1szrYOR5DCrBTIeqfx3t1yqc0wOJ8/txd0J6eYvMoMWJazI3RnA
OqjqnPF57UUZ9CAfc5WG5ICjuCUiyfRJt6SVZ+1tvHaqSJGTTNMTQu8E1Si956ZdhtZ/ZkkzdPhK
JjqYRcLF2ExZxOA3CjVMz6cqtD+1gE3agwFv5VEirXnrWZQDQWN48erGTDDJfrYep9HRVzm3uBY8
kqzHMBcc82vXHKcdnVDR6KlA5xTU2LKmFlXAABh9dYpayGkqitZAYHTfBAlnMcVuy/NnrBh6fvQd
6/8smFAtIKE8yiKAVbrkS0r+jHAgdl41FSs5O1wowJjQRs+ZG/BoWGHr3eBSORUJmq3d+pAM6pyB
AHYdnpe9gVpXBhobsQ4LUK7yMcp+AODk13gVCJajPSDd760Be6Iu3A4f8kZOaqGr0iOEueRJZMcW
j/4MY4NCTcxFQU/oZucuX6hGwLTzBkY0XvGeVRhXtxyi5pUUMUqCOBooHQWaaWJwCUd3d4EPKuYm
GooxOqgONPOpawZdwNV02GvjRzYNf/1HO1C3dNFFltEpER8Dhwrhmx6ruIGOf51w42F+W0C6bYiT
5wrKUQdMr89E1yvZg01r66M63W/1Bs16w4eIAGDcBungXa2v6Pl6WUa/7JzGAokvNZFOychGhiqj
zKmbMWchJHVHe1gupLTcN5OYveBjDeKZzOepF5hzseCQRybIwr2LM2QguaOzEVInBduFp53ipLVh
9G5ip9DDAb3RTMiS++x2hLM9L/pdBsgq4mMxu2lFlojgzYrG4y7D32jdhLIgJrrIFRW38nRQbA4s
bXmA8UDRWBf6K/0YO9HGm+qmm0OdrMUgfpY1fx3OKV1SENJlbgw9gsvrtZwvW4ACY8EJtc6Y3NK0
5kPaNsX3ZRHckZln6HvKshlb89wPyou6H6gOfaucelgk+bSd/Lwbd11oL6T3eeM9iq3pdshYykGl
xRVl1j3tYpFURAiHbthcdUG/rRtBALSwjZa8DhsrS1/C/9jOUhEoouueLKQ5oMAhasRh1s+gacbs
UUjVvHZur6IDEJGJlLHQucjGoDzgzSeZaogFWbSd+poZoI9QSVM7FmExPQSeUW59G1bAxpaj5MNw
Aa480zX4dGVeO4QUkXChe5/C2YmwotbjkiHYmULhH0c291/bhlp2b1U1BSV1LxW0zcj1FMd6D1bp
6zvDCH6Wvs8J0qNo5AXL8dNoCXfPNNzGBtRBX6S5sEJUcm5zov5xoIAFSbIFmxoDJ2iq+4LRlEZX
kCVLOkxiPzHr8g/Qeudvrl86lxH88GM2BNZ7IfwVzjn5B7Iss6tWeuk3p53Gx16I+dSUFXl+WRFt
8S89UfLLZ+RAagc2oAPWEQYpbSPydnsyiitrqkb+3lQdzAAcTxWbyze2KEBxHAIrz4EYfcz4mT+7
G7ifziv5e4p4T5YWgJ9969QvEMRR14gd41iCuEhTtNmt0CpcibjFDyfLb0KECUCGAP4AjIQWmkQ3
BTcIiu8tXLzTHsEXHjZSbJTF0IHT/G5xHdhNZnjRad3uMjjDTrV5cw32t8YA20e31SA5TWYfzoHR
9PdWVb04lIKEx4RqiS8YfTlXTV6Z9lPEmuuZzHL5gL76NhFDez/btJFjrKz7CBHaQ+V3aHT7qQs+
teyDj7A/m70ZJ+ZLbI/T2Y2CxyW2vc89Dq+LmiRAdLtjVYf8PnATHQdJvjkwrSPrI0aIjX2rFDwB
r2wSsSczw7wa64XwzKjtzDuV1DWjTvIaikxawPccOdEsdkjryVqvzF0SJeOXCDVmsbXcXkA9YMqL
5r1lPLI1LLfYkwRWb4PJ7B7tKg9eUzs0FY9Cx/zUZ8RSlKbRnJjjc1ePkDUmHu9n0jv7m842v4wy
aK8bhewLdevUeMScRt0VXIJsN7ih/TBDqDzPjMvucsvrvpNQLr/MDKvaN8S5xXBHzEsUnzu55KeY
+dC2aeULy6nojt402uWAHRmIWNPV0FnOtsDMhVSZeELlGJ+k7DBG2LDvWdeU38BUMnXVnJZIzPZd
lnbDK26HaBezMLulgxSfpn6MfaJSE2gZLDWbGxTp+bUZtXa1S3rTuCMFXex8tx/3XC7U+q43XTaq
rL6kfQcPom6eor4xL3NTPnc8EvdJxn3KOOHVsuNTNmbqypiF+zKOsYNTM2f3ZUXKwtmTJGcVu/En
J6j7696X2BnAi+a+TWNvwunZ+HUzkXWTdC6fMLC2dsLkehc3do/vezYY8HCrmFC0yjGAHV1Yn6PM
9Tdx4QHPsGuXOViX77ypKHYW3ShnITaTBF0sT4qQHWPsthB5Peb9BwzB5rSx7ca5C2LXu2XI0j3U
0u150APV4PMk3TZfpgNGSRIAZS42dHdPntniJoWgQ2Ti1GzjahbE1pflA+0i7NiM8uNgk9QDL7zI
gHSYE9nkHZiyzayS5BYivHPIHXN+NKUczrNyzM+G5A8OsDKuOYGGYzoRubjryvDOQe5/0VQ9m8/O
dpsz8Jj2PhEYVLYwQ8Z9X1eorZOxti570szv0tQzdzLyTgjfiYTM4/nJVAU4UHJQnpM+eYGHGG2F
sAisjachfhoAzGx8NeETbpVz6TXldJzMmFS6MAlw1nh8D6TWjxgISjjO2wAFkzzMeSL4JZRdvm0m
0R4IVeDpWIATZQdUFuBAiD9sQj740EzyAWSOf1BTG2V7HocQSTKV7kjwg6oWQ6RWVXmfRF7FKidL
3N0yxySmu1gbWAXP/XmSbn1g8zTBcOI8ha9FWuTW57x5z9re+w7hYySewBPLMQm74mvjMx8NZRjt
C11aQZ2R0FhmUO+uVdbbosw80HJts8/wDWyDPuivx8ayd9FcEE7JznaX+759zrNyuGEn0jhPPN8A
SVeA0BlChlN5m3Up07pcQDspp9i7L0KDpD1hhHIDFZWygGHs7znk8/gQMnvkB2RSCyLAzj8xSHiI
h2K6qnKl9qxmwwlaShDdKcqAa5vpFSfv7MQvfjkQ7rs4GTWWG77GhJLdLxFUXbaByaHN+/lKKCFu
2ipp5SZsW4MEK9FfOnXRnSernS8CBHa3lujUYzKWl+3YnptgmXZgE9pPJXnMXz1OywvEYfISJ2fE
jjR4plAbDz6JWoMv3bsMZSlBPAPblUMGS7y4JMiatIQ0XAg9HF3ZZLAgqjqD5+8t971jNr9PecnQ
giOvYEdQlQz7MPJgVcLSk/fSKL/O2uljhHh+jAT+6T5uYMf8HnTNY9PPFd4g+eEUKg0Ot1M0gd4G
a3hfYylqVnNRtRqNnMp868awuZ7w3W7IhWj7Uz6mZMyDWc/3QZ4l/n1oowz5nJb8LzluJCkEt3VD
yrJAzsomYSua8TPrzHrrOjKI/dvYbtpbnn6nruQJOv6DLvBHSQrReiZKTQdtJqkvlut6Wmnxl8Y4
hi4+4xhnIiclwziHTlSkif24sGV/D6WVXvxlcvA3EkjxoyJFvyDZ6ci58H6auEB+1nWBvpmRNav6
WOESu4Ll17wqDua33OjQzxHz8jUpTNe9iYegd05SAsKbt4qQ2hIaSFZw8vHD3nttxcKT6TtDUsND
RShtNjhD0qFqzGGabdyliijbSk+9m7HphDT0brc82J7BLgxfijymfU+Z2bDWIWti7B7AAgoFAt2C
27itPITkXxb6Ccg9wUTDFkesslIn1lN9TozH0ncQBRSzeueWqb4Hy1A9OOSAsjVrOT22q5rTLEmK
vYrpjQx9dpo0WJYR3bFh6tUhZKipLgK9/pr5B+Unt24s74LdMcRYZQX169oLrwPBX38JP8Fi+A58
raplnScQIn3Ia/7ypedUyGQ+m/VRzLpfFmlGb9DjSo8/RNP/T5LLjzod/WXzQiGs04DZh2P/fHcF
kg6uZbx8XNeFDCfY2kFx4Pvht+e+qVTvlOJ6ognB69N8DPT+xatrPR9+XgRXIWicnySMDSpy35xJ
yJZZg2FzBOqcohqifizksSboHs1t59MEfGxafn2NrR/Vp/qzAwyzUbzalu9gwfnplzVmwoDKIIk7
h/oCl3QERnNNEiTL7EzRNruWx4dfl/RdTBQDY/eqp/GrYr84EjpmPa5v6L+W9X+yrPNL49r/QsD+
TXX/629nnB9/8s8Zp/8bOlzPQ75sCQi9epD554zTxtEOqAVR9yoltzn0/hSym795iO/gOxEUBQZK
U6P+nHH6v5H44cF+8jgUdZ7pv5lxesHPJys2eDw0rrbWWyyPfk5liWeXHj+Lk5Mq/f5cBxWb2spu
1NmZS3eHm5E5Q5gt5b3jG9uZJ+cGwGa6g0UxHvNEGhTnIPEPsgvlA1IpA8d2wVYcb/FFEhosBNeK
ipaoPfRrnTXpkgu1uC8PfdZHutpwqcow6hdi4+bC2w0hIX9CF3AtudN4M3qGaHMssaQE8RMoOEio
g5DRNvSyl3Acn621MsROOz8t8B4AsRWMKgbD3HW6lox1VYkTgQJz0rUm+0rKzsWI2nuBbfeKPwJO
VJo+FWpt3KVRk6ldMmXjUdJHXS/jXG0mXd2CCBnOma54yQ51DowkklvMpkTzhIv+5Axi1B6xeAqK
g9qZFByq4WScy4c4EeLAqJRcSsX/7evKm/XbE4RJoc2dw3XgzodgoHAzWrPexfQiMRnmbveQM1u4
jWrLuYvWMr9eS/567kkNKAJj2eHeDckGGjCh6z7Bow/c8Z7x9ClaHLfGAWcbOPSiyfnc53lzRHWJ
2Inuw+qTTzHPILaFM/mWOx8+xtYVo7sBeb64V8Tba/p75UFV8ZYO2F93xO7cPblqpjhs0sXaGwOU
KTebaY+kqgTfh+ivlsA+djRRIFrFrtd9VR51z1GFPzQc5dOczy4QYLP6IsdsvrQSSsVyhgtELsg+
tjqxK7I4vldu5eAD9uviOshK0pLWNi8sysTfNGXtAepS3m3uGNHOSPzhNZKRfTfD3dqL2APGszTf
urWZrObF20dtGt8udHSXE2szmXnOlnCdCWoxHWlh0Vb2FU9Zy+leIARUDFX9/JSszey4NrbT2uQC
MFBfTIbd39NsQGdeNuIM0d15yD2CGwxR9VSzqvW23VByycamlNdMFr+wTOxvjMY29hBTvrlV+YXY
BTCtJZCd06C78kL35xigLLUr5Ry8slDoHxdDQwiHqKB4iWjvl7XVN9e2P/LqqsB9OY5fGPXW5o58
9BROJYTCCTkpswNs6fZe+KAAUNcM5t2gpwy5njc0LasPEJ9zdDcwjhiF9bqo8NWUPeGqqCqlb2I7
C70UMZrrU5hfEONDv6qHHIJpRxw130zUD0Bv9ShE6qGIAAYbfEoKF00eIyRCyjybSBvHuuffwNbA
UQlwi/QceOF4mrCOIgvwiN7c9rEa7Wu1jmWCiISsbS+b13Id20g9wZGmOmR6pjPo6Y7Uc555nfjo
2U/PEIgeKznl62DIXrDeH/vIgqoDkCY706JmMLgVU/fNZNbiWgkn2vtOnZwQ9Fj7tunGjeeTsW41
XvDZleUsNt1yrkzfOMadSi7ygEYg8mzjICK296E5j4fKBe9GRF3+MjGP35Wwbc9B6iNa7MhmRmpH
rwCFapPLTNyhuc33jQfX1MMctw2G3N1mbdleZrkDhYea8mIgQ2Y7WGV8PQ4wwbd9tiyIu01xEszf
r5nlGM8jlMu+IKyHUN+yUA1ayLhGB2A45SFrzt48veCg93Y1+oDTBCJ1L/inzoUw62urcFrU9K4B
LLaF+4PyF5ayf8q9gfbYl+2dE0rnEVwKpnePxWsiCE/Yzs0ywz2Ianx5RZ6/Lmx2mcP745kVHVRe
OXwp8iBjPtUnBBn6oTwgVgRBvAw3xRLP3xGJDfy/vn9IROwWhCQ3Pesa9dWNPPDNPoTYTeJV1q62
zf4UlXOBQi+SV2nRf9FZK4exK4ZjtbQjv9KoJv+ga8bRQ5yZdl/tiqfN3nd9deWWsLaG2HqIUX4f
HaM0z6mpExGrILsofGDC9GhH1SAmsXjA7iu/nrEvG8MRXqZ5MmdNXA/z5OSN7gRzPDDPXjeaG57Y
wUE1pn3VQ+4+T5WfMpwr7iMN6vRV7F+gRVDBJtLZj0jrakZXAZPQhrN3tIZiFzp2i5oNeCxDgrzd
mRoCYdUaSm/PW8FP9DppYrbdwEW3eUG+B8KecCcAO13OXRsdxr49T2XZ7s1lUu+MFicClpoR9XPB
xNxBAbwALDzJBZAH45tTLCRi0Ljf9/n4Oz7Vfm8iCNz3PY8bSyanQKr4iJnTIWYmuBms6L5TFTDh
0iZIqh/EHfGK5UEaCthtdt+byrgbk+x24rpeEm5o82ssbmK/XA6Tl8MxndJYmBtvUN5BLDTcbg6Y
hl6771AgTfOTmyM3HHuu633bp7F3iW5y7q9nZcb1ngUWqDJcmg7rMtOZQbO7Yz2bew8Zt7lPohCt
T5maofEyKnuadykz9AUGPJlTSH0qiGJTbhUkYfv0YPOxteKHPK/9jEyAhVJGAWRArc1WbcvikAyq
jO0ODnVmznNtTWIDnav9ZNe2keyaTC6fnaafPpe1OV36YBzPfVupi3Y2wGcMpU+upTWj6zK9fOTo
LyquAe3jcS5N8HYlJ2aQG97bnBHuSD2XXTKg7h2WGX55Hyw9IVFmqdhaiD2w5PEw20H83tq9caG6
UdyqOWgPEM8I7YO0XW3KiuM1R9IHdmJmGYXrPn6GG9cQNgQhUjZowsDdOTrHcyFG2CT3cTOyUxk3
PN0WZCtu45xl05fJHhYkpmNcAn0I2zsbzIOACYNWbU4gpSi/Z0GWs7mblQUyaAnU0J/WoVWR5MbJ
aFuPwi8yyTnBaxZ+soThddu6W9r0kAsEtXUQ4qZInN7b5SC8XpXIyDycMjO7CxLZ3qONHSkkvTkF
Hg4tQxE/cJCYyI6LlUzM7PJpMDfmLH26XfhAnwswqLtIhdZVmQU6YJUv/4VIRfcADunC6aK+3aTw
jBC9VyPmBqSJxHY7A6s2YwQnl6p470wGwL9Za3SogFrow2CkTm7qmp8hZ2fbuDGjZBv3ToD4Z4a+
ye3SmUDTu+6Fw3vZO1wk8lqt36Gv5PywUdBs+EYZzRQ5PSIL1Jz8zK7P5o3shb3tSMxqtq6XEDnZ
Koa+Xp70eyL6rhsxgisfy+5q7H1x8pKgmbeYC8WdKmSfQ2KpigtXA1tCvrTLoFeM74rKnd+nKEi+
hNTcT7Dj/HPkAivRTBj/SkFg9HZRbMXhNaGhztae/ZeudNRn4usxSsTChcmxxFt7EuZJMoQHAwj3
79VpXJwuTASZZ+Al41lih9dFNs/fbCKaET2m1hvnaXqZjoaFQsr1XgbAVjPApdKPDkYLU2gHiQOG
UFcyRK06556pnrMX3lhtauwpe7wD4QUTxn4vpmFAMjaMkNeJk1VwbDZZNTIsFDk0GIBzb7DSp5aw
1to9WGmNi7axGuYt9tBty3pKafu7dm94iXewB9N/x5c5XbHMX24C0j0fmhFL3JbzPPvOpl09EoJd
vMSWWcTM2bPwEgVHdMnCxrw0mwgbJ/frGdyrd+csHVkNZkOEObrYvbGAUCHvsNnPlW9R+5tgn0XE
RpLlT87RXFaH0WvERVYY1WkyGbk35GM81uwFD4Yp913TZp/SGDNOpkeumR6+ckgMxE4xf6992ENq
4ORztOM90YPbXI9w53Wam+vBbq1HvPk67E2pUYrSbCmgGAUn61TYXwfEelQ8dPX4DtGP+XGjR8nD
OlUe9YD5v/3//0je5K3+sF/0/6n6WlcqrX7QN338qT96/8D7bXXB0vgTD/pDonZo/4Zez8MxzEQA
L5qeMv3Z+8OwYOoF+ZX/x0Z9xBzuj97fheAaMgFlKLXOiBAk/QsT+49DXMybrKcJ5GCmyr9Nx37/
OMRFWZXkPULgDy29LInoERbYimWeUXZ0EjnRXwYkfzPF/bsXZBiCjV3bCj3rJzlVzqdu7KYUZwfO
z84axvRi0eZcrwi4zXny/IND98fRxscH9F2P64V7HIHZT/7OMPNoaaABnP068d4y7ZxYtfhKoHX5
9Uf7cWS5vhRfNUI2IdAgMGn+8VrKZETvlVvuOS+xGKU+TnywPwzwPHQyN92C5cjPgc1L7UP59Uv/
zafkToKQAD4FrcHPA5yx5eQwDemelY3aoArYAG1oQ9Hv4g4o/8Fm/NN8cv2g3IFWqIt43Go/S+Km
umBONKXueaxhFeBwQXC9GTOTgfDQ+TxoK1yGySWUQqQws8QDhMSzxpUxQVbdmhTs/2BF/s+Pzyws
IE8rsFD9MTP+8cpnVoKNJ47cczDSVG9JbtaG05z/+P97Lbb9cCW4hblxfrqhYkY/BQAXF2rxiF3K
NdQ7vfV032vXwK+/VX3D/NWbzPwZWzJzOeGbhCb+vPBIu0ara3v3PETJ9w8ZjI0f+dcv8nfXjkOI
NEhejFPqp7sW367rd3bhnpccOVAWDIyWA0KithbWgn+COVg/8qL1reOZgPAtsAT4rYG1//hNBREQ
wIXAozOQdCbZqz/cigxkR6t2J2hzDB/ezI9U++nnpHNOhA86/7Bc+Js7GO0Ox56pf6paQ/3j24hs
1hiRl7vnCXrypZNXTO5arfxuDMUdiq+j3Oe5zZh/Xogu3a0/XjRX6QUnyD8BNv7uG3BdB3GT/qb9
n53WeRFChMwbfryoP++RvI6bVfrnNjLc//svm/1TACCAR8t/rNCmJsBB5LfOORVc3nDVPBqFBhgF
Wgz26xf78ajn+HZZnph+6PJkoVX++fZtkg6IYtsYlxEWKJLcDeY5lVNgAlglYJUWyv36FTUo/S+/
GP2SfsCzEU0w95n7H6ySJl9cG55HeGnSil+gBUSFpaQC8zMaoCAU5CLqecwONDyYpmKUZSXm6LNv
VLgV0JWQaKSpTesJ8uFkmxfMYkSqgQNloovr7NdvGW3yj++ZBz+gVc3oYKGKDPrnkHIwRpk70cBd
qsIsD+aSLIc69YxDbKm839RmOYNMwAsha5RaWTN7e4t/2Z1k47vqt9gbIoPg7I1E3L0vTtm9T3bO
rfth2rGxaCc7UwLj2AgLFwsEQWyOq6eDQHl5NDP+mNRGQR/Bk0QoYiN3tLP2tdOmfMQkJOZlXEAy
4rP5FuoaVkkPL98zAZhGRuxq1FpHSwn+1cpP5Lgrw8TLt4QJRM4mRmHlXRRVy2to/52nQwHbNoA/
6w4u0HamlShjk5o7pHFxiGBJ7pYLA0eBd7miB1QXl9iMpfV/uTu3JjeRJAr/Fce8S8FNXB52I7al
vrjb7Uv7MrZfCNwtCyQEiItA/Pr9CpAt6B6PZ8qxQyxvttQlKKoyszLPORn515xO8wdI8rtPVkKB
4nqriqIcGdzXEy2fQGWjGhZ8Vg8Or8yqdZMDWwn97cMupEQY5RvT2yBPR3GAnLR3UJ3soS2xmXt4
qVtYoPdJ7WpXAIV3d6mZbwFwgWCzghXi5FrmoE1fOjM8DLkU9d2EwsANlC0kDVxYWHplVHchaggf
DoYWXDb6H40yRkPAyYGhwo8CEXcH7Kv+oO1hziaOYDs1WmJqlWYPG5pxa2cmKu/ndeYCjbIPKUp+
yYFvobJJI0I3YpStYBXVOfOGrClFyMbLRXhqBAlNunMftn66FoVAhO4OliV4OL5pQLwmB25d+yIw
aSRIGm6xAlDyboNYQAUIbQIrsuF/7oIdq4as6cyzzA2zSa4/If0RA4Kf7xXXMq8bpswE+l52mRl7
FDA00Oe7uT6zNtvzNMcvmrHP/ouV1WF1vq1t9aU/gde/OMy2IGfhK0PMAjAoMNKNZKca6azlPYyW
DxnoLQrceWELqUBw76qNL8rJxlcXB9p7IKgcUWmbJ2iA3tYWSca5GqBQQQvCmWciFoAiUZQ6IYc/
NX270mvtqq5BiS20lWl8jvb76J1dB4dbOjqGCzLlsXq2nkBb5OippNdBGKOdFgqYcxZW9KSM6rhY
KJlrvgvDOijP0JsGpWHN1oeXNAVRbraGH4Nk2TjOnKQUKXXKWUCa6sO7DW1swTX5SQK8TGgYsiZp
18Wh/Q2MOBuAlVts4UOl+VfbqBFQ1azipWPOaCMGvA4xtmKDZZrXgrTKKRXcTY6ezUcz3KTZBcqt
5j1CaUhsIsX+AiWHdHUhdGpQaS0SEF3rOLrcx0X80qFMQRfPOvM/r4TAgBXnZM85TF9Cs3Zv1ENu
7S7trDQ/0SGeRrlRUn9GaS6+1o0tQLyqNOrPAFU2nIW1GkzFntdoo2Q032zK6POa6lS+QDoDfKGS
WpciGCWDUyHpsBAKKuc7YsAzdDC3F6g35sIwQXKOFfeuIHv1HLWe5Pk6pdfUYVYclu4qLs/9STCh
+0K8/Rhs9sac5lK0zY4CMFa7LACDl3o0bmB/wONduNrWnxf7VL3Ycoxfp/YEei16DOAK3BgcaIpS
KElm6PUA4ETJg2Zl5HZXdFnJILG/INK1r0BRH2aLKKD7tuHSD526muMuQM+RKwVkA+sYIkEdHyjd
bOPifQKRIZnvo+yiEH3sI1+5D60s/uiEgYYCslpdZBNXXxQh9+G4+fYNXqmmjxzm/YVp7Er61Sm8
UQuRlRfQq6LXKFol9CGjVjWfmERkXsOKnmhrtkQmmOvncZJr6xuzEiw5qogA37G2+cMqVTBIcQ0D
4aDULFklh6ifWgWwe7sg6XO+CfwKvmi8U5DIQGmgnqNsEn9yVfQAGkKfdQDVkFN6gWpWzFxYA5oB
tyQNxWhqlWSXrcwYCFnRKgstw0nFOSrLYO0vTAqn7/aJwdYv/NnuyqhoKHrVcOuThGUrch6UjzdQ
ET9p8W5FPOcjI6zqsRajnepntMIiT2gnXw/J3hDKCTRXCyFJnEdro1xu7XK3mtP2eva7Y7rO89R3
squQdI5/FlWrgIqZuva/ZPvcW8MaPZ8ZwWo1p1HhLvsYUjebvKWxKcKEtuaT5oYMODdDOkH4Zbm7
WgP/uaC1T/K+dlZb64xmp+V7asrbOxjYX7Ww/lhphvpqk2vw8syQxmWag2qzAXT3YZX7q4c6CMq3
q8LizbHj1+c7aKcOTGva29J3PhAtOcLMuqYTHg3PqzKkM0cGiogUGlKn5VXuVMqNsYsPt7uM5JlJ
k8HJWbrdFNRveQtram6Q6CE3VPSeVfPwtgJo9QoORPhqB+b3bhvYu3kaq5RR9pPwnESs/iV2zP1N
biak5WauFphnma3Tg9EnH1UWdQmwfBdiLhx3Rk9E27hGjeWLm0zKt2W+2iATVii39EOdfd6U5mY1
TwFB4iuBf55B0V29dOAE3qbUuq4nTunQzGm/yjwtKBO6rFMvjIC+3aimMnHPjDzbppcqJg9oeoRy
OyJxmnsWGGhRXvhInb0zNwmY6IgOIUnguy+UQ1G/yX0lPnP2q/JTEeY7ahZZZgTXVVBVszkathOa
t7qlvXlpVvB3Lx2/yK445U5erK06fo+Oo+bQCAaqgMj0Khton3b5ssTDf1X3u+y2SJL9JcyQww0w
mm24SBzfpfqocrzwMW6XG8NVg3lCZDGZr/bW/s1K25NVjtbuLGFdhumnTZXroBDC2Ysq0DCjoABo
2r1L9lG50LZp4VKIjbXb3DrUszMEomiaaYeWgUFUy2WsmYV74Ux2NVRn6KuGsdPOaYwDL6Kwgrts
q+7eF+oh+2BD8jjfV2iN1msSnxvLNOg6B3KagtraWuhJaQUgkGv/Af0h/FCuHPZzes4G4cJgql7v
a84pdM+wUrDNbvAK+avqvZKWk9tZkFMpCvSdfmFP9BRsZhLNLnaZReeAWAuc7LJg7X51Q7/6PbH1
/L6c0UqgNHMzuFASs6BbKe3fw/k6Di26YNrQkmnxuoOm5iPWdGXlydeZX61eZ2tUU87qIMuv9bLy
Y8Qz6CKDePHucGYAF0S0O0pfTWjWd64pppsvnJUQ668PVQVKNrbodFfAOLrZFLRfnBjW/qOPHAfU
qVW9fgX9w1LOXCq5ryInDHOQKtUEXUSdtwaoTjVQIS3DqvhQ+bvKNc6aeP3/BgvVPYhgYp43Oc43
xTI93C0zdkx2TBSKT1/HQZS/i//el348UEcB/RN0lUaJlbNQL7va3FRzxz8aI/TyIC8e4JcaxtSm
sotuG/kLcXEgDOMIfl3z8cSeoRCqCFZj93n7gyeT9EfT8OMnbOfzx9/50RO07NrnD//6jRof9yw3
CeqUJC4NUHT4qeICT3g6CZbGJDTUWjIP/NL//unv4yLKxSpEbaGXK9dEkvRnHn4wwvcVABN4BhCZ
BBmv9vSpHXRgUYGEIzxrlwbimP/Iw3sPdIdcYOvS4D4/LRSQQLX1n3v8wRgnj6/QxAYaNE0PB4+v
Tm1HhQBti8w3VzvR//t3P7j17yvftoU078+8/MEQJ0/PO1Zs+v7o3Tt2+pMAuRxcuilg4+0k/FMb
YPAE3yeBVye9BNjeJtUbairt9h+sBFGBMkgtaSiot9foNoJg/ssvBWHjLadb7s5gKTALQMmpzzid
kRzdfkBbWdYd6jaNYenbI9DjzTXwBNhCFLBJkZrtohuRNaCa0m7OFqP/LUL5C8EADb00gFSCMdCu
cyz+qUdQ6bXLRkGQmKS/uFrzM6JJEHly1q2UTTQoHRMJUAU0mocU9qU3C4ozZRKaCszYDAEMX9nH
p/sDSiLk/1Flbq7hFlB5fNWiBGV0IeHYJgHkk7RfJCzGECjoALQ7YRAWgzyg3kSZgKpic43OL8Jk
M2VnwdCnlPzx/6LJX3MNdoKmTJkBVe3ikBEZAlWlSippCDR7OnNmbHR96Ap5+zSSokwuVP25RucM
6NVot+G6hDfAF5ItJzLsv3XLnFqKiqOg3tpco3t6mLTKTx6LBnHlSWQMr4iOlHSo7YK+gS9EW4lm
7zo+orMAo5sF/Di0JklfyMkYS498U+vwFfbUqS/kjMjhSUzRWO0g7YuFIpVcRGBM4TLymEePN/AG
cL4goQlMmdHanDEZQjgj0vkRZary7IArurPB4PltZwrKxoTN/P0UOa5MAcUnaXdAdAwOQ+jed3uB
ZXW6F9DYm9ItQ4d8Orq4mIBe2h+Am1QAAtLU4Om42NFJJCk0H1O6z0eXKlQB08nGRJwQAZRh8QTO
SFwMeLoKHBtbQd6MlFrrHUeXNdMMTQdVJmcRlSnw0xkkhW4WBnvBJqUC75v+p90ZoXVEY7KLeHfZ
WeCoJAIk5BeHBhFNRpsFgqhDuwhGlyuhLYSAFkotAp3jgUIUSB2i3QrDRaBwiCI+Im3QzsL4DAK8
cdlZMGZTOjeSEDjZ8KcGwXSm4MJV0XVmrGsBHKd06mhGjpQwkB5n7VoYBIpkD6Htk1g45lhHFygB
ZTWkA0VtSmaEQwE1s+YaOAeL/JlCtQUEUbP3RmQPNZCTsmcmMmdYPJ0dr7dLfXByxExQThAZxrF6
BQ2z2K7Mv39uNsRSR4tCP56JBovAMYT2hE5+Ynx7AEqJ7OPruH5UP6xvZ4HBIuCwQPqYBIXWpdhH
5xXYCqp0mEidQOdE6IjldOoOLM5K1BrhWnSniPE9vkrKSzY0IApGmAMVni40GMyCyJ82ktAwbppr
dLOAT3/Ujfmvgisoret4Azzi97PA6Vpo6ilWp7EtYrFR+QNOMLKrgOeHZIcxfNodqqqJLWCfkGQ9
usvRzYIjm0cli45gEPJER3TJIEwmKIC0AotxvKERkZ1saKRjEAGTkD9oI6NH52bOUiRPUGQCa9Rc
44uQYK1J7giDTBoJIgfmVjsNA7tokUjEc2pwENtrdAdHMmnydSWNuhJaiwJS0VzDHTGbEiAASDrW
oUfnHSBuarI7grVgO/BqYdc8PQvW1IZwKxJN7Vpo07hj8hECNiO7IzgSabbmHAOBIQBRWEdYjoqA
HTRXO+0jmgWRSpHOsJNbJuqkvvB0VpEVMiVrhyftJnxMz/9El/q/GimJkyNl5JmQ6msuDG0vUmoq
zSJl1wWUbXw+pllgGUjHSyrHY/QKyJi1FmF4ciSewmZiEbqa5OgsAiFOd6qVOD8b1BmEOu0QkQkM
F3EAiKnUWJprdKALHXKqrEEUSWWq64iXPl1mseypyQqAG9w5z/HNAs5b1iBSZgGRiT1gKp4yCDba
ntTiiKW+O89xHR2gUAtdB6kMO+h8k7XOqjqCMvtmkVwK5QeOTzQZPwZSY5sFtEFkZ4FwEdkDeOdd
CMDi6jkHhS0zQ0Gbo0W7WJof/Cnn8BNf+kb6mPtB+HAuOCHBMnuKFfJHXzjSHB5/3lEcBI9BIPl7
XxTsj/a3W7Sz+Pe/e3iVJl9w8uExf9D8Tvfn3QM+/unebx2f6vifV8Ey9dJ7n0YkPO6hu822Jdl/
Qu+Lt/V6QPwGAvX9Tv71W+8+T97/nwycbQbjivKM9LhpUMdRf+AGLCs/8MaLMi873qJ4jS34UHbk
uRcGX+N00PitRXdKj023otR7iE/vuoVOy48cRcv7PLgv8t7gDUNHdvDFMvRKL12ejtwyIKRH7qgl
z+Kvz+hPUGy/9PvtifTV8VefpGR9s/E/Wt0XzHrw0F+FLUhR9v4vlzFNAvsjExvgfGRHvmLGg+A4
TrO89UZlS3bg5w+e31uAHUxLelx6jUdx0N+RLQJKeujoIfAGVqSlXUiPHJf9l9eCdWSHvXlsm1r8
i/TADFDcbw69ddHCKWSHfhEXQfZomlual+zYt14Q9awHVbhf4V5uPQjLXvRwOh0d/lb+lrPMu4eF
vczz3pruitXS4wf3frDy+ozCllUqPzS+IIvz3sruyqvyY2d0PMro6tyzTfRYFNXLXzF6XKTDoUVN
THroOMoHNqRjrMiO/HL5JfUG0VMHAJYfeu/1/RaZKFEbkh+4fHblbZPMD/punfFF1eVXjH+9TLNl
z1KRwBZp/F8x+O2yCu57bqzDmf6KwT/RQex4m835oE28Sw8dp7n/bO6lMZ6yvznbsvev+YGFtxnu
/RZgIjv8Kz/oz3iLZpQedhMSkfRPNQAlRdlLeuh0uRqSthtujuzAr5dRlB3CvTc4JnTFCdnh7/z4
YfnsefbIt7VZf9nh38bFHyzEDpv4a37g8ULs8vWyw79j9pdZtuyFFHoLpZMfu+qfKvU2uyw77vvc
848LWtiUDuQgO+yHZbrFs/VGbhPB0iP/oP35HwsQ/9R57HcPvxOt6FjTv2/bUI//8fcPe7//WV8j
2Zv/kW6y7NiHGL2F1XESmnViNlm8H7/NpzJN3yAtj/NPRwWQp/6sn1wT37gPl1767/8CAAD//w==
</cx:binary>
              </cx:geoCache>
            </cx:geography>
          </cx:layoutPr>
          <cx:valueColors>
            <cx:minColor>
              <a:schemeClr val="accent1"/>
            </cx:minColor>
            <cx:midColor>
              <a:schemeClr val="bg1"/>
            </cx:midColor>
            <cx:maxColor>
              <a:srgbClr val="FF5050"/>
            </cx:maxColor>
          </cx:valueColors>
          <cx:valueColorPositions count="3">
            <cx:midPosition>
              <cx:number val="0"/>
            </cx:midPosition>
          </cx:valueColorPositions>
        </cx:series>
      </cx:plotAreaRegion>
    </cx:plotArea>
  </cx:chart>
  <cx:spPr>
    <a:ln>
      <a:noFill/>
    </a:ln>
  </cx:spPr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494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85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3175">
        <a:solidFill>
          <a:schemeClr val="bg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trlProps/ctrlProp1.xml><?xml version="1.0" encoding="utf-8"?>
<formControlPr xmlns="http://schemas.microsoft.com/office/spreadsheetml/2009/9/main" objectType="Spin" dx="22" fmlaLink="Dashboard!$A$1" max="10" min="1" page="10" val="10"/>
</file>

<file path=xl/ctrlProps/ctrlProp2.xml><?xml version="1.0" encoding="utf-8"?>
<formControlPr xmlns="http://schemas.microsoft.com/office/spreadsheetml/2009/9/main" objectType="Radio" firstButton="1" fmlaLink="$A$2" lockText="1" noThreeD="1"/>
</file>

<file path=xl/ctrlProps/ctrlProp3.xml><?xml version="1.0" encoding="utf-8"?>
<formControlPr xmlns="http://schemas.microsoft.com/office/spreadsheetml/2009/9/main" objectType="Radio" checked="Checked" lockText="1" noThreeD="1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microsoft.com/office/2014/relationships/chartEx" Target="../charts/chartEx1.xml"/><Relationship Id="rId6" Type="http://schemas.openxmlformats.org/officeDocument/2006/relationships/chart" Target="../charts/chart5.xml"/><Relationship Id="rId5" Type="http://schemas.openxmlformats.org/officeDocument/2006/relationships/chart" Target="../charts/chart4.xml"/><Relationship Id="rId4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9525</xdr:colOff>
      <xdr:row>34</xdr:row>
      <xdr:rowOff>4762</xdr:rowOff>
    </xdr:from>
    <xdr:to>
      <xdr:col>13</xdr:col>
      <xdr:colOff>542925</xdr:colOff>
      <xdr:row>48</xdr:row>
      <xdr:rowOff>80962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104775</xdr:colOff>
      <xdr:row>8</xdr:row>
      <xdr:rowOff>76200</xdr:rowOff>
    </xdr:from>
    <xdr:to>
      <xdr:col>22</xdr:col>
      <xdr:colOff>495300</xdr:colOff>
      <xdr:row>43</xdr:row>
      <xdr:rowOff>114300</xdr:rowOff>
    </xdr:to>
    <mc:AlternateContent xmlns:mc="http://schemas.openxmlformats.org/markup-compatibility/2006">
      <mc:Choice xmlns:cx4="http://schemas.microsoft.com/office/drawing/2016/5/10/chartex" Requires="cx4">
        <xdr:graphicFrame macro="">
          <xdr:nvGraphicFramePr>
            <xdr:cNvPr id="15" name="Chart 14">
              <a:extLst>
                <a:ext uri="{FF2B5EF4-FFF2-40B4-BE49-F238E27FC236}">
                  <a16:creationId xmlns:a16="http://schemas.microsoft.com/office/drawing/2014/main" id="{00000000-0008-0000-0200-00000F00000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134350" y="1809750"/>
              <a:ext cx="9429750" cy="67056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2</xdr:col>
      <xdr:colOff>371474</xdr:colOff>
      <xdr:row>7</xdr:row>
      <xdr:rowOff>114301</xdr:rowOff>
    </xdr:from>
    <xdr:to>
      <xdr:col>9</xdr:col>
      <xdr:colOff>380999</xdr:colOff>
      <xdr:row>19</xdr:row>
      <xdr:rowOff>123825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00000000-0008-0000-0200-00000C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0</xdr:col>
      <xdr:colOff>76200</xdr:colOff>
      <xdr:row>8</xdr:row>
      <xdr:rowOff>28575</xdr:rowOff>
    </xdr:from>
    <xdr:to>
      <xdr:col>2</xdr:col>
      <xdr:colOff>285750</xdr:colOff>
      <xdr:row>43</xdr:row>
      <xdr:rowOff>9525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00000000-0008-0000-0200-00000B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209549</xdr:colOff>
      <xdr:row>0</xdr:row>
      <xdr:rowOff>133351</xdr:rowOff>
    </xdr:from>
    <xdr:to>
      <xdr:col>15</xdr:col>
      <xdr:colOff>409574</xdr:colOff>
      <xdr:row>4</xdr:row>
      <xdr:rowOff>1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 txBox="1"/>
      </xdr:nvSpPr>
      <xdr:spPr>
        <a:xfrm>
          <a:off x="209549" y="133351"/>
          <a:ext cx="9344025" cy="6286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US" sz="2800" b="1">
              <a:solidFill>
                <a:schemeClr val="tx1">
                  <a:lumMod val="75000"/>
                  <a:lumOff val="25000"/>
                </a:schemeClr>
              </a:solidFill>
            </a:rPr>
            <a:t>What do </a:t>
          </a:r>
          <a:r>
            <a:rPr lang="en-US" sz="2800" b="1">
              <a:solidFill>
                <a:srgbClr val="269999"/>
              </a:solidFill>
            </a:rPr>
            <a:t>wage</a:t>
          </a:r>
          <a:r>
            <a:rPr lang="en-US" sz="2800" b="1">
              <a:solidFill>
                <a:schemeClr val="tx1">
                  <a:lumMod val="75000"/>
                  <a:lumOff val="25000"/>
                </a:schemeClr>
              </a:solidFill>
            </a:rPr>
            <a:t> and </a:t>
          </a:r>
          <a:r>
            <a:rPr lang="en-US" sz="2800" b="1">
              <a:solidFill>
                <a:srgbClr val="FF5050"/>
              </a:solidFill>
            </a:rPr>
            <a:t>employment</a:t>
          </a:r>
          <a:r>
            <a:rPr lang="en-US" sz="2800" b="1">
              <a:solidFill>
                <a:schemeClr val="tx1">
                  <a:lumMod val="75000"/>
                  <a:lumOff val="25000"/>
                </a:schemeClr>
              </a:solidFill>
            </a:rPr>
            <a:t> figures</a:t>
          </a:r>
          <a:r>
            <a:rPr lang="en-US" sz="2800" b="1" baseline="0">
              <a:solidFill>
                <a:schemeClr val="tx1">
                  <a:lumMod val="75000"/>
                  <a:lumOff val="25000"/>
                </a:schemeClr>
              </a:solidFill>
            </a:rPr>
            <a:t> look like by industry?</a:t>
          </a:r>
          <a:r>
            <a:rPr lang="en-US" sz="2800" b="1">
              <a:solidFill>
                <a:schemeClr val="tx1">
                  <a:lumMod val="75000"/>
                  <a:lumOff val="25000"/>
                </a:schemeClr>
              </a:solidFill>
            </a:rPr>
            <a:t> </a:t>
          </a:r>
        </a:p>
      </xdr:txBody>
    </xdr:sp>
    <xdr:clientData/>
  </xdr:twoCellAnchor>
  <xdr:twoCellAnchor>
    <xdr:from>
      <xdr:col>1</xdr:col>
      <xdr:colOff>57150</xdr:colOff>
      <xdr:row>5</xdr:row>
      <xdr:rowOff>114300</xdr:rowOff>
    </xdr:from>
    <xdr:to>
      <xdr:col>1</xdr:col>
      <xdr:colOff>2886075</xdr:colOff>
      <xdr:row>7</xdr:row>
      <xdr:rowOff>142875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SpPr txBox="1"/>
      </xdr:nvSpPr>
      <xdr:spPr>
        <a:xfrm>
          <a:off x="352425" y="1276350"/>
          <a:ext cx="2828925" cy="4095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600" b="1">
              <a:solidFill>
                <a:schemeClr val="tx1">
                  <a:lumMod val="75000"/>
                  <a:lumOff val="25000"/>
                </a:schemeClr>
              </a:solidFill>
            </a:rPr>
            <a:t>Average Annual </a:t>
          </a:r>
          <a:r>
            <a:rPr lang="en-US" sz="1600" b="1">
              <a:solidFill>
                <a:schemeClr val="accent1"/>
              </a:solidFill>
            </a:rPr>
            <a:t>Wage</a:t>
          </a:r>
        </a:p>
      </xdr:txBody>
    </xdr:sp>
    <xdr:clientData/>
  </xdr:twoCellAnchor>
  <xdr:twoCellAnchor>
    <xdr:from>
      <xdr:col>3</xdr:col>
      <xdr:colOff>185738</xdr:colOff>
      <xdr:row>5</xdr:row>
      <xdr:rowOff>114300</xdr:rowOff>
    </xdr:from>
    <xdr:to>
      <xdr:col>7</xdr:col>
      <xdr:colOff>576263</xdr:colOff>
      <xdr:row>7</xdr:row>
      <xdr:rowOff>142875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SpPr txBox="1"/>
      </xdr:nvSpPr>
      <xdr:spPr>
        <a:xfrm>
          <a:off x="4681538" y="1276350"/>
          <a:ext cx="2828925" cy="4095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600" b="1">
              <a:solidFill>
                <a:schemeClr val="tx1">
                  <a:lumMod val="75000"/>
                  <a:lumOff val="25000"/>
                </a:schemeClr>
              </a:solidFill>
            </a:rPr>
            <a:t>Share of Total</a:t>
          </a:r>
          <a:r>
            <a:rPr lang="en-US" sz="1600" b="1" baseline="0">
              <a:solidFill>
                <a:schemeClr val="tx1">
                  <a:lumMod val="75000"/>
                  <a:lumOff val="25000"/>
                </a:schemeClr>
              </a:solidFill>
            </a:rPr>
            <a:t> </a:t>
          </a:r>
          <a:r>
            <a:rPr lang="en-US" sz="1600" b="1" baseline="0">
              <a:solidFill>
                <a:srgbClr val="FF5050"/>
              </a:solidFill>
            </a:rPr>
            <a:t>Employees</a:t>
          </a:r>
          <a:endParaRPr lang="en-US" sz="1600" b="1">
            <a:solidFill>
              <a:srgbClr val="FF5050"/>
            </a:solidFill>
          </a:endParaRPr>
        </a:p>
      </xdr:txBody>
    </xdr:sp>
    <xdr:clientData/>
  </xdr:twoCellAnchor>
  <xdr:twoCellAnchor>
    <xdr:from>
      <xdr:col>3</xdr:col>
      <xdr:colOff>185738</xdr:colOff>
      <xdr:row>20</xdr:row>
      <xdr:rowOff>38100</xdr:rowOff>
    </xdr:from>
    <xdr:to>
      <xdr:col>7</xdr:col>
      <xdr:colOff>576263</xdr:colOff>
      <xdr:row>22</xdr:row>
      <xdr:rowOff>66675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SpPr txBox="1"/>
      </xdr:nvSpPr>
      <xdr:spPr>
        <a:xfrm>
          <a:off x="4681538" y="4133850"/>
          <a:ext cx="2828925" cy="4095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600" b="1">
              <a:solidFill>
                <a:schemeClr val="accent1"/>
              </a:solidFill>
            </a:rPr>
            <a:t>Wage</a:t>
          </a:r>
          <a:r>
            <a:rPr lang="en-US" sz="1600" b="1">
              <a:solidFill>
                <a:schemeClr val="tx1">
                  <a:lumMod val="75000"/>
                  <a:lumOff val="25000"/>
                </a:schemeClr>
              </a:solidFill>
            </a:rPr>
            <a:t> &amp; </a:t>
          </a:r>
          <a:r>
            <a:rPr lang="en-US" sz="1600" b="1">
              <a:solidFill>
                <a:srgbClr val="FF5050"/>
              </a:solidFill>
            </a:rPr>
            <a:t>Employee</a:t>
          </a:r>
          <a:r>
            <a:rPr lang="en-US" sz="1600" b="1" baseline="0">
              <a:solidFill>
                <a:schemeClr val="tx1">
                  <a:lumMod val="75000"/>
                  <a:lumOff val="25000"/>
                </a:schemeClr>
              </a:solidFill>
            </a:rPr>
            <a:t> Trends</a:t>
          </a:r>
          <a:endParaRPr lang="en-US" sz="1600" b="1">
            <a:solidFill>
              <a:schemeClr val="tx1">
                <a:lumMod val="75000"/>
                <a:lumOff val="25000"/>
              </a:schemeClr>
            </a:solidFill>
          </a:endParaRP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19050</xdr:colOff>
          <xdr:row>4</xdr:row>
          <xdr:rowOff>9525</xdr:rowOff>
        </xdr:from>
        <xdr:to>
          <xdr:col>3</xdr:col>
          <xdr:colOff>9525</xdr:colOff>
          <xdr:row>5</xdr:row>
          <xdr:rowOff>0</xdr:rowOff>
        </xdr:to>
        <xdr:sp macro="" textlink="">
          <xdr:nvSpPr>
            <xdr:cNvPr id="2053" name="Spinner 5" hidden="1">
              <a:extLst>
                <a:ext uri="{63B3BB69-23CF-44E3-9099-C40C66FF867C}">
                  <a14:compatExt spid="_x0000_s2053"/>
                </a:ext>
                <a:ext uri="{FF2B5EF4-FFF2-40B4-BE49-F238E27FC236}">
                  <a16:creationId xmlns:a16="http://schemas.microsoft.com/office/drawing/2014/main" id="{00000000-0008-0000-0200-00000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76200</xdr:colOff>
          <xdr:row>5</xdr:row>
          <xdr:rowOff>57150</xdr:rowOff>
        </xdr:from>
        <xdr:to>
          <xdr:col>15</xdr:col>
          <xdr:colOff>581025</xdr:colOff>
          <xdr:row>8</xdr:row>
          <xdr:rowOff>9525</xdr:rowOff>
        </xdr:to>
        <xdr:sp macro="" textlink="">
          <xdr:nvSpPr>
            <xdr:cNvPr id="2055" name="Option Button 7" hidden="1">
              <a:extLst>
                <a:ext uri="{63B3BB69-23CF-44E3-9099-C40C66FF867C}">
                  <a14:compatExt spid="_x0000_s2055"/>
                </a:ext>
                <a:ext uri="{FF2B5EF4-FFF2-40B4-BE49-F238E27FC236}">
                  <a16:creationId xmlns:a16="http://schemas.microsoft.com/office/drawing/2014/main" id="{00000000-0008-0000-0200-00000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Average Wage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1190625</xdr:colOff>
          <xdr:row>5</xdr:row>
          <xdr:rowOff>57150</xdr:rowOff>
        </xdr:from>
        <xdr:to>
          <xdr:col>17</xdr:col>
          <xdr:colOff>523875</xdr:colOff>
          <xdr:row>8</xdr:row>
          <xdr:rowOff>9525</xdr:rowOff>
        </xdr:to>
        <xdr:sp macro="" textlink="">
          <xdr:nvSpPr>
            <xdr:cNvPr id="2056" name="Option Button 8" hidden="1">
              <a:extLst>
                <a:ext uri="{63B3BB69-23CF-44E3-9099-C40C66FF867C}">
                  <a14:compatExt spid="_x0000_s2056"/>
                </a:ext>
                <a:ext uri="{FF2B5EF4-FFF2-40B4-BE49-F238E27FC236}">
                  <a16:creationId xmlns:a16="http://schemas.microsoft.com/office/drawing/2014/main" id="{00000000-0008-0000-0200-00000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Employees per 1,000</a:t>
              </a:r>
            </a:p>
          </xdr:txBody>
        </xdr:sp>
        <xdr:clientData/>
      </xdr:twoCellAnchor>
    </mc:Choice>
    <mc:Fallback/>
  </mc:AlternateContent>
  <xdr:twoCellAnchor>
    <xdr:from>
      <xdr:col>13</xdr:col>
      <xdr:colOff>280988</xdr:colOff>
      <xdr:row>5</xdr:row>
      <xdr:rowOff>114300</xdr:rowOff>
    </xdr:from>
    <xdr:to>
      <xdr:col>15</xdr:col>
      <xdr:colOff>561975</xdr:colOff>
      <xdr:row>7</xdr:row>
      <xdr:rowOff>142875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SpPr txBox="1"/>
      </xdr:nvSpPr>
      <xdr:spPr>
        <a:xfrm>
          <a:off x="10206038" y="1276350"/>
          <a:ext cx="1500187" cy="4095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US" sz="1600" b="1">
              <a:solidFill>
                <a:schemeClr val="tx1">
                  <a:lumMod val="75000"/>
                  <a:lumOff val="25000"/>
                </a:schemeClr>
              </a:solidFill>
            </a:rPr>
            <a:t>Average </a:t>
          </a:r>
          <a:r>
            <a:rPr lang="en-US" sz="1600" b="1">
              <a:solidFill>
                <a:schemeClr val="accent1"/>
              </a:solidFill>
            </a:rPr>
            <a:t>Wage</a:t>
          </a:r>
        </a:p>
      </xdr:txBody>
    </xdr:sp>
    <xdr:clientData/>
  </xdr:twoCellAnchor>
  <xdr:twoCellAnchor>
    <xdr:from>
      <xdr:col>16</xdr:col>
      <xdr:colOff>1376364</xdr:colOff>
      <xdr:row>5</xdr:row>
      <xdr:rowOff>114300</xdr:rowOff>
    </xdr:from>
    <xdr:to>
      <xdr:col>18</xdr:col>
      <xdr:colOff>342901</xdr:colOff>
      <xdr:row>7</xdr:row>
      <xdr:rowOff>142875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SpPr txBox="1"/>
      </xdr:nvSpPr>
      <xdr:spPr>
        <a:xfrm>
          <a:off x="13130214" y="1276350"/>
          <a:ext cx="1966912" cy="4095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US" sz="1600" b="1">
              <a:solidFill>
                <a:srgbClr val="FF5050"/>
              </a:solidFill>
            </a:rPr>
            <a:t>Employees</a:t>
          </a:r>
          <a:r>
            <a:rPr lang="en-US" sz="1600" b="1">
              <a:solidFill>
                <a:schemeClr val="tx1">
                  <a:lumMod val="75000"/>
                  <a:lumOff val="25000"/>
                </a:schemeClr>
              </a:solidFill>
            </a:rPr>
            <a:t> per 1,000</a:t>
          </a:r>
        </a:p>
      </xdr:txBody>
    </xdr:sp>
    <xdr:clientData/>
  </xdr:twoCellAnchor>
  <xdr:twoCellAnchor editAs="oneCell">
    <xdr:from>
      <xdr:col>17</xdr:col>
      <xdr:colOff>457200</xdr:colOff>
      <xdr:row>1</xdr:row>
      <xdr:rowOff>38100</xdr:rowOff>
    </xdr:from>
    <xdr:to>
      <xdr:col>20</xdr:col>
      <xdr:colOff>603675</xdr:colOff>
      <xdr:row>4</xdr:row>
      <xdr:rowOff>228666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00000000-0008-0000-02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601825" y="228600"/>
          <a:ext cx="1975275" cy="762066"/>
        </a:xfrm>
        <a:prstGeom prst="rect">
          <a:avLst/>
        </a:prstGeom>
      </xdr:spPr>
    </xdr:pic>
    <xdr:clientData/>
  </xdr:twoCellAnchor>
  <xdr:twoCellAnchor editAs="absolute">
    <xdr:from>
      <xdr:col>2</xdr:col>
      <xdr:colOff>495300</xdr:colOff>
      <xdr:row>31</xdr:row>
      <xdr:rowOff>9525</xdr:rowOff>
    </xdr:from>
    <xdr:to>
      <xdr:col>9</xdr:col>
      <xdr:colOff>32004</xdr:colOff>
      <xdr:row>42</xdr:row>
      <xdr:rowOff>85725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00000000-0008-0000-0200-00000A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 editAs="absolute">
    <xdr:from>
      <xdr:col>2</xdr:col>
      <xdr:colOff>476250</xdr:colOff>
      <xdr:row>23</xdr:row>
      <xdr:rowOff>152400</xdr:rowOff>
    </xdr:from>
    <xdr:to>
      <xdr:col>9</xdr:col>
      <xdr:colOff>9525</xdr:colOff>
      <xdr:row>32</xdr:row>
      <xdr:rowOff>47624</xdr:rowOff>
    </xdr:to>
    <xdr:graphicFrame macro="">
      <xdr:nvGraphicFramePr>
        <xdr:cNvPr id="16" name="Chart 15">
          <a:extLst>
            <a:ext uri="{FF2B5EF4-FFF2-40B4-BE49-F238E27FC236}">
              <a16:creationId xmlns:a16="http://schemas.microsoft.com/office/drawing/2014/main" id="{00000000-0008-0000-0200-000010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0.61693</cdr:x>
      <cdr:y>0.22407</cdr:y>
    </cdr:from>
    <cdr:to>
      <cdr:x>0.98</cdr:x>
      <cdr:y>0.87552</cdr:y>
    </cdr:to>
    <cdr:sp macro="" textlink="'Data Prep'!$K$20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6DF82F82-C85B-BFC6-7FBF-90C1B8061822}"/>
            </a:ext>
          </a:extLst>
        </cdr:cNvPr>
        <cdr:cNvSpPr txBox="1"/>
      </cdr:nvSpPr>
      <cdr:spPr>
        <a:xfrm xmlns:a="http://schemas.openxmlformats.org/drawingml/2006/main">
          <a:off x="2638426" y="514349"/>
          <a:ext cx="1552765" cy="149542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fld id="{74D99461-0915-47C0-99A1-6B97CA949A7A}" type="TxLink">
            <a:rPr lang="en-US" sz="6000" b="1" i="0" u="none" strike="noStrike">
              <a:solidFill>
                <a:schemeClr val="accent4"/>
              </a:solidFill>
              <a:latin typeface="Calibri"/>
              <a:ea typeface="Calibri"/>
              <a:cs typeface="Calibri"/>
            </a:rPr>
            <a:pPr/>
            <a:t>2%</a:t>
          </a:fld>
          <a:endParaRPr lang="en-US" sz="6000" b="1">
            <a:solidFill>
              <a:schemeClr val="accent4"/>
            </a:solidFill>
          </a:endParaRPr>
        </a:p>
      </cdr:txBody>
    </cdr:sp>
  </cdr:relSizeAnchor>
</c:userShape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48">
  <rv s="0">
    <fb>4887871</fb>
    <v>0</v>
  </rv>
  <rv s="0">
    <fb>7171646</fb>
    <v>0</v>
  </rv>
  <rv s="0">
    <fb>3013825</fb>
    <v>0</v>
  </rv>
  <rv s="0">
    <fb>39557045</fb>
    <v>0</v>
  </rv>
  <rv s="0">
    <fb>5695564</fb>
    <v>0</v>
  </rv>
  <rv s="0">
    <fb>3572665</fb>
    <v>0</v>
  </rv>
  <rv s="0">
    <fb>967171</fb>
    <v>0</v>
  </rv>
  <rv s="0">
    <fb>21670000</fb>
    <v>0</v>
  </rv>
  <rv s="0">
    <fb>10519475</fb>
    <v>0</v>
  </rv>
  <rv s="0">
    <fb>1754208</fb>
    <v>0</v>
  </rv>
  <rv s="0">
    <fb>12741080</fb>
    <v>0</v>
  </rv>
  <rv s="0">
    <fb>6691878</fb>
    <v>0</v>
  </rv>
  <rv s="0">
    <fb>3156145</fb>
    <v>0</v>
  </rv>
  <rv s="0">
    <fb>2911505</fb>
    <v>0</v>
  </rv>
  <rv s="0">
    <fb>4468402</fb>
    <v>0</v>
  </rv>
  <rv s="0">
    <fb>4659978</fb>
    <v>0</v>
  </rv>
  <rv s="0">
    <fb>1338404</fb>
    <v>0</v>
  </rv>
  <rv s="0">
    <fb>6042718</fb>
    <v>0</v>
  </rv>
  <rv s="0">
    <fb>6902149</fb>
    <v>0</v>
  </rv>
  <rv s="0">
    <fb>9995915</fb>
    <v>0</v>
  </rv>
  <rv s="0">
    <fb>5611179</fb>
    <v>0</v>
  </rv>
  <rv s="0">
    <fb>2963914</fb>
    <v>0</v>
  </rv>
  <rv s="0">
    <fb>6126452</fb>
    <v>0</v>
  </rv>
  <rv s="0">
    <fb>1062305</fb>
    <v>0</v>
  </rv>
  <rv s="0">
    <fb>1929268</fb>
    <v>0</v>
  </rv>
  <rv s="0">
    <fb>3034392</fb>
    <v>0</v>
  </rv>
  <rv s="0">
    <fb>1356458</fb>
    <v>0</v>
  </rv>
  <rv s="0">
    <fb>8908520</fb>
    <v>0</v>
  </rv>
  <rv s="0">
    <fb>2095428</fb>
    <v>0</v>
  </rv>
  <rv s="0">
    <fb>19542209</fb>
    <v>0</v>
  </rv>
  <rv s="0">
    <fb>10383620</fb>
    <v>0</v>
  </rv>
  <rv s="0">
    <fb>760077</fb>
    <v>0</v>
  </rv>
  <rv s="0">
    <fb>11689442</fb>
    <v>0</v>
  </rv>
  <rv s="0">
    <fb>3943079</fb>
    <v>0</v>
  </rv>
  <rv s="0">
    <fb>4190713</fb>
    <v>0</v>
  </rv>
  <rv s="0">
    <fb>12807060</fb>
    <v>0</v>
  </rv>
  <rv s="0">
    <fb>1057315</fb>
    <v>0</v>
  </rv>
  <rv s="0">
    <fb>5084127</fb>
    <v>0</v>
  </rv>
  <rv s="0">
    <fb>882235</fb>
    <v>0</v>
  </rv>
  <rv s="0">
    <fb>6770010</fb>
    <v>0</v>
  </rv>
  <rv s="0">
    <fb>28701845</fb>
    <v>0</v>
  </rv>
  <rv s="0">
    <fb>3161105</fb>
    <v>0</v>
  </rv>
  <rv s="0">
    <fb>626299</fb>
    <v>0</v>
  </rv>
  <rv s="0">
    <fb>8517685</fb>
    <v>0</v>
  </rv>
  <rv s="0">
    <fb>7614893</fb>
    <v>0</v>
  </rv>
  <rv s="0">
    <fb>1805832</fb>
    <v>0</v>
  </rv>
  <rv s="0">
    <fb>5813568</fb>
    <v>0</v>
  </rv>
  <rv s="0">
    <fb>577737</fb>
    <v>0</v>
  </rv>
</rvData>
</file>

<file path=xl/richData/rdrichvaluestructure.xml><?xml version="1.0" encoding="utf-8"?>
<rvStructures xmlns="http://schemas.microsoft.com/office/spreadsheetml/2017/richdata" count="1">
  <s t="_formattednumber">
    <k n="_Format" t="spb"/>
  </s>
</rvStructures>
</file>

<file path=xl/richData/rdsupportingpropertybag.xml><?xml version="1.0" encoding="utf-8"?>
<supportingPropertyBags xmlns="http://schemas.microsoft.com/office/spreadsheetml/2017/richdata2">
  <spbData count="1">
    <spb s="0">
      <v>1</v>
    </spb>
  </spbData>
</supportingPropertyBags>
</file>

<file path=xl/richData/rdsupportingpropertybagstructure.xml><?xml version="1.0" encoding="utf-8"?>
<spbStructures xmlns="http://schemas.microsoft.com/office/spreadsheetml/2017/richdata2" count="1">
  <s>
    <k n="_Self" t="i"/>
  </s>
</spbStructures>
</file>

<file path=xl/richData/richStyles.xml><?xml version="1.0" encoding="utf-8"?>
<richStyleSheet xmlns="http://schemas.microsoft.com/office/spreadsheetml/2017/richdata2" xmlns:mc="http://schemas.openxmlformats.org/markup-compatibility/2006" xmlns:x="http://schemas.openxmlformats.org/spreadsheetml/2006/main" mc:Ignorable="x">
  <dxfs count="1">
    <x:dxf>
      <x:numFmt numFmtId="3" formatCode="#,##0"/>
    </x:dxf>
  </dxfs>
  <richStyles>
    <rSty dxfid="0"/>
  </richStyles>
</richStyleSheet>
</file>

<file path=xl/theme/theme1.xml><?xml version="1.0" encoding="utf-8"?>
<a:theme xmlns:a="http://schemas.openxmlformats.org/drawingml/2006/main" name="Office Theme">
  <a:themeElements>
    <a:clrScheme name="Custom 1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269999"/>
      </a:accent1>
      <a:accent2>
        <a:srgbClr val="FF5050"/>
      </a:accent2>
      <a:accent3>
        <a:srgbClr val="A5A5A5"/>
      </a:accent3>
      <a:accent4>
        <a:srgbClr val="FF505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2.xml"/><Relationship Id="rId5" Type="http://schemas.openxmlformats.org/officeDocument/2006/relationships/ctrlProp" Target="../ctrlProps/ctrlProp3.xml"/><Relationship Id="rId4" Type="http://schemas.openxmlformats.org/officeDocument/2006/relationships/ctrlProp" Target="../ctrlProps/ctrlProp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E52F2C-F2D3-4F44-815D-AF8D50250408}">
  <dimension ref="A1:F1919"/>
  <sheetViews>
    <sheetView workbookViewId="0">
      <selection activeCell="B21" sqref="B21"/>
    </sheetView>
  </sheetViews>
  <sheetFormatPr defaultRowHeight="15" x14ac:dyDescent="0.25"/>
  <cols>
    <col min="1" max="1" width="5" bestFit="1" customWidth="1"/>
    <col min="2" max="2" width="21.7109375" customWidth="1"/>
    <col min="3" max="3" width="15.28515625" bestFit="1" customWidth="1"/>
    <col min="4" max="4" width="14.5703125" customWidth="1"/>
    <col min="5" max="5" width="10.7109375" customWidth="1"/>
    <col min="6" max="6" width="16.7109375" customWidth="1"/>
    <col min="7" max="18" width="9.140625" customWidth="1"/>
  </cols>
  <sheetData>
    <row r="1" spans="1:6" x14ac:dyDescent="0.25">
      <c r="A1" s="3" t="s">
        <v>50</v>
      </c>
      <c r="B1" s="3" t="s">
        <v>49</v>
      </c>
      <c r="C1" s="3" t="s">
        <v>0</v>
      </c>
      <c r="D1" s="3" t="s">
        <v>61</v>
      </c>
      <c r="E1" s="3" t="s">
        <v>62</v>
      </c>
      <c r="F1" s="3" t="s">
        <v>63</v>
      </c>
    </row>
    <row r="2" spans="1:6" x14ac:dyDescent="0.25">
      <c r="A2">
        <v>2020</v>
      </c>
      <c r="B2" t="s">
        <v>55</v>
      </c>
      <c r="C2" t="s">
        <v>1</v>
      </c>
      <c r="D2" s="1">
        <v>1829</v>
      </c>
      <c r="E2" s="1">
        <v>18051</v>
      </c>
      <c r="F2" s="2">
        <v>58872</v>
      </c>
    </row>
    <row r="3" spans="1:6" x14ac:dyDescent="0.25">
      <c r="A3">
        <v>2020</v>
      </c>
      <c r="B3" t="s">
        <v>55</v>
      </c>
      <c r="C3" t="s">
        <v>2</v>
      </c>
      <c r="D3" s="1">
        <v>1354</v>
      </c>
      <c r="E3" s="1">
        <v>35607</v>
      </c>
      <c r="F3" s="2">
        <v>55216</v>
      </c>
    </row>
    <row r="4" spans="1:6" x14ac:dyDescent="0.25">
      <c r="A4">
        <v>2020</v>
      </c>
      <c r="B4" t="s">
        <v>55</v>
      </c>
      <c r="C4" t="s">
        <v>3</v>
      </c>
      <c r="D4" s="1">
        <v>2565</v>
      </c>
      <c r="E4" s="1">
        <v>15961</v>
      </c>
      <c r="F4" s="2">
        <v>49909</v>
      </c>
    </row>
    <row r="5" spans="1:6" x14ac:dyDescent="0.25">
      <c r="A5">
        <v>2020</v>
      </c>
      <c r="B5" t="s">
        <v>55</v>
      </c>
      <c r="C5" t="s">
        <v>4</v>
      </c>
      <c r="D5" s="1">
        <v>17651</v>
      </c>
      <c r="E5" s="1">
        <v>425665</v>
      </c>
      <c r="F5" s="2">
        <v>42534</v>
      </c>
    </row>
    <row r="6" spans="1:6" x14ac:dyDescent="0.25">
      <c r="A6">
        <v>2020</v>
      </c>
      <c r="B6" t="s">
        <v>55</v>
      </c>
      <c r="C6" t="s">
        <v>5</v>
      </c>
      <c r="D6" s="1">
        <v>3312</v>
      </c>
      <c r="E6" s="1">
        <v>41633</v>
      </c>
      <c r="F6" s="2">
        <v>91879</v>
      </c>
    </row>
    <row r="7" spans="1:6" x14ac:dyDescent="0.25">
      <c r="A7">
        <v>2020</v>
      </c>
      <c r="B7" t="s">
        <v>55</v>
      </c>
      <c r="C7" t="s">
        <v>6</v>
      </c>
      <c r="D7">
        <v>467</v>
      </c>
      <c r="E7" s="1">
        <v>5260</v>
      </c>
      <c r="F7" s="2">
        <v>43142</v>
      </c>
    </row>
    <row r="8" spans="1:6" x14ac:dyDescent="0.25">
      <c r="A8">
        <v>2020</v>
      </c>
      <c r="B8" t="s">
        <v>55</v>
      </c>
      <c r="C8" t="s">
        <v>7</v>
      </c>
      <c r="D8">
        <v>186</v>
      </c>
      <c r="E8" s="1">
        <v>1317</v>
      </c>
      <c r="F8" s="2">
        <v>43290</v>
      </c>
    </row>
    <row r="9" spans="1:6" x14ac:dyDescent="0.25">
      <c r="A9">
        <v>2020</v>
      </c>
      <c r="B9" t="s">
        <v>55</v>
      </c>
      <c r="C9" t="s">
        <v>8</v>
      </c>
      <c r="D9" s="1">
        <v>5394</v>
      </c>
      <c r="E9" s="1">
        <v>71107</v>
      </c>
      <c r="F9" s="2">
        <v>37717</v>
      </c>
    </row>
    <row r="10" spans="1:6" x14ac:dyDescent="0.25">
      <c r="A10">
        <v>2020</v>
      </c>
      <c r="B10" t="s">
        <v>55</v>
      </c>
      <c r="C10" t="s">
        <v>9</v>
      </c>
      <c r="D10" s="1">
        <v>2794</v>
      </c>
      <c r="E10" s="1">
        <v>29309</v>
      </c>
      <c r="F10" s="2">
        <v>45978</v>
      </c>
    </row>
    <row r="11" spans="1:6" x14ac:dyDescent="0.25">
      <c r="A11">
        <v>2020</v>
      </c>
      <c r="B11" t="s">
        <v>55</v>
      </c>
      <c r="C11" t="s">
        <v>10</v>
      </c>
      <c r="D11" s="1">
        <v>2531</v>
      </c>
      <c r="E11" s="1">
        <v>27020</v>
      </c>
      <c r="F11" s="2">
        <v>42820</v>
      </c>
    </row>
    <row r="12" spans="1:6" x14ac:dyDescent="0.25">
      <c r="A12">
        <v>2020</v>
      </c>
      <c r="B12" t="s">
        <v>55</v>
      </c>
      <c r="C12" t="s">
        <v>11</v>
      </c>
      <c r="D12" s="1">
        <v>2818</v>
      </c>
      <c r="E12" s="1">
        <v>24933</v>
      </c>
      <c r="F12" s="2">
        <v>52259</v>
      </c>
    </row>
    <row r="13" spans="1:6" x14ac:dyDescent="0.25">
      <c r="A13">
        <v>2020</v>
      </c>
      <c r="B13" t="s">
        <v>55</v>
      </c>
      <c r="C13" t="s">
        <v>12</v>
      </c>
      <c r="D13" s="1">
        <v>2302</v>
      </c>
      <c r="E13" s="1">
        <v>20872</v>
      </c>
      <c r="F13" s="2">
        <v>50732</v>
      </c>
    </row>
    <row r="14" spans="1:6" x14ac:dyDescent="0.25">
      <c r="A14">
        <v>2020</v>
      </c>
      <c r="B14" t="s">
        <v>55</v>
      </c>
      <c r="C14" t="s">
        <v>13</v>
      </c>
      <c r="D14" s="1">
        <v>2911</v>
      </c>
      <c r="E14" s="1">
        <v>22868</v>
      </c>
      <c r="F14" s="2">
        <v>45588</v>
      </c>
    </row>
    <row r="15" spans="1:6" x14ac:dyDescent="0.25">
      <c r="A15">
        <v>2020</v>
      </c>
      <c r="B15" t="s">
        <v>55</v>
      </c>
      <c r="C15" t="s">
        <v>14</v>
      </c>
      <c r="D15" s="1">
        <v>2613</v>
      </c>
      <c r="E15" s="1">
        <v>18607</v>
      </c>
      <c r="F15" s="2">
        <v>47721</v>
      </c>
    </row>
    <row r="16" spans="1:6" x14ac:dyDescent="0.25">
      <c r="A16">
        <v>2020</v>
      </c>
      <c r="B16" t="s">
        <v>55</v>
      </c>
      <c r="C16" t="s">
        <v>15</v>
      </c>
      <c r="D16" s="1">
        <v>1632</v>
      </c>
      <c r="E16" s="1">
        <v>16061</v>
      </c>
      <c r="F16" s="2">
        <v>54605</v>
      </c>
    </row>
    <row r="17" spans="1:6" x14ac:dyDescent="0.25">
      <c r="A17">
        <v>2020</v>
      </c>
      <c r="B17" t="s">
        <v>55</v>
      </c>
      <c r="C17" t="s">
        <v>16</v>
      </c>
      <c r="D17" s="1">
        <v>3143</v>
      </c>
      <c r="E17" s="1">
        <v>37751</v>
      </c>
      <c r="F17" s="2">
        <v>86727</v>
      </c>
    </row>
    <row r="18" spans="1:6" x14ac:dyDescent="0.25">
      <c r="A18">
        <v>2020</v>
      </c>
      <c r="B18" t="s">
        <v>55</v>
      </c>
      <c r="C18" t="s">
        <v>17</v>
      </c>
      <c r="D18" s="1">
        <v>1581</v>
      </c>
      <c r="E18" s="1">
        <v>7787</v>
      </c>
      <c r="F18" s="2">
        <v>41422</v>
      </c>
    </row>
    <row r="19" spans="1:6" x14ac:dyDescent="0.25">
      <c r="A19">
        <v>2020</v>
      </c>
      <c r="B19" t="s">
        <v>55</v>
      </c>
      <c r="C19" t="s">
        <v>18</v>
      </c>
      <c r="D19">
        <v>720</v>
      </c>
      <c r="E19" s="1">
        <v>7112</v>
      </c>
      <c r="F19" s="2">
        <v>46887</v>
      </c>
    </row>
    <row r="20" spans="1:6" x14ac:dyDescent="0.25">
      <c r="A20">
        <v>2020</v>
      </c>
      <c r="B20" t="s">
        <v>55</v>
      </c>
      <c r="C20" t="s">
        <v>19</v>
      </c>
      <c r="D20">
        <v>999</v>
      </c>
      <c r="E20" s="1">
        <v>11134</v>
      </c>
      <c r="F20" s="2">
        <v>64628</v>
      </c>
    </row>
    <row r="21" spans="1:6" x14ac:dyDescent="0.25">
      <c r="A21">
        <v>2020</v>
      </c>
      <c r="B21" t="s">
        <v>55</v>
      </c>
      <c r="C21" t="s">
        <v>20</v>
      </c>
      <c r="D21" s="1">
        <v>3574</v>
      </c>
      <c r="E21" s="1">
        <v>34897</v>
      </c>
      <c r="F21" s="2">
        <v>43309</v>
      </c>
    </row>
    <row r="22" spans="1:6" x14ac:dyDescent="0.25">
      <c r="A22">
        <v>2020</v>
      </c>
      <c r="B22" t="s">
        <v>55</v>
      </c>
      <c r="C22" t="s">
        <v>21</v>
      </c>
      <c r="D22" s="1">
        <v>3175</v>
      </c>
      <c r="E22" s="1">
        <v>28204</v>
      </c>
      <c r="F22" s="2">
        <v>51276</v>
      </c>
    </row>
    <row r="23" spans="1:6" x14ac:dyDescent="0.25">
      <c r="A23">
        <v>2020</v>
      </c>
      <c r="B23" t="s">
        <v>55</v>
      </c>
      <c r="C23" t="s">
        <v>22</v>
      </c>
      <c r="D23" s="1">
        <v>2070</v>
      </c>
      <c r="E23" s="1">
        <v>14561</v>
      </c>
      <c r="F23" s="2">
        <v>50525</v>
      </c>
    </row>
    <row r="24" spans="1:6" x14ac:dyDescent="0.25">
      <c r="A24">
        <v>2020</v>
      </c>
      <c r="B24" t="s">
        <v>55</v>
      </c>
      <c r="C24" t="s">
        <v>23</v>
      </c>
      <c r="D24" s="1">
        <v>2123</v>
      </c>
      <c r="E24" s="1">
        <v>16963</v>
      </c>
      <c r="F24" s="2">
        <v>46677</v>
      </c>
    </row>
    <row r="25" spans="1:6" x14ac:dyDescent="0.25">
      <c r="A25">
        <v>2020</v>
      </c>
      <c r="B25" t="s">
        <v>55</v>
      </c>
      <c r="C25" t="s">
        <v>24</v>
      </c>
      <c r="D25" s="1">
        <v>1847</v>
      </c>
      <c r="E25" s="1">
        <v>12449</v>
      </c>
      <c r="F25" s="2">
        <v>65945</v>
      </c>
    </row>
    <row r="26" spans="1:6" x14ac:dyDescent="0.25">
      <c r="A26">
        <v>2020</v>
      </c>
      <c r="B26" t="s">
        <v>55</v>
      </c>
      <c r="C26" t="s">
        <v>25</v>
      </c>
      <c r="D26" s="1">
        <v>2469</v>
      </c>
      <c r="E26" s="1">
        <v>16054</v>
      </c>
      <c r="F26" s="2">
        <v>44449</v>
      </c>
    </row>
    <row r="27" spans="1:6" x14ac:dyDescent="0.25">
      <c r="A27">
        <v>2020</v>
      </c>
      <c r="B27" t="s">
        <v>55</v>
      </c>
      <c r="C27" t="s">
        <v>26</v>
      </c>
      <c r="D27">
        <v>598</v>
      </c>
      <c r="E27" s="1">
        <v>19509</v>
      </c>
      <c r="F27" s="2">
        <v>88060</v>
      </c>
    </row>
    <row r="28" spans="1:6" x14ac:dyDescent="0.25">
      <c r="A28">
        <v>2020</v>
      </c>
      <c r="B28" t="s">
        <v>55</v>
      </c>
      <c r="C28" t="s">
        <v>27</v>
      </c>
      <c r="D28">
        <v>350</v>
      </c>
      <c r="E28" s="1">
        <v>2671</v>
      </c>
      <c r="F28" s="2">
        <v>48051</v>
      </c>
    </row>
    <row r="29" spans="1:6" x14ac:dyDescent="0.25">
      <c r="A29">
        <v>2020</v>
      </c>
      <c r="B29" t="s">
        <v>55</v>
      </c>
      <c r="C29" t="s">
        <v>28</v>
      </c>
      <c r="D29">
        <v>999</v>
      </c>
      <c r="E29" s="1">
        <v>11868</v>
      </c>
      <c r="F29" s="2">
        <v>44634</v>
      </c>
    </row>
    <row r="30" spans="1:6" x14ac:dyDescent="0.25">
      <c r="A30">
        <v>2020</v>
      </c>
      <c r="B30" t="s">
        <v>55</v>
      </c>
      <c r="C30" t="s">
        <v>29</v>
      </c>
      <c r="D30" s="1">
        <v>2064</v>
      </c>
      <c r="E30" s="1">
        <v>30471</v>
      </c>
      <c r="F30" s="2">
        <v>65885</v>
      </c>
    </row>
    <row r="31" spans="1:6" x14ac:dyDescent="0.25">
      <c r="A31">
        <v>2020</v>
      </c>
      <c r="B31" t="s">
        <v>55</v>
      </c>
      <c r="C31" t="s">
        <v>30</v>
      </c>
      <c r="D31" s="1">
        <v>3335</v>
      </c>
      <c r="E31" s="1">
        <v>31214</v>
      </c>
      <c r="F31" s="2">
        <v>44384</v>
      </c>
    </row>
    <row r="32" spans="1:6" x14ac:dyDescent="0.25">
      <c r="A32">
        <v>2020</v>
      </c>
      <c r="B32" t="s">
        <v>55</v>
      </c>
      <c r="C32" t="s">
        <v>31</v>
      </c>
      <c r="D32" s="1">
        <v>3428</v>
      </c>
      <c r="E32" s="1">
        <v>29560</v>
      </c>
      <c r="F32" s="2">
        <v>42720</v>
      </c>
    </row>
    <row r="33" spans="1:6" x14ac:dyDescent="0.25">
      <c r="A33">
        <v>2020</v>
      </c>
      <c r="B33" t="s">
        <v>55</v>
      </c>
      <c r="C33" t="s">
        <v>32</v>
      </c>
      <c r="D33" s="1">
        <v>1830</v>
      </c>
      <c r="E33" s="1">
        <v>19954</v>
      </c>
      <c r="F33" s="2">
        <v>92355</v>
      </c>
    </row>
    <row r="34" spans="1:6" x14ac:dyDescent="0.25">
      <c r="A34">
        <v>2020</v>
      </c>
      <c r="B34" t="s">
        <v>55</v>
      </c>
      <c r="C34" t="s">
        <v>33</v>
      </c>
      <c r="D34" s="1">
        <v>2541</v>
      </c>
      <c r="E34" s="1">
        <v>25841</v>
      </c>
      <c r="F34" s="2">
        <v>51404</v>
      </c>
    </row>
    <row r="35" spans="1:6" x14ac:dyDescent="0.25">
      <c r="A35">
        <v>2020</v>
      </c>
      <c r="B35" t="s">
        <v>55</v>
      </c>
      <c r="C35" t="s">
        <v>34</v>
      </c>
      <c r="D35" s="1">
        <v>4355</v>
      </c>
      <c r="E35" s="1">
        <v>40722</v>
      </c>
      <c r="F35" s="2">
        <v>90660</v>
      </c>
    </row>
    <row r="36" spans="1:6" x14ac:dyDescent="0.25">
      <c r="A36">
        <v>2020</v>
      </c>
      <c r="B36" t="s">
        <v>55</v>
      </c>
      <c r="C36" t="s">
        <v>35</v>
      </c>
      <c r="D36" s="1">
        <v>4739</v>
      </c>
      <c r="E36" s="1">
        <v>54360</v>
      </c>
      <c r="F36" s="2">
        <v>40689</v>
      </c>
    </row>
    <row r="37" spans="1:6" x14ac:dyDescent="0.25">
      <c r="A37">
        <v>2020</v>
      </c>
      <c r="B37" t="s">
        <v>55</v>
      </c>
      <c r="C37" t="s">
        <v>36</v>
      </c>
      <c r="D37" s="1">
        <v>3629</v>
      </c>
      <c r="E37" s="1">
        <v>47789</v>
      </c>
      <c r="F37" s="2">
        <v>61949</v>
      </c>
    </row>
    <row r="38" spans="1:6" x14ac:dyDescent="0.25">
      <c r="A38">
        <v>2020</v>
      </c>
      <c r="B38" t="s">
        <v>55</v>
      </c>
      <c r="C38" t="s">
        <v>37</v>
      </c>
      <c r="D38">
        <v>205</v>
      </c>
      <c r="E38" s="1">
        <v>1128</v>
      </c>
      <c r="F38" s="2">
        <v>42071</v>
      </c>
    </row>
    <row r="39" spans="1:6" x14ac:dyDescent="0.25">
      <c r="A39">
        <v>2020</v>
      </c>
      <c r="B39" t="s">
        <v>55</v>
      </c>
      <c r="C39" t="s">
        <v>38</v>
      </c>
      <c r="D39" s="1">
        <v>1375</v>
      </c>
      <c r="E39" s="1">
        <v>12442</v>
      </c>
      <c r="F39" s="2">
        <v>44990</v>
      </c>
    </row>
    <row r="40" spans="1:6" x14ac:dyDescent="0.25">
      <c r="A40">
        <v>2020</v>
      </c>
      <c r="B40" t="s">
        <v>55</v>
      </c>
      <c r="C40" t="s">
        <v>39</v>
      </c>
      <c r="D40" s="1">
        <v>1099</v>
      </c>
      <c r="E40" s="1">
        <v>7137</v>
      </c>
      <c r="F40" s="2">
        <v>45582</v>
      </c>
    </row>
    <row r="41" spans="1:6" x14ac:dyDescent="0.25">
      <c r="A41">
        <v>2020</v>
      </c>
      <c r="B41" t="s">
        <v>55</v>
      </c>
      <c r="C41" t="s">
        <v>40</v>
      </c>
      <c r="D41" s="1">
        <v>1130</v>
      </c>
      <c r="E41" s="1">
        <v>11134</v>
      </c>
      <c r="F41" s="2">
        <v>48930</v>
      </c>
    </row>
    <row r="42" spans="1:6" x14ac:dyDescent="0.25">
      <c r="A42">
        <v>2020</v>
      </c>
      <c r="B42" t="s">
        <v>55</v>
      </c>
      <c r="C42" t="s">
        <v>41</v>
      </c>
      <c r="D42" s="1">
        <v>19698</v>
      </c>
      <c r="E42" s="1">
        <v>249859</v>
      </c>
      <c r="F42" s="2">
        <v>117086</v>
      </c>
    </row>
    <row r="43" spans="1:6" x14ac:dyDescent="0.25">
      <c r="A43">
        <v>2020</v>
      </c>
      <c r="B43" t="s">
        <v>55</v>
      </c>
      <c r="C43" t="s">
        <v>42</v>
      </c>
      <c r="D43" s="1">
        <v>1066</v>
      </c>
      <c r="E43" s="1">
        <v>14648</v>
      </c>
      <c r="F43" s="2">
        <v>65747</v>
      </c>
    </row>
    <row r="44" spans="1:6" x14ac:dyDescent="0.25">
      <c r="A44">
        <v>2020</v>
      </c>
      <c r="B44" t="s">
        <v>55</v>
      </c>
      <c r="C44" t="s">
        <v>43</v>
      </c>
      <c r="D44">
        <v>571</v>
      </c>
      <c r="E44" s="1">
        <v>4095</v>
      </c>
      <c r="F44" s="2">
        <v>41096</v>
      </c>
    </row>
    <row r="45" spans="1:6" x14ac:dyDescent="0.25">
      <c r="A45">
        <v>2020</v>
      </c>
      <c r="B45" t="s">
        <v>55</v>
      </c>
      <c r="C45" t="s">
        <v>44</v>
      </c>
      <c r="D45" s="1">
        <v>2073</v>
      </c>
      <c r="E45" s="1">
        <v>17603</v>
      </c>
      <c r="F45" s="2">
        <v>48671</v>
      </c>
    </row>
    <row r="46" spans="1:6" x14ac:dyDescent="0.25">
      <c r="A46">
        <v>2020</v>
      </c>
      <c r="B46" t="s">
        <v>55</v>
      </c>
      <c r="C46" t="s">
        <v>45</v>
      </c>
      <c r="D46" s="1">
        <v>6971</v>
      </c>
      <c r="E46" s="1">
        <v>101358</v>
      </c>
      <c r="F46" s="2">
        <v>36964</v>
      </c>
    </row>
    <row r="47" spans="1:6" x14ac:dyDescent="0.25">
      <c r="A47">
        <v>2020</v>
      </c>
      <c r="B47" t="s">
        <v>55</v>
      </c>
      <c r="C47" t="s">
        <v>46</v>
      </c>
      <c r="D47" s="1">
        <v>1117</v>
      </c>
      <c r="E47" s="1">
        <v>18455</v>
      </c>
      <c r="F47" s="2">
        <v>78059</v>
      </c>
    </row>
    <row r="48" spans="1:6" x14ac:dyDescent="0.25">
      <c r="A48">
        <v>2020</v>
      </c>
      <c r="B48" t="s">
        <v>55</v>
      </c>
      <c r="C48" t="s">
        <v>47</v>
      </c>
      <c r="D48" s="1">
        <v>2872</v>
      </c>
      <c r="E48" s="1">
        <v>30781</v>
      </c>
      <c r="F48" s="2">
        <v>41928</v>
      </c>
    </row>
    <row r="49" spans="1:6" x14ac:dyDescent="0.25">
      <c r="A49">
        <v>2020</v>
      </c>
      <c r="B49" t="s">
        <v>55</v>
      </c>
      <c r="C49" t="s">
        <v>48</v>
      </c>
      <c r="D49" s="1">
        <v>1440</v>
      </c>
      <c r="E49" s="1">
        <v>19091</v>
      </c>
      <c r="F49" s="2">
        <v>83063</v>
      </c>
    </row>
    <row r="50" spans="1:6" x14ac:dyDescent="0.25">
      <c r="A50">
        <v>2020</v>
      </c>
      <c r="B50" t="s">
        <v>51</v>
      </c>
      <c r="C50" t="s">
        <v>1</v>
      </c>
      <c r="D50" s="1">
        <v>10335</v>
      </c>
      <c r="E50" s="1">
        <v>92772</v>
      </c>
      <c r="F50" s="2">
        <v>59279</v>
      </c>
    </row>
    <row r="51" spans="1:6" x14ac:dyDescent="0.25">
      <c r="A51">
        <v>2020</v>
      </c>
      <c r="B51" t="s">
        <v>51</v>
      </c>
      <c r="C51" t="s">
        <v>2</v>
      </c>
      <c r="D51" s="1">
        <v>14006</v>
      </c>
      <c r="E51" s="1">
        <v>173852</v>
      </c>
      <c r="F51" s="2">
        <v>63056</v>
      </c>
    </row>
    <row r="52" spans="1:6" x14ac:dyDescent="0.25">
      <c r="A52">
        <v>2020</v>
      </c>
      <c r="B52" t="s">
        <v>51</v>
      </c>
      <c r="C52" t="s">
        <v>3</v>
      </c>
      <c r="D52" s="1">
        <v>7277</v>
      </c>
      <c r="E52" s="1">
        <v>53142</v>
      </c>
      <c r="F52" s="2">
        <v>52247</v>
      </c>
    </row>
    <row r="53" spans="1:6" x14ac:dyDescent="0.25">
      <c r="A53">
        <v>2020</v>
      </c>
      <c r="B53" t="s">
        <v>51</v>
      </c>
      <c r="C53" t="s">
        <v>4</v>
      </c>
      <c r="D53" s="1">
        <v>86322</v>
      </c>
      <c r="E53" s="1">
        <v>855879</v>
      </c>
      <c r="F53" s="2">
        <v>76740</v>
      </c>
    </row>
    <row r="54" spans="1:6" x14ac:dyDescent="0.25">
      <c r="A54">
        <v>2020</v>
      </c>
      <c r="B54" t="s">
        <v>51</v>
      </c>
      <c r="C54" t="s">
        <v>5</v>
      </c>
      <c r="D54" s="1">
        <v>21025</v>
      </c>
      <c r="E54" s="1">
        <v>174730</v>
      </c>
      <c r="F54" s="2">
        <v>68209</v>
      </c>
    </row>
    <row r="55" spans="1:6" x14ac:dyDescent="0.25">
      <c r="A55">
        <v>2020</v>
      </c>
      <c r="B55" t="s">
        <v>51</v>
      </c>
      <c r="C55" t="s">
        <v>6</v>
      </c>
      <c r="D55" s="1">
        <v>9415</v>
      </c>
      <c r="E55" s="1">
        <v>56915</v>
      </c>
      <c r="F55" s="2">
        <v>75591</v>
      </c>
    </row>
    <row r="56" spans="1:6" x14ac:dyDescent="0.25">
      <c r="A56">
        <v>2020</v>
      </c>
      <c r="B56" t="s">
        <v>51</v>
      </c>
      <c r="C56" t="s">
        <v>7</v>
      </c>
      <c r="D56" s="1">
        <v>3106</v>
      </c>
      <c r="E56" s="1">
        <v>22403</v>
      </c>
      <c r="F56" s="2">
        <v>64977</v>
      </c>
    </row>
    <row r="57" spans="1:6" x14ac:dyDescent="0.25">
      <c r="A57">
        <v>2020</v>
      </c>
      <c r="B57" t="s">
        <v>51</v>
      </c>
      <c r="C57" t="s">
        <v>8</v>
      </c>
      <c r="D57" s="1">
        <v>76308</v>
      </c>
      <c r="E57" s="1">
        <v>561991</v>
      </c>
      <c r="F57" s="2">
        <v>55910</v>
      </c>
    </row>
    <row r="58" spans="1:6" x14ac:dyDescent="0.25">
      <c r="A58">
        <v>2020</v>
      </c>
      <c r="B58" t="s">
        <v>51</v>
      </c>
      <c r="C58" t="s">
        <v>9</v>
      </c>
      <c r="D58" s="1">
        <v>22906</v>
      </c>
      <c r="E58" s="1">
        <v>200710</v>
      </c>
      <c r="F58" s="2">
        <v>66214</v>
      </c>
    </row>
    <row r="59" spans="1:6" x14ac:dyDescent="0.25">
      <c r="A59">
        <v>2020</v>
      </c>
      <c r="B59" t="s">
        <v>51</v>
      </c>
      <c r="C59" t="s">
        <v>10</v>
      </c>
      <c r="D59" s="1">
        <v>9159</v>
      </c>
      <c r="E59" s="1">
        <v>53385</v>
      </c>
      <c r="F59" s="2">
        <v>48649</v>
      </c>
    </row>
    <row r="60" spans="1:6" x14ac:dyDescent="0.25">
      <c r="A60">
        <v>2020</v>
      </c>
      <c r="B60" t="s">
        <v>51</v>
      </c>
      <c r="C60" t="s">
        <v>11</v>
      </c>
      <c r="D60" s="1">
        <v>32538</v>
      </c>
      <c r="E60" s="1">
        <v>216664</v>
      </c>
      <c r="F60" s="2">
        <v>76581</v>
      </c>
    </row>
    <row r="61" spans="1:6" x14ac:dyDescent="0.25">
      <c r="A61">
        <v>2020</v>
      </c>
      <c r="B61" t="s">
        <v>51</v>
      </c>
      <c r="C61" t="s">
        <v>12</v>
      </c>
      <c r="D61" s="1">
        <v>15617</v>
      </c>
      <c r="E61" s="1">
        <v>144001</v>
      </c>
      <c r="F61" s="2">
        <v>62619</v>
      </c>
    </row>
    <row r="62" spans="1:6" x14ac:dyDescent="0.25">
      <c r="A62">
        <v>2020</v>
      </c>
      <c r="B62" t="s">
        <v>51</v>
      </c>
      <c r="C62" t="s">
        <v>13</v>
      </c>
      <c r="D62" s="1">
        <v>9434</v>
      </c>
      <c r="E62" s="1">
        <v>76561</v>
      </c>
      <c r="F62" s="2">
        <v>61831</v>
      </c>
    </row>
    <row r="63" spans="1:6" x14ac:dyDescent="0.25">
      <c r="A63">
        <v>2020</v>
      </c>
      <c r="B63" t="s">
        <v>51</v>
      </c>
      <c r="C63" t="s">
        <v>14</v>
      </c>
      <c r="D63" s="1">
        <v>7355</v>
      </c>
      <c r="E63" s="1">
        <v>63118</v>
      </c>
      <c r="F63" s="2">
        <v>59126</v>
      </c>
    </row>
    <row r="64" spans="1:6" x14ac:dyDescent="0.25">
      <c r="A64">
        <v>2020</v>
      </c>
      <c r="B64" t="s">
        <v>51</v>
      </c>
      <c r="C64" t="s">
        <v>15</v>
      </c>
      <c r="D64" s="1">
        <v>9832</v>
      </c>
      <c r="E64" s="1">
        <v>77924</v>
      </c>
      <c r="F64" s="2">
        <v>58484</v>
      </c>
    </row>
    <row r="65" spans="1:6" x14ac:dyDescent="0.25">
      <c r="A65">
        <v>2020</v>
      </c>
      <c r="B65" t="s">
        <v>51</v>
      </c>
      <c r="C65" t="s">
        <v>16</v>
      </c>
      <c r="D65" s="1">
        <v>11349</v>
      </c>
      <c r="E65" s="1">
        <v>121521</v>
      </c>
      <c r="F65" s="2">
        <v>65354</v>
      </c>
    </row>
    <row r="66" spans="1:6" x14ac:dyDescent="0.25">
      <c r="A66">
        <v>2020</v>
      </c>
      <c r="B66" t="s">
        <v>51</v>
      </c>
      <c r="C66" t="s">
        <v>17</v>
      </c>
      <c r="D66" s="1">
        <v>5732</v>
      </c>
      <c r="E66" s="1">
        <v>30344</v>
      </c>
      <c r="F66" s="2">
        <v>55607</v>
      </c>
    </row>
    <row r="67" spans="1:6" x14ac:dyDescent="0.25">
      <c r="A67">
        <v>2020</v>
      </c>
      <c r="B67" t="s">
        <v>51</v>
      </c>
      <c r="C67" t="s">
        <v>18</v>
      </c>
      <c r="D67" s="1">
        <v>16346</v>
      </c>
      <c r="E67" s="1">
        <v>160039</v>
      </c>
      <c r="F67" s="2">
        <v>70642</v>
      </c>
    </row>
    <row r="68" spans="1:6" x14ac:dyDescent="0.25">
      <c r="A68">
        <v>2020</v>
      </c>
      <c r="B68" t="s">
        <v>51</v>
      </c>
      <c r="C68" t="s">
        <v>19</v>
      </c>
      <c r="D68" s="1">
        <v>21102</v>
      </c>
      <c r="E68" s="1">
        <v>152366</v>
      </c>
      <c r="F68" s="2">
        <v>84958</v>
      </c>
    </row>
    <row r="69" spans="1:6" x14ac:dyDescent="0.25">
      <c r="A69">
        <v>2020</v>
      </c>
      <c r="B69" t="s">
        <v>51</v>
      </c>
      <c r="C69" t="s">
        <v>20</v>
      </c>
      <c r="D69" s="1">
        <v>21646</v>
      </c>
      <c r="E69" s="1">
        <v>164028</v>
      </c>
      <c r="F69" s="2">
        <v>67631</v>
      </c>
    </row>
    <row r="70" spans="1:6" x14ac:dyDescent="0.25">
      <c r="A70">
        <v>2020</v>
      </c>
      <c r="B70" t="s">
        <v>51</v>
      </c>
      <c r="C70" t="s">
        <v>21</v>
      </c>
      <c r="D70" s="1">
        <v>16952</v>
      </c>
      <c r="E70" s="1">
        <v>123866</v>
      </c>
      <c r="F70" s="2">
        <v>72942</v>
      </c>
    </row>
    <row r="71" spans="1:6" x14ac:dyDescent="0.25">
      <c r="A71">
        <v>2020</v>
      </c>
      <c r="B71" t="s">
        <v>51</v>
      </c>
      <c r="C71" t="s">
        <v>22</v>
      </c>
      <c r="D71" s="1">
        <v>5839</v>
      </c>
      <c r="E71" s="1">
        <v>43888</v>
      </c>
      <c r="F71" s="2">
        <v>53779</v>
      </c>
    </row>
    <row r="72" spans="1:6" x14ac:dyDescent="0.25">
      <c r="A72">
        <v>2020</v>
      </c>
      <c r="B72" t="s">
        <v>51</v>
      </c>
      <c r="C72" t="s">
        <v>23</v>
      </c>
      <c r="D72" s="1">
        <v>15735</v>
      </c>
      <c r="E72" s="1">
        <v>126375</v>
      </c>
      <c r="F72" s="2">
        <v>64664</v>
      </c>
    </row>
    <row r="73" spans="1:6" x14ac:dyDescent="0.25">
      <c r="A73">
        <v>2020</v>
      </c>
      <c r="B73" t="s">
        <v>51</v>
      </c>
      <c r="C73" t="s">
        <v>24</v>
      </c>
      <c r="D73" s="1">
        <v>6813</v>
      </c>
      <c r="E73" s="1">
        <v>30793</v>
      </c>
      <c r="F73" s="2">
        <v>55897</v>
      </c>
    </row>
    <row r="74" spans="1:6" x14ac:dyDescent="0.25">
      <c r="A74">
        <v>2020</v>
      </c>
      <c r="B74" t="s">
        <v>51</v>
      </c>
      <c r="C74" t="s">
        <v>25</v>
      </c>
      <c r="D74" s="1">
        <v>7000</v>
      </c>
      <c r="E74" s="1">
        <v>55249</v>
      </c>
      <c r="F74" s="2">
        <v>56548</v>
      </c>
    </row>
    <row r="75" spans="1:6" x14ac:dyDescent="0.25">
      <c r="A75">
        <v>2020</v>
      </c>
      <c r="B75" t="s">
        <v>51</v>
      </c>
      <c r="C75" t="s">
        <v>26</v>
      </c>
      <c r="D75" s="1">
        <v>5757</v>
      </c>
      <c r="E75" s="1">
        <v>93450</v>
      </c>
      <c r="F75" s="2">
        <v>67902</v>
      </c>
    </row>
    <row r="76" spans="1:6" x14ac:dyDescent="0.25">
      <c r="A76">
        <v>2020</v>
      </c>
      <c r="B76" t="s">
        <v>51</v>
      </c>
      <c r="C76" t="s">
        <v>27</v>
      </c>
      <c r="D76" s="1">
        <v>4901</v>
      </c>
      <c r="E76" s="1">
        <v>27866</v>
      </c>
      <c r="F76" s="2">
        <v>68870</v>
      </c>
    </row>
    <row r="77" spans="1:6" x14ac:dyDescent="0.25">
      <c r="A77">
        <v>2020</v>
      </c>
      <c r="B77" t="s">
        <v>51</v>
      </c>
      <c r="C77" t="s">
        <v>28</v>
      </c>
      <c r="D77" s="1">
        <v>22711</v>
      </c>
      <c r="E77" s="1">
        <v>151469</v>
      </c>
      <c r="F77" s="2">
        <v>77924</v>
      </c>
    </row>
    <row r="78" spans="1:6" x14ac:dyDescent="0.25">
      <c r="A78">
        <v>2020</v>
      </c>
      <c r="B78" t="s">
        <v>51</v>
      </c>
      <c r="C78" t="s">
        <v>29</v>
      </c>
      <c r="D78" s="1">
        <v>5485</v>
      </c>
      <c r="E78" s="1">
        <v>48577</v>
      </c>
      <c r="F78" s="2">
        <v>53439</v>
      </c>
    </row>
    <row r="79" spans="1:6" x14ac:dyDescent="0.25">
      <c r="A79">
        <v>2020</v>
      </c>
      <c r="B79" t="s">
        <v>51</v>
      </c>
      <c r="C79" t="s">
        <v>30</v>
      </c>
      <c r="D79" s="1">
        <v>50929</v>
      </c>
      <c r="E79" s="1">
        <v>361821</v>
      </c>
      <c r="F79" s="2">
        <v>78199</v>
      </c>
    </row>
    <row r="80" spans="1:6" x14ac:dyDescent="0.25">
      <c r="A80">
        <v>2020</v>
      </c>
      <c r="B80" t="s">
        <v>51</v>
      </c>
      <c r="C80" t="s">
        <v>31</v>
      </c>
      <c r="D80" s="1">
        <v>29231</v>
      </c>
      <c r="E80" s="1">
        <v>229369</v>
      </c>
      <c r="F80" s="2">
        <v>59177</v>
      </c>
    </row>
    <row r="81" spans="1:6" x14ac:dyDescent="0.25">
      <c r="A81">
        <v>2020</v>
      </c>
      <c r="B81" t="s">
        <v>51</v>
      </c>
      <c r="C81" t="s">
        <v>32</v>
      </c>
      <c r="D81" s="1">
        <v>3669</v>
      </c>
      <c r="E81" s="1">
        <v>25364</v>
      </c>
      <c r="F81" s="2">
        <v>66729</v>
      </c>
    </row>
    <row r="82" spans="1:6" x14ac:dyDescent="0.25">
      <c r="A82">
        <v>2020</v>
      </c>
      <c r="B82" t="s">
        <v>51</v>
      </c>
      <c r="C82" t="s">
        <v>33</v>
      </c>
      <c r="D82" s="1">
        <v>23650</v>
      </c>
      <c r="E82" s="1">
        <v>218531</v>
      </c>
      <c r="F82" s="2">
        <v>65104</v>
      </c>
    </row>
    <row r="83" spans="1:6" x14ac:dyDescent="0.25">
      <c r="A83">
        <v>2020</v>
      </c>
      <c r="B83" t="s">
        <v>51</v>
      </c>
      <c r="C83" t="s">
        <v>34</v>
      </c>
      <c r="D83" s="1">
        <v>9855</v>
      </c>
      <c r="E83" s="1">
        <v>78772</v>
      </c>
      <c r="F83" s="2">
        <v>55099</v>
      </c>
    </row>
    <row r="84" spans="1:6" x14ac:dyDescent="0.25">
      <c r="A84">
        <v>2020</v>
      </c>
      <c r="B84" t="s">
        <v>51</v>
      </c>
      <c r="C84" t="s">
        <v>35</v>
      </c>
      <c r="D84" s="1">
        <v>14899</v>
      </c>
      <c r="E84" s="1">
        <v>107568</v>
      </c>
      <c r="F84" s="2">
        <v>66876</v>
      </c>
    </row>
    <row r="85" spans="1:6" x14ac:dyDescent="0.25">
      <c r="A85">
        <v>2020</v>
      </c>
      <c r="B85" t="s">
        <v>51</v>
      </c>
      <c r="C85" t="s">
        <v>36</v>
      </c>
      <c r="D85" s="1">
        <v>29345</v>
      </c>
      <c r="E85" s="1">
        <v>241570</v>
      </c>
      <c r="F85" s="2">
        <v>70639</v>
      </c>
    </row>
    <row r="86" spans="1:6" x14ac:dyDescent="0.25">
      <c r="A86">
        <v>2020</v>
      </c>
      <c r="B86" t="s">
        <v>51</v>
      </c>
      <c r="C86" t="s">
        <v>37</v>
      </c>
      <c r="D86" s="1">
        <v>3878</v>
      </c>
      <c r="E86" s="1">
        <v>18924</v>
      </c>
      <c r="F86" s="2">
        <v>66955</v>
      </c>
    </row>
    <row r="87" spans="1:6" x14ac:dyDescent="0.25">
      <c r="A87">
        <v>2020</v>
      </c>
      <c r="B87" t="s">
        <v>51</v>
      </c>
      <c r="C87" t="s">
        <v>38</v>
      </c>
      <c r="D87" s="1">
        <v>13348</v>
      </c>
      <c r="E87" s="1">
        <v>103647</v>
      </c>
      <c r="F87" s="2">
        <v>57906</v>
      </c>
    </row>
    <row r="88" spans="1:6" x14ac:dyDescent="0.25">
      <c r="A88">
        <v>2020</v>
      </c>
      <c r="B88" t="s">
        <v>51</v>
      </c>
      <c r="C88" t="s">
        <v>39</v>
      </c>
      <c r="D88" s="1">
        <v>3954</v>
      </c>
      <c r="E88" s="1">
        <v>24410</v>
      </c>
      <c r="F88" s="2">
        <v>54005</v>
      </c>
    </row>
    <row r="89" spans="1:6" x14ac:dyDescent="0.25">
      <c r="A89">
        <v>2020</v>
      </c>
      <c r="B89" t="s">
        <v>51</v>
      </c>
      <c r="C89" t="s">
        <v>40</v>
      </c>
      <c r="D89" s="1">
        <v>12894</v>
      </c>
      <c r="E89" s="1">
        <v>130050</v>
      </c>
      <c r="F89" s="2">
        <v>62259</v>
      </c>
    </row>
    <row r="90" spans="1:6" x14ac:dyDescent="0.25">
      <c r="A90">
        <v>2020</v>
      </c>
      <c r="B90" t="s">
        <v>51</v>
      </c>
      <c r="C90" t="s">
        <v>41</v>
      </c>
      <c r="D90" s="1">
        <v>55014</v>
      </c>
      <c r="E90" s="1">
        <v>737125</v>
      </c>
      <c r="F90" s="2">
        <v>68929</v>
      </c>
    </row>
    <row r="91" spans="1:6" x14ac:dyDescent="0.25">
      <c r="A91">
        <v>2020</v>
      </c>
      <c r="B91" t="s">
        <v>51</v>
      </c>
      <c r="C91" t="s">
        <v>42</v>
      </c>
      <c r="D91" s="1">
        <v>12932</v>
      </c>
      <c r="E91" s="1">
        <v>115416</v>
      </c>
      <c r="F91" s="2">
        <v>57474</v>
      </c>
    </row>
    <row r="92" spans="1:6" x14ac:dyDescent="0.25">
      <c r="A92">
        <v>2020</v>
      </c>
      <c r="B92" t="s">
        <v>51</v>
      </c>
      <c r="C92" t="s">
        <v>43</v>
      </c>
      <c r="D92" s="1">
        <v>2839</v>
      </c>
      <c r="E92" s="1">
        <v>14269</v>
      </c>
      <c r="F92" s="2">
        <v>55130</v>
      </c>
    </row>
    <row r="93" spans="1:6" x14ac:dyDescent="0.25">
      <c r="A93">
        <v>2020</v>
      </c>
      <c r="B93" t="s">
        <v>51</v>
      </c>
      <c r="C93" t="s">
        <v>44</v>
      </c>
      <c r="D93" s="1">
        <v>21412</v>
      </c>
      <c r="E93" s="1">
        <v>201137</v>
      </c>
      <c r="F93" s="2">
        <v>63521</v>
      </c>
    </row>
    <row r="94" spans="1:6" x14ac:dyDescent="0.25">
      <c r="A94">
        <v>2020</v>
      </c>
      <c r="B94" t="s">
        <v>51</v>
      </c>
      <c r="C94" t="s">
        <v>45</v>
      </c>
      <c r="D94" s="1">
        <v>27072</v>
      </c>
      <c r="E94" s="1">
        <v>199964</v>
      </c>
      <c r="F94" s="2">
        <v>69827</v>
      </c>
    </row>
    <row r="95" spans="1:6" x14ac:dyDescent="0.25">
      <c r="A95">
        <v>2020</v>
      </c>
      <c r="B95" t="s">
        <v>51</v>
      </c>
      <c r="C95" t="s">
        <v>46</v>
      </c>
      <c r="D95" s="1">
        <v>4300</v>
      </c>
      <c r="E95" s="1">
        <v>29583</v>
      </c>
      <c r="F95" s="2">
        <v>60489</v>
      </c>
    </row>
    <row r="96" spans="1:6" x14ac:dyDescent="0.25">
      <c r="A96">
        <v>2020</v>
      </c>
      <c r="B96" t="s">
        <v>51</v>
      </c>
      <c r="C96" t="s">
        <v>47</v>
      </c>
      <c r="D96" s="1">
        <v>14760</v>
      </c>
      <c r="E96" s="1">
        <v>123846</v>
      </c>
      <c r="F96" s="2">
        <v>66423</v>
      </c>
    </row>
    <row r="97" spans="1:6" x14ac:dyDescent="0.25">
      <c r="A97">
        <v>2020</v>
      </c>
      <c r="B97" t="s">
        <v>51</v>
      </c>
      <c r="C97" t="s">
        <v>48</v>
      </c>
      <c r="D97" s="1">
        <v>3478</v>
      </c>
      <c r="E97" s="1">
        <v>21200</v>
      </c>
      <c r="F97" s="2">
        <v>56640</v>
      </c>
    </row>
    <row r="98" spans="1:6" x14ac:dyDescent="0.25">
      <c r="A98">
        <v>2020</v>
      </c>
      <c r="B98" t="s">
        <v>52</v>
      </c>
      <c r="C98" t="s">
        <v>1</v>
      </c>
      <c r="D98" s="1">
        <v>5773</v>
      </c>
      <c r="E98" s="1">
        <v>258328</v>
      </c>
      <c r="F98" s="2">
        <v>60387</v>
      </c>
    </row>
    <row r="99" spans="1:6" x14ac:dyDescent="0.25">
      <c r="A99">
        <v>2020</v>
      </c>
      <c r="B99" t="s">
        <v>52</v>
      </c>
      <c r="C99" t="s">
        <v>2</v>
      </c>
      <c r="D99" s="1">
        <v>5213</v>
      </c>
      <c r="E99" s="1">
        <v>177110</v>
      </c>
      <c r="F99" s="2">
        <v>82375</v>
      </c>
    </row>
    <row r="100" spans="1:6" x14ac:dyDescent="0.25">
      <c r="A100">
        <v>2020</v>
      </c>
      <c r="B100" t="s">
        <v>52</v>
      </c>
      <c r="C100" t="s">
        <v>3</v>
      </c>
      <c r="D100" s="1">
        <v>2961</v>
      </c>
      <c r="E100" s="1">
        <v>154922</v>
      </c>
      <c r="F100" s="2">
        <v>51570</v>
      </c>
    </row>
    <row r="101" spans="1:6" x14ac:dyDescent="0.25">
      <c r="A101">
        <v>2020</v>
      </c>
      <c r="B101" t="s">
        <v>52</v>
      </c>
      <c r="C101" t="s">
        <v>4</v>
      </c>
      <c r="D101" s="1">
        <v>44156</v>
      </c>
      <c r="E101" s="1">
        <v>1263780</v>
      </c>
      <c r="F101" s="2">
        <v>109888</v>
      </c>
    </row>
    <row r="102" spans="1:6" x14ac:dyDescent="0.25">
      <c r="A102">
        <v>2020</v>
      </c>
      <c r="B102" t="s">
        <v>52</v>
      </c>
      <c r="C102" t="s">
        <v>5</v>
      </c>
      <c r="D102" s="1">
        <v>5888</v>
      </c>
      <c r="E102" s="1">
        <v>146473</v>
      </c>
      <c r="F102" s="2">
        <v>77207</v>
      </c>
    </row>
    <row r="103" spans="1:6" x14ac:dyDescent="0.25">
      <c r="A103">
        <v>2020</v>
      </c>
      <c r="B103" t="s">
        <v>52</v>
      </c>
      <c r="C103" t="s">
        <v>6</v>
      </c>
      <c r="D103" s="1">
        <v>4386</v>
      </c>
      <c r="E103" s="1">
        <v>153812</v>
      </c>
      <c r="F103" s="2">
        <v>87706</v>
      </c>
    </row>
    <row r="104" spans="1:6" x14ac:dyDescent="0.25">
      <c r="A104">
        <v>2020</v>
      </c>
      <c r="B104" t="s">
        <v>52</v>
      </c>
      <c r="C104" t="s">
        <v>7</v>
      </c>
      <c r="D104">
        <v>678</v>
      </c>
      <c r="E104" s="1">
        <v>25520</v>
      </c>
      <c r="F104" s="2">
        <v>68049</v>
      </c>
    </row>
    <row r="105" spans="1:6" x14ac:dyDescent="0.25">
      <c r="A105">
        <v>2020</v>
      </c>
      <c r="B105" t="s">
        <v>52</v>
      </c>
      <c r="C105" t="s">
        <v>8</v>
      </c>
      <c r="D105" s="1">
        <v>21275</v>
      </c>
      <c r="E105" s="1">
        <v>376070</v>
      </c>
      <c r="F105" s="2">
        <v>66758</v>
      </c>
    </row>
    <row r="106" spans="1:6" x14ac:dyDescent="0.25">
      <c r="A106">
        <v>2020</v>
      </c>
      <c r="B106" t="s">
        <v>52</v>
      </c>
      <c r="C106" t="s">
        <v>9</v>
      </c>
      <c r="D106" s="1">
        <v>10646</v>
      </c>
      <c r="E106" s="1">
        <v>382938</v>
      </c>
      <c r="F106" s="2">
        <v>60184</v>
      </c>
    </row>
    <row r="107" spans="1:6" x14ac:dyDescent="0.25">
      <c r="A107">
        <v>2020</v>
      </c>
      <c r="B107" t="s">
        <v>52</v>
      </c>
      <c r="C107" t="s">
        <v>10</v>
      </c>
      <c r="D107" s="1">
        <v>2886</v>
      </c>
      <c r="E107" s="1">
        <v>67700</v>
      </c>
      <c r="F107" s="2">
        <v>65603</v>
      </c>
    </row>
    <row r="108" spans="1:6" x14ac:dyDescent="0.25">
      <c r="A108">
        <v>2020</v>
      </c>
      <c r="B108" t="s">
        <v>52</v>
      </c>
      <c r="C108" t="s">
        <v>11</v>
      </c>
      <c r="D108" s="1">
        <v>18033</v>
      </c>
      <c r="E108" s="1">
        <v>554712</v>
      </c>
      <c r="F108" s="2">
        <v>74855</v>
      </c>
    </row>
    <row r="109" spans="1:6" x14ac:dyDescent="0.25">
      <c r="A109">
        <v>2020</v>
      </c>
      <c r="B109" t="s">
        <v>52</v>
      </c>
      <c r="C109" t="s">
        <v>12</v>
      </c>
      <c r="D109" s="1">
        <v>9255</v>
      </c>
      <c r="E109" s="1">
        <v>504460</v>
      </c>
      <c r="F109" s="2">
        <v>65092</v>
      </c>
    </row>
    <row r="110" spans="1:6" x14ac:dyDescent="0.25">
      <c r="A110">
        <v>2020</v>
      </c>
      <c r="B110" t="s">
        <v>52</v>
      </c>
      <c r="C110" t="s">
        <v>13</v>
      </c>
      <c r="D110" s="1">
        <v>4099</v>
      </c>
      <c r="E110" s="1">
        <v>216615</v>
      </c>
      <c r="F110" s="2">
        <v>63103</v>
      </c>
    </row>
    <row r="111" spans="1:6" x14ac:dyDescent="0.25">
      <c r="A111">
        <v>2020</v>
      </c>
      <c r="B111" t="s">
        <v>52</v>
      </c>
      <c r="C111" t="s">
        <v>14</v>
      </c>
      <c r="D111" s="1">
        <v>3109</v>
      </c>
      <c r="E111" s="1">
        <v>158784</v>
      </c>
      <c r="F111" s="2">
        <v>62958</v>
      </c>
    </row>
    <row r="112" spans="1:6" x14ac:dyDescent="0.25">
      <c r="A112">
        <v>2020</v>
      </c>
      <c r="B112" t="s">
        <v>52</v>
      </c>
      <c r="C112" t="s">
        <v>15</v>
      </c>
      <c r="D112" s="1">
        <v>4978</v>
      </c>
      <c r="E112" s="1">
        <v>235564</v>
      </c>
      <c r="F112" s="2">
        <v>62902</v>
      </c>
    </row>
    <row r="113" spans="1:6" x14ac:dyDescent="0.25">
      <c r="A113">
        <v>2020</v>
      </c>
      <c r="B113" t="s">
        <v>52</v>
      </c>
      <c r="C113" t="s">
        <v>16</v>
      </c>
      <c r="D113" s="1">
        <v>4501</v>
      </c>
      <c r="E113" s="1">
        <v>131430</v>
      </c>
      <c r="F113" s="2">
        <v>78183</v>
      </c>
    </row>
    <row r="114" spans="1:6" x14ac:dyDescent="0.25">
      <c r="A114">
        <v>2020</v>
      </c>
      <c r="B114" t="s">
        <v>52</v>
      </c>
      <c r="C114" t="s">
        <v>17</v>
      </c>
      <c r="D114" s="1">
        <v>1863</v>
      </c>
      <c r="E114" s="1">
        <v>50166</v>
      </c>
      <c r="F114" s="2">
        <v>61682</v>
      </c>
    </row>
    <row r="115" spans="1:6" x14ac:dyDescent="0.25">
      <c r="A115">
        <v>2020</v>
      </c>
      <c r="B115" t="s">
        <v>52</v>
      </c>
      <c r="C115" t="s">
        <v>18</v>
      </c>
      <c r="D115" s="1">
        <v>4168</v>
      </c>
      <c r="E115" s="1">
        <v>108500</v>
      </c>
      <c r="F115" s="2">
        <v>85426</v>
      </c>
    </row>
    <row r="116" spans="1:6" x14ac:dyDescent="0.25">
      <c r="A116">
        <v>2020</v>
      </c>
      <c r="B116" t="s">
        <v>52</v>
      </c>
      <c r="C116" t="s">
        <v>19</v>
      </c>
      <c r="D116" s="1">
        <v>6616</v>
      </c>
      <c r="E116" s="1">
        <v>229741</v>
      </c>
      <c r="F116" s="2">
        <v>96190</v>
      </c>
    </row>
    <row r="117" spans="1:6" x14ac:dyDescent="0.25">
      <c r="A117">
        <v>2020</v>
      </c>
      <c r="B117" t="s">
        <v>52</v>
      </c>
      <c r="C117" t="s">
        <v>20</v>
      </c>
      <c r="D117" s="1">
        <v>17437</v>
      </c>
      <c r="E117" s="1">
        <v>554767</v>
      </c>
      <c r="F117" s="2">
        <v>70769</v>
      </c>
    </row>
    <row r="118" spans="1:6" x14ac:dyDescent="0.25">
      <c r="A118">
        <v>2020</v>
      </c>
      <c r="B118" t="s">
        <v>52</v>
      </c>
      <c r="C118" t="s">
        <v>21</v>
      </c>
      <c r="D118" s="1">
        <v>8284</v>
      </c>
      <c r="E118" s="1">
        <v>309006</v>
      </c>
      <c r="F118" s="2">
        <v>70870</v>
      </c>
    </row>
    <row r="119" spans="1:6" x14ac:dyDescent="0.25">
      <c r="A119">
        <v>2020</v>
      </c>
      <c r="B119" t="s">
        <v>52</v>
      </c>
      <c r="C119" t="s">
        <v>22</v>
      </c>
      <c r="D119" s="1">
        <v>2375</v>
      </c>
      <c r="E119" s="1">
        <v>139480</v>
      </c>
      <c r="F119" s="2">
        <v>51918</v>
      </c>
    </row>
    <row r="120" spans="1:6" x14ac:dyDescent="0.25">
      <c r="A120">
        <v>2020</v>
      </c>
      <c r="B120" t="s">
        <v>52</v>
      </c>
      <c r="C120" t="s">
        <v>23</v>
      </c>
      <c r="D120" s="1">
        <v>6859</v>
      </c>
      <c r="E120" s="1">
        <v>266452</v>
      </c>
      <c r="F120" s="2">
        <v>61836</v>
      </c>
    </row>
    <row r="121" spans="1:6" x14ac:dyDescent="0.25">
      <c r="A121">
        <v>2020</v>
      </c>
      <c r="B121" t="s">
        <v>52</v>
      </c>
      <c r="C121" t="s">
        <v>24</v>
      </c>
      <c r="D121" s="1">
        <v>1672</v>
      </c>
      <c r="E121" s="1">
        <v>20421</v>
      </c>
      <c r="F121" s="2">
        <v>54178</v>
      </c>
    </row>
    <row r="122" spans="1:6" x14ac:dyDescent="0.25">
      <c r="A122">
        <v>2020</v>
      </c>
      <c r="B122" t="s">
        <v>52</v>
      </c>
      <c r="C122" t="s">
        <v>25</v>
      </c>
      <c r="D122" s="1">
        <v>1949</v>
      </c>
      <c r="E122" s="1">
        <v>97530</v>
      </c>
      <c r="F122" s="2">
        <v>56492</v>
      </c>
    </row>
    <row r="123" spans="1:6" x14ac:dyDescent="0.25">
      <c r="A123">
        <v>2020</v>
      </c>
      <c r="B123" t="s">
        <v>52</v>
      </c>
      <c r="C123" t="s">
        <v>26</v>
      </c>
      <c r="D123" s="1">
        <v>2054</v>
      </c>
      <c r="E123" s="1">
        <v>55673</v>
      </c>
      <c r="F123" s="2">
        <v>66821</v>
      </c>
    </row>
    <row r="124" spans="1:6" x14ac:dyDescent="0.25">
      <c r="A124">
        <v>2020</v>
      </c>
      <c r="B124" t="s">
        <v>52</v>
      </c>
      <c r="C124" t="s">
        <v>27</v>
      </c>
      <c r="D124" s="1">
        <v>2001</v>
      </c>
      <c r="E124" s="1">
        <v>67282</v>
      </c>
      <c r="F124" s="2">
        <v>77769</v>
      </c>
    </row>
    <row r="125" spans="1:6" x14ac:dyDescent="0.25">
      <c r="A125">
        <v>2020</v>
      </c>
      <c r="B125" t="s">
        <v>52</v>
      </c>
      <c r="C125" t="s">
        <v>28</v>
      </c>
      <c r="D125" s="1">
        <v>8964</v>
      </c>
      <c r="E125" s="1">
        <v>235850</v>
      </c>
      <c r="F125" s="2">
        <v>86277</v>
      </c>
    </row>
    <row r="126" spans="1:6" x14ac:dyDescent="0.25">
      <c r="A126">
        <v>2020</v>
      </c>
      <c r="B126" t="s">
        <v>52</v>
      </c>
      <c r="C126" t="s">
        <v>29</v>
      </c>
      <c r="D126" s="1">
        <v>1776</v>
      </c>
      <c r="E126" s="1">
        <v>27201</v>
      </c>
      <c r="F126" s="2">
        <v>58794</v>
      </c>
    </row>
    <row r="127" spans="1:6" x14ac:dyDescent="0.25">
      <c r="A127">
        <v>2020</v>
      </c>
      <c r="B127" t="s">
        <v>52</v>
      </c>
      <c r="C127" t="s">
        <v>30</v>
      </c>
      <c r="D127" s="1">
        <v>16292</v>
      </c>
      <c r="E127" s="1">
        <v>399337</v>
      </c>
      <c r="F127" s="2">
        <v>73103</v>
      </c>
    </row>
    <row r="128" spans="1:6" x14ac:dyDescent="0.25">
      <c r="A128">
        <v>2020</v>
      </c>
      <c r="B128" t="s">
        <v>52</v>
      </c>
      <c r="C128" t="s">
        <v>31</v>
      </c>
      <c r="D128" s="1">
        <v>10303</v>
      </c>
      <c r="E128" s="1">
        <v>452637</v>
      </c>
      <c r="F128" s="2">
        <v>63281</v>
      </c>
    </row>
    <row r="129" spans="1:6" x14ac:dyDescent="0.25">
      <c r="A129">
        <v>2020</v>
      </c>
      <c r="B129" t="s">
        <v>52</v>
      </c>
      <c r="C129" t="s">
        <v>32</v>
      </c>
      <c r="D129">
        <v>799</v>
      </c>
      <c r="E129" s="1">
        <v>25259</v>
      </c>
      <c r="F129" s="2">
        <v>57695</v>
      </c>
    </row>
    <row r="130" spans="1:6" x14ac:dyDescent="0.25">
      <c r="A130">
        <v>2020</v>
      </c>
      <c r="B130" t="s">
        <v>52</v>
      </c>
      <c r="C130" t="s">
        <v>33</v>
      </c>
      <c r="D130" s="1">
        <v>15453</v>
      </c>
      <c r="E130" s="1">
        <v>653028</v>
      </c>
      <c r="F130" s="2">
        <v>64995</v>
      </c>
    </row>
    <row r="131" spans="1:6" x14ac:dyDescent="0.25">
      <c r="A131">
        <v>2020</v>
      </c>
      <c r="B131" t="s">
        <v>52</v>
      </c>
      <c r="C131" t="s">
        <v>34</v>
      </c>
      <c r="D131" s="1">
        <v>4178</v>
      </c>
      <c r="E131" s="1">
        <v>131206</v>
      </c>
      <c r="F131" s="2">
        <v>60915</v>
      </c>
    </row>
    <row r="132" spans="1:6" x14ac:dyDescent="0.25">
      <c r="A132">
        <v>2020</v>
      </c>
      <c r="B132" t="s">
        <v>52</v>
      </c>
      <c r="C132" t="s">
        <v>35</v>
      </c>
      <c r="D132" s="1">
        <v>6354</v>
      </c>
      <c r="E132" s="1">
        <v>184947</v>
      </c>
      <c r="F132" s="2">
        <v>74927</v>
      </c>
    </row>
    <row r="133" spans="1:6" x14ac:dyDescent="0.25">
      <c r="A133">
        <v>2020</v>
      </c>
      <c r="B133" t="s">
        <v>52</v>
      </c>
      <c r="C133" t="s">
        <v>36</v>
      </c>
      <c r="D133" s="1">
        <v>14363</v>
      </c>
      <c r="E133" s="1">
        <v>537402</v>
      </c>
      <c r="F133" s="2">
        <v>66931</v>
      </c>
    </row>
    <row r="134" spans="1:6" x14ac:dyDescent="0.25">
      <c r="A134">
        <v>2020</v>
      </c>
      <c r="B134" t="s">
        <v>52</v>
      </c>
      <c r="C134" t="s">
        <v>37</v>
      </c>
      <c r="D134" s="1">
        <v>1516</v>
      </c>
      <c r="E134" s="1">
        <v>37411</v>
      </c>
      <c r="F134" s="2">
        <v>63645</v>
      </c>
    </row>
    <row r="135" spans="1:6" x14ac:dyDescent="0.25">
      <c r="A135">
        <v>2020</v>
      </c>
      <c r="B135" t="s">
        <v>52</v>
      </c>
      <c r="C135" t="s">
        <v>38</v>
      </c>
      <c r="D135" s="1">
        <v>6655</v>
      </c>
      <c r="E135" s="1">
        <v>244395</v>
      </c>
      <c r="F135" s="2">
        <v>61779</v>
      </c>
    </row>
    <row r="136" spans="1:6" x14ac:dyDescent="0.25">
      <c r="A136">
        <v>2020</v>
      </c>
      <c r="B136" t="s">
        <v>52</v>
      </c>
      <c r="C136" t="s">
        <v>39</v>
      </c>
      <c r="D136" s="1">
        <v>1072</v>
      </c>
      <c r="E136" s="1">
        <v>43135</v>
      </c>
      <c r="F136" s="2">
        <v>53285</v>
      </c>
    </row>
    <row r="137" spans="1:6" x14ac:dyDescent="0.25">
      <c r="A137">
        <v>2020</v>
      </c>
      <c r="B137" t="s">
        <v>52</v>
      </c>
      <c r="C137" t="s">
        <v>40</v>
      </c>
      <c r="D137" s="1">
        <v>7620</v>
      </c>
      <c r="E137" s="1">
        <v>334972</v>
      </c>
      <c r="F137" s="2">
        <v>63122</v>
      </c>
    </row>
    <row r="138" spans="1:6" x14ac:dyDescent="0.25">
      <c r="A138">
        <v>2020</v>
      </c>
      <c r="B138" t="s">
        <v>52</v>
      </c>
      <c r="C138" t="s">
        <v>41</v>
      </c>
      <c r="D138" s="1">
        <v>26257</v>
      </c>
      <c r="E138" s="1">
        <v>867807</v>
      </c>
      <c r="F138" s="2">
        <v>81206</v>
      </c>
    </row>
    <row r="139" spans="1:6" x14ac:dyDescent="0.25">
      <c r="A139">
        <v>2020</v>
      </c>
      <c r="B139" t="s">
        <v>52</v>
      </c>
      <c r="C139" t="s">
        <v>42</v>
      </c>
      <c r="D139" s="1">
        <v>4616</v>
      </c>
      <c r="E139" s="1">
        <v>135571</v>
      </c>
      <c r="F139" s="2">
        <v>61796</v>
      </c>
    </row>
    <row r="140" spans="1:6" x14ac:dyDescent="0.25">
      <c r="A140">
        <v>2020</v>
      </c>
      <c r="B140" t="s">
        <v>52</v>
      </c>
      <c r="C140" t="s">
        <v>43</v>
      </c>
      <c r="D140" s="1">
        <v>1107</v>
      </c>
      <c r="E140" s="1">
        <v>28176</v>
      </c>
      <c r="F140" s="2">
        <v>62352</v>
      </c>
    </row>
    <row r="141" spans="1:6" x14ac:dyDescent="0.25">
      <c r="A141">
        <v>2020</v>
      </c>
      <c r="B141" t="s">
        <v>52</v>
      </c>
      <c r="C141" t="s">
        <v>44</v>
      </c>
      <c r="D141" s="1">
        <v>7023</v>
      </c>
      <c r="E141" s="1">
        <v>232300</v>
      </c>
      <c r="F141" s="2">
        <v>63958</v>
      </c>
    </row>
    <row r="142" spans="1:6" x14ac:dyDescent="0.25">
      <c r="A142">
        <v>2020</v>
      </c>
      <c r="B142" t="s">
        <v>52</v>
      </c>
      <c r="C142" t="s">
        <v>45</v>
      </c>
      <c r="D142" s="1">
        <v>7882</v>
      </c>
      <c r="E142" s="1">
        <v>268553</v>
      </c>
      <c r="F142" s="2">
        <v>82000</v>
      </c>
    </row>
    <row r="143" spans="1:6" x14ac:dyDescent="0.25">
      <c r="A143">
        <v>2020</v>
      </c>
      <c r="B143" t="s">
        <v>52</v>
      </c>
      <c r="C143" t="s">
        <v>46</v>
      </c>
      <c r="D143" s="1">
        <v>1261</v>
      </c>
      <c r="E143" s="1">
        <v>44429</v>
      </c>
      <c r="F143" s="2">
        <v>62359</v>
      </c>
    </row>
    <row r="144" spans="1:6" x14ac:dyDescent="0.25">
      <c r="A144">
        <v>2020</v>
      </c>
      <c r="B144" t="s">
        <v>52</v>
      </c>
      <c r="C144" t="s">
        <v>47</v>
      </c>
      <c r="D144" s="1">
        <v>9214</v>
      </c>
      <c r="E144" s="1">
        <v>458262</v>
      </c>
      <c r="F144" s="2">
        <v>61039</v>
      </c>
    </row>
    <row r="145" spans="1:6" x14ac:dyDescent="0.25">
      <c r="A145">
        <v>2020</v>
      </c>
      <c r="B145" t="s">
        <v>52</v>
      </c>
      <c r="C145" t="s">
        <v>48</v>
      </c>
      <c r="D145">
        <v>620</v>
      </c>
      <c r="E145" s="1">
        <v>9580</v>
      </c>
      <c r="F145" s="2">
        <v>70308</v>
      </c>
    </row>
    <row r="146" spans="1:6" x14ac:dyDescent="0.25">
      <c r="A146">
        <v>2020</v>
      </c>
      <c r="B146" t="s">
        <v>54</v>
      </c>
      <c r="C146" t="s">
        <v>1</v>
      </c>
      <c r="D146" s="1">
        <v>32424</v>
      </c>
      <c r="E146" s="1">
        <v>372620</v>
      </c>
      <c r="F146" s="2">
        <v>45853</v>
      </c>
    </row>
    <row r="147" spans="1:6" x14ac:dyDescent="0.25">
      <c r="A147">
        <v>2020</v>
      </c>
      <c r="B147" t="s">
        <v>54</v>
      </c>
      <c r="C147" t="s">
        <v>2</v>
      </c>
      <c r="D147" s="1">
        <v>33859</v>
      </c>
      <c r="E147" s="1">
        <v>546143</v>
      </c>
      <c r="F147" s="2">
        <v>51498</v>
      </c>
    </row>
    <row r="148" spans="1:6" x14ac:dyDescent="0.25">
      <c r="A148">
        <v>2020</v>
      </c>
      <c r="B148" t="s">
        <v>54</v>
      </c>
      <c r="C148" t="s">
        <v>3</v>
      </c>
      <c r="D148" s="1">
        <v>21836</v>
      </c>
      <c r="E148" s="1">
        <v>244074</v>
      </c>
      <c r="F148" s="2">
        <v>45673</v>
      </c>
    </row>
    <row r="149" spans="1:6" x14ac:dyDescent="0.25">
      <c r="A149">
        <v>2020</v>
      </c>
      <c r="B149" t="s">
        <v>54</v>
      </c>
      <c r="C149" t="s">
        <v>4</v>
      </c>
      <c r="D149" s="1">
        <v>200632</v>
      </c>
      <c r="E149" s="1">
        <v>2888684</v>
      </c>
      <c r="F149" s="2">
        <v>58800</v>
      </c>
    </row>
    <row r="150" spans="1:6" x14ac:dyDescent="0.25">
      <c r="A150">
        <v>2020</v>
      </c>
      <c r="B150" t="s">
        <v>54</v>
      </c>
      <c r="C150" t="s">
        <v>5</v>
      </c>
      <c r="D150" s="1">
        <v>36421</v>
      </c>
      <c r="E150" s="1">
        <v>465887</v>
      </c>
      <c r="F150" s="2">
        <v>55719</v>
      </c>
    </row>
    <row r="151" spans="1:6" x14ac:dyDescent="0.25">
      <c r="A151">
        <v>2020</v>
      </c>
      <c r="B151" t="s">
        <v>54</v>
      </c>
      <c r="C151" t="s">
        <v>6</v>
      </c>
      <c r="D151" s="1">
        <v>24725</v>
      </c>
      <c r="E151" s="1">
        <v>276491</v>
      </c>
      <c r="F151" s="2">
        <v>55859</v>
      </c>
    </row>
    <row r="152" spans="1:6" x14ac:dyDescent="0.25">
      <c r="A152">
        <v>2020</v>
      </c>
      <c r="B152" t="s">
        <v>54</v>
      </c>
      <c r="C152" t="s">
        <v>7</v>
      </c>
      <c r="D152" s="1">
        <v>7050</v>
      </c>
      <c r="E152" s="1">
        <v>76267</v>
      </c>
      <c r="F152" s="2">
        <v>45667</v>
      </c>
    </row>
    <row r="153" spans="1:6" x14ac:dyDescent="0.25">
      <c r="A153">
        <v>2020</v>
      </c>
      <c r="B153" t="s">
        <v>54</v>
      </c>
      <c r="C153" t="s">
        <v>8</v>
      </c>
      <c r="D153" s="1">
        <v>142700</v>
      </c>
      <c r="E153" s="1">
        <v>1739110</v>
      </c>
      <c r="F153" s="2">
        <v>49391</v>
      </c>
    </row>
    <row r="154" spans="1:6" x14ac:dyDescent="0.25">
      <c r="A154">
        <v>2020</v>
      </c>
      <c r="B154" t="s">
        <v>54</v>
      </c>
      <c r="C154" t="s">
        <v>9</v>
      </c>
      <c r="D154" s="1">
        <v>64380</v>
      </c>
      <c r="E154" s="1">
        <v>913981</v>
      </c>
      <c r="F154" s="2">
        <v>52104</v>
      </c>
    </row>
    <row r="155" spans="1:6" x14ac:dyDescent="0.25">
      <c r="A155">
        <v>2020</v>
      </c>
      <c r="B155" t="s">
        <v>54</v>
      </c>
      <c r="C155" t="s">
        <v>10</v>
      </c>
      <c r="D155" s="1">
        <v>12742</v>
      </c>
      <c r="E155" s="1">
        <v>143264</v>
      </c>
      <c r="F155" s="2">
        <v>44610</v>
      </c>
    </row>
    <row r="156" spans="1:6" x14ac:dyDescent="0.25">
      <c r="A156">
        <v>2020</v>
      </c>
      <c r="B156" t="s">
        <v>54</v>
      </c>
      <c r="C156" t="s">
        <v>11</v>
      </c>
      <c r="D156" s="1">
        <v>78196</v>
      </c>
      <c r="E156" s="1">
        <v>1140749</v>
      </c>
      <c r="F156" s="2">
        <v>55780</v>
      </c>
    </row>
    <row r="157" spans="1:6" x14ac:dyDescent="0.25">
      <c r="A157">
        <v>2020</v>
      </c>
      <c r="B157" t="s">
        <v>54</v>
      </c>
      <c r="C157" t="s">
        <v>12</v>
      </c>
      <c r="D157" s="1">
        <v>40846</v>
      </c>
      <c r="E157" s="1">
        <v>583686</v>
      </c>
      <c r="F157" s="2">
        <v>45931</v>
      </c>
    </row>
    <row r="158" spans="1:6" x14ac:dyDescent="0.25">
      <c r="A158">
        <v>2020</v>
      </c>
      <c r="B158" t="s">
        <v>54</v>
      </c>
      <c r="C158" t="s">
        <v>13</v>
      </c>
      <c r="D158" s="1">
        <v>23479</v>
      </c>
      <c r="E158" s="1">
        <v>298376</v>
      </c>
      <c r="F158" s="2">
        <v>44146</v>
      </c>
    </row>
    <row r="159" spans="1:6" x14ac:dyDescent="0.25">
      <c r="A159">
        <v>2020</v>
      </c>
      <c r="B159" t="s">
        <v>54</v>
      </c>
      <c r="C159" t="s">
        <v>14</v>
      </c>
      <c r="D159" s="1">
        <v>19497</v>
      </c>
      <c r="E159" s="1">
        <v>255575</v>
      </c>
      <c r="F159" s="2">
        <v>46012</v>
      </c>
    </row>
    <row r="160" spans="1:6" x14ac:dyDescent="0.25">
      <c r="A160">
        <v>2020</v>
      </c>
      <c r="B160" t="s">
        <v>54</v>
      </c>
      <c r="C160" t="s">
        <v>15</v>
      </c>
      <c r="D160" s="1">
        <v>28266</v>
      </c>
      <c r="E160" s="1">
        <v>393361</v>
      </c>
      <c r="F160" s="2">
        <v>46839</v>
      </c>
    </row>
    <row r="161" spans="1:6" x14ac:dyDescent="0.25">
      <c r="A161">
        <v>2020</v>
      </c>
      <c r="B161" t="s">
        <v>54</v>
      </c>
      <c r="C161" t="s">
        <v>16</v>
      </c>
      <c r="D161" s="1">
        <v>31210</v>
      </c>
      <c r="E161" s="1">
        <v>358336</v>
      </c>
      <c r="F161" s="2">
        <v>46029</v>
      </c>
    </row>
    <row r="162" spans="1:6" x14ac:dyDescent="0.25">
      <c r="A162">
        <v>2020</v>
      </c>
      <c r="B162" t="s">
        <v>54</v>
      </c>
      <c r="C162" t="s">
        <v>17</v>
      </c>
      <c r="D162" s="1">
        <v>10546</v>
      </c>
      <c r="E162" s="1">
        <v>111483</v>
      </c>
      <c r="F162" s="2">
        <v>43084</v>
      </c>
    </row>
    <row r="163" spans="1:6" x14ac:dyDescent="0.25">
      <c r="A163">
        <v>2020</v>
      </c>
      <c r="B163" t="s">
        <v>54</v>
      </c>
      <c r="C163" t="s">
        <v>18</v>
      </c>
      <c r="D163" s="1">
        <v>31685</v>
      </c>
      <c r="E163" s="1">
        <v>441680</v>
      </c>
      <c r="F163" s="2">
        <v>50800</v>
      </c>
    </row>
    <row r="164" spans="1:6" x14ac:dyDescent="0.25">
      <c r="A164">
        <v>2020</v>
      </c>
      <c r="B164" t="s">
        <v>54</v>
      </c>
      <c r="C164" t="s">
        <v>19</v>
      </c>
      <c r="D164" s="1">
        <v>40751</v>
      </c>
      <c r="E164" s="1">
        <v>526726</v>
      </c>
      <c r="F164" s="2">
        <v>61082</v>
      </c>
    </row>
    <row r="165" spans="1:6" x14ac:dyDescent="0.25">
      <c r="A165">
        <v>2020</v>
      </c>
      <c r="B165" t="s">
        <v>54</v>
      </c>
      <c r="C165" t="s">
        <v>20</v>
      </c>
      <c r="D165" s="1">
        <v>55149</v>
      </c>
      <c r="E165" s="1">
        <v>745824</v>
      </c>
      <c r="F165" s="2">
        <v>51869</v>
      </c>
    </row>
    <row r="166" spans="1:6" x14ac:dyDescent="0.25">
      <c r="A166">
        <v>2020</v>
      </c>
      <c r="B166" t="s">
        <v>54</v>
      </c>
      <c r="C166" t="s">
        <v>21</v>
      </c>
      <c r="D166" s="1">
        <v>37255</v>
      </c>
      <c r="E166" s="1">
        <v>499190</v>
      </c>
      <c r="F166" s="2">
        <v>53843</v>
      </c>
    </row>
    <row r="167" spans="1:6" x14ac:dyDescent="0.25">
      <c r="A167">
        <v>2020</v>
      </c>
      <c r="B167" t="s">
        <v>54</v>
      </c>
      <c r="C167" t="s">
        <v>22</v>
      </c>
      <c r="D167" s="1">
        <v>19589</v>
      </c>
      <c r="E167" s="1">
        <v>226629</v>
      </c>
      <c r="F167" s="2">
        <v>40176</v>
      </c>
    </row>
    <row r="168" spans="1:6" x14ac:dyDescent="0.25">
      <c r="A168">
        <v>2020</v>
      </c>
      <c r="B168" t="s">
        <v>54</v>
      </c>
      <c r="C168" t="s">
        <v>23</v>
      </c>
      <c r="D168" s="1">
        <v>39646</v>
      </c>
      <c r="E168" s="1">
        <v>519916</v>
      </c>
      <c r="F168" s="2">
        <v>46520</v>
      </c>
    </row>
    <row r="169" spans="1:6" x14ac:dyDescent="0.25">
      <c r="A169">
        <v>2020</v>
      </c>
      <c r="B169" t="s">
        <v>54</v>
      </c>
      <c r="C169" t="s">
        <v>24</v>
      </c>
      <c r="D169" s="1">
        <v>9323</v>
      </c>
      <c r="E169" s="1">
        <v>89315</v>
      </c>
      <c r="F169" s="2">
        <v>43996</v>
      </c>
    </row>
    <row r="170" spans="1:6" x14ac:dyDescent="0.25">
      <c r="A170">
        <v>2020</v>
      </c>
      <c r="B170" t="s">
        <v>54</v>
      </c>
      <c r="C170" t="s">
        <v>25</v>
      </c>
      <c r="D170" s="1">
        <v>14748</v>
      </c>
      <c r="E170" s="1">
        <v>182745</v>
      </c>
      <c r="F170" s="2">
        <v>44095</v>
      </c>
    </row>
    <row r="171" spans="1:6" x14ac:dyDescent="0.25">
      <c r="A171">
        <v>2020</v>
      </c>
      <c r="B171" t="s">
        <v>54</v>
      </c>
      <c r="C171" t="s">
        <v>26</v>
      </c>
      <c r="D171" s="1">
        <v>15481</v>
      </c>
      <c r="E171" s="1">
        <v>252623</v>
      </c>
      <c r="F171" s="2">
        <v>48334</v>
      </c>
    </row>
    <row r="172" spans="1:6" x14ac:dyDescent="0.25">
      <c r="A172">
        <v>2020</v>
      </c>
      <c r="B172" t="s">
        <v>54</v>
      </c>
      <c r="C172" t="s">
        <v>27</v>
      </c>
      <c r="D172" s="1">
        <v>12460</v>
      </c>
      <c r="E172" s="1">
        <v>133196</v>
      </c>
      <c r="F172" s="2">
        <v>54425</v>
      </c>
    </row>
    <row r="173" spans="1:6" x14ac:dyDescent="0.25">
      <c r="A173">
        <v>2020</v>
      </c>
      <c r="B173" t="s">
        <v>54</v>
      </c>
      <c r="C173" t="s">
        <v>28</v>
      </c>
      <c r="D173" s="1">
        <v>54606</v>
      </c>
      <c r="E173" s="1">
        <v>820259</v>
      </c>
      <c r="F173" s="2">
        <v>58675</v>
      </c>
    </row>
    <row r="174" spans="1:6" x14ac:dyDescent="0.25">
      <c r="A174">
        <v>2020</v>
      </c>
      <c r="B174" t="s">
        <v>54</v>
      </c>
      <c r="C174" t="s">
        <v>29</v>
      </c>
      <c r="D174" s="1">
        <v>10949</v>
      </c>
      <c r="E174" s="1">
        <v>130261</v>
      </c>
      <c r="F174" s="2">
        <v>41086</v>
      </c>
    </row>
    <row r="175" spans="1:6" x14ac:dyDescent="0.25">
      <c r="A175">
        <v>2020</v>
      </c>
      <c r="B175" t="s">
        <v>54</v>
      </c>
      <c r="C175" t="s">
        <v>30</v>
      </c>
      <c r="D175" s="1">
        <v>118946</v>
      </c>
      <c r="E175" s="1">
        <v>1366746</v>
      </c>
      <c r="F175" s="2">
        <v>57939</v>
      </c>
    </row>
    <row r="176" spans="1:6" x14ac:dyDescent="0.25">
      <c r="A176">
        <v>2020</v>
      </c>
      <c r="B176" t="s">
        <v>54</v>
      </c>
      <c r="C176" t="s">
        <v>31</v>
      </c>
      <c r="D176" s="1">
        <v>63455</v>
      </c>
      <c r="E176" s="1">
        <v>844765</v>
      </c>
      <c r="F176" s="2">
        <v>47171</v>
      </c>
    </row>
    <row r="177" spans="1:6" x14ac:dyDescent="0.25">
      <c r="A177">
        <v>2020</v>
      </c>
      <c r="B177" t="s">
        <v>54</v>
      </c>
      <c r="C177" t="s">
        <v>32</v>
      </c>
      <c r="D177" s="1">
        <v>7745</v>
      </c>
      <c r="E177" s="1">
        <v>86570</v>
      </c>
      <c r="F177" s="2">
        <v>52657</v>
      </c>
    </row>
    <row r="178" spans="1:6" x14ac:dyDescent="0.25">
      <c r="A178">
        <v>2020</v>
      </c>
      <c r="B178" t="s">
        <v>54</v>
      </c>
      <c r="C178" t="s">
        <v>33</v>
      </c>
      <c r="D178" s="1">
        <v>68987</v>
      </c>
      <c r="E178" s="1">
        <v>998325</v>
      </c>
      <c r="F178" s="2">
        <v>48088</v>
      </c>
    </row>
    <row r="179" spans="1:6" x14ac:dyDescent="0.25">
      <c r="A179">
        <v>2020</v>
      </c>
      <c r="B179" t="s">
        <v>54</v>
      </c>
      <c r="C179" t="s">
        <v>34</v>
      </c>
      <c r="D179" s="1">
        <v>23912</v>
      </c>
      <c r="E179" s="1">
        <v>301828</v>
      </c>
      <c r="F179" s="2">
        <v>43388</v>
      </c>
    </row>
    <row r="180" spans="1:6" x14ac:dyDescent="0.25">
      <c r="A180">
        <v>2020</v>
      </c>
      <c r="B180" t="s">
        <v>54</v>
      </c>
      <c r="C180" t="s">
        <v>35</v>
      </c>
      <c r="D180" s="1">
        <v>26241</v>
      </c>
      <c r="E180" s="1">
        <v>346783</v>
      </c>
      <c r="F180" s="2">
        <v>49251</v>
      </c>
    </row>
    <row r="181" spans="1:6" x14ac:dyDescent="0.25">
      <c r="A181">
        <v>2020</v>
      </c>
      <c r="B181" t="s">
        <v>54</v>
      </c>
      <c r="C181" t="s">
        <v>36</v>
      </c>
      <c r="D181" s="1">
        <v>73985</v>
      </c>
      <c r="E181" s="1">
        <v>1054388</v>
      </c>
      <c r="F181" s="2">
        <v>49535</v>
      </c>
    </row>
    <row r="182" spans="1:6" x14ac:dyDescent="0.25">
      <c r="A182">
        <v>2020</v>
      </c>
      <c r="B182" t="s">
        <v>54</v>
      </c>
      <c r="C182" t="s">
        <v>37</v>
      </c>
      <c r="D182" s="1">
        <v>7816</v>
      </c>
      <c r="E182" s="1">
        <v>70764</v>
      </c>
      <c r="F182" s="2">
        <v>49493</v>
      </c>
    </row>
    <row r="183" spans="1:6" x14ac:dyDescent="0.25">
      <c r="A183">
        <v>2020</v>
      </c>
      <c r="B183" t="s">
        <v>54</v>
      </c>
      <c r="C183" t="s">
        <v>38</v>
      </c>
      <c r="D183" s="1">
        <v>31674</v>
      </c>
      <c r="E183" s="1">
        <v>400537</v>
      </c>
      <c r="F183" s="2">
        <v>43717</v>
      </c>
    </row>
    <row r="184" spans="1:6" x14ac:dyDescent="0.25">
      <c r="A184">
        <v>2020</v>
      </c>
      <c r="B184" t="s">
        <v>54</v>
      </c>
      <c r="C184" t="s">
        <v>39</v>
      </c>
      <c r="D184" s="1">
        <v>8068</v>
      </c>
      <c r="E184" s="1">
        <v>83179</v>
      </c>
      <c r="F184" s="2">
        <v>44162</v>
      </c>
    </row>
    <row r="185" spans="1:6" x14ac:dyDescent="0.25">
      <c r="A185">
        <v>2020</v>
      </c>
      <c r="B185" t="s">
        <v>54</v>
      </c>
      <c r="C185" t="s">
        <v>40</v>
      </c>
      <c r="D185" s="1">
        <v>40806</v>
      </c>
      <c r="E185" s="1">
        <v>627005</v>
      </c>
      <c r="F185" s="2">
        <v>50111</v>
      </c>
    </row>
    <row r="186" spans="1:6" x14ac:dyDescent="0.25">
      <c r="A186">
        <v>2020</v>
      </c>
      <c r="B186" t="s">
        <v>54</v>
      </c>
      <c r="C186" t="s">
        <v>41</v>
      </c>
      <c r="D186" s="1">
        <v>152438</v>
      </c>
      <c r="E186" s="1">
        <v>2453267</v>
      </c>
      <c r="F186" s="2">
        <v>56485</v>
      </c>
    </row>
    <row r="187" spans="1:6" x14ac:dyDescent="0.25">
      <c r="A187">
        <v>2020</v>
      </c>
      <c r="B187" t="s">
        <v>54</v>
      </c>
      <c r="C187" t="s">
        <v>42</v>
      </c>
      <c r="D187" s="1">
        <v>20535</v>
      </c>
      <c r="E187" s="1">
        <v>288623</v>
      </c>
      <c r="F187" s="2">
        <v>49353</v>
      </c>
    </row>
    <row r="188" spans="1:6" x14ac:dyDescent="0.25">
      <c r="A188">
        <v>2020</v>
      </c>
      <c r="B188" t="s">
        <v>54</v>
      </c>
      <c r="C188" t="s">
        <v>43</v>
      </c>
      <c r="D188" s="1">
        <v>5003</v>
      </c>
      <c r="E188" s="1">
        <v>49851</v>
      </c>
      <c r="F188" s="2">
        <v>45701</v>
      </c>
    </row>
    <row r="189" spans="1:6" x14ac:dyDescent="0.25">
      <c r="A189">
        <v>2020</v>
      </c>
      <c r="B189" t="s">
        <v>54</v>
      </c>
      <c r="C189" t="s">
        <v>44</v>
      </c>
      <c r="D189" s="1">
        <v>42564</v>
      </c>
      <c r="E189" s="1">
        <v>627729</v>
      </c>
      <c r="F189" s="2">
        <v>48371</v>
      </c>
    </row>
    <row r="190" spans="1:6" x14ac:dyDescent="0.25">
      <c r="A190">
        <v>2020</v>
      </c>
      <c r="B190" t="s">
        <v>54</v>
      </c>
      <c r="C190" t="s">
        <v>45</v>
      </c>
      <c r="D190" s="1">
        <v>38688</v>
      </c>
      <c r="E190" s="1">
        <v>615415</v>
      </c>
      <c r="F190" s="2">
        <v>74160</v>
      </c>
    </row>
    <row r="191" spans="1:6" x14ac:dyDescent="0.25">
      <c r="A191">
        <v>2020</v>
      </c>
      <c r="B191" t="s">
        <v>54</v>
      </c>
      <c r="C191" t="s">
        <v>46</v>
      </c>
      <c r="D191" s="1">
        <v>10611</v>
      </c>
      <c r="E191" s="1">
        <v>118677</v>
      </c>
      <c r="F191" s="2">
        <v>42085</v>
      </c>
    </row>
    <row r="192" spans="1:6" x14ac:dyDescent="0.25">
      <c r="A192">
        <v>2020</v>
      </c>
      <c r="B192" t="s">
        <v>54</v>
      </c>
      <c r="C192" t="s">
        <v>47</v>
      </c>
      <c r="D192" s="1">
        <v>35812</v>
      </c>
      <c r="E192" s="1">
        <v>517930</v>
      </c>
      <c r="F192" s="2">
        <v>45165</v>
      </c>
    </row>
    <row r="193" spans="1:6" x14ac:dyDescent="0.25">
      <c r="A193">
        <v>2020</v>
      </c>
      <c r="B193" t="s">
        <v>54</v>
      </c>
      <c r="C193" t="s">
        <v>48</v>
      </c>
      <c r="D193" s="1">
        <v>4840</v>
      </c>
      <c r="E193" s="1">
        <v>48509</v>
      </c>
      <c r="F193" s="2">
        <v>44879</v>
      </c>
    </row>
    <row r="194" spans="1:6" x14ac:dyDescent="0.25">
      <c r="A194">
        <v>2020</v>
      </c>
      <c r="B194" t="s">
        <v>53</v>
      </c>
      <c r="C194" t="s">
        <v>1</v>
      </c>
      <c r="D194" s="1">
        <v>2566</v>
      </c>
      <c r="E194" s="1">
        <v>19310</v>
      </c>
      <c r="F194" s="2">
        <v>69393</v>
      </c>
    </row>
    <row r="195" spans="1:6" x14ac:dyDescent="0.25">
      <c r="A195">
        <v>2020</v>
      </c>
      <c r="B195" t="s">
        <v>53</v>
      </c>
      <c r="C195" t="s">
        <v>2</v>
      </c>
      <c r="D195" s="1">
        <v>4017</v>
      </c>
      <c r="E195" s="1">
        <v>45513</v>
      </c>
      <c r="F195" s="2">
        <v>90871</v>
      </c>
    </row>
    <row r="196" spans="1:6" x14ac:dyDescent="0.25">
      <c r="A196">
        <v>2020</v>
      </c>
      <c r="B196" t="s">
        <v>53</v>
      </c>
      <c r="C196" t="s">
        <v>3</v>
      </c>
      <c r="D196" s="1">
        <v>1536</v>
      </c>
      <c r="E196" s="1">
        <v>11509</v>
      </c>
      <c r="F196" s="2">
        <v>69820</v>
      </c>
    </row>
    <row r="197" spans="1:6" x14ac:dyDescent="0.25">
      <c r="A197">
        <v>2020</v>
      </c>
      <c r="B197" t="s">
        <v>53</v>
      </c>
      <c r="C197" t="s">
        <v>4</v>
      </c>
      <c r="D197" s="1">
        <v>29491</v>
      </c>
      <c r="E197" s="1">
        <v>527549</v>
      </c>
      <c r="F197" s="2">
        <v>217892</v>
      </c>
    </row>
    <row r="198" spans="1:6" x14ac:dyDescent="0.25">
      <c r="A198">
        <v>2020</v>
      </c>
      <c r="B198" t="s">
        <v>53</v>
      </c>
      <c r="C198" t="s">
        <v>5</v>
      </c>
      <c r="D198" s="1">
        <v>4548</v>
      </c>
      <c r="E198" s="1">
        <v>74867</v>
      </c>
      <c r="F198" s="2">
        <v>123495</v>
      </c>
    </row>
    <row r="199" spans="1:6" x14ac:dyDescent="0.25">
      <c r="A199">
        <v>2020</v>
      </c>
      <c r="B199" t="s">
        <v>53</v>
      </c>
      <c r="C199" t="s">
        <v>6</v>
      </c>
      <c r="D199" s="1">
        <v>2880</v>
      </c>
      <c r="E199" s="1">
        <v>29237</v>
      </c>
      <c r="F199" s="2">
        <v>138917</v>
      </c>
    </row>
    <row r="200" spans="1:6" x14ac:dyDescent="0.25">
      <c r="A200">
        <v>2020</v>
      </c>
      <c r="B200" t="s">
        <v>53</v>
      </c>
      <c r="C200" t="s">
        <v>7</v>
      </c>
      <c r="D200">
        <v>549</v>
      </c>
      <c r="E200" s="1">
        <v>3622</v>
      </c>
      <c r="F200" s="2">
        <v>78966</v>
      </c>
    </row>
    <row r="201" spans="1:6" x14ac:dyDescent="0.25">
      <c r="A201">
        <v>2020</v>
      </c>
      <c r="B201" t="s">
        <v>53</v>
      </c>
      <c r="C201" t="s">
        <v>8</v>
      </c>
      <c r="D201" s="1">
        <v>12659</v>
      </c>
      <c r="E201" s="1">
        <v>130298</v>
      </c>
      <c r="F201" s="2">
        <v>93350</v>
      </c>
    </row>
    <row r="202" spans="1:6" x14ac:dyDescent="0.25">
      <c r="A202">
        <v>2020</v>
      </c>
      <c r="B202" t="s">
        <v>53</v>
      </c>
      <c r="C202" t="s">
        <v>9</v>
      </c>
      <c r="D202" s="1">
        <v>6010</v>
      </c>
      <c r="E202" s="1">
        <v>109190</v>
      </c>
      <c r="F202" s="2">
        <v>108735</v>
      </c>
    </row>
    <row r="203" spans="1:6" x14ac:dyDescent="0.25">
      <c r="A203">
        <v>2020</v>
      </c>
      <c r="B203" t="s">
        <v>53</v>
      </c>
      <c r="C203" t="s">
        <v>10</v>
      </c>
      <c r="D203" s="1">
        <v>1385</v>
      </c>
      <c r="E203" s="1">
        <v>7346</v>
      </c>
      <c r="F203" s="2">
        <v>64408</v>
      </c>
    </row>
    <row r="204" spans="1:6" x14ac:dyDescent="0.25">
      <c r="A204">
        <v>2020</v>
      </c>
      <c r="B204" t="s">
        <v>53</v>
      </c>
      <c r="C204" t="s">
        <v>11</v>
      </c>
      <c r="D204" s="1">
        <v>7162</v>
      </c>
      <c r="E204" s="1">
        <v>87520</v>
      </c>
      <c r="F204" s="2">
        <v>110059</v>
      </c>
    </row>
    <row r="205" spans="1:6" x14ac:dyDescent="0.25">
      <c r="A205">
        <v>2020</v>
      </c>
      <c r="B205" t="s">
        <v>53</v>
      </c>
      <c r="C205" t="s">
        <v>12</v>
      </c>
      <c r="D205" s="1">
        <v>2521</v>
      </c>
      <c r="E205" s="1">
        <v>26075</v>
      </c>
      <c r="F205" s="2">
        <v>67191</v>
      </c>
    </row>
    <row r="206" spans="1:6" x14ac:dyDescent="0.25">
      <c r="A206">
        <v>2020</v>
      </c>
      <c r="B206" t="s">
        <v>53</v>
      </c>
      <c r="C206" t="s">
        <v>13</v>
      </c>
      <c r="D206" s="1">
        <v>1811</v>
      </c>
      <c r="E206" s="1">
        <v>19135</v>
      </c>
      <c r="F206" s="2">
        <v>66858</v>
      </c>
    </row>
    <row r="207" spans="1:6" x14ac:dyDescent="0.25">
      <c r="A207">
        <v>2020</v>
      </c>
      <c r="B207" t="s">
        <v>53</v>
      </c>
      <c r="C207" t="s">
        <v>14</v>
      </c>
      <c r="D207" s="1">
        <v>1561</v>
      </c>
      <c r="E207" s="1">
        <v>16734</v>
      </c>
      <c r="F207" s="2">
        <v>73749</v>
      </c>
    </row>
    <row r="208" spans="1:6" x14ac:dyDescent="0.25">
      <c r="A208">
        <v>2020</v>
      </c>
      <c r="B208" t="s">
        <v>53</v>
      </c>
      <c r="C208" t="s">
        <v>15</v>
      </c>
      <c r="D208" s="1">
        <v>2111</v>
      </c>
      <c r="E208" s="1">
        <v>20268</v>
      </c>
      <c r="F208" s="2">
        <v>63462</v>
      </c>
    </row>
    <row r="209" spans="1:6" x14ac:dyDescent="0.25">
      <c r="A209">
        <v>2020</v>
      </c>
      <c r="B209" t="s">
        <v>53</v>
      </c>
      <c r="C209" t="s">
        <v>16</v>
      </c>
      <c r="D209" s="1">
        <v>1935</v>
      </c>
      <c r="E209" s="1">
        <v>18712</v>
      </c>
      <c r="F209" s="2">
        <v>65700</v>
      </c>
    </row>
    <row r="210" spans="1:6" x14ac:dyDescent="0.25">
      <c r="A210">
        <v>2020</v>
      </c>
      <c r="B210" t="s">
        <v>53</v>
      </c>
      <c r="C210" t="s">
        <v>17</v>
      </c>
      <c r="D210">
        <v>916</v>
      </c>
      <c r="E210" s="1">
        <v>6415</v>
      </c>
      <c r="F210" s="2">
        <v>64265</v>
      </c>
    </row>
    <row r="211" spans="1:6" x14ac:dyDescent="0.25">
      <c r="A211">
        <v>2020</v>
      </c>
      <c r="B211" t="s">
        <v>53</v>
      </c>
      <c r="C211" t="s">
        <v>18</v>
      </c>
      <c r="D211" s="1">
        <v>2855</v>
      </c>
      <c r="E211" s="1">
        <v>33029</v>
      </c>
      <c r="F211" s="2">
        <v>110569</v>
      </c>
    </row>
    <row r="212" spans="1:6" x14ac:dyDescent="0.25">
      <c r="A212">
        <v>2020</v>
      </c>
      <c r="B212" t="s">
        <v>53</v>
      </c>
      <c r="C212" t="s">
        <v>19</v>
      </c>
      <c r="D212" s="1">
        <v>6073</v>
      </c>
      <c r="E212" s="1">
        <v>89231</v>
      </c>
      <c r="F212" s="2">
        <v>146746</v>
      </c>
    </row>
    <row r="213" spans="1:6" x14ac:dyDescent="0.25">
      <c r="A213">
        <v>2020</v>
      </c>
      <c r="B213" t="s">
        <v>53</v>
      </c>
      <c r="C213" t="s">
        <v>20</v>
      </c>
      <c r="D213" s="1">
        <v>7671</v>
      </c>
      <c r="E213" s="1">
        <v>50511</v>
      </c>
      <c r="F213" s="2">
        <v>88745</v>
      </c>
    </row>
    <row r="214" spans="1:6" x14ac:dyDescent="0.25">
      <c r="A214">
        <v>2020</v>
      </c>
      <c r="B214" t="s">
        <v>53</v>
      </c>
      <c r="C214" t="s">
        <v>21</v>
      </c>
      <c r="D214" s="1">
        <v>4304</v>
      </c>
      <c r="E214" s="1">
        <v>43145</v>
      </c>
      <c r="F214" s="2">
        <v>92292</v>
      </c>
    </row>
    <row r="215" spans="1:6" x14ac:dyDescent="0.25">
      <c r="A215">
        <v>2020</v>
      </c>
      <c r="B215" t="s">
        <v>53</v>
      </c>
      <c r="C215" t="s">
        <v>22</v>
      </c>
      <c r="D215">
        <v>964</v>
      </c>
      <c r="E215" s="1">
        <v>9629</v>
      </c>
      <c r="F215" s="2">
        <v>54301</v>
      </c>
    </row>
    <row r="216" spans="1:6" x14ac:dyDescent="0.25">
      <c r="A216">
        <v>2020</v>
      </c>
      <c r="B216" t="s">
        <v>53</v>
      </c>
      <c r="C216" t="s">
        <v>23</v>
      </c>
      <c r="D216" s="1">
        <v>3562</v>
      </c>
      <c r="E216" s="1">
        <v>43675</v>
      </c>
      <c r="F216" s="2">
        <v>89327</v>
      </c>
    </row>
    <row r="217" spans="1:6" x14ac:dyDescent="0.25">
      <c r="A217">
        <v>2020</v>
      </c>
      <c r="B217" t="s">
        <v>53</v>
      </c>
      <c r="C217" t="s">
        <v>24</v>
      </c>
      <c r="D217">
        <v>856</v>
      </c>
      <c r="E217" s="1">
        <v>5797</v>
      </c>
      <c r="F217" s="2">
        <v>65673</v>
      </c>
    </row>
    <row r="218" spans="1:6" x14ac:dyDescent="0.25">
      <c r="A218">
        <v>2020</v>
      </c>
      <c r="B218" t="s">
        <v>53</v>
      </c>
      <c r="C218" t="s">
        <v>25</v>
      </c>
      <c r="D218" s="1">
        <v>1071</v>
      </c>
      <c r="E218" s="1">
        <v>16165</v>
      </c>
      <c r="F218" s="2">
        <v>76361</v>
      </c>
    </row>
    <row r="219" spans="1:6" x14ac:dyDescent="0.25">
      <c r="A219">
        <v>2020</v>
      </c>
      <c r="B219" t="s">
        <v>53</v>
      </c>
      <c r="C219" t="s">
        <v>26</v>
      </c>
      <c r="D219" s="1">
        <v>1609</v>
      </c>
      <c r="E219" s="1">
        <v>13306</v>
      </c>
      <c r="F219" s="2">
        <v>88353</v>
      </c>
    </row>
    <row r="220" spans="1:6" x14ac:dyDescent="0.25">
      <c r="A220">
        <v>2020</v>
      </c>
      <c r="B220" t="s">
        <v>53</v>
      </c>
      <c r="C220" t="s">
        <v>27</v>
      </c>
      <c r="D220" s="1">
        <v>1168</v>
      </c>
      <c r="E220" s="1">
        <v>11735</v>
      </c>
      <c r="F220" s="2">
        <v>107194</v>
      </c>
    </row>
    <row r="221" spans="1:6" x14ac:dyDescent="0.25">
      <c r="A221">
        <v>2020</v>
      </c>
      <c r="B221" t="s">
        <v>53</v>
      </c>
      <c r="C221" t="s">
        <v>28</v>
      </c>
      <c r="D221" s="1">
        <v>3965</v>
      </c>
      <c r="E221" s="1">
        <v>67885</v>
      </c>
      <c r="F221" s="2">
        <v>130541</v>
      </c>
    </row>
    <row r="222" spans="1:6" x14ac:dyDescent="0.25">
      <c r="A222">
        <v>2020</v>
      </c>
      <c r="B222" t="s">
        <v>53</v>
      </c>
      <c r="C222" t="s">
        <v>29</v>
      </c>
      <c r="D222" s="1">
        <v>1108</v>
      </c>
      <c r="E222" s="1">
        <v>9076</v>
      </c>
      <c r="F222" s="2">
        <v>62393</v>
      </c>
    </row>
    <row r="223" spans="1:6" x14ac:dyDescent="0.25">
      <c r="A223">
        <v>2020</v>
      </c>
      <c r="B223" t="s">
        <v>53</v>
      </c>
      <c r="C223" t="s">
        <v>30</v>
      </c>
      <c r="D223" s="1">
        <v>14380</v>
      </c>
      <c r="E223" s="1">
        <v>267749</v>
      </c>
      <c r="F223" s="2">
        <v>154357</v>
      </c>
    </row>
    <row r="224" spans="1:6" x14ac:dyDescent="0.25">
      <c r="A224">
        <v>2020</v>
      </c>
      <c r="B224" t="s">
        <v>53</v>
      </c>
      <c r="C224" t="s">
        <v>31</v>
      </c>
      <c r="D224" s="1">
        <v>6302</v>
      </c>
      <c r="E224" s="1">
        <v>73440</v>
      </c>
      <c r="F224" s="2">
        <v>96207</v>
      </c>
    </row>
    <row r="225" spans="1:6" x14ac:dyDescent="0.25">
      <c r="A225">
        <v>2020</v>
      </c>
      <c r="B225" t="s">
        <v>53</v>
      </c>
      <c r="C225" t="s">
        <v>32</v>
      </c>
      <c r="D225">
        <v>417</v>
      </c>
      <c r="E225" s="1">
        <v>5780</v>
      </c>
      <c r="F225" s="2">
        <v>79624</v>
      </c>
    </row>
    <row r="226" spans="1:6" x14ac:dyDescent="0.25">
      <c r="A226">
        <v>2020</v>
      </c>
      <c r="B226" t="s">
        <v>53</v>
      </c>
      <c r="C226" t="s">
        <v>33</v>
      </c>
      <c r="D226" s="1">
        <v>5303</v>
      </c>
      <c r="E226" s="1">
        <v>63865</v>
      </c>
      <c r="F226" s="2">
        <v>80052</v>
      </c>
    </row>
    <row r="227" spans="1:6" x14ac:dyDescent="0.25">
      <c r="A227">
        <v>2020</v>
      </c>
      <c r="B227" t="s">
        <v>53</v>
      </c>
      <c r="C227" t="s">
        <v>34</v>
      </c>
      <c r="D227" s="1">
        <v>1572</v>
      </c>
      <c r="E227" s="1">
        <v>18256</v>
      </c>
      <c r="F227" s="2">
        <v>63710</v>
      </c>
    </row>
    <row r="228" spans="1:6" x14ac:dyDescent="0.25">
      <c r="A228">
        <v>2020</v>
      </c>
      <c r="B228" t="s">
        <v>53</v>
      </c>
      <c r="C228" t="s">
        <v>35</v>
      </c>
      <c r="D228" s="1">
        <v>4605</v>
      </c>
      <c r="E228" s="1">
        <v>33218</v>
      </c>
      <c r="F228" s="2">
        <v>101737</v>
      </c>
    </row>
    <row r="229" spans="1:6" x14ac:dyDescent="0.25">
      <c r="A229">
        <v>2020</v>
      </c>
      <c r="B229" t="s">
        <v>53</v>
      </c>
      <c r="C229" t="s">
        <v>36</v>
      </c>
      <c r="D229" s="1">
        <v>5891</v>
      </c>
      <c r="E229" s="1">
        <v>82872</v>
      </c>
      <c r="F229" s="2">
        <v>107388</v>
      </c>
    </row>
    <row r="230" spans="1:6" x14ac:dyDescent="0.25">
      <c r="A230">
        <v>2020</v>
      </c>
      <c r="B230" t="s">
        <v>53</v>
      </c>
      <c r="C230" t="s">
        <v>37</v>
      </c>
      <c r="D230">
        <v>762</v>
      </c>
      <c r="E230" s="1">
        <v>5243</v>
      </c>
      <c r="F230" s="2">
        <v>87286</v>
      </c>
    </row>
    <row r="231" spans="1:6" x14ac:dyDescent="0.25">
      <c r="A231">
        <v>2020</v>
      </c>
      <c r="B231" t="s">
        <v>53</v>
      </c>
      <c r="C231" t="s">
        <v>38</v>
      </c>
      <c r="D231" s="1">
        <v>3216</v>
      </c>
      <c r="E231" s="1">
        <v>24744</v>
      </c>
      <c r="F231" s="2">
        <v>73562</v>
      </c>
    </row>
    <row r="232" spans="1:6" x14ac:dyDescent="0.25">
      <c r="A232">
        <v>2020</v>
      </c>
      <c r="B232" t="s">
        <v>53</v>
      </c>
      <c r="C232" t="s">
        <v>39</v>
      </c>
      <c r="D232">
        <v>606</v>
      </c>
      <c r="E232" s="1">
        <v>5074</v>
      </c>
      <c r="F232" s="2">
        <v>58069</v>
      </c>
    </row>
    <row r="233" spans="1:6" x14ac:dyDescent="0.25">
      <c r="A233">
        <v>2020</v>
      </c>
      <c r="B233" t="s">
        <v>53</v>
      </c>
      <c r="C233" t="s">
        <v>40</v>
      </c>
      <c r="D233" s="1">
        <v>4525</v>
      </c>
      <c r="E233" s="1">
        <v>42929</v>
      </c>
      <c r="F233" s="2">
        <v>81293</v>
      </c>
    </row>
    <row r="234" spans="1:6" x14ac:dyDescent="0.25">
      <c r="A234">
        <v>2020</v>
      </c>
      <c r="B234" t="s">
        <v>53</v>
      </c>
      <c r="C234" t="s">
        <v>41</v>
      </c>
      <c r="D234" s="1">
        <v>11822</v>
      </c>
      <c r="E234" s="1">
        <v>198521</v>
      </c>
      <c r="F234" s="2">
        <v>102835</v>
      </c>
    </row>
    <row r="235" spans="1:6" x14ac:dyDescent="0.25">
      <c r="A235">
        <v>2020</v>
      </c>
      <c r="B235" t="s">
        <v>53</v>
      </c>
      <c r="C235" t="s">
        <v>42</v>
      </c>
      <c r="D235" s="1">
        <v>3177</v>
      </c>
      <c r="E235" s="1">
        <v>37222</v>
      </c>
      <c r="F235" s="2">
        <v>96974</v>
      </c>
    </row>
    <row r="236" spans="1:6" x14ac:dyDescent="0.25">
      <c r="A236">
        <v>2020</v>
      </c>
      <c r="B236" t="s">
        <v>53</v>
      </c>
      <c r="C236" t="s">
        <v>43</v>
      </c>
      <c r="D236">
        <v>584</v>
      </c>
      <c r="E236" s="1">
        <v>3961</v>
      </c>
      <c r="F236" s="2">
        <v>68605</v>
      </c>
    </row>
    <row r="237" spans="1:6" x14ac:dyDescent="0.25">
      <c r="A237">
        <v>2020</v>
      </c>
      <c r="B237" t="s">
        <v>53</v>
      </c>
      <c r="C237" t="s">
        <v>44</v>
      </c>
      <c r="D237" s="1">
        <v>4875</v>
      </c>
      <c r="E237" s="1">
        <v>64840</v>
      </c>
      <c r="F237" s="2">
        <v>117848</v>
      </c>
    </row>
    <row r="238" spans="1:6" x14ac:dyDescent="0.25">
      <c r="A238">
        <v>2020</v>
      </c>
      <c r="B238" t="s">
        <v>53</v>
      </c>
      <c r="C238" t="s">
        <v>45</v>
      </c>
      <c r="D238" s="1">
        <v>5419</v>
      </c>
      <c r="E238" s="1">
        <v>148556</v>
      </c>
      <c r="F238" s="2">
        <v>242273</v>
      </c>
    </row>
    <row r="239" spans="1:6" x14ac:dyDescent="0.25">
      <c r="A239">
        <v>2020</v>
      </c>
      <c r="B239" t="s">
        <v>53</v>
      </c>
      <c r="C239" t="s">
        <v>46</v>
      </c>
      <c r="D239">
        <v>825</v>
      </c>
      <c r="E239" s="1">
        <v>7215</v>
      </c>
      <c r="F239" s="2">
        <v>58063</v>
      </c>
    </row>
    <row r="240" spans="1:6" x14ac:dyDescent="0.25">
      <c r="A240">
        <v>2020</v>
      </c>
      <c r="B240" t="s">
        <v>53</v>
      </c>
      <c r="C240" t="s">
        <v>47</v>
      </c>
      <c r="D240" s="1">
        <v>2400</v>
      </c>
      <c r="E240" s="1">
        <v>44846</v>
      </c>
      <c r="F240" s="2">
        <v>88336</v>
      </c>
    </row>
    <row r="241" spans="1:6" x14ac:dyDescent="0.25">
      <c r="A241">
        <v>2020</v>
      </c>
      <c r="B241" t="s">
        <v>53</v>
      </c>
      <c r="C241" t="s">
        <v>48</v>
      </c>
      <c r="D241">
        <v>428</v>
      </c>
      <c r="E241" s="1">
        <v>3000</v>
      </c>
      <c r="F241" s="2">
        <v>54299</v>
      </c>
    </row>
    <row r="242" spans="1:6" x14ac:dyDescent="0.25">
      <c r="A242">
        <v>2020</v>
      </c>
      <c r="B242" t="s">
        <v>56</v>
      </c>
      <c r="C242" t="s">
        <v>1</v>
      </c>
      <c r="D242" s="1">
        <v>13880</v>
      </c>
      <c r="E242" s="1">
        <v>94715</v>
      </c>
      <c r="F242" s="2">
        <v>75982</v>
      </c>
    </row>
    <row r="243" spans="1:6" x14ac:dyDescent="0.25">
      <c r="A243">
        <v>2020</v>
      </c>
      <c r="B243" t="s">
        <v>56</v>
      </c>
      <c r="C243" t="s">
        <v>2</v>
      </c>
      <c r="D243" s="1">
        <v>20707</v>
      </c>
      <c r="E243" s="1">
        <v>225922</v>
      </c>
      <c r="F243" s="2">
        <v>82956</v>
      </c>
    </row>
    <row r="244" spans="1:6" x14ac:dyDescent="0.25">
      <c r="A244">
        <v>2020</v>
      </c>
      <c r="B244" t="s">
        <v>56</v>
      </c>
      <c r="C244" t="s">
        <v>3</v>
      </c>
      <c r="D244" s="1">
        <v>8906</v>
      </c>
      <c r="E244" s="1">
        <v>51950</v>
      </c>
      <c r="F244" s="2">
        <v>65321</v>
      </c>
    </row>
    <row r="245" spans="1:6" x14ac:dyDescent="0.25">
      <c r="A245">
        <v>2020</v>
      </c>
      <c r="B245" t="s">
        <v>56</v>
      </c>
      <c r="C245" t="s">
        <v>4</v>
      </c>
      <c r="D245" s="1">
        <v>112775</v>
      </c>
      <c r="E245" s="1">
        <v>817007</v>
      </c>
      <c r="F245" s="2">
        <v>124107</v>
      </c>
    </row>
    <row r="246" spans="1:6" x14ac:dyDescent="0.25">
      <c r="A246">
        <v>2020</v>
      </c>
      <c r="B246" t="s">
        <v>56</v>
      </c>
      <c r="C246" t="s">
        <v>5</v>
      </c>
      <c r="D246" s="1">
        <v>25139</v>
      </c>
      <c r="E246" s="1">
        <v>165271</v>
      </c>
      <c r="F246" s="2">
        <v>97276</v>
      </c>
    </row>
    <row r="247" spans="1:6" x14ac:dyDescent="0.25">
      <c r="A247">
        <v>2020</v>
      </c>
      <c r="B247" t="s">
        <v>56</v>
      </c>
      <c r="C247" t="s">
        <v>6</v>
      </c>
      <c r="D247" s="1">
        <v>11223</v>
      </c>
      <c r="E247" s="1">
        <v>118168</v>
      </c>
      <c r="F247" s="2">
        <v>165086</v>
      </c>
    </row>
    <row r="248" spans="1:6" x14ac:dyDescent="0.25">
      <c r="A248">
        <v>2020</v>
      </c>
      <c r="B248" t="s">
        <v>56</v>
      </c>
      <c r="C248" t="s">
        <v>7</v>
      </c>
      <c r="D248" s="1">
        <v>3005</v>
      </c>
      <c r="E248" s="1">
        <v>47390</v>
      </c>
      <c r="F248" s="2">
        <v>103154</v>
      </c>
    </row>
    <row r="249" spans="1:6" x14ac:dyDescent="0.25">
      <c r="A249">
        <v>2020</v>
      </c>
      <c r="B249" t="s">
        <v>56</v>
      </c>
      <c r="C249" t="s">
        <v>8</v>
      </c>
      <c r="D249" s="1">
        <v>80956</v>
      </c>
      <c r="E249" s="1">
        <v>586706</v>
      </c>
      <c r="F249" s="2">
        <v>84307</v>
      </c>
    </row>
    <row r="250" spans="1:6" x14ac:dyDescent="0.25">
      <c r="A250">
        <v>2020</v>
      </c>
      <c r="B250" t="s">
        <v>56</v>
      </c>
      <c r="C250" t="s">
        <v>9</v>
      </c>
      <c r="D250" s="1">
        <v>28810</v>
      </c>
      <c r="E250" s="1">
        <v>242175</v>
      </c>
      <c r="F250" s="2">
        <v>93145</v>
      </c>
    </row>
    <row r="251" spans="1:6" x14ac:dyDescent="0.25">
      <c r="A251">
        <v>2020</v>
      </c>
      <c r="B251" t="s">
        <v>56</v>
      </c>
      <c r="C251" t="s">
        <v>10</v>
      </c>
      <c r="D251" s="1">
        <v>6508</v>
      </c>
      <c r="E251" s="1">
        <v>34249</v>
      </c>
      <c r="F251" s="2">
        <v>68833</v>
      </c>
    </row>
    <row r="252" spans="1:6" x14ac:dyDescent="0.25">
      <c r="A252">
        <v>2020</v>
      </c>
      <c r="B252" t="s">
        <v>56</v>
      </c>
      <c r="C252" t="s">
        <v>11</v>
      </c>
      <c r="D252" s="1">
        <v>33063</v>
      </c>
      <c r="E252" s="1">
        <v>376539</v>
      </c>
      <c r="F252" s="2">
        <v>121634</v>
      </c>
    </row>
    <row r="253" spans="1:6" x14ac:dyDescent="0.25">
      <c r="A253">
        <v>2020</v>
      </c>
      <c r="B253" t="s">
        <v>56</v>
      </c>
      <c r="C253" t="s">
        <v>12</v>
      </c>
      <c r="D253" s="1">
        <v>17574</v>
      </c>
      <c r="E253" s="1">
        <v>133449</v>
      </c>
      <c r="F253" s="2">
        <v>72283</v>
      </c>
    </row>
    <row r="254" spans="1:6" x14ac:dyDescent="0.25">
      <c r="A254">
        <v>2020</v>
      </c>
      <c r="B254" t="s">
        <v>56</v>
      </c>
      <c r="C254" t="s">
        <v>13</v>
      </c>
      <c r="D254" s="1">
        <v>10731</v>
      </c>
      <c r="E254" s="1">
        <v>109283</v>
      </c>
      <c r="F254" s="2">
        <v>81131</v>
      </c>
    </row>
    <row r="255" spans="1:6" x14ac:dyDescent="0.25">
      <c r="A255">
        <v>2020</v>
      </c>
      <c r="B255" t="s">
        <v>56</v>
      </c>
      <c r="C255" t="s">
        <v>14</v>
      </c>
      <c r="D255" s="1">
        <v>8752</v>
      </c>
      <c r="E255" s="1">
        <v>73310</v>
      </c>
      <c r="F255" s="2">
        <v>75889</v>
      </c>
    </row>
    <row r="256" spans="1:6" x14ac:dyDescent="0.25">
      <c r="A256">
        <v>2020</v>
      </c>
      <c r="B256" t="s">
        <v>56</v>
      </c>
      <c r="C256" t="s">
        <v>15</v>
      </c>
      <c r="D256" s="1">
        <v>11729</v>
      </c>
      <c r="E256" s="1">
        <v>92079</v>
      </c>
      <c r="F256" s="2">
        <v>75177</v>
      </c>
    </row>
    <row r="257" spans="1:6" x14ac:dyDescent="0.25">
      <c r="A257">
        <v>2020</v>
      </c>
      <c r="B257" t="s">
        <v>56</v>
      </c>
      <c r="C257" t="s">
        <v>16</v>
      </c>
      <c r="D257" s="1">
        <v>14229</v>
      </c>
      <c r="E257" s="1">
        <v>81149</v>
      </c>
      <c r="F257" s="2">
        <v>69409</v>
      </c>
    </row>
    <row r="258" spans="1:6" x14ac:dyDescent="0.25">
      <c r="A258">
        <v>2020</v>
      </c>
      <c r="B258" t="s">
        <v>56</v>
      </c>
      <c r="C258" t="s">
        <v>17</v>
      </c>
      <c r="D258" s="1">
        <v>3926</v>
      </c>
      <c r="E258" s="1">
        <v>30107</v>
      </c>
      <c r="F258" s="2">
        <v>75870</v>
      </c>
    </row>
    <row r="259" spans="1:6" x14ac:dyDescent="0.25">
      <c r="A259">
        <v>2020</v>
      </c>
      <c r="B259" t="s">
        <v>56</v>
      </c>
      <c r="C259" t="s">
        <v>18</v>
      </c>
      <c r="D259" s="1">
        <v>15692</v>
      </c>
      <c r="E259" s="1">
        <v>129771</v>
      </c>
      <c r="F259" s="2">
        <v>110159</v>
      </c>
    </row>
    <row r="260" spans="1:6" x14ac:dyDescent="0.25">
      <c r="A260">
        <v>2020</v>
      </c>
      <c r="B260" t="s">
        <v>56</v>
      </c>
      <c r="C260" t="s">
        <v>19</v>
      </c>
      <c r="D260" s="1">
        <v>18137</v>
      </c>
      <c r="E260" s="1">
        <v>212062</v>
      </c>
      <c r="F260" s="2">
        <v>159120</v>
      </c>
    </row>
    <row r="261" spans="1:6" x14ac:dyDescent="0.25">
      <c r="A261">
        <v>2020</v>
      </c>
      <c r="B261" t="s">
        <v>56</v>
      </c>
      <c r="C261" t="s">
        <v>20</v>
      </c>
      <c r="D261" s="1">
        <v>20626</v>
      </c>
      <c r="E261" s="1">
        <v>207448</v>
      </c>
      <c r="F261" s="2">
        <v>81720</v>
      </c>
    </row>
    <row r="262" spans="1:6" x14ac:dyDescent="0.25">
      <c r="A262">
        <v>2020</v>
      </c>
      <c r="B262" t="s">
        <v>56</v>
      </c>
      <c r="C262" t="s">
        <v>21</v>
      </c>
      <c r="D262" s="1">
        <v>16134</v>
      </c>
      <c r="E262" s="1">
        <v>179728</v>
      </c>
      <c r="F262" s="2">
        <v>104989</v>
      </c>
    </row>
    <row r="263" spans="1:6" x14ac:dyDescent="0.25">
      <c r="A263">
        <v>2020</v>
      </c>
      <c r="B263" t="s">
        <v>56</v>
      </c>
      <c r="C263" t="s">
        <v>22</v>
      </c>
      <c r="D263" s="1">
        <v>7984</v>
      </c>
      <c r="E263" s="1">
        <v>41912</v>
      </c>
      <c r="F263" s="2">
        <v>59263</v>
      </c>
    </row>
    <row r="264" spans="1:6" x14ac:dyDescent="0.25">
      <c r="A264">
        <v>2020</v>
      </c>
      <c r="B264" t="s">
        <v>56</v>
      </c>
      <c r="C264" t="s">
        <v>23</v>
      </c>
      <c r="D264" s="1">
        <v>18815</v>
      </c>
      <c r="E264" s="1">
        <v>165564</v>
      </c>
      <c r="F264" s="2">
        <v>82664</v>
      </c>
    </row>
    <row r="265" spans="1:6" x14ac:dyDescent="0.25">
      <c r="A265">
        <v>2020</v>
      </c>
      <c r="B265" t="s">
        <v>56</v>
      </c>
      <c r="C265" t="s">
        <v>24</v>
      </c>
      <c r="D265" s="1">
        <v>4557</v>
      </c>
      <c r="E265" s="1">
        <v>21986</v>
      </c>
      <c r="F265" s="2">
        <v>67330</v>
      </c>
    </row>
    <row r="266" spans="1:6" x14ac:dyDescent="0.25">
      <c r="A266">
        <v>2020</v>
      </c>
      <c r="B266" t="s">
        <v>56</v>
      </c>
      <c r="C266" t="s">
        <v>25</v>
      </c>
      <c r="D266" s="1">
        <v>7000</v>
      </c>
      <c r="E266" s="1">
        <v>66588</v>
      </c>
      <c r="F266" s="2">
        <v>74942</v>
      </c>
    </row>
    <row r="267" spans="1:6" x14ac:dyDescent="0.25">
      <c r="A267">
        <v>2020</v>
      </c>
      <c r="B267" t="s">
        <v>56</v>
      </c>
      <c r="C267" t="s">
        <v>26</v>
      </c>
      <c r="D267" s="1">
        <v>9293</v>
      </c>
      <c r="E267" s="1">
        <v>62325</v>
      </c>
      <c r="F267" s="2">
        <v>79236</v>
      </c>
    </row>
    <row r="268" spans="1:6" x14ac:dyDescent="0.25">
      <c r="A268">
        <v>2020</v>
      </c>
      <c r="B268" t="s">
        <v>56</v>
      </c>
      <c r="C268" t="s">
        <v>27</v>
      </c>
      <c r="D268" s="1">
        <v>3946</v>
      </c>
      <c r="E268" s="1">
        <v>33027</v>
      </c>
      <c r="F268" s="2">
        <v>109751</v>
      </c>
    </row>
    <row r="269" spans="1:6" x14ac:dyDescent="0.25">
      <c r="A269">
        <v>2020</v>
      </c>
      <c r="B269" t="s">
        <v>56</v>
      </c>
      <c r="C269" t="s">
        <v>28</v>
      </c>
      <c r="D269" s="1">
        <v>20469</v>
      </c>
      <c r="E269" s="1">
        <v>235676</v>
      </c>
      <c r="F269" s="2">
        <v>127870</v>
      </c>
    </row>
    <row r="270" spans="1:6" x14ac:dyDescent="0.25">
      <c r="A270">
        <v>2020</v>
      </c>
      <c r="B270" t="s">
        <v>56</v>
      </c>
      <c r="C270" t="s">
        <v>29</v>
      </c>
      <c r="D270" s="1">
        <v>5600</v>
      </c>
      <c r="E270" s="1">
        <v>32608</v>
      </c>
      <c r="F270" s="2">
        <v>62343</v>
      </c>
    </row>
    <row r="271" spans="1:6" x14ac:dyDescent="0.25">
      <c r="A271">
        <v>2020</v>
      </c>
      <c r="B271" t="s">
        <v>56</v>
      </c>
      <c r="C271" t="s">
        <v>30</v>
      </c>
      <c r="D271" s="1">
        <v>63948</v>
      </c>
      <c r="E271" s="1">
        <v>700031</v>
      </c>
      <c r="F271" s="2">
        <v>207014</v>
      </c>
    </row>
    <row r="272" spans="1:6" x14ac:dyDescent="0.25">
      <c r="A272">
        <v>2020</v>
      </c>
      <c r="B272" t="s">
        <v>56</v>
      </c>
      <c r="C272" t="s">
        <v>31</v>
      </c>
      <c r="D272" s="1">
        <v>30275</v>
      </c>
      <c r="E272" s="1">
        <v>251672</v>
      </c>
      <c r="F272" s="2">
        <v>97234</v>
      </c>
    </row>
    <row r="273" spans="1:6" x14ac:dyDescent="0.25">
      <c r="A273">
        <v>2020</v>
      </c>
      <c r="B273" t="s">
        <v>56</v>
      </c>
      <c r="C273" t="s">
        <v>32</v>
      </c>
      <c r="D273" s="1">
        <v>3042</v>
      </c>
      <c r="E273" s="1">
        <v>22496</v>
      </c>
      <c r="F273" s="2">
        <v>69243</v>
      </c>
    </row>
    <row r="274" spans="1:6" x14ac:dyDescent="0.25">
      <c r="A274">
        <v>2020</v>
      </c>
      <c r="B274" t="s">
        <v>56</v>
      </c>
      <c r="C274" t="s">
        <v>33</v>
      </c>
      <c r="D274" s="1">
        <v>29307</v>
      </c>
      <c r="E274" s="1">
        <v>287990</v>
      </c>
      <c r="F274" s="2">
        <v>82336</v>
      </c>
    </row>
    <row r="275" spans="1:6" x14ac:dyDescent="0.25">
      <c r="A275">
        <v>2020</v>
      </c>
      <c r="B275" t="s">
        <v>56</v>
      </c>
      <c r="C275" t="s">
        <v>34</v>
      </c>
      <c r="D275" s="1">
        <v>11701</v>
      </c>
      <c r="E275" s="1">
        <v>74614</v>
      </c>
      <c r="F275" s="2">
        <v>64030</v>
      </c>
    </row>
    <row r="276" spans="1:6" x14ac:dyDescent="0.25">
      <c r="A276">
        <v>2020</v>
      </c>
      <c r="B276" t="s">
        <v>56</v>
      </c>
      <c r="C276" t="s">
        <v>35</v>
      </c>
      <c r="D276" s="1">
        <v>13352</v>
      </c>
      <c r="E276" s="1">
        <v>83937</v>
      </c>
      <c r="F276" s="2">
        <v>80727</v>
      </c>
    </row>
    <row r="277" spans="1:6" x14ac:dyDescent="0.25">
      <c r="A277">
        <v>2020</v>
      </c>
      <c r="B277" t="s">
        <v>56</v>
      </c>
      <c r="C277" t="s">
        <v>36</v>
      </c>
      <c r="D277" s="1">
        <v>29714</v>
      </c>
      <c r="E277" s="1">
        <v>325571</v>
      </c>
      <c r="F277" s="2">
        <v>97231</v>
      </c>
    </row>
    <row r="278" spans="1:6" x14ac:dyDescent="0.25">
      <c r="A278">
        <v>2020</v>
      </c>
      <c r="B278" t="s">
        <v>56</v>
      </c>
      <c r="C278" t="s">
        <v>37</v>
      </c>
      <c r="D278" s="1">
        <v>3038</v>
      </c>
      <c r="E278" s="1">
        <v>31304</v>
      </c>
      <c r="F278" s="2">
        <v>100316</v>
      </c>
    </row>
    <row r="279" spans="1:6" x14ac:dyDescent="0.25">
      <c r="A279">
        <v>2020</v>
      </c>
      <c r="B279" t="s">
        <v>56</v>
      </c>
      <c r="C279" t="s">
        <v>38</v>
      </c>
      <c r="D279" s="1">
        <v>15078</v>
      </c>
      <c r="E279" s="1">
        <v>101637</v>
      </c>
      <c r="F279" s="2">
        <v>71361</v>
      </c>
    </row>
    <row r="280" spans="1:6" x14ac:dyDescent="0.25">
      <c r="A280">
        <v>2020</v>
      </c>
      <c r="B280" t="s">
        <v>56</v>
      </c>
      <c r="C280" t="s">
        <v>39</v>
      </c>
      <c r="D280" s="1">
        <v>3397</v>
      </c>
      <c r="E280" s="1">
        <v>27809</v>
      </c>
      <c r="F280" s="2">
        <v>69345</v>
      </c>
    </row>
    <row r="281" spans="1:6" x14ac:dyDescent="0.25">
      <c r="A281">
        <v>2020</v>
      </c>
      <c r="B281" t="s">
        <v>56</v>
      </c>
      <c r="C281" t="s">
        <v>40</v>
      </c>
      <c r="D281" s="1">
        <v>16893</v>
      </c>
      <c r="E281" s="1">
        <v>155926</v>
      </c>
      <c r="F281" s="2">
        <v>85116</v>
      </c>
    </row>
    <row r="282" spans="1:6" x14ac:dyDescent="0.25">
      <c r="A282">
        <v>2020</v>
      </c>
      <c r="B282" t="s">
        <v>56</v>
      </c>
      <c r="C282" t="s">
        <v>41</v>
      </c>
      <c r="D282" s="1">
        <v>78940</v>
      </c>
      <c r="E282" s="1">
        <v>778554</v>
      </c>
      <c r="F282" s="2">
        <v>92477</v>
      </c>
    </row>
    <row r="283" spans="1:6" x14ac:dyDescent="0.25">
      <c r="A283">
        <v>2020</v>
      </c>
      <c r="B283" t="s">
        <v>56</v>
      </c>
      <c r="C283" t="s">
        <v>42</v>
      </c>
      <c r="D283" s="1">
        <v>12580</v>
      </c>
      <c r="E283" s="1">
        <v>93379</v>
      </c>
      <c r="F283" s="2">
        <v>79806</v>
      </c>
    </row>
    <row r="284" spans="1:6" x14ac:dyDescent="0.25">
      <c r="A284">
        <v>2020</v>
      </c>
      <c r="B284" t="s">
        <v>56</v>
      </c>
      <c r="C284" t="s">
        <v>43</v>
      </c>
      <c r="D284" s="1">
        <v>1719</v>
      </c>
      <c r="E284" s="1">
        <v>11578</v>
      </c>
      <c r="F284" s="2">
        <v>80135</v>
      </c>
    </row>
    <row r="285" spans="1:6" x14ac:dyDescent="0.25">
      <c r="A285">
        <v>2020</v>
      </c>
      <c r="B285" t="s">
        <v>56</v>
      </c>
      <c r="C285" t="s">
        <v>44</v>
      </c>
      <c r="D285" s="1">
        <v>22750</v>
      </c>
      <c r="E285" s="1">
        <v>195671</v>
      </c>
      <c r="F285" s="2">
        <v>97246</v>
      </c>
    </row>
    <row r="286" spans="1:6" x14ac:dyDescent="0.25">
      <c r="A286">
        <v>2020</v>
      </c>
      <c r="B286" t="s">
        <v>56</v>
      </c>
      <c r="C286" t="s">
        <v>45</v>
      </c>
      <c r="D286" s="1">
        <v>18828</v>
      </c>
      <c r="E286" s="1">
        <v>147772</v>
      </c>
      <c r="F286" s="2">
        <v>95674</v>
      </c>
    </row>
    <row r="287" spans="1:6" x14ac:dyDescent="0.25">
      <c r="A287">
        <v>2020</v>
      </c>
      <c r="B287" t="s">
        <v>56</v>
      </c>
      <c r="C287" t="s">
        <v>46</v>
      </c>
      <c r="D287" s="1">
        <v>4042</v>
      </c>
      <c r="E287" s="1">
        <v>24190</v>
      </c>
      <c r="F287" s="2">
        <v>56764</v>
      </c>
    </row>
    <row r="288" spans="1:6" x14ac:dyDescent="0.25">
      <c r="A288">
        <v>2020</v>
      </c>
      <c r="B288" t="s">
        <v>56</v>
      </c>
      <c r="C288" t="s">
        <v>47</v>
      </c>
      <c r="D288" s="1">
        <v>14688</v>
      </c>
      <c r="E288" s="1">
        <v>148829</v>
      </c>
      <c r="F288" s="2">
        <v>80470</v>
      </c>
    </row>
    <row r="289" spans="1:6" x14ac:dyDescent="0.25">
      <c r="A289">
        <v>2020</v>
      </c>
      <c r="B289" t="s">
        <v>56</v>
      </c>
      <c r="C289" t="s">
        <v>48</v>
      </c>
      <c r="D289" s="1">
        <v>2353</v>
      </c>
      <c r="E289" s="1">
        <v>10919</v>
      </c>
      <c r="F289" s="2">
        <v>64480</v>
      </c>
    </row>
    <row r="290" spans="1:6" x14ac:dyDescent="0.25">
      <c r="A290">
        <v>2020</v>
      </c>
      <c r="B290" t="s">
        <v>57</v>
      </c>
      <c r="C290" t="s">
        <v>1</v>
      </c>
      <c r="D290" s="1">
        <v>22875</v>
      </c>
      <c r="E290" s="1">
        <v>242419</v>
      </c>
      <c r="F290" s="2">
        <v>62111</v>
      </c>
    </row>
    <row r="291" spans="1:6" x14ac:dyDescent="0.25">
      <c r="A291">
        <v>2020</v>
      </c>
      <c r="B291" t="s">
        <v>57</v>
      </c>
      <c r="C291" t="s">
        <v>2</v>
      </c>
      <c r="D291" s="1">
        <v>40867</v>
      </c>
      <c r="E291" s="1">
        <v>431379</v>
      </c>
      <c r="F291" s="2">
        <v>63180</v>
      </c>
    </row>
    <row r="292" spans="1:6" x14ac:dyDescent="0.25">
      <c r="A292">
        <v>2020</v>
      </c>
      <c r="B292" t="s">
        <v>57</v>
      </c>
      <c r="C292" t="s">
        <v>3</v>
      </c>
      <c r="D292" s="1">
        <v>15490</v>
      </c>
      <c r="E292" s="1">
        <v>139300</v>
      </c>
      <c r="F292" s="2">
        <v>68067</v>
      </c>
    </row>
    <row r="293" spans="1:6" x14ac:dyDescent="0.25">
      <c r="A293">
        <v>2020</v>
      </c>
      <c r="B293" t="s">
        <v>57</v>
      </c>
      <c r="C293" t="s">
        <v>4</v>
      </c>
      <c r="D293" s="1">
        <v>221985</v>
      </c>
      <c r="E293" s="1">
        <v>2600604</v>
      </c>
      <c r="F293" s="2">
        <v>106486</v>
      </c>
    </row>
    <row r="294" spans="1:6" x14ac:dyDescent="0.25">
      <c r="A294">
        <v>2020</v>
      </c>
      <c r="B294" t="s">
        <v>57</v>
      </c>
      <c r="C294" t="s">
        <v>5</v>
      </c>
      <c r="D294" s="1">
        <v>58286</v>
      </c>
      <c r="E294" s="1">
        <v>430367</v>
      </c>
      <c r="F294" s="2">
        <v>90744</v>
      </c>
    </row>
    <row r="295" spans="1:6" x14ac:dyDescent="0.25">
      <c r="A295">
        <v>2020</v>
      </c>
      <c r="B295" t="s">
        <v>57</v>
      </c>
      <c r="C295" t="s">
        <v>6</v>
      </c>
      <c r="D295" s="1">
        <v>24131</v>
      </c>
      <c r="E295" s="1">
        <v>206629</v>
      </c>
      <c r="F295" s="2">
        <v>95714</v>
      </c>
    </row>
    <row r="296" spans="1:6" x14ac:dyDescent="0.25">
      <c r="A296">
        <v>2020</v>
      </c>
      <c r="B296" t="s">
        <v>57</v>
      </c>
      <c r="C296" t="s">
        <v>7</v>
      </c>
      <c r="D296" s="1">
        <v>9766</v>
      </c>
      <c r="E296" s="1">
        <v>61669</v>
      </c>
      <c r="F296" s="2">
        <v>85651</v>
      </c>
    </row>
    <row r="297" spans="1:6" x14ac:dyDescent="0.25">
      <c r="A297">
        <v>2020</v>
      </c>
      <c r="B297" t="s">
        <v>57</v>
      </c>
      <c r="C297" t="s">
        <v>8</v>
      </c>
      <c r="D297" s="1">
        <v>179893</v>
      </c>
      <c r="E297" s="1">
        <v>1358317</v>
      </c>
      <c r="F297" s="2">
        <v>68223</v>
      </c>
    </row>
    <row r="298" spans="1:6" x14ac:dyDescent="0.25">
      <c r="A298">
        <v>2020</v>
      </c>
      <c r="B298" t="s">
        <v>57</v>
      </c>
      <c r="C298" t="s">
        <v>9</v>
      </c>
      <c r="D298" s="1">
        <v>60683</v>
      </c>
      <c r="E298" s="1">
        <v>692452</v>
      </c>
      <c r="F298" s="2">
        <v>76331</v>
      </c>
    </row>
    <row r="299" spans="1:6" x14ac:dyDescent="0.25">
      <c r="A299">
        <v>2020</v>
      </c>
      <c r="B299" t="s">
        <v>57</v>
      </c>
      <c r="C299" t="s">
        <v>10</v>
      </c>
      <c r="D299" s="1">
        <v>12911</v>
      </c>
      <c r="E299" s="1">
        <v>97097</v>
      </c>
      <c r="F299" s="2">
        <v>59743</v>
      </c>
    </row>
    <row r="300" spans="1:6" x14ac:dyDescent="0.25">
      <c r="A300">
        <v>2020</v>
      </c>
      <c r="B300" t="s">
        <v>57</v>
      </c>
      <c r="C300" t="s">
        <v>11</v>
      </c>
      <c r="D300" s="1">
        <v>75904</v>
      </c>
      <c r="E300" s="1">
        <v>892150</v>
      </c>
      <c r="F300" s="2">
        <v>83889</v>
      </c>
    </row>
    <row r="301" spans="1:6" x14ac:dyDescent="0.25">
      <c r="A301">
        <v>2020</v>
      </c>
      <c r="B301" t="s">
        <v>57</v>
      </c>
      <c r="C301" t="s">
        <v>12</v>
      </c>
      <c r="D301" s="1">
        <v>32143</v>
      </c>
      <c r="E301" s="1">
        <v>326745</v>
      </c>
      <c r="F301" s="2">
        <v>58578</v>
      </c>
    </row>
    <row r="302" spans="1:6" x14ac:dyDescent="0.25">
      <c r="A302">
        <v>2020</v>
      </c>
      <c r="B302" t="s">
        <v>57</v>
      </c>
      <c r="C302" t="s">
        <v>13</v>
      </c>
      <c r="D302" s="1">
        <v>16706</v>
      </c>
      <c r="E302" s="1">
        <v>134822</v>
      </c>
      <c r="F302" s="2">
        <v>61793</v>
      </c>
    </row>
    <row r="303" spans="1:6" x14ac:dyDescent="0.25">
      <c r="A303">
        <v>2020</v>
      </c>
      <c r="B303" t="s">
        <v>57</v>
      </c>
      <c r="C303" t="s">
        <v>14</v>
      </c>
      <c r="D303" s="1">
        <v>16823</v>
      </c>
      <c r="E303" s="1">
        <v>168813</v>
      </c>
      <c r="F303" s="2">
        <v>69538</v>
      </c>
    </row>
    <row r="304" spans="1:6" x14ac:dyDescent="0.25">
      <c r="A304">
        <v>2020</v>
      </c>
      <c r="B304" t="s">
        <v>57</v>
      </c>
      <c r="C304" t="s">
        <v>15</v>
      </c>
      <c r="D304" s="1">
        <v>22329</v>
      </c>
      <c r="E304" s="1">
        <v>207575</v>
      </c>
      <c r="F304" s="2">
        <v>55987</v>
      </c>
    </row>
    <row r="305" spans="1:6" x14ac:dyDescent="0.25">
      <c r="A305">
        <v>2020</v>
      </c>
      <c r="B305" t="s">
        <v>57</v>
      </c>
      <c r="C305" t="s">
        <v>16</v>
      </c>
      <c r="D305" s="1">
        <v>26262</v>
      </c>
      <c r="E305" s="1">
        <v>204729</v>
      </c>
      <c r="F305" s="2">
        <v>60136</v>
      </c>
    </row>
    <row r="306" spans="1:6" x14ac:dyDescent="0.25">
      <c r="A306">
        <v>2020</v>
      </c>
      <c r="B306" t="s">
        <v>57</v>
      </c>
      <c r="C306" t="s">
        <v>17</v>
      </c>
      <c r="D306" s="1">
        <v>11267</v>
      </c>
      <c r="E306" s="1">
        <v>68952</v>
      </c>
      <c r="F306" s="2">
        <v>66178</v>
      </c>
    </row>
    <row r="307" spans="1:6" x14ac:dyDescent="0.25">
      <c r="A307">
        <v>2020</v>
      </c>
      <c r="B307" t="s">
        <v>57</v>
      </c>
      <c r="C307" t="s">
        <v>18</v>
      </c>
      <c r="D307" s="1">
        <v>44172</v>
      </c>
      <c r="E307" s="1">
        <v>441860</v>
      </c>
      <c r="F307" s="2">
        <v>88391</v>
      </c>
    </row>
    <row r="308" spans="1:6" x14ac:dyDescent="0.25">
      <c r="A308">
        <v>2020</v>
      </c>
      <c r="B308" t="s">
        <v>57</v>
      </c>
      <c r="C308" t="s">
        <v>19</v>
      </c>
      <c r="D308" s="1">
        <v>48428</v>
      </c>
      <c r="E308" s="1">
        <v>583792</v>
      </c>
      <c r="F308" s="2">
        <v>124638</v>
      </c>
    </row>
    <row r="309" spans="1:6" x14ac:dyDescent="0.25">
      <c r="A309">
        <v>2020</v>
      </c>
      <c r="B309" t="s">
        <v>57</v>
      </c>
      <c r="C309" t="s">
        <v>20</v>
      </c>
      <c r="D309" s="1">
        <v>46269</v>
      </c>
      <c r="E309" s="1">
        <v>599657</v>
      </c>
      <c r="F309" s="2">
        <v>76432</v>
      </c>
    </row>
    <row r="310" spans="1:6" x14ac:dyDescent="0.25">
      <c r="A310">
        <v>2020</v>
      </c>
      <c r="B310" t="s">
        <v>57</v>
      </c>
      <c r="C310" t="s">
        <v>21</v>
      </c>
      <c r="D310" s="1">
        <v>33603</v>
      </c>
      <c r="E310" s="1">
        <v>361183</v>
      </c>
      <c r="F310" s="2">
        <v>91033</v>
      </c>
    </row>
    <row r="311" spans="1:6" x14ac:dyDescent="0.25">
      <c r="A311">
        <v>2020</v>
      </c>
      <c r="B311" t="s">
        <v>57</v>
      </c>
      <c r="C311" t="s">
        <v>22</v>
      </c>
      <c r="D311" s="1">
        <v>12692</v>
      </c>
      <c r="E311" s="1">
        <v>107758</v>
      </c>
      <c r="F311" s="2">
        <v>45573</v>
      </c>
    </row>
    <row r="312" spans="1:6" x14ac:dyDescent="0.25">
      <c r="A312">
        <v>2020</v>
      </c>
      <c r="B312" t="s">
        <v>57</v>
      </c>
      <c r="C312" t="s">
        <v>23</v>
      </c>
      <c r="D312" s="1">
        <v>36089</v>
      </c>
      <c r="E312" s="1">
        <v>365657</v>
      </c>
      <c r="F312" s="2">
        <v>72666</v>
      </c>
    </row>
    <row r="313" spans="1:6" x14ac:dyDescent="0.25">
      <c r="A313">
        <v>2020</v>
      </c>
      <c r="B313" t="s">
        <v>57</v>
      </c>
      <c r="C313" t="s">
        <v>24</v>
      </c>
      <c r="D313" s="1">
        <v>10331</v>
      </c>
      <c r="E313" s="1">
        <v>43549</v>
      </c>
      <c r="F313" s="2">
        <v>59785</v>
      </c>
    </row>
    <row r="314" spans="1:6" x14ac:dyDescent="0.25">
      <c r="A314">
        <v>2020</v>
      </c>
      <c r="B314" t="s">
        <v>57</v>
      </c>
      <c r="C314" t="s">
        <v>25</v>
      </c>
      <c r="D314" s="1">
        <v>11809</v>
      </c>
      <c r="E314" s="1">
        <v>117288</v>
      </c>
      <c r="F314" s="2">
        <v>65292</v>
      </c>
    </row>
    <row r="315" spans="1:6" x14ac:dyDescent="0.25">
      <c r="A315">
        <v>2020</v>
      </c>
      <c r="B315" t="s">
        <v>57</v>
      </c>
      <c r="C315" t="s">
        <v>26</v>
      </c>
      <c r="D315" s="1">
        <v>20046</v>
      </c>
      <c r="E315" s="1">
        <v>179092</v>
      </c>
      <c r="F315" s="2">
        <v>67081</v>
      </c>
    </row>
    <row r="316" spans="1:6" x14ac:dyDescent="0.25">
      <c r="A316">
        <v>2020</v>
      </c>
      <c r="B316" t="s">
        <v>57</v>
      </c>
      <c r="C316" t="s">
        <v>27</v>
      </c>
      <c r="D316" s="1">
        <v>13616</v>
      </c>
      <c r="E316" s="1">
        <v>81639</v>
      </c>
      <c r="F316" s="2">
        <v>88167</v>
      </c>
    </row>
    <row r="317" spans="1:6" x14ac:dyDescent="0.25">
      <c r="A317">
        <v>2020</v>
      </c>
      <c r="B317" t="s">
        <v>57</v>
      </c>
      <c r="C317" t="s">
        <v>28</v>
      </c>
      <c r="D317" s="1">
        <v>53304</v>
      </c>
      <c r="E317" s="1">
        <v>643507</v>
      </c>
      <c r="F317" s="2">
        <v>102666</v>
      </c>
    </row>
    <row r="318" spans="1:6" x14ac:dyDescent="0.25">
      <c r="A318">
        <v>2020</v>
      </c>
      <c r="B318" t="s">
        <v>57</v>
      </c>
      <c r="C318" t="s">
        <v>29</v>
      </c>
      <c r="D318" s="1">
        <v>11550</v>
      </c>
      <c r="E318" s="1">
        <v>107707</v>
      </c>
      <c r="F318" s="2">
        <v>69938</v>
      </c>
    </row>
    <row r="319" spans="1:6" x14ac:dyDescent="0.25">
      <c r="A319">
        <v>2020</v>
      </c>
      <c r="B319" t="s">
        <v>57</v>
      </c>
      <c r="C319" t="s">
        <v>30</v>
      </c>
      <c r="D319" s="1">
        <v>117347</v>
      </c>
      <c r="E319" s="1">
        <v>1242471</v>
      </c>
      <c r="F319" s="2">
        <v>109413</v>
      </c>
    </row>
    <row r="320" spans="1:6" x14ac:dyDescent="0.25">
      <c r="A320">
        <v>2020</v>
      </c>
      <c r="B320" t="s">
        <v>57</v>
      </c>
      <c r="C320" t="s">
        <v>31</v>
      </c>
      <c r="D320" s="1">
        <v>64843</v>
      </c>
      <c r="E320" s="1">
        <v>637719</v>
      </c>
      <c r="F320" s="2">
        <v>72078</v>
      </c>
    </row>
    <row r="321" spans="1:6" x14ac:dyDescent="0.25">
      <c r="A321">
        <v>2020</v>
      </c>
      <c r="B321" t="s">
        <v>57</v>
      </c>
      <c r="C321" t="s">
        <v>32</v>
      </c>
      <c r="D321" s="1">
        <v>5337</v>
      </c>
      <c r="E321" s="1">
        <v>31642</v>
      </c>
      <c r="F321" s="2">
        <v>65877</v>
      </c>
    </row>
    <row r="322" spans="1:6" x14ac:dyDescent="0.25">
      <c r="A322">
        <v>2020</v>
      </c>
      <c r="B322" t="s">
        <v>57</v>
      </c>
      <c r="C322" t="s">
        <v>33</v>
      </c>
      <c r="D322" s="1">
        <v>55987</v>
      </c>
      <c r="E322" s="1">
        <v>697244</v>
      </c>
      <c r="F322" s="2">
        <v>71920</v>
      </c>
    </row>
    <row r="323" spans="1:6" x14ac:dyDescent="0.25">
      <c r="A323">
        <v>2020</v>
      </c>
      <c r="B323" t="s">
        <v>57</v>
      </c>
      <c r="C323" t="s">
        <v>34</v>
      </c>
      <c r="D323" s="1">
        <v>21652</v>
      </c>
      <c r="E323" s="1">
        <v>185307</v>
      </c>
      <c r="F323" s="2">
        <v>58539</v>
      </c>
    </row>
    <row r="324" spans="1:6" x14ac:dyDescent="0.25">
      <c r="A324">
        <v>2020</v>
      </c>
      <c r="B324" t="s">
        <v>57</v>
      </c>
      <c r="C324" t="s">
        <v>35</v>
      </c>
      <c r="D324" s="1">
        <v>27033</v>
      </c>
      <c r="E324" s="1">
        <v>242218</v>
      </c>
      <c r="F324" s="2">
        <v>81224</v>
      </c>
    </row>
    <row r="325" spans="1:6" x14ac:dyDescent="0.25">
      <c r="A325">
        <v>2020</v>
      </c>
      <c r="B325" t="s">
        <v>57</v>
      </c>
      <c r="C325" t="s">
        <v>36</v>
      </c>
      <c r="D325" s="1">
        <v>66210</v>
      </c>
      <c r="E325" s="1">
        <v>766122</v>
      </c>
      <c r="F325" s="2">
        <v>86971</v>
      </c>
    </row>
    <row r="326" spans="1:6" x14ac:dyDescent="0.25">
      <c r="A326">
        <v>2020</v>
      </c>
      <c r="B326" t="s">
        <v>57</v>
      </c>
      <c r="C326" t="s">
        <v>37</v>
      </c>
      <c r="D326" s="1">
        <v>9567</v>
      </c>
      <c r="E326" s="1">
        <v>65232</v>
      </c>
      <c r="F326" s="2">
        <v>75829</v>
      </c>
    </row>
    <row r="327" spans="1:6" x14ac:dyDescent="0.25">
      <c r="A327">
        <v>2020</v>
      </c>
      <c r="B327" t="s">
        <v>57</v>
      </c>
      <c r="C327" t="s">
        <v>38</v>
      </c>
      <c r="D327" s="1">
        <v>30793</v>
      </c>
      <c r="E327" s="1">
        <v>281874</v>
      </c>
      <c r="F327" s="2">
        <v>56907</v>
      </c>
    </row>
    <row r="328" spans="1:6" x14ac:dyDescent="0.25">
      <c r="A328">
        <v>2020</v>
      </c>
      <c r="B328" t="s">
        <v>57</v>
      </c>
      <c r="C328" t="s">
        <v>39</v>
      </c>
      <c r="D328" s="1">
        <v>5876</v>
      </c>
      <c r="E328" s="1">
        <v>32771</v>
      </c>
      <c r="F328" s="2">
        <v>63709</v>
      </c>
    </row>
    <row r="329" spans="1:6" x14ac:dyDescent="0.25">
      <c r="A329">
        <v>2020</v>
      </c>
      <c r="B329" t="s">
        <v>57</v>
      </c>
      <c r="C329" t="s">
        <v>40</v>
      </c>
      <c r="D329" s="1">
        <v>32595</v>
      </c>
      <c r="E329" s="1">
        <v>414644</v>
      </c>
      <c r="F329" s="2">
        <v>66460</v>
      </c>
    </row>
    <row r="330" spans="1:6" x14ac:dyDescent="0.25">
      <c r="A330">
        <v>2020</v>
      </c>
      <c r="B330" t="s">
        <v>57</v>
      </c>
      <c r="C330" t="s">
        <v>41</v>
      </c>
      <c r="D330" s="1">
        <v>146639</v>
      </c>
      <c r="E330" s="1">
        <v>1758991</v>
      </c>
      <c r="F330" s="2">
        <v>81123</v>
      </c>
    </row>
    <row r="331" spans="1:6" x14ac:dyDescent="0.25">
      <c r="A331">
        <v>2020</v>
      </c>
      <c r="B331" t="s">
        <v>57</v>
      </c>
      <c r="C331" t="s">
        <v>42</v>
      </c>
      <c r="D331" s="1">
        <v>25941</v>
      </c>
      <c r="E331" s="1">
        <v>223284</v>
      </c>
      <c r="F331" s="2">
        <v>68355</v>
      </c>
    </row>
    <row r="332" spans="1:6" x14ac:dyDescent="0.25">
      <c r="A332">
        <v>2020</v>
      </c>
      <c r="B332" t="s">
        <v>57</v>
      </c>
      <c r="C332" t="s">
        <v>43</v>
      </c>
      <c r="D332" s="1">
        <v>6346</v>
      </c>
      <c r="E332" s="1">
        <v>28512</v>
      </c>
      <c r="F332" s="2">
        <v>74442</v>
      </c>
    </row>
    <row r="333" spans="1:6" x14ac:dyDescent="0.25">
      <c r="A333">
        <v>2020</v>
      </c>
      <c r="B333" t="s">
        <v>57</v>
      </c>
      <c r="C333" t="s">
        <v>44</v>
      </c>
      <c r="D333" s="1">
        <v>60099</v>
      </c>
      <c r="E333" s="1">
        <v>752090</v>
      </c>
      <c r="F333" s="2">
        <v>96046</v>
      </c>
    </row>
    <row r="334" spans="1:6" x14ac:dyDescent="0.25">
      <c r="A334">
        <v>2020</v>
      </c>
      <c r="B334" t="s">
        <v>57</v>
      </c>
      <c r="C334" t="s">
        <v>45</v>
      </c>
      <c r="D334" s="1">
        <v>43094</v>
      </c>
      <c r="E334" s="1">
        <v>415190</v>
      </c>
      <c r="F334" s="2">
        <v>92279</v>
      </c>
    </row>
    <row r="335" spans="1:6" x14ac:dyDescent="0.25">
      <c r="A335">
        <v>2020</v>
      </c>
      <c r="B335" t="s">
        <v>57</v>
      </c>
      <c r="C335" t="s">
        <v>46</v>
      </c>
      <c r="D335" s="1">
        <v>8599</v>
      </c>
      <c r="E335" s="1">
        <v>65715</v>
      </c>
      <c r="F335" s="2">
        <v>53557</v>
      </c>
    </row>
    <row r="336" spans="1:6" x14ac:dyDescent="0.25">
      <c r="A336">
        <v>2020</v>
      </c>
      <c r="B336" t="s">
        <v>57</v>
      </c>
      <c r="C336" t="s">
        <v>47</v>
      </c>
      <c r="D336" s="1">
        <v>27048</v>
      </c>
      <c r="E336" s="1">
        <v>309780</v>
      </c>
      <c r="F336" s="2">
        <v>67254</v>
      </c>
    </row>
    <row r="337" spans="1:6" x14ac:dyDescent="0.25">
      <c r="A337">
        <v>2020</v>
      </c>
      <c r="B337" t="s">
        <v>57</v>
      </c>
      <c r="C337" t="s">
        <v>48</v>
      </c>
      <c r="D337" s="1">
        <v>4986</v>
      </c>
      <c r="E337" s="1">
        <v>18382</v>
      </c>
      <c r="F337" s="2">
        <v>60233</v>
      </c>
    </row>
    <row r="338" spans="1:6" x14ac:dyDescent="0.25">
      <c r="A338">
        <v>2020</v>
      </c>
      <c r="B338" t="s">
        <v>58</v>
      </c>
      <c r="C338" t="s">
        <v>1</v>
      </c>
      <c r="D338" s="1">
        <v>15859</v>
      </c>
      <c r="E338" s="1">
        <v>228486</v>
      </c>
      <c r="F338" s="2">
        <v>51193</v>
      </c>
    </row>
    <row r="339" spans="1:6" x14ac:dyDescent="0.25">
      <c r="A339">
        <v>2020</v>
      </c>
      <c r="B339" t="s">
        <v>58</v>
      </c>
      <c r="C339" t="s">
        <v>2</v>
      </c>
      <c r="D339" s="1">
        <v>20727</v>
      </c>
      <c r="E339" s="1">
        <v>455356</v>
      </c>
      <c r="F339" s="2">
        <v>56159</v>
      </c>
    </row>
    <row r="340" spans="1:6" x14ac:dyDescent="0.25">
      <c r="A340">
        <v>2020</v>
      </c>
      <c r="B340" t="s">
        <v>58</v>
      </c>
      <c r="C340" t="s">
        <v>3</v>
      </c>
      <c r="D340" s="1">
        <v>15656</v>
      </c>
      <c r="E340" s="1">
        <v>181169</v>
      </c>
      <c r="F340" s="2">
        <v>47435</v>
      </c>
    </row>
    <row r="341" spans="1:6" x14ac:dyDescent="0.25">
      <c r="A341">
        <v>2020</v>
      </c>
      <c r="B341" t="s">
        <v>58</v>
      </c>
      <c r="C341" t="s">
        <v>4</v>
      </c>
      <c r="D341" s="1">
        <v>656765</v>
      </c>
      <c r="E341" s="1">
        <v>2651781</v>
      </c>
      <c r="F341" s="2">
        <v>57668</v>
      </c>
    </row>
    <row r="342" spans="1:6" x14ac:dyDescent="0.25">
      <c r="A342">
        <v>2020</v>
      </c>
      <c r="B342" t="s">
        <v>58</v>
      </c>
      <c r="C342" t="s">
        <v>5</v>
      </c>
      <c r="D342" s="1">
        <v>23475</v>
      </c>
      <c r="E342" s="1">
        <v>332209</v>
      </c>
      <c r="F342" s="2">
        <v>55198</v>
      </c>
    </row>
    <row r="343" spans="1:6" x14ac:dyDescent="0.25">
      <c r="A343">
        <v>2020</v>
      </c>
      <c r="B343" t="s">
        <v>58</v>
      </c>
      <c r="C343" t="s">
        <v>6</v>
      </c>
      <c r="D343" s="1">
        <v>19964</v>
      </c>
      <c r="E343" s="1">
        <v>319881</v>
      </c>
      <c r="F343" s="2">
        <v>61215</v>
      </c>
    </row>
    <row r="344" spans="1:6" x14ac:dyDescent="0.25">
      <c r="A344">
        <v>2020</v>
      </c>
      <c r="B344" t="s">
        <v>58</v>
      </c>
      <c r="C344" t="s">
        <v>7</v>
      </c>
      <c r="D344" s="1">
        <v>5522</v>
      </c>
      <c r="E344" s="1">
        <v>74184</v>
      </c>
      <c r="F344" s="2">
        <v>57470</v>
      </c>
    </row>
    <row r="345" spans="1:6" x14ac:dyDescent="0.25">
      <c r="A345">
        <v>2020</v>
      </c>
      <c r="B345" t="s">
        <v>58</v>
      </c>
      <c r="C345" t="s">
        <v>8</v>
      </c>
      <c r="D345" s="1">
        <v>85058</v>
      </c>
      <c r="E345" s="1">
        <v>1293582</v>
      </c>
      <c r="F345" s="2">
        <v>55114</v>
      </c>
    </row>
    <row r="346" spans="1:6" x14ac:dyDescent="0.25">
      <c r="A346">
        <v>2020</v>
      </c>
      <c r="B346" t="s">
        <v>58</v>
      </c>
      <c r="C346" t="s">
        <v>9</v>
      </c>
      <c r="D346" s="1">
        <v>31842</v>
      </c>
      <c r="E346" s="1">
        <v>561390</v>
      </c>
      <c r="F346" s="2">
        <v>57141</v>
      </c>
    </row>
    <row r="347" spans="1:6" x14ac:dyDescent="0.25">
      <c r="A347">
        <v>2020</v>
      </c>
      <c r="B347" t="s">
        <v>58</v>
      </c>
      <c r="C347" t="s">
        <v>10</v>
      </c>
      <c r="D347" s="1">
        <v>9128</v>
      </c>
      <c r="E347" s="1">
        <v>106752</v>
      </c>
      <c r="F347" s="2">
        <v>45479</v>
      </c>
    </row>
    <row r="348" spans="1:6" x14ac:dyDescent="0.25">
      <c r="A348">
        <v>2020</v>
      </c>
      <c r="B348" t="s">
        <v>58</v>
      </c>
      <c r="C348" t="s">
        <v>11</v>
      </c>
      <c r="D348" s="1">
        <v>39684</v>
      </c>
      <c r="E348" s="1">
        <v>882088</v>
      </c>
      <c r="F348" s="2">
        <v>55678</v>
      </c>
    </row>
    <row r="349" spans="1:6" x14ac:dyDescent="0.25">
      <c r="A349">
        <v>2020</v>
      </c>
      <c r="B349" t="s">
        <v>58</v>
      </c>
      <c r="C349" t="s">
        <v>12</v>
      </c>
      <c r="D349" s="1">
        <v>16899</v>
      </c>
      <c r="E349" s="1">
        <v>451743</v>
      </c>
      <c r="F349" s="2">
        <v>52802</v>
      </c>
    </row>
    <row r="350" spans="1:6" x14ac:dyDescent="0.25">
      <c r="A350">
        <v>2020</v>
      </c>
      <c r="B350" t="s">
        <v>58</v>
      </c>
      <c r="C350" t="s">
        <v>13</v>
      </c>
      <c r="D350" s="1">
        <v>13294</v>
      </c>
      <c r="E350" s="1">
        <v>209301</v>
      </c>
      <c r="F350" s="2">
        <v>47222</v>
      </c>
    </row>
    <row r="351" spans="1:6" x14ac:dyDescent="0.25">
      <c r="A351">
        <v>2020</v>
      </c>
      <c r="B351" t="s">
        <v>58</v>
      </c>
      <c r="C351" t="s">
        <v>14</v>
      </c>
      <c r="D351" s="1">
        <v>10330</v>
      </c>
      <c r="E351" s="1">
        <v>194569</v>
      </c>
      <c r="F351" s="2">
        <v>48486</v>
      </c>
    </row>
    <row r="352" spans="1:6" x14ac:dyDescent="0.25">
      <c r="A352">
        <v>2020</v>
      </c>
      <c r="B352" t="s">
        <v>58</v>
      </c>
      <c r="C352" t="s">
        <v>15</v>
      </c>
      <c r="D352" s="1">
        <v>20809</v>
      </c>
      <c r="E352" s="1">
        <v>263195</v>
      </c>
      <c r="F352" s="2">
        <v>52098</v>
      </c>
    </row>
    <row r="353" spans="1:6" x14ac:dyDescent="0.25">
      <c r="A353">
        <v>2020</v>
      </c>
      <c r="B353" t="s">
        <v>58</v>
      </c>
      <c r="C353" t="s">
        <v>16</v>
      </c>
      <c r="D353" s="1">
        <v>16834</v>
      </c>
      <c r="E353" s="1">
        <v>296324</v>
      </c>
      <c r="F353" s="2">
        <v>48222</v>
      </c>
    </row>
    <row r="354" spans="1:6" x14ac:dyDescent="0.25">
      <c r="A354">
        <v>2020</v>
      </c>
      <c r="B354" t="s">
        <v>58</v>
      </c>
      <c r="C354" t="s">
        <v>17</v>
      </c>
      <c r="D354" s="1">
        <v>5591</v>
      </c>
      <c r="E354" s="1">
        <v>115511</v>
      </c>
      <c r="F354" s="2">
        <v>53739</v>
      </c>
    </row>
    <row r="355" spans="1:6" x14ac:dyDescent="0.25">
      <c r="A355">
        <v>2020</v>
      </c>
      <c r="B355" t="s">
        <v>58</v>
      </c>
      <c r="C355" t="s">
        <v>18</v>
      </c>
      <c r="D355" s="1">
        <v>21505</v>
      </c>
      <c r="E355" s="1">
        <v>420463</v>
      </c>
      <c r="F355" s="2">
        <v>59854</v>
      </c>
    </row>
    <row r="356" spans="1:6" x14ac:dyDescent="0.25">
      <c r="A356">
        <v>2020</v>
      </c>
      <c r="B356" t="s">
        <v>58</v>
      </c>
      <c r="C356" t="s">
        <v>19</v>
      </c>
      <c r="D356" s="1">
        <v>71270</v>
      </c>
      <c r="E356" s="1">
        <v>742606</v>
      </c>
      <c r="F356" s="2">
        <v>64556</v>
      </c>
    </row>
    <row r="357" spans="1:6" x14ac:dyDescent="0.25">
      <c r="A357">
        <v>2020</v>
      </c>
      <c r="B357" t="s">
        <v>58</v>
      </c>
      <c r="C357" t="s">
        <v>20</v>
      </c>
      <c r="D357" s="1">
        <v>32965</v>
      </c>
      <c r="E357" s="1">
        <v>622119</v>
      </c>
      <c r="F357" s="2">
        <v>54163</v>
      </c>
    </row>
    <row r="358" spans="1:6" x14ac:dyDescent="0.25">
      <c r="A358">
        <v>2020</v>
      </c>
      <c r="B358" t="s">
        <v>58</v>
      </c>
      <c r="C358" t="s">
        <v>21</v>
      </c>
      <c r="D358" s="1">
        <v>22985</v>
      </c>
      <c r="E358" s="1">
        <v>513228</v>
      </c>
      <c r="F358" s="2">
        <v>55127</v>
      </c>
    </row>
    <row r="359" spans="1:6" x14ac:dyDescent="0.25">
      <c r="A359">
        <v>2020</v>
      </c>
      <c r="B359" t="s">
        <v>58</v>
      </c>
      <c r="C359" t="s">
        <v>22</v>
      </c>
      <c r="D359" s="1">
        <v>7693</v>
      </c>
      <c r="E359" s="1">
        <v>138876</v>
      </c>
      <c r="F359" s="2">
        <v>45670</v>
      </c>
    </row>
    <row r="360" spans="1:6" x14ac:dyDescent="0.25">
      <c r="A360">
        <v>2020</v>
      </c>
      <c r="B360" t="s">
        <v>58</v>
      </c>
      <c r="C360" t="s">
        <v>23</v>
      </c>
      <c r="D360" s="1">
        <v>56134</v>
      </c>
      <c r="E360" s="1">
        <v>448355</v>
      </c>
      <c r="F360" s="2">
        <v>50460</v>
      </c>
    </row>
    <row r="361" spans="1:6" x14ac:dyDescent="0.25">
      <c r="A361">
        <v>2020</v>
      </c>
      <c r="B361" t="s">
        <v>58</v>
      </c>
      <c r="C361" t="s">
        <v>24</v>
      </c>
      <c r="D361" s="1">
        <v>5112</v>
      </c>
      <c r="E361" s="1">
        <v>73374</v>
      </c>
      <c r="F361" s="2">
        <v>52612</v>
      </c>
    </row>
    <row r="362" spans="1:6" x14ac:dyDescent="0.25">
      <c r="A362">
        <v>2020</v>
      </c>
      <c r="B362" t="s">
        <v>58</v>
      </c>
      <c r="C362" t="s">
        <v>25</v>
      </c>
      <c r="D362" s="1">
        <v>10522</v>
      </c>
      <c r="E362" s="1">
        <v>135205</v>
      </c>
      <c r="F362" s="2">
        <v>51740</v>
      </c>
    </row>
    <row r="363" spans="1:6" x14ac:dyDescent="0.25">
      <c r="A363">
        <v>2020</v>
      </c>
      <c r="B363" t="s">
        <v>58</v>
      </c>
      <c r="C363" t="s">
        <v>26</v>
      </c>
      <c r="D363" s="1">
        <v>9126</v>
      </c>
      <c r="E363" s="1">
        <v>139696</v>
      </c>
      <c r="F363" s="2">
        <v>58047</v>
      </c>
    </row>
    <row r="364" spans="1:6" x14ac:dyDescent="0.25">
      <c r="A364">
        <v>2020</v>
      </c>
      <c r="B364" t="s">
        <v>58</v>
      </c>
      <c r="C364" t="s">
        <v>27</v>
      </c>
      <c r="D364" s="1">
        <v>4900</v>
      </c>
      <c r="E364" s="1">
        <v>108757</v>
      </c>
      <c r="F364" s="2">
        <v>63675</v>
      </c>
    </row>
    <row r="365" spans="1:6" x14ac:dyDescent="0.25">
      <c r="A365">
        <v>2020</v>
      </c>
      <c r="B365" t="s">
        <v>58</v>
      </c>
      <c r="C365" t="s">
        <v>28</v>
      </c>
      <c r="D365" s="1">
        <v>43568</v>
      </c>
      <c r="E365" s="1">
        <v>622420</v>
      </c>
      <c r="F365" s="2">
        <v>60044</v>
      </c>
    </row>
    <row r="366" spans="1:6" x14ac:dyDescent="0.25">
      <c r="A366">
        <v>2020</v>
      </c>
      <c r="B366" t="s">
        <v>58</v>
      </c>
      <c r="C366" t="s">
        <v>29</v>
      </c>
      <c r="D366" s="1">
        <v>11448</v>
      </c>
      <c r="E366" s="1">
        <v>126459</v>
      </c>
      <c r="F366" s="2">
        <v>45191</v>
      </c>
    </row>
    <row r="367" spans="1:6" x14ac:dyDescent="0.25">
      <c r="A367">
        <v>2020</v>
      </c>
      <c r="B367" t="s">
        <v>58</v>
      </c>
      <c r="C367" t="s">
        <v>30</v>
      </c>
      <c r="D367" s="1">
        <v>67893</v>
      </c>
      <c r="E367" s="1">
        <v>1872526</v>
      </c>
      <c r="F367" s="2">
        <v>58936</v>
      </c>
    </row>
    <row r="368" spans="1:6" x14ac:dyDescent="0.25">
      <c r="A368">
        <v>2020</v>
      </c>
      <c r="B368" t="s">
        <v>58</v>
      </c>
      <c r="C368" t="s">
        <v>31</v>
      </c>
      <c r="D368" s="1">
        <v>29514</v>
      </c>
      <c r="E368" s="1">
        <v>584896</v>
      </c>
      <c r="F368" s="2">
        <v>53252</v>
      </c>
    </row>
    <row r="369" spans="1:6" x14ac:dyDescent="0.25">
      <c r="A369">
        <v>2020</v>
      </c>
      <c r="B369" t="s">
        <v>58</v>
      </c>
      <c r="C369" t="s">
        <v>32</v>
      </c>
      <c r="D369" s="1">
        <v>2737</v>
      </c>
      <c r="E369" s="1">
        <v>64418</v>
      </c>
      <c r="F369" s="2">
        <v>55234</v>
      </c>
    </row>
    <row r="370" spans="1:6" x14ac:dyDescent="0.25">
      <c r="A370">
        <v>2020</v>
      </c>
      <c r="B370" t="s">
        <v>58</v>
      </c>
      <c r="C370" t="s">
        <v>33</v>
      </c>
      <c r="D370" s="1">
        <v>35930</v>
      </c>
      <c r="E370" s="1">
        <v>868191</v>
      </c>
      <c r="F370" s="2">
        <v>51366</v>
      </c>
    </row>
    <row r="371" spans="1:6" x14ac:dyDescent="0.25">
      <c r="A371">
        <v>2020</v>
      </c>
      <c r="B371" t="s">
        <v>58</v>
      </c>
      <c r="C371" t="s">
        <v>34</v>
      </c>
      <c r="D371" s="1">
        <v>13656</v>
      </c>
      <c r="E371" s="1">
        <v>209679</v>
      </c>
      <c r="F371" s="2">
        <v>49095</v>
      </c>
    </row>
    <row r="372" spans="1:6" x14ac:dyDescent="0.25">
      <c r="A372">
        <v>2020</v>
      </c>
      <c r="B372" t="s">
        <v>58</v>
      </c>
      <c r="C372" t="s">
        <v>35</v>
      </c>
      <c r="D372" s="1">
        <v>28106</v>
      </c>
      <c r="E372" s="1">
        <v>292631</v>
      </c>
      <c r="F372" s="2">
        <v>54216</v>
      </c>
    </row>
    <row r="373" spans="1:6" x14ac:dyDescent="0.25">
      <c r="A373">
        <v>2020</v>
      </c>
      <c r="B373" t="s">
        <v>58</v>
      </c>
      <c r="C373" t="s">
        <v>36</v>
      </c>
      <c r="D373" s="1">
        <v>57935</v>
      </c>
      <c r="E373" s="1">
        <v>1179840</v>
      </c>
      <c r="F373" s="2">
        <v>57087</v>
      </c>
    </row>
    <row r="374" spans="1:6" x14ac:dyDescent="0.25">
      <c r="A374">
        <v>2020</v>
      </c>
      <c r="B374" t="s">
        <v>58</v>
      </c>
      <c r="C374" t="s">
        <v>37</v>
      </c>
      <c r="D374" s="1">
        <v>4907</v>
      </c>
      <c r="E374" s="1">
        <v>95079</v>
      </c>
      <c r="F374" s="2">
        <v>54510</v>
      </c>
    </row>
    <row r="375" spans="1:6" x14ac:dyDescent="0.25">
      <c r="A375">
        <v>2020</v>
      </c>
      <c r="B375" t="s">
        <v>58</v>
      </c>
      <c r="C375" t="s">
        <v>38</v>
      </c>
      <c r="D375" s="1">
        <v>15612</v>
      </c>
      <c r="E375" s="1">
        <v>231072</v>
      </c>
      <c r="F375" s="2">
        <v>50055</v>
      </c>
    </row>
    <row r="376" spans="1:6" x14ac:dyDescent="0.25">
      <c r="A376">
        <v>2020</v>
      </c>
      <c r="B376" t="s">
        <v>58</v>
      </c>
      <c r="C376" t="s">
        <v>39</v>
      </c>
      <c r="D376" s="1">
        <v>2934</v>
      </c>
      <c r="E376" s="1">
        <v>68990</v>
      </c>
      <c r="F376" s="2">
        <v>57054</v>
      </c>
    </row>
    <row r="377" spans="1:6" x14ac:dyDescent="0.25">
      <c r="A377">
        <v>2020</v>
      </c>
      <c r="B377" t="s">
        <v>58</v>
      </c>
      <c r="C377" t="s">
        <v>40</v>
      </c>
      <c r="D377" s="1">
        <v>21213</v>
      </c>
      <c r="E377" s="1">
        <v>421097</v>
      </c>
      <c r="F377" s="2">
        <v>56401</v>
      </c>
    </row>
    <row r="378" spans="1:6" x14ac:dyDescent="0.25">
      <c r="A378">
        <v>2020</v>
      </c>
      <c r="B378" t="s">
        <v>58</v>
      </c>
      <c r="C378" t="s">
        <v>41</v>
      </c>
      <c r="D378" s="1">
        <v>98681</v>
      </c>
      <c r="E378" s="1">
        <v>1646144</v>
      </c>
      <c r="F378" s="2">
        <v>51856</v>
      </c>
    </row>
    <row r="379" spans="1:6" x14ac:dyDescent="0.25">
      <c r="A379">
        <v>2020</v>
      </c>
      <c r="B379" t="s">
        <v>58</v>
      </c>
      <c r="C379" t="s">
        <v>42</v>
      </c>
      <c r="D379" s="1">
        <v>13463</v>
      </c>
      <c r="E379" s="1">
        <v>193157</v>
      </c>
      <c r="F379" s="2">
        <v>48260</v>
      </c>
    </row>
    <row r="380" spans="1:6" x14ac:dyDescent="0.25">
      <c r="A380">
        <v>2020</v>
      </c>
      <c r="B380" t="s">
        <v>58</v>
      </c>
      <c r="C380" t="s">
        <v>43</v>
      </c>
      <c r="D380" s="1">
        <v>2516</v>
      </c>
      <c r="E380" s="1">
        <v>58443</v>
      </c>
      <c r="F380" s="2">
        <v>52779</v>
      </c>
    </row>
    <row r="381" spans="1:6" x14ac:dyDescent="0.25">
      <c r="A381">
        <v>2020</v>
      </c>
      <c r="B381" t="s">
        <v>58</v>
      </c>
      <c r="C381" t="s">
        <v>44</v>
      </c>
      <c r="D381" s="1">
        <v>49705</v>
      </c>
      <c r="E381" s="1">
        <v>492598</v>
      </c>
      <c r="F381" s="2">
        <v>54119</v>
      </c>
    </row>
    <row r="382" spans="1:6" x14ac:dyDescent="0.25">
      <c r="A382">
        <v>2020</v>
      </c>
      <c r="B382" t="s">
        <v>58</v>
      </c>
      <c r="C382" t="s">
        <v>45</v>
      </c>
      <c r="D382" s="1">
        <v>74944</v>
      </c>
      <c r="E382" s="1">
        <v>468495</v>
      </c>
      <c r="F382" s="2">
        <v>55544</v>
      </c>
    </row>
    <row r="383" spans="1:6" x14ac:dyDescent="0.25">
      <c r="A383">
        <v>2020</v>
      </c>
      <c r="B383" t="s">
        <v>58</v>
      </c>
      <c r="C383" t="s">
        <v>46</v>
      </c>
      <c r="D383" s="1">
        <v>8500</v>
      </c>
      <c r="E383" s="1">
        <v>124604</v>
      </c>
      <c r="F383" s="2">
        <v>50597</v>
      </c>
    </row>
    <row r="384" spans="1:6" x14ac:dyDescent="0.25">
      <c r="A384">
        <v>2020</v>
      </c>
      <c r="B384" t="s">
        <v>58</v>
      </c>
      <c r="C384" t="s">
        <v>47</v>
      </c>
      <c r="D384" s="1">
        <v>31125</v>
      </c>
      <c r="E384" s="1">
        <v>427152</v>
      </c>
      <c r="F384" s="2">
        <v>52993</v>
      </c>
    </row>
    <row r="385" spans="1:6" x14ac:dyDescent="0.25">
      <c r="A385">
        <v>2020</v>
      </c>
      <c r="B385" t="s">
        <v>58</v>
      </c>
      <c r="C385" t="s">
        <v>48</v>
      </c>
      <c r="D385" s="1">
        <v>3485</v>
      </c>
      <c r="E385" s="1">
        <v>26942</v>
      </c>
      <c r="F385" s="2">
        <v>46334</v>
      </c>
    </row>
    <row r="386" spans="1:6" x14ac:dyDescent="0.25">
      <c r="A386">
        <v>2020</v>
      </c>
      <c r="B386" t="s">
        <v>59</v>
      </c>
      <c r="C386" t="s">
        <v>1</v>
      </c>
      <c r="D386" s="1">
        <v>11221</v>
      </c>
      <c r="E386" s="1">
        <v>178057</v>
      </c>
      <c r="F386" s="2">
        <v>18554</v>
      </c>
    </row>
    <row r="387" spans="1:6" x14ac:dyDescent="0.25">
      <c r="A387">
        <v>2020</v>
      </c>
      <c r="B387" t="s">
        <v>59</v>
      </c>
      <c r="C387" t="s">
        <v>2</v>
      </c>
      <c r="D387" s="1">
        <v>14444</v>
      </c>
      <c r="E387" s="1">
        <v>274985</v>
      </c>
      <c r="F387" s="2">
        <v>26810</v>
      </c>
    </row>
    <row r="388" spans="1:6" x14ac:dyDescent="0.25">
      <c r="A388">
        <v>2020</v>
      </c>
      <c r="B388" t="s">
        <v>59</v>
      </c>
      <c r="C388" t="s">
        <v>3</v>
      </c>
      <c r="D388" s="1">
        <v>7458</v>
      </c>
      <c r="E388" s="1">
        <v>106295</v>
      </c>
      <c r="F388" s="2">
        <v>18414</v>
      </c>
    </row>
    <row r="389" spans="1:6" x14ac:dyDescent="0.25">
      <c r="A389">
        <v>2020</v>
      </c>
      <c r="B389" t="s">
        <v>59</v>
      </c>
      <c r="C389" t="s">
        <v>4</v>
      </c>
      <c r="D389" s="1">
        <v>117833</v>
      </c>
      <c r="E389" s="1">
        <v>1482600</v>
      </c>
      <c r="F389" s="2">
        <v>36090</v>
      </c>
    </row>
    <row r="390" spans="1:6" x14ac:dyDescent="0.25">
      <c r="A390">
        <v>2020</v>
      </c>
      <c r="B390" t="s">
        <v>59</v>
      </c>
      <c r="C390" t="s">
        <v>5</v>
      </c>
      <c r="D390" s="1">
        <v>17650</v>
      </c>
      <c r="E390" s="1">
        <v>271680</v>
      </c>
      <c r="F390" s="2">
        <v>28424</v>
      </c>
    </row>
    <row r="391" spans="1:6" x14ac:dyDescent="0.25">
      <c r="A391">
        <v>2020</v>
      </c>
      <c r="B391" t="s">
        <v>59</v>
      </c>
      <c r="C391" t="s">
        <v>6</v>
      </c>
      <c r="D391" s="1">
        <v>10916</v>
      </c>
      <c r="E391" s="1">
        <v>117365</v>
      </c>
      <c r="F391" s="2">
        <v>26295</v>
      </c>
    </row>
    <row r="392" spans="1:6" x14ac:dyDescent="0.25">
      <c r="A392">
        <v>2020</v>
      </c>
      <c r="B392" t="s">
        <v>59</v>
      </c>
      <c r="C392" t="s">
        <v>7</v>
      </c>
      <c r="D392" s="1">
        <v>2698</v>
      </c>
      <c r="E392" s="1">
        <v>41103</v>
      </c>
      <c r="F392" s="2">
        <v>22228</v>
      </c>
    </row>
    <row r="393" spans="1:6" x14ac:dyDescent="0.25">
      <c r="A393">
        <v>2020</v>
      </c>
      <c r="B393" t="s">
        <v>59</v>
      </c>
      <c r="C393" t="s">
        <v>8</v>
      </c>
      <c r="D393" s="1">
        <v>59645</v>
      </c>
      <c r="E393" s="1">
        <v>1007574</v>
      </c>
      <c r="F393" s="2">
        <v>27709</v>
      </c>
    </row>
    <row r="394" spans="1:6" x14ac:dyDescent="0.25">
      <c r="A394">
        <v>2020</v>
      </c>
      <c r="B394" t="s">
        <v>59</v>
      </c>
      <c r="C394" t="s">
        <v>9</v>
      </c>
      <c r="D394" s="1">
        <v>26741</v>
      </c>
      <c r="E394" s="1">
        <v>414059</v>
      </c>
      <c r="F394" s="2">
        <v>22009</v>
      </c>
    </row>
    <row r="395" spans="1:6" x14ac:dyDescent="0.25">
      <c r="A395">
        <v>2020</v>
      </c>
      <c r="B395" t="s">
        <v>59</v>
      </c>
      <c r="C395" t="s">
        <v>10</v>
      </c>
      <c r="D395" s="1">
        <v>5242</v>
      </c>
      <c r="E395" s="1">
        <v>74574</v>
      </c>
      <c r="F395" s="2">
        <v>18637</v>
      </c>
    </row>
    <row r="396" spans="1:6" x14ac:dyDescent="0.25">
      <c r="A396">
        <v>2020</v>
      </c>
      <c r="B396" t="s">
        <v>59</v>
      </c>
      <c r="C396" t="s">
        <v>11</v>
      </c>
      <c r="D396" s="1">
        <v>32842</v>
      </c>
      <c r="E396" s="1">
        <v>462216</v>
      </c>
      <c r="F396" s="2">
        <v>25054</v>
      </c>
    </row>
    <row r="397" spans="1:6" x14ac:dyDescent="0.25">
      <c r="A397">
        <v>2020</v>
      </c>
      <c r="B397" t="s">
        <v>59</v>
      </c>
      <c r="C397" t="s">
        <v>12</v>
      </c>
      <c r="D397" s="1">
        <v>16068</v>
      </c>
      <c r="E397" s="1">
        <v>263892</v>
      </c>
      <c r="F397" s="2">
        <v>20493</v>
      </c>
    </row>
    <row r="398" spans="1:6" x14ac:dyDescent="0.25">
      <c r="A398">
        <v>2020</v>
      </c>
      <c r="B398" t="s">
        <v>59</v>
      </c>
      <c r="C398" t="s">
        <v>13</v>
      </c>
      <c r="D398" s="1">
        <v>8734</v>
      </c>
      <c r="E398" s="1">
        <v>118383</v>
      </c>
      <c r="F398" s="2">
        <v>18002</v>
      </c>
    </row>
    <row r="399" spans="1:6" x14ac:dyDescent="0.25">
      <c r="A399">
        <v>2020</v>
      </c>
      <c r="B399" t="s">
        <v>59</v>
      </c>
      <c r="C399" t="s">
        <v>14</v>
      </c>
      <c r="D399" s="1">
        <v>6792</v>
      </c>
      <c r="E399" s="1">
        <v>110526</v>
      </c>
      <c r="F399" s="2">
        <v>18088</v>
      </c>
    </row>
    <row r="400" spans="1:6" x14ac:dyDescent="0.25">
      <c r="A400">
        <v>2020</v>
      </c>
      <c r="B400" t="s">
        <v>59</v>
      </c>
      <c r="C400" t="s">
        <v>15</v>
      </c>
      <c r="D400" s="1">
        <v>10331</v>
      </c>
      <c r="E400" s="1">
        <v>165335</v>
      </c>
      <c r="F400" s="2">
        <v>19522</v>
      </c>
    </row>
    <row r="401" spans="1:6" x14ac:dyDescent="0.25">
      <c r="A401">
        <v>2020</v>
      </c>
      <c r="B401" t="s">
        <v>59</v>
      </c>
      <c r="C401" t="s">
        <v>16</v>
      </c>
      <c r="D401" s="1">
        <v>13351</v>
      </c>
      <c r="E401" s="1">
        <v>188383</v>
      </c>
      <c r="F401" s="2">
        <v>22216</v>
      </c>
    </row>
    <row r="402" spans="1:6" x14ac:dyDescent="0.25">
      <c r="A402">
        <v>2020</v>
      </c>
      <c r="B402" t="s">
        <v>59</v>
      </c>
      <c r="C402" t="s">
        <v>17</v>
      </c>
      <c r="D402" s="1">
        <v>5172</v>
      </c>
      <c r="E402" s="1">
        <v>51781</v>
      </c>
      <c r="F402" s="2">
        <v>25112</v>
      </c>
    </row>
    <row r="403" spans="1:6" x14ac:dyDescent="0.25">
      <c r="A403">
        <v>2020</v>
      </c>
      <c r="B403" t="s">
        <v>59</v>
      </c>
      <c r="C403" t="s">
        <v>18</v>
      </c>
      <c r="D403" s="1">
        <v>14823</v>
      </c>
      <c r="E403" s="1">
        <v>210848</v>
      </c>
      <c r="F403" s="2">
        <v>26383</v>
      </c>
    </row>
    <row r="404" spans="1:6" x14ac:dyDescent="0.25">
      <c r="A404">
        <v>2020</v>
      </c>
      <c r="B404" t="s">
        <v>59</v>
      </c>
      <c r="C404" t="s">
        <v>19</v>
      </c>
      <c r="D404" s="1">
        <v>20158</v>
      </c>
      <c r="E404" s="1">
        <v>262049</v>
      </c>
      <c r="F404" s="2">
        <v>30457</v>
      </c>
    </row>
    <row r="405" spans="1:6" x14ac:dyDescent="0.25">
      <c r="A405">
        <v>2020</v>
      </c>
      <c r="B405" t="s">
        <v>59</v>
      </c>
      <c r="C405" t="s">
        <v>20</v>
      </c>
      <c r="D405" s="1">
        <v>23032</v>
      </c>
      <c r="E405" s="1">
        <v>323435</v>
      </c>
      <c r="F405" s="2">
        <v>22254</v>
      </c>
    </row>
    <row r="406" spans="1:6" x14ac:dyDescent="0.25">
      <c r="A406">
        <v>2020</v>
      </c>
      <c r="B406" t="s">
        <v>59</v>
      </c>
      <c r="C406" t="s">
        <v>21</v>
      </c>
      <c r="D406" s="1">
        <v>15355</v>
      </c>
      <c r="E406" s="1">
        <v>204519</v>
      </c>
      <c r="F406" s="2">
        <v>24167</v>
      </c>
    </row>
    <row r="407" spans="1:6" x14ac:dyDescent="0.25">
      <c r="A407">
        <v>2020</v>
      </c>
      <c r="B407" t="s">
        <v>59</v>
      </c>
      <c r="C407" t="s">
        <v>22</v>
      </c>
      <c r="D407" s="1">
        <v>6644</v>
      </c>
      <c r="E407" s="1">
        <v>118107</v>
      </c>
      <c r="F407" s="2">
        <v>18380</v>
      </c>
    </row>
    <row r="408" spans="1:6" x14ac:dyDescent="0.25">
      <c r="A408">
        <v>2020</v>
      </c>
      <c r="B408" t="s">
        <v>59</v>
      </c>
      <c r="C408" t="s">
        <v>23</v>
      </c>
      <c r="D408" s="1">
        <v>15398</v>
      </c>
      <c r="E408" s="1">
        <v>253244</v>
      </c>
      <c r="F408" s="2">
        <v>22154</v>
      </c>
    </row>
    <row r="409" spans="1:6" x14ac:dyDescent="0.25">
      <c r="A409">
        <v>2020</v>
      </c>
      <c r="B409" t="s">
        <v>59</v>
      </c>
      <c r="C409" t="s">
        <v>24</v>
      </c>
      <c r="D409" s="1">
        <v>5182</v>
      </c>
      <c r="E409" s="1">
        <v>58811</v>
      </c>
      <c r="F409" s="2">
        <v>21078</v>
      </c>
    </row>
    <row r="410" spans="1:6" x14ac:dyDescent="0.25">
      <c r="A410">
        <v>2020</v>
      </c>
      <c r="B410" t="s">
        <v>59</v>
      </c>
      <c r="C410" t="s">
        <v>25</v>
      </c>
      <c r="D410" s="1">
        <v>5552</v>
      </c>
      <c r="E410" s="1">
        <v>79529</v>
      </c>
      <c r="F410" s="2">
        <v>18131</v>
      </c>
    </row>
    <row r="411" spans="1:6" x14ac:dyDescent="0.25">
      <c r="A411">
        <v>2020</v>
      </c>
      <c r="B411" t="s">
        <v>59</v>
      </c>
      <c r="C411" t="s">
        <v>26</v>
      </c>
      <c r="D411" s="1">
        <v>8698</v>
      </c>
      <c r="E411" s="1">
        <v>255447</v>
      </c>
      <c r="F411" s="2">
        <v>34061</v>
      </c>
    </row>
    <row r="412" spans="1:6" x14ac:dyDescent="0.25">
      <c r="A412">
        <v>2020</v>
      </c>
      <c r="B412" t="s">
        <v>59</v>
      </c>
      <c r="C412" t="s">
        <v>27</v>
      </c>
      <c r="D412" s="1">
        <v>4677</v>
      </c>
      <c r="E412" s="1">
        <v>57132</v>
      </c>
      <c r="F412" s="2">
        <v>24729</v>
      </c>
    </row>
    <row r="413" spans="1:6" x14ac:dyDescent="0.25">
      <c r="A413">
        <v>2020</v>
      </c>
      <c r="B413" t="s">
        <v>59</v>
      </c>
      <c r="C413" t="s">
        <v>28</v>
      </c>
      <c r="D413" s="1">
        <v>24584</v>
      </c>
      <c r="E413" s="1">
        <v>281546</v>
      </c>
      <c r="F413" s="2">
        <v>28639</v>
      </c>
    </row>
    <row r="414" spans="1:6" x14ac:dyDescent="0.25">
      <c r="A414">
        <v>2020</v>
      </c>
      <c r="B414" t="s">
        <v>59</v>
      </c>
      <c r="C414" t="s">
        <v>29</v>
      </c>
      <c r="D414" s="1">
        <v>5276</v>
      </c>
      <c r="E414" s="1">
        <v>78539</v>
      </c>
      <c r="F414" s="2">
        <v>19988</v>
      </c>
    </row>
    <row r="415" spans="1:6" x14ac:dyDescent="0.25">
      <c r="A415">
        <v>2020</v>
      </c>
      <c r="B415" t="s">
        <v>59</v>
      </c>
      <c r="C415" t="s">
        <v>30</v>
      </c>
      <c r="D415" s="1">
        <v>64959</v>
      </c>
      <c r="E415" s="1">
        <v>632760</v>
      </c>
      <c r="F415" s="2">
        <v>36986</v>
      </c>
    </row>
    <row r="416" spans="1:6" x14ac:dyDescent="0.25">
      <c r="A416">
        <v>2020</v>
      </c>
      <c r="B416" t="s">
        <v>59</v>
      </c>
      <c r="C416" t="s">
        <v>31</v>
      </c>
      <c r="D416" s="1">
        <v>27015</v>
      </c>
      <c r="E416" s="1">
        <v>420420</v>
      </c>
      <c r="F416" s="2">
        <v>21462</v>
      </c>
    </row>
    <row r="417" spans="1:6" x14ac:dyDescent="0.25">
      <c r="A417">
        <v>2020</v>
      </c>
      <c r="B417" t="s">
        <v>59</v>
      </c>
      <c r="C417" t="s">
        <v>32</v>
      </c>
      <c r="D417" s="1">
        <v>2621</v>
      </c>
      <c r="E417" s="1">
        <v>34228</v>
      </c>
      <c r="F417" s="2">
        <v>19193</v>
      </c>
    </row>
    <row r="418" spans="1:6" x14ac:dyDescent="0.25">
      <c r="A418">
        <v>2020</v>
      </c>
      <c r="B418" t="s">
        <v>59</v>
      </c>
      <c r="C418" t="s">
        <v>33</v>
      </c>
      <c r="D418" s="1">
        <v>29197</v>
      </c>
      <c r="E418" s="1">
        <v>466069</v>
      </c>
      <c r="F418" s="2">
        <v>21027</v>
      </c>
    </row>
    <row r="419" spans="1:6" x14ac:dyDescent="0.25">
      <c r="A419">
        <v>2020</v>
      </c>
      <c r="B419" t="s">
        <v>59</v>
      </c>
      <c r="C419" t="s">
        <v>34</v>
      </c>
      <c r="D419" s="1">
        <v>9364</v>
      </c>
      <c r="E419" s="1">
        <v>156230</v>
      </c>
      <c r="F419" s="2">
        <v>19310</v>
      </c>
    </row>
    <row r="420" spans="1:6" x14ac:dyDescent="0.25">
      <c r="A420">
        <v>2020</v>
      </c>
      <c r="B420" t="s">
        <v>59</v>
      </c>
      <c r="C420" t="s">
        <v>35</v>
      </c>
      <c r="D420" s="1">
        <v>13993</v>
      </c>
      <c r="E420" s="1">
        <v>161570</v>
      </c>
      <c r="F420" s="2">
        <v>24338</v>
      </c>
    </row>
    <row r="421" spans="1:6" x14ac:dyDescent="0.25">
      <c r="A421">
        <v>2020</v>
      </c>
      <c r="B421" t="s">
        <v>59</v>
      </c>
      <c r="C421" t="s">
        <v>36</v>
      </c>
      <c r="D421" s="1">
        <v>33532</v>
      </c>
      <c r="E421" s="1">
        <v>424092</v>
      </c>
      <c r="F421" s="2">
        <v>22945</v>
      </c>
    </row>
    <row r="422" spans="1:6" x14ac:dyDescent="0.25">
      <c r="A422">
        <v>2020</v>
      </c>
      <c r="B422" t="s">
        <v>59</v>
      </c>
      <c r="C422" t="s">
        <v>37</v>
      </c>
      <c r="D422" s="1">
        <v>3890</v>
      </c>
      <c r="E422" s="1">
        <v>44621</v>
      </c>
      <c r="F422" s="2">
        <v>24733</v>
      </c>
    </row>
    <row r="423" spans="1:6" x14ac:dyDescent="0.25">
      <c r="A423">
        <v>2020</v>
      </c>
      <c r="B423" t="s">
        <v>59</v>
      </c>
      <c r="C423" t="s">
        <v>38</v>
      </c>
      <c r="D423" s="1">
        <v>13676</v>
      </c>
      <c r="E423" s="1">
        <v>226959</v>
      </c>
      <c r="F423" s="2">
        <v>19677</v>
      </c>
    </row>
    <row r="424" spans="1:6" x14ac:dyDescent="0.25">
      <c r="A424">
        <v>2020</v>
      </c>
      <c r="B424" t="s">
        <v>59</v>
      </c>
      <c r="C424" t="s">
        <v>39</v>
      </c>
      <c r="D424" s="1">
        <v>3184</v>
      </c>
      <c r="E424" s="1">
        <v>41000</v>
      </c>
      <c r="F424" s="2">
        <v>18829</v>
      </c>
    </row>
    <row r="425" spans="1:6" x14ac:dyDescent="0.25">
      <c r="A425">
        <v>2020</v>
      </c>
      <c r="B425" t="s">
        <v>59</v>
      </c>
      <c r="C425" t="s">
        <v>40</v>
      </c>
      <c r="D425" s="1">
        <v>17443</v>
      </c>
      <c r="E425" s="1">
        <v>293033</v>
      </c>
      <c r="F425" s="2">
        <v>23771</v>
      </c>
    </row>
    <row r="426" spans="1:6" x14ac:dyDescent="0.25">
      <c r="A426">
        <v>2020</v>
      </c>
      <c r="B426" t="s">
        <v>59</v>
      </c>
      <c r="C426" t="s">
        <v>41</v>
      </c>
      <c r="D426" s="1">
        <v>66777</v>
      </c>
      <c r="E426" s="1">
        <v>1178456</v>
      </c>
      <c r="F426" s="2">
        <v>23001</v>
      </c>
    </row>
    <row r="427" spans="1:6" x14ac:dyDescent="0.25">
      <c r="A427">
        <v>2020</v>
      </c>
      <c r="B427" t="s">
        <v>59</v>
      </c>
      <c r="C427" t="s">
        <v>42</v>
      </c>
      <c r="D427" s="1">
        <v>7766</v>
      </c>
      <c r="E427" s="1">
        <v>133375</v>
      </c>
      <c r="F427" s="2">
        <v>21580</v>
      </c>
    </row>
    <row r="428" spans="1:6" x14ac:dyDescent="0.25">
      <c r="A428">
        <v>2020</v>
      </c>
      <c r="B428" t="s">
        <v>59</v>
      </c>
      <c r="C428" t="s">
        <v>43</v>
      </c>
      <c r="D428" s="1">
        <v>2220</v>
      </c>
      <c r="E428" s="1">
        <v>25985</v>
      </c>
      <c r="F428" s="2">
        <v>26068</v>
      </c>
    </row>
    <row r="429" spans="1:6" x14ac:dyDescent="0.25">
      <c r="A429">
        <v>2020</v>
      </c>
      <c r="B429" t="s">
        <v>59</v>
      </c>
      <c r="C429" t="s">
        <v>44</v>
      </c>
      <c r="D429" s="1">
        <v>20954</v>
      </c>
      <c r="E429" s="1">
        <v>322216</v>
      </c>
      <c r="F429" s="2">
        <v>22634</v>
      </c>
    </row>
    <row r="430" spans="1:6" x14ac:dyDescent="0.25">
      <c r="A430">
        <v>2020</v>
      </c>
      <c r="B430" t="s">
        <v>59</v>
      </c>
      <c r="C430" t="s">
        <v>45</v>
      </c>
      <c r="D430" s="1">
        <v>20710</v>
      </c>
      <c r="E430" s="1">
        <v>255412</v>
      </c>
      <c r="F430" s="2">
        <v>26657</v>
      </c>
    </row>
    <row r="431" spans="1:6" x14ac:dyDescent="0.25">
      <c r="A431">
        <v>2020</v>
      </c>
      <c r="B431" t="s">
        <v>59</v>
      </c>
      <c r="C431" t="s">
        <v>46</v>
      </c>
      <c r="D431" s="1">
        <v>4602</v>
      </c>
      <c r="E431" s="1">
        <v>61253</v>
      </c>
      <c r="F431" s="2">
        <v>18945</v>
      </c>
    </row>
    <row r="432" spans="1:6" x14ac:dyDescent="0.25">
      <c r="A432">
        <v>2020</v>
      </c>
      <c r="B432" t="s">
        <v>59</v>
      </c>
      <c r="C432" t="s">
        <v>47</v>
      </c>
      <c r="D432" s="1">
        <v>16783</v>
      </c>
      <c r="E432" s="1">
        <v>227495</v>
      </c>
      <c r="F432" s="2">
        <v>19473</v>
      </c>
    </row>
    <row r="433" spans="1:6" x14ac:dyDescent="0.25">
      <c r="A433">
        <v>2020</v>
      </c>
      <c r="B433" t="s">
        <v>59</v>
      </c>
      <c r="C433" t="s">
        <v>48</v>
      </c>
      <c r="D433" s="1">
        <v>2418</v>
      </c>
      <c r="E433" s="1">
        <v>32312</v>
      </c>
      <c r="F433" s="2">
        <v>23041</v>
      </c>
    </row>
    <row r="434" spans="1:6" x14ac:dyDescent="0.25">
      <c r="A434">
        <v>2020</v>
      </c>
      <c r="B434" t="s">
        <v>60</v>
      </c>
      <c r="C434" t="s">
        <v>1</v>
      </c>
      <c r="D434" s="1">
        <v>9048</v>
      </c>
      <c r="E434" s="1">
        <v>42367</v>
      </c>
      <c r="F434" s="2">
        <v>41437</v>
      </c>
    </row>
    <row r="435" spans="1:6" x14ac:dyDescent="0.25">
      <c r="A435">
        <v>2020</v>
      </c>
      <c r="B435" t="s">
        <v>60</v>
      </c>
      <c r="C435" t="s">
        <v>2</v>
      </c>
      <c r="D435" s="1">
        <v>10878</v>
      </c>
      <c r="E435" s="1">
        <v>69183</v>
      </c>
      <c r="F435" s="2">
        <v>42482</v>
      </c>
    </row>
    <row r="436" spans="1:6" x14ac:dyDescent="0.25">
      <c r="A436">
        <v>2020</v>
      </c>
      <c r="B436" t="s">
        <v>60</v>
      </c>
      <c r="C436" t="s">
        <v>3</v>
      </c>
      <c r="D436" s="1">
        <v>5464</v>
      </c>
      <c r="E436" s="1">
        <v>23724</v>
      </c>
      <c r="F436" s="2">
        <v>38111</v>
      </c>
    </row>
    <row r="437" spans="1:6" x14ac:dyDescent="0.25">
      <c r="A437">
        <v>2020</v>
      </c>
      <c r="B437" t="s">
        <v>60</v>
      </c>
      <c r="C437" t="s">
        <v>4</v>
      </c>
      <c r="D437" s="1">
        <v>97116</v>
      </c>
      <c r="E437" s="1">
        <v>452175</v>
      </c>
      <c r="F437" s="2">
        <v>47080</v>
      </c>
    </row>
    <row r="438" spans="1:6" x14ac:dyDescent="0.25">
      <c r="A438">
        <v>2020</v>
      </c>
      <c r="B438" t="s">
        <v>60</v>
      </c>
      <c r="C438" t="s">
        <v>5</v>
      </c>
      <c r="D438" s="1">
        <v>16860</v>
      </c>
      <c r="E438" s="1">
        <v>76766</v>
      </c>
      <c r="F438" s="2">
        <v>45642</v>
      </c>
    </row>
    <row r="439" spans="1:6" x14ac:dyDescent="0.25">
      <c r="A439">
        <v>2020</v>
      </c>
      <c r="B439" t="s">
        <v>60</v>
      </c>
      <c r="C439" t="s">
        <v>6</v>
      </c>
      <c r="D439" s="1">
        <v>12480</v>
      </c>
      <c r="E439" s="1">
        <v>48120</v>
      </c>
      <c r="F439" s="2">
        <v>42136</v>
      </c>
    </row>
    <row r="440" spans="1:6" x14ac:dyDescent="0.25">
      <c r="A440">
        <v>2020</v>
      </c>
      <c r="B440" t="s">
        <v>60</v>
      </c>
      <c r="C440" t="s">
        <v>7</v>
      </c>
      <c r="D440" s="1">
        <v>2088</v>
      </c>
      <c r="E440" s="1">
        <v>10706</v>
      </c>
      <c r="F440" s="2">
        <v>38135</v>
      </c>
    </row>
    <row r="441" spans="1:6" x14ac:dyDescent="0.25">
      <c r="A441">
        <v>2020</v>
      </c>
      <c r="B441" t="s">
        <v>60</v>
      </c>
      <c r="C441" t="s">
        <v>8</v>
      </c>
      <c r="D441" s="1">
        <v>54871</v>
      </c>
      <c r="E441" s="1">
        <v>254577</v>
      </c>
      <c r="F441" s="2">
        <v>41154</v>
      </c>
    </row>
    <row r="442" spans="1:6" x14ac:dyDescent="0.25">
      <c r="A442">
        <v>2020</v>
      </c>
      <c r="B442" t="s">
        <v>60</v>
      </c>
      <c r="C442" t="s">
        <v>9</v>
      </c>
      <c r="D442" s="1">
        <v>19294</v>
      </c>
      <c r="E442" s="1">
        <v>101509</v>
      </c>
      <c r="F442" s="2">
        <v>41319</v>
      </c>
    </row>
    <row r="443" spans="1:6" x14ac:dyDescent="0.25">
      <c r="A443">
        <v>2020</v>
      </c>
      <c r="B443" t="s">
        <v>60</v>
      </c>
      <c r="C443" t="s">
        <v>10</v>
      </c>
      <c r="D443" s="1">
        <v>4119</v>
      </c>
      <c r="E443" s="1">
        <v>18237</v>
      </c>
      <c r="F443" s="2">
        <v>35029</v>
      </c>
    </row>
    <row r="444" spans="1:6" x14ac:dyDescent="0.25">
      <c r="A444">
        <v>2020</v>
      </c>
      <c r="B444" t="s">
        <v>60</v>
      </c>
      <c r="C444" t="s">
        <v>11</v>
      </c>
      <c r="D444" s="1">
        <v>35477</v>
      </c>
      <c r="E444" s="1">
        <v>184359</v>
      </c>
      <c r="F444" s="2">
        <v>48230</v>
      </c>
    </row>
    <row r="445" spans="1:6" x14ac:dyDescent="0.25">
      <c r="A445">
        <v>2020</v>
      </c>
      <c r="B445" t="s">
        <v>60</v>
      </c>
      <c r="C445" t="s">
        <v>12</v>
      </c>
      <c r="D445" s="1">
        <v>13233</v>
      </c>
      <c r="E445" s="1">
        <v>80627</v>
      </c>
      <c r="F445" s="2">
        <v>36636</v>
      </c>
    </row>
    <row r="446" spans="1:6" x14ac:dyDescent="0.25">
      <c r="A446">
        <v>2020</v>
      </c>
      <c r="B446" t="s">
        <v>60</v>
      </c>
      <c r="C446" t="s">
        <v>13</v>
      </c>
      <c r="D446" s="1">
        <v>7585</v>
      </c>
      <c r="E446" s="1">
        <v>37229</v>
      </c>
      <c r="F446" s="2">
        <v>40163</v>
      </c>
    </row>
    <row r="447" spans="1:6" x14ac:dyDescent="0.25">
      <c r="A447">
        <v>2020</v>
      </c>
      <c r="B447" t="s">
        <v>60</v>
      </c>
      <c r="C447" t="s">
        <v>14</v>
      </c>
      <c r="D447" s="1">
        <v>5873</v>
      </c>
      <c r="E447" s="1">
        <v>31183</v>
      </c>
      <c r="F447" s="2">
        <v>38965</v>
      </c>
    </row>
    <row r="448" spans="1:6" x14ac:dyDescent="0.25">
      <c r="A448">
        <v>2020</v>
      </c>
      <c r="B448" t="s">
        <v>60</v>
      </c>
      <c r="C448" t="s">
        <v>15</v>
      </c>
      <c r="D448" s="1">
        <v>9084</v>
      </c>
      <c r="E448" s="1">
        <v>40228</v>
      </c>
      <c r="F448" s="2">
        <v>38895</v>
      </c>
    </row>
    <row r="449" spans="1:6" x14ac:dyDescent="0.25">
      <c r="A449">
        <v>2020</v>
      </c>
      <c r="B449" t="s">
        <v>60</v>
      </c>
      <c r="C449" t="s">
        <v>16</v>
      </c>
      <c r="D449" s="1">
        <v>9437</v>
      </c>
      <c r="E449" s="1">
        <v>41500</v>
      </c>
      <c r="F449" s="2">
        <v>41226</v>
      </c>
    </row>
    <row r="450" spans="1:6" x14ac:dyDescent="0.25">
      <c r="A450">
        <v>2020</v>
      </c>
      <c r="B450" t="s">
        <v>60</v>
      </c>
      <c r="C450" t="s">
        <v>17</v>
      </c>
      <c r="D450" s="1">
        <v>3830</v>
      </c>
      <c r="E450" s="1">
        <v>16120</v>
      </c>
      <c r="F450" s="2">
        <v>39497</v>
      </c>
    </row>
    <row r="451" spans="1:6" x14ac:dyDescent="0.25">
      <c r="A451">
        <v>2020</v>
      </c>
      <c r="B451" t="s">
        <v>60</v>
      </c>
      <c r="C451" t="s">
        <v>18</v>
      </c>
      <c r="D451" s="1">
        <v>19028</v>
      </c>
      <c r="E451" s="1">
        <v>78236</v>
      </c>
      <c r="F451" s="2">
        <v>48238</v>
      </c>
    </row>
    <row r="452" spans="1:6" x14ac:dyDescent="0.25">
      <c r="A452">
        <v>2020</v>
      </c>
      <c r="B452" t="s">
        <v>60</v>
      </c>
      <c r="C452" t="s">
        <v>19</v>
      </c>
      <c r="D452" s="1">
        <v>21927</v>
      </c>
      <c r="E452" s="1">
        <v>98276</v>
      </c>
      <c r="F452" s="2">
        <v>46345</v>
      </c>
    </row>
    <row r="453" spans="1:6" x14ac:dyDescent="0.25">
      <c r="A453">
        <v>2020</v>
      </c>
      <c r="B453" t="s">
        <v>60</v>
      </c>
      <c r="C453" t="s">
        <v>20</v>
      </c>
      <c r="D453" s="1">
        <v>25486</v>
      </c>
      <c r="E453" s="1">
        <v>114074</v>
      </c>
      <c r="F453" s="2">
        <v>39650</v>
      </c>
    </row>
    <row r="454" spans="1:6" x14ac:dyDescent="0.25">
      <c r="A454">
        <v>2020</v>
      </c>
      <c r="B454" t="s">
        <v>60</v>
      </c>
      <c r="C454" t="s">
        <v>21</v>
      </c>
      <c r="D454" s="1">
        <v>17118</v>
      </c>
      <c r="E454" s="1">
        <v>77083</v>
      </c>
      <c r="F454" s="2">
        <v>39485</v>
      </c>
    </row>
    <row r="455" spans="1:6" x14ac:dyDescent="0.25">
      <c r="A455">
        <v>2020</v>
      </c>
      <c r="B455" t="s">
        <v>60</v>
      </c>
      <c r="C455" t="s">
        <v>22</v>
      </c>
      <c r="D455" s="1">
        <v>4625</v>
      </c>
      <c r="E455" s="1">
        <v>19993</v>
      </c>
      <c r="F455" s="2">
        <v>38520</v>
      </c>
    </row>
    <row r="456" spans="1:6" x14ac:dyDescent="0.25">
      <c r="A456">
        <v>2020</v>
      </c>
      <c r="B456" t="s">
        <v>60</v>
      </c>
      <c r="C456" t="s">
        <v>23</v>
      </c>
      <c r="D456" s="1">
        <v>13399</v>
      </c>
      <c r="E456" s="1">
        <v>68557</v>
      </c>
      <c r="F456" s="2">
        <v>38496</v>
      </c>
    </row>
    <row r="457" spans="1:6" x14ac:dyDescent="0.25">
      <c r="A457">
        <v>2020</v>
      </c>
      <c r="B457" t="s">
        <v>60</v>
      </c>
      <c r="C457" t="s">
        <v>24</v>
      </c>
      <c r="D457" s="1">
        <v>4199</v>
      </c>
      <c r="E457" s="1">
        <v>17236</v>
      </c>
      <c r="F457" s="2">
        <v>34349</v>
      </c>
    </row>
    <row r="458" spans="1:6" x14ac:dyDescent="0.25">
      <c r="A458">
        <v>2020</v>
      </c>
      <c r="B458" t="s">
        <v>60</v>
      </c>
      <c r="C458" t="s">
        <v>25</v>
      </c>
      <c r="D458" s="1">
        <v>4602</v>
      </c>
      <c r="E458" s="1">
        <v>24061</v>
      </c>
      <c r="F458" s="2">
        <v>36266</v>
      </c>
    </row>
    <row r="459" spans="1:6" x14ac:dyDescent="0.25">
      <c r="A459">
        <v>2020</v>
      </c>
      <c r="B459" t="s">
        <v>60</v>
      </c>
      <c r="C459" t="s">
        <v>26</v>
      </c>
      <c r="D459" s="1">
        <v>5067</v>
      </c>
      <c r="E459" s="1">
        <v>30593</v>
      </c>
      <c r="F459" s="2">
        <v>41698</v>
      </c>
    </row>
    <row r="460" spans="1:6" x14ac:dyDescent="0.25">
      <c r="A460">
        <v>2020</v>
      </c>
      <c r="B460" t="s">
        <v>60</v>
      </c>
      <c r="C460" t="s">
        <v>27</v>
      </c>
      <c r="D460" s="1">
        <v>4109</v>
      </c>
      <c r="E460" s="1">
        <v>18869</v>
      </c>
      <c r="F460" s="2">
        <v>43107</v>
      </c>
    </row>
    <row r="461" spans="1:6" x14ac:dyDescent="0.25">
      <c r="A461">
        <v>2020</v>
      </c>
      <c r="B461" t="s">
        <v>60</v>
      </c>
      <c r="C461" t="s">
        <v>28</v>
      </c>
      <c r="D461" s="1">
        <v>24307</v>
      </c>
      <c r="E461" s="1">
        <v>114130</v>
      </c>
      <c r="F461" s="2">
        <v>41197</v>
      </c>
    </row>
    <row r="462" spans="1:6" x14ac:dyDescent="0.25">
      <c r="A462">
        <v>2020</v>
      </c>
      <c r="B462" t="s">
        <v>60</v>
      </c>
      <c r="C462" t="s">
        <v>29</v>
      </c>
      <c r="D462" s="1">
        <v>4261</v>
      </c>
      <c r="E462" s="1">
        <v>18424</v>
      </c>
      <c r="F462" s="2">
        <v>38699</v>
      </c>
    </row>
    <row r="463" spans="1:6" x14ac:dyDescent="0.25">
      <c r="A463">
        <v>2020</v>
      </c>
      <c r="B463" t="s">
        <v>60</v>
      </c>
      <c r="C463" t="s">
        <v>30</v>
      </c>
      <c r="D463" s="1">
        <v>70935</v>
      </c>
      <c r="E463" s="1">
        <v>307026</v>
      </c>
      <c r="F463" s="2">
        <v>49001</v>
      </c>
    </row>
    <row r="464" spans="1:6" x14ac:dyDescent="0.25">
      <c r="A464">
        <v>2020</v>
      </c>
      <c r="B464" t="s">
        <v>60</v>
      </c>
      <c r="C464" t="s">
        <v>31</v>
      </c>
      <c r="D464" s="1">
        <v>26011</v>
      </c>
      <c r="E464" s="1">
        <v>107703</v>
      </c>
      <c r="F464" s="2">
        <v>39794</v>
      </c>
    </row>
    <row r="465" spans="1:6" x14ac:dyDescent="0.25">
      <c r="A465">
        <v>2020</v>
      </c>
      <c r="B465" t="s">
        <v>60</v>
      </c>
      <c r="C465" t="s">
        <v>32</v>
      </c>
      <c r="D465" s="1">
        <v>2141</v>
      </c>
      <c r="E465" s="1">
        <v>10645</v>
      </c>
      <c r="F465" s="2">
        <v>40484</v>
      </c>
    </row>
    <row r="466" spans="1:6" x14ac:dyDescent="0.25">
      <c r="A466">
        <v>2020</v>
      </c>
      <c r="B466" t="s">
        <v>60</v>
      </c>
      <c r="C466" t="s">
        <v>33</v>
      </c>
      <c r="D466" s="1">
        <v>23929</v>
      </c>
      <c r="E466" s="1">
        <v>138448</v>
      </c>
      <c r="F466" s="2">
        <v>38332</v>
      </c>
    </row>
    <row r="467" spans="1:6" x14ac:dyDescent="0.25">
      <c r="A467">
        <v>2020</v>
      </c>
      <c r="B467" t="s">
        <v>60</v>
      </c>
      <c r="C467" t="s">
        <v>34</v>
      </c>
      <c r="D467" s="1">
        <v>6600</v>
      </c>
      <c r="E467" s="1">
        <v>34047</v>
      </c>
      <c r="F467" s="2">
        <v>37686</v>
      </c>
    </row>
    <row r="468" spans="1:6" x14ac:dyDescent="0.25">
      <c r="A468">
        <v>2020</v>
      </c>
      <c r="B468" t="s">
        <v>60</v>
      </c>
      <c r="C468" t="s">
        <v>35</v>
      </c>
      <c r="D468" s="1">
        <v>14853</v>
      </c>
      <c r="E468" s="1">
        <v>60924</v>
      </c>
      <c r="F468" s="2">
        <v>41296</v>
      </c>
    </row>
    <row r="469" spans="1:6" x14ac:dyDescent="0.25">
      <c r="A469">
        <v>2020</v>
      </c>
      <c r="B469" t="s">
        <v>60</v>
      </c>
      <c r="C469" t="s">
        <v>36</v>
      </c>
      <c r="D469" s="1">
        <v>33590</v>
      </c>
      <c r="E469" s="1">
        <v>169772</v>
      </c>
      <c r="F469" s="2">
        <v>39396</v>
      </c>
    </row>
    <row r="470" spans="1:6" x14ac:dyDescent="0.25">
      <c r="A470">
        <v>2020</v>
      </c>
      <c r="B470" t="s">
        <v>60</v>
      </c>
      <c r="C470" t="s">
        <v>37</v>
      </c>
      <c r="D470" s="1">
        <v>3576</v>
      </c>
      <c r="E470" s="1">
        <v>15156</v>
      </c>
      <c r="F470" s="2">
        <v>38763</v>
      </c>
    </row>
    <row r="471" spans="1:6" x14ac:dyDescent="0.25">
      <c r="A471">
        <v>2020</v>
      </c>
      <c r="B471" t="s">
        <v>60</v>
      </c>
      <c r="C471" t="s">
        <v>38</v>
      </c>
      <c r="D471" s="1">
        <v>10267</v>
      </c>
      <c r="E471" s="1">
        <v>49710</v>
      </c>
      <c r="F471" s="2">
        <v>38110</v>
      </c>
    </row>
    <row r="472" spans="1:6" x14ac:dyDescent="0.25">
      <c r="A472">
        <v>2020</v>
      </c>
      <c r="B472" t="s">
        <v>60</v>
      </c>
      <c r="C472" t="s">
        <v>39</v>
      </c>
      <c r="D472" s="1">
        <v>2313</v>
      </c>
      <c r="E472" s="1">
        <v>11077</v>
      </c>
      <c r="F472" s="2">
        <v>38165</v>
      </c>
    </row>
    <row r="473" spans="1:6" x14ac:dyDescent="0.25">
      <c r="A473">
        <v>2020</v>
      </c>
      <c r="B473" t="s">
        <v>60</v>
      </c>
      <c r="C473" t="s">
        <v>40</v>
      </c>
      <c r="D473" s="1">
        <v>12651</v>
      </c>
      <c r="E473" s="1">
        <v>70977</v>
      </c>
      <c r="F473" s="2">
        <v>40323</v>
      </c>
    </row>
    <row r="474" spans="1:6" x14ac:dyDescent="0.25">
      <c r="A474">
        <v>2020</v>
      </c>
      <c r="B474" t="s">
        <v>60</v>
      </c>
      <c r="C474" t="s">
        <v>41</v>
      </c>
      <c r="D474" s="1">
        <v>57936</v>
      </c>
      <c r="E474" s="1">
        <v>310244</v>
      </c>
      <c r="F474" s="2">
        <v>44055</v>
      </c>
    </row>
    <row r="475" spans="1:6" x14ac:dyDescent="0.25">
      <c r="A475">
        <v>2020</v>
      </c>
      <c r="B475" t="s">
        <v>60</v>
      </c>
      <c r="C475" t="s">
        <v>42</v>
      </c>
      <c r="D475" s="1">
        <v>6849</v>
      </c>
      <c r="E475" s="1">
        <v>35002</v>
      </c>
      <c r="F475" s="2">
        <v>39528</v>
      </c>
    </row>
    <row r="476" spans="1:6" x14ac:dyDescent="0.25">
      <c r="A476">
        <v>2020</v>
      </c>
      <c r="B476" t="s">
        <v>60</v>
      </c>
      <c r="C476" t="s">
        <v>43</v>
      </c>
      <c r="D476" s="1">
        <v>1995</v>
      </c>
      <c r="E476" s="1">
        <v>7681</v>
      </c>
      <c r="F476" s="2">
        <v>41304</v>
      </c>
    </row>
    <row r="477" spans="1:6" x14ac:dyDescent="0.25">
      <c r="A477">
        <v>2020</v>
      </c>
      <c r="B477" t="s">
        <v>60</v>
      </c>
      <c r="C477" t="s">
        <v>44</v>
      </c>
      <c r="D477" s="1">
        <v>29516</v>
      </c>
      <c r="E477" s="1">
        <v>121622</v>
      </c>
      <c r="F477" s="2">
        <v>50744</v>
      </c>
    </row>
    <row r="478" spans="1:6" x14ac:dyDescent="0.25">
      <c r="A478">
        <v>2020</v>
      </c>
      <c r="B478" t="s">
        <v>60</v>
      </c>
      <c r="C478" t="s">
        <v>45</v>
      </c>
      <c r="D478" s="1">
        <v>20259</v>
      </c>
      <c r="E478" s="1">
        <v>89105</v>
      </c>
      <c r="F478" s="2">
        <v>46691</v>
      </c>
    </row>
    <row r="479" spans="1:6" x14ac:dyDescent="0.25">
      <c r="A479">
        <v>2020</v>
      </c>
      <c r="B479" t="s">
        <v>60</v>
      </c>
      <c r="C479" t="s">
        <v>46</v>
      </c>
      <c r="D479" s="1">
        <v>3442</v>
      </c>
      <c r="E479" s="1">
        <v>15621</v>
      </c>
      <c r="F479" s="2">
        <v>35759</v>
      </c>
    </row>
    <row r="480" spans="1:6" x14ac:dyDescent="0.25">
      <c r="A480">
        <v>2020</v>
      </c>
      <c r="B480" t="s">
        <v>60</v>
      </c>
      <c r="C480" t="s">
        <v>47</v>
      </c>
      <c r="D480" s="1">
        <v>13143</v>
      </c>
      <c r="E480" s="1">
        <v>74028</v>
      </c>
      <c r="F480" s="2">
        <v>36058</v>
      </c>
    </row>
    <row r="481" spans="1:6" x14ac:dyDescent="0.25">
      <c r="A481">
        <v>2020</v>
      </c>
      <c r="B481" t="s">
        <v>60</v>
      </c>
      <c r="C481" t="s">
        <v>48</v>
      </c>
      <c r="D481" s="1">
        <v>1669</v>
      </c>
      <c r="E481" s="1">
        <v>6769</v>
      </c>
      <c r="F481" s="2">
        <v>40253</v>
      </c>
    </row>
    <row r="482" spans="1:6" x14ac:dyDescent="0.25">
      <c r="A482">
        <v>2019</v>
      </c>
      <c r="B482" t="s">
        <v>55</v>
      </c>
      <c r="C482" t="s">
        <v>1</v>
      </c>
      <c r="D482" s="1">
        <v>1846</v>
      </c>
      <c r="E482" s="1">
        <v>18939</v>
      </c>
      <c r="F482" s="2">
        <v>56529</v>
      </c>
    </row>
    <row r="483" spans="1:6" x14ac:dyDescent="0.25">
      <c r="A483">
        <v>2019</v>
      </c>
      <c r="B483" t="s">
        <v>55</v>
      </c>
      <c r="C483" t="s">
        <v>2</v>
      </c>
      <c r="D483" s="1">
        <v>1358</v>
      </c>
      <c r="E483" s="1">
        <v>37970</v>
      </c>
      <c r="F483" s="2">
        <v>52262</v>
      </c>
    </row>
    <row r="484" spans="1:6" x14ac:dyDescent="0.25">
      <c r="A484">
        <v>2019</v>
      </c>
      <c r="B484" t="s">
        <v>55</v>
      </c>
      <c r="C484" t="s">
        <v>3</v>
      </c>
      <c r="D484" s="1">
        <v>2577</v>
      </c>
      <c r="E484" s="1">
        <v>16390</v>
      </c>
      <c r="F484" s="2">
        <v>48299</v>
      </c>
    </row>
    <row r="485" spans="1:6" x14ac:dyDescent="0.25">
      <c r="A485">
        <v>2019</v>
      </c>
      <c r="B485" t="s">
        <v>55</v>
      </c>
      <c r="C485" t="s">
        <v>4</v>
      </c>
      <c r="D485" s="1">
        <v>17663</v>
      </c>
      <c r="E485" s="1">
        <v>443581</v>
      </c>
      <c r="F485" s="2">
        <v>40246</v>
      </c>
    </row>
    <row r="486" spans="1:6" x14ac:dyDescent="0.25">
      <c r="A486">
        <v>2019</v>
      </c>
      <c r="B486" t="s">
        <v>55</v>
      </c>
      <c r="C486" t="s">
        <v>5</v>
      </c>
      <c r="D486" s="1">
        <v>3279</v>
      </c>
      <c r="E486" s="1">
        <v>48392</v>
      </c>
      <c r="F486" s="2">
        <v>90328</v>
      </c>
    </row>
    <row r="487" spans="1:6" x14ac:dyDescent="0.25">
      <c r="A487">
        <v>2019</v>
      </c>
      <c r="B487" t="s">
        <v>55</v>
      </c>
      <c r="C487" t="s">
        <v>6</v>
      </c>
      <c r="D487">
        <v>437</v>
      </c>
      <c r="E487" s="1">
        <v>5258</v>
      </c>
      <c r="F487" s="2">
        <v>41449</v>
      </c>
    </row>
    <row r="488" spans="1:6" x14ac:dyDescent="0.25">
      <c r="A488">
        <v>2019</v>
      </c>
      <c r="B488" t="s">
        <v>55</v>
      </c>
      <c r="C488" t="s">
        <v>7</v>
      </c>
      <c r="D488">
        <v>180</v>
      </c>
      <c r="E488" s="1">
        <v>1471</v>
      </c>
      <c r="F488" s="2">
        <v>42123</v>
      </c>
    </row>
    <row r="489" spans="1:6" x14ac:dyDescent="0.25">
      <c r="A489">
        <v>2019</v>
      </c>
      <c r="B489" t="s">
        <v>55</v>
      </c>
      <c r="C489" t="s">
        <v>8</v>
      </c>
      <c r="D489" s="1">
        <v>5304</v>
      </c>
      <c r="E489" s="1">
        <v>71329</v>
      </c>
      <c r="F489" s="2">
        <v>35645</v>
      </c>
    </row>
    <row r="490" spans="1:6" x14ac:dyDescent="0.25">
      <c r="A490">
        <v>2019</v>
      </c>
      <c r="B490" t="s">
        <v>55</v>
      </c>
      <c r="C490" t="s">
        <v>9</v>
      </c>
      <c r="D490" s="1">
        <v>2662</v>
      </c>
      <c r="E490" s="1">
        <v>29910</v>
      </c>
      <c r="F490" s="2">
        <v>43258</v>
      </c>
    </row>
    <row r="491" spans="1:6" x14ac:dyDescent="0.25">
      <c r="A491">
        <v>2019</v>
      </c>
      <c r="B491" t="s">
        <v>55</v>
      </c>
      <c r="C491" t="s">
        <v>10</v>
      </c>
      <c r="D491" s="1">
        <v>2401</v>
      </c>
      <c r="E491" s="1">
        <v>26555</v>
      </c>
      <c r="F491" s="2">
        <v>41105</v>
      </c>
    </row>
    <row r="492" spans="1:6" x14ac:dyDescent="0.25">
      <c r="A492">
        <v>2019</v>
      </c>
      <c r="B492" t="s">
        <v>55</v>
      </c>
      <c r="C492" t="s">
        <v>11</v>
      </c>
      <c r="D492" s="1">
        <v>2825</v>
      </c>
      <c r="E492" s="1">
        <v>26828</v>
      </c>
      <c r="F492" s="2">
        <v>52197</v>
      </c>
    </row>
    <row r="493" spans="1:6" x14ac:dyDescent="0.25">
      <c r="A493">
        <v>2019</v>
      </c>
      <c r="B493" t="s">
        <v>55</v>
      </c>
      <c r="C493" t="s">
        <v>12</v>
      </c>
      <c r="D493" s="1">
        <v>2255</v>
      </c>
      <c r="E493" s="1">
        <v>21475</v>
      </c>
      <c r="F493" s="2">
        <v>50243</v>
      </c>
    </row>
    <row r="494" spans="1:6" x14ac:dyDescent="0.25">
      <c r="A494">
        <v>2019</v>
      </c>
      <c r="B494" t="s">
        <v>55</v>
      </c>
      <c r="C494" t="s">
        <v>13</v>
      </c>
      <c r="D494" s="1">
        <v>2916</v>
      </c>
      <c r="E494" s="1">
        <v>23431</v>
      </c>
      <c r="F494" s="2">
        <v>44087</v>
      </c>
    </row>
    <row r="495" spans="1:6" x14ac:dyDescent="0.25">
      <c r="A495">
        <v>2019</v>
      </c>
      <c r="B495" t="s">
        <v>55</v>
      </c>
      <c r="C495" t="s">
        <v>14</v>
      </c>
      <c r="D495" s="1">
        <v>2612</v>
      </c>
      <c r="E495" s="1">
        <v>19353</v>
      </c>
      <c r="F495" s="2">
        <v>47802</v>
      </c>
    </row>
    <row r="496" spans="1:6" x14ac:dyDescent="0.25">
      <c r="A496">
        <v>2019</v>
      </c>
      <c r="B496" t="s">
        <v>55</v>
      </c>
      <c r="C496" t="s">
        <v>15</v>
      </c>
      <c r="D496" s="1">
        <v>1561</v>
      </c>
      <c r="E496" s="1">
        <v>18911</v>
      </c>
      <c r="F496" s="2">
        <v>56448</v>
      </c>
    </row>
    <row r="497" spans="1:6" x14ac:dyDescent="0.25">
      <c r="A497">
        <v>2019</v>
      </c>
      <c r="B497" t="s">
        <v>55</v>
      </c>
      <c r="C497" t="s">
        <v>16</v>
      </c>
      <c r="D497" s="1">
        <v>3133</v>
      </c>
      <c r="E497" s="1">
        <v>44052</v>
      </c>
      <c r="F497" s="2">
        <v>87820</v>
      </c>
    </row>
    <row r="498" spans="1:6" x14ac:dyDescent="0.25">
      <c r="A498">
        <v>2019</v>
      </c>
      <c r="B498" t="s">
        <v>55</v>
      </c>
      <c r="C498" t="s">
        <v>17</v>
      </c>
      <c r="D498" s="1">
        <v>1447</v>
      </c>
      <c r="E498" s="1">
        <v>7281</v>
      </c>
      <c r="F498" s="2">
        <v>41157</v>
      </c>
    </row>
    <row r="499" spans="1:6" x14ac:dyDescent="0.25">
      <c r="A499">
        <v>2019</v>
      </c>
      <c r="B499" t="s">
        <v>55</v>
      </c>
      <c r="C499" t="s">
        <v>18</v>
      </c>
      <c r="D499">
        <v>723</v>
      </c>
      <c r="E499" s="1">
        <v>7194</v>
      </c>
      <c r="F499" s="2">
        <v>44642</v>
      </c>
    </row>
    <row r="500" spans="1:6" x14ac:dyDescent="0.25">
      <c r="A500">
        <v>2019</v>
      </c>
      <c r="B500" t="s">
        <v>55</v>
      </c>
      <c r="C500" t="s">
        <v>19</v>
      </c>
      <c r="D500" s="1">
        <v>1007</v>
      </c>
      <c r="E500" s="1">
        <v>10500</v>
      </c>
      <c r="F500" s="2">
        <v>63846</v>
      </c>
    </row>
    <row r="501" spans="1:6" x14ac:dyDescent="0.25">
      <c r="A501">
        <v>2019</v>
      </c>
      <c r="B501" t="s">
        <v>55</v>
      </c>
      <c r="C501" t="s">
        <v>20</v>
      </c>
      <c r="D501" s="1">
        <v>3480</v>
      </c>
      <c r="E501" s="1">
        <v>35622</v>
      </c>
      <c r="F501" s="2">
        <v>41799</v>
      </c>
    </row>
    <row r="502" spans="1:6" x14ac:dyDescent="0.25">
      <c r="A502">
        <v>2019</v>
      </c>
      <c r="B502" t="s">
        <v>55</v>
      </c>
      <c r="C502" t="s">
        <v>21</v>
      </c>
      <c r="D502" s="1">
        <v>3094</v>
      </c>
      <c r="E502" s="1">
        <v>28134</v>
      </c>
      <c r="F502" s="2">
        <v>51107</v>
      </c>
    </row>
    <row r="503" spans="1:6" x14ac:dyDescent="0.25">
      <c r="A503">
        <v>2019</v>
      </c>
      <c r="B503" t="s">
        <v>55</v>
      </c>
      <c r="C503" t="s">
        <v>22</v>
      </c>
      <c r="D503" s="1">
        <v>2110</v>
      </c>
      <c r="E503" s="1">
        <v>15777</v>
      </c>
      <c r="F503" s="2">
        <v>49263</v>
      </c>
    </row>
    <row r="504" spans="1:6" x14ac:dyDescent="0.25">
      <c r="A504">
        <v>2019</v>
      </c>
      <c r="B504" t="s">
        <v>55</v>
      </c>
      <c r="C504" t="s">
        <v>23</v>
      </c>
      <c r="D504" s="1">
        <v>2031</v>
      </c>
      <c r="E504" s="1">
        <v>16899</v>
      </c>
      <c r="F504" s="2">
        <v>44815</v>
      </c>
    </row>
    <row r="505" spans="1:6" x14ac:dyDescent="0.25">
      <c r="A505">
        <v>2019</v>
      </c>
      <c r="B505" t="s">
        <v>55</v>
      </c>
      <c r="C505" t="s">
        <v>24</v>
      </c>
      <c r="D505" s="1">
        <v>1789</v>
      </c>
      <c r="E505" s="1">
        <v>12792</v>
      </c>
      <c r="F505" s="2">
        <v>67162</v>
      </c>
    </row>
    <row r="506" spans="1:6" x14ac:dyDescent="0.25">
      <c r="A506">
        <v>2019</v>
      </c>
      <c r="B506" t="s">
        <v>55</v>
      </c>
      <c r="C506" t="s">
        <v>25</v>
      </c>
      <c r="D506" s="1">
        <v>2414</v>
      </c>
      <c r="E506" s="1">
        <v>15761</v>
      </c>
      <c r="F506" s="2">
        <v>42685</v>
      </c>
    </row>
    <row r="507" spans="1:6" x14ac:dyDescent="0.25">
      <c r="A507">
        <v>2019</v>
      </c>
      <c r="B507" t="s">
        <v>55</v>
      </c>
      <c r="C507" t="s">
        <v>26</v>
      </c>
      <c r="D507">
        <v>618</v>
      </c>
      <c r="E507" s="1">
        <v>19841</v>
      </c>
      <c r="F507" s="2">
        <v>86362</v>
      </c>
    </row>
    <row r="508" spans="1:6" x14ac:dyDescent="0.25">
      <c r="A508">
        <v>2019</v>
      </c>
      <c r="B508" t="s">
        <v>55</v>
      </c>
      <c r="C508" t="s">
        <v>27</v>
      </c>
      <c r="D508">
        <v>350</v>
      </c>
      <c r="E508" s="1">
        <v>2627</v>
      </c>
      <c r="F508" s="2">
        <v>44073</v>
      </c>
    </row>
    <row r="509" spans="1:6" x14ac:dyDescent="0.25">
      <c r="A509">
        <v>2019</v>
      </c>
      <c r="B509" t="s">
        <v>55</v>
      </c>
      <c r="C509" t="s">
        <v>28</v>
      </c>
      <c r="D509">
        <v>998</v>
      </c>
      <c r="E509" s="1">
        <v>12407</v>
      </c>
      <c r="F509" s="2">
        <v>41732</v>
      </c>
    </row>
    <row r="510" spans="1:6" x14ac:dyDescent="0.25">
      <c r="A510">
        <v>2019</v>
      </c>
      <c r="B510" t="s">
        <v>55</v>
      </c>
      <c r="C510" t="s">
        <v>29</v>
      </c>
      <c r="D510" s="1">
        <v>2100</v>
      </c>
      <c r="E510" s="1">
        <v>36949</v>
      </c>
      <c r="F510" s="2">
        <v>68427</v>
      </c>
    </row>
    <row r="511" spans="1:6" x14ac:dyDescent="0.25">
      <c r="A511">
        <v>2019</v>
      </c>
      <c r="B511" t="s">
        <v>55</v>
      </c>
      <c r="C511" t="s">
        <v>30</v>
      </c>
      <c r="D511" s="1">
        <v>3053</v>
      </c>
      <c r="E511" s="1">
        <v>31787</v>
      </c>
      <c r="F511" s="2">
        <v>42992</v>
      </c>
    </row>
    <row r="512" spans="1:6" x14ac:dyDescent="0.25">
      <c r="A512">
        <v>2019</v>
      </c>
      <c r="B512" t="s">
        <v>55</v>
      </c>
      <c r="C512" t="s">
        <v>31</v>
      </c>
      <c r="D512" s="1">
        <v>3378</v>
      </c>
      <c r="E512" s="1">
        <v>29828</v>
      </c>
      <c r="F512" s="2">
        <v>40862</v>
      </c>
    </row>
    <row r="513" spans="1:6" x14ac:dyDescent="0.25">
      <c r="A513">
        <v>2019</v>
      </c>
      <c r="B513" t="s">
        <v>55</v>
      </c>
      <c r="C513" t="s">
        <v>32</v>
      </c>
      <c r="D513" s="1">
        <v>1784</v>
      </c>
      <c r="E513" s="1">
        <v>25973</v>
      </c>
      <c r="F513" s="2">
        <v>97355</v>
      </c>
    </row>
    <row r="514" spans="1:6" x14ac:dyDescent="0.25">
      <c r="A514">
        <v>2019</v>
      </c>
      <c r="B514" t="s">
        <v>55</v>
      </c>
      <c r="C514" t="s">
        <v>33</v>
      </c>
      <c r="D514" s="1">
        <v>2531</v>
      </c>
      <c r="E514" s="1">
        <v>28532</v>
      </c>
      <c r="F514" s="2">
        <v>51860</v>
      </c>
    </row>
    <row r="515" spans="1:6" x14ac:dyDescent="0.25">
      <c r="A515">
        <v>2019</v>
      </c>
      <c r="B515" t="s">
        <v>55</v>
      </c>
      <c r="C515" t="s">
        <v>34</v>
      </c>
      <c r="D515" s="1">
        <v>4402</v>
      </c>
      <c r="E515" s="1">
        <v>56786</v>
      </c>
      <c r="F515" s="2">
        <v>91249</v>
      </c>
    </row>
    <row r="516" spans="1:6" x14ac:dyDescent="0.25">
      <c r="A516">
        <v>2019</v>
      </c>
      <c r="B516" t="s">
        <v>55</v>
      </c>
      <c r="C516" t="s">
        <v>35</v>
      </c>
      <c r="D516" s="1">
        <v>4633</v>
      </c>
      <c r="E516" s="1">
        <v>54550</v>
      </c>
      <c r="F516" s="2">
        <v>37586</v>
      </c>
    </row>
    <row r="517" spans="1:6" x14ac:dyDescent="0.25">
      <c r="A517">
        <v>2019</v>
      </c>
      <c r="B517" t="s">
        <v>55</v>
      </c>
      <c r="C517" t="s">
        <v>36</v>
      </c>
      <c r="D517" s="1">
        <v>3616</v>
      </c>
      <c r="E517" s="1">
        <v>52904</v>
      </c>
      <c r="F517" s="2">
        <v>65014</v>
      </c>
    </row>
    <row r="518" spans="1:6" x14ac:dyDescent="0.25">
      <c r="A518">
        <v>2019</v>
      </c>
      <c r="B518" t="s">
        <v>55</v>
      </c>
      <c r="C518" t="s">
        <v>37</v>
      </c>
      <c r="D518">
        <v>198</v>
      </c>
      <c r="E518" s="1">
        <v>1121</v>
      </c>
      <c r="F518" s="2">
        <v>39917</v>
      </c>
    </row>
    <row r="519" spans="1:6" x14ac:dyDescent="0.25">
      <c r="A519">
        <v>2019</v>
      </c>
      <c r="B519" t="s">
        <v>55</v>
      </c>
      <c r="C519" t="s">
        <v>38</v>
      </c>
      <c r="D519" s="1">
        <v>1345</v>
      </c>
      <c r="E519" s="1">
        <v>12552</v>
      </c>
      <c r="F519" s="2">
        <v>43952</v>
      </c>
    </row>
    <row r="520" spans="1:6" x14ac:dyDescent="0.25">
      <c r="A520">
        <v>2019</v>
      </c>
      <c r="B520" t="s">
        <v>55</v>
      </c>
      <c r="C520" t="s">
        <v>39</v>
      </c>
      <c r="D520" s="1">
        <v>1063</v>
      </c>
      <c r="E520" s="1">
        <v>6986</v>
      </c>
      <c r="F520" s="2">
        <v>43642</v>
      </c>
    </row>
    <row r="521" spans="1:6" x14ac:dyDescent="0.25">
      <c r="A521">
        <v>2019</v>
      </c>
      <c r="B521" t="s">
        <v>55</v>
      </c>
      <c r="C521" t="s">
        <v>40</v>
      </c>
      <c r="D521" s="1">
        <v>1107</v>
      </c>
      <c r="E521" s="1">
        <v>11568</v>
      </c>
      <c r="F521" s="2">
        <v>46865</v>
      </c>
    </row>
    <row r="522" spans="1:6" x14ac:dyDescent="0.25">
      <c r="A522">
        <v>2019</v>
      </c>
      <c r="B522" t="s">
        <v>55</v>
      </c>
      <c r="C522" t="s">
        <v>41</v>
      </c>
      <c r="D522" s="1">
        <v>19971</v>
      </c>
      <c r="E522" s="1">
        <v>307800</v>
      </c>
      <c r="F522" s="2">
        <v>114918</v>
      </c>
    </row>
    <row r="523" spans="1:6" x14ac:dyDescent="0.25">
      <c r="A523">
        <v>2019</v>
      </c>
      <c r="B523" t="s">
        <v>55</v>
      </c>
      <c r="C523" t="s">
        <v>42</v>
      </c>
      <c r="D523" s="1">
        <v>1032</v>
      </c>
      <c r="E523" s="1">
        <v>15160</v>
      </c>
      <c r="F523" s="2">
        <v>63604</v>
      </c>
    </row>
    <row r="524" spans="1:6" x14ac:dyDescent="0.25">
      <c r="A524">
        <v>2019</v>
      </c>
      <c r="B524" t="s">
        <v>55</v>
      </c>
      <c r="C524" t="s">
        <v>43</v>
      </c>
      <c r="D524">
        <v>564</v>
      </c>
      <c r="E524" s="1">
        <v>4130</v>
      </c>
      <c r="F524" s="2">
        <v>39607</v>
      </c>
    </row>
    <row r="525" spans="1:6" x14ac:dyDescent="0.25">
      <c r="A525">
        <v>2019</v>
      </c>
      <c r="B525" t="s">
        <v>55</v>
      </c>
      <c r="C525" t="s">
        <v>44</v>
      </c>
      <c r="D525" s="1">
        <v>2095</v>
      </c>
      <c r="E525" s="1">
        <v>18691</v>
      </c>
      <c r="F525" s="2">
        <v>48704</v>
      </c>
    </row>
    <row r="526" spans="1:6" x14ac:dyDescent="0.25">
      <c r="A526">
        <v>2019</v>
      </c>
      <c r="B526" t="s">
        <v>55</v>
      </c>
      <c r="C526" t="s">
        <v>45</v>
      </c>
      <c r="D526" s="1">
        <v>7117</v>
      </c>
      <c r="E526" s="1">
        <v>105362</v>
      </c>
      <c r="F526" s="2">
        <v>34547</v>
      </c>
    </row>
    <row r="527" spans="1:6" x14ac:dyDescent="0.25">
      <c r="A527">
        <v>2019</v>
      </c>
      <c r="B527" t="s">
        <v>55</v>
      </c>
      <c r="C527" t="s">
        <v>46</v>
      </c>
      <c r="D527" s="1">
        <v>1166</v>
      </c>
      <c r="E527" s="1">
        <v>23333</v>
      </c>
      <c r="F527" s="2">
        <v>80470</v>
      </c>
    </row>
    <row r="528" spans="1:6" x14ac:dyDescent="0.25">
      <c r="A528">
        <v>2019</v>
      </c>
      <c r="B528" t="s">
        <v>55</v>
      </c>
      <c r="C528" t="s">
        <v>47</v>
      </c>
      <c r="D528" s="1">
        <v>2876</v>
      </c>
      <c r="E528" s="1">
        <v>31424</v>
      </c>
      <c r="F528" s="2">
        <v>40225</v>
      </c>
    </row>
    <row r="529" spans="1:6" x14ac:dyDescent="0.25">
      <c r="A529">
        <v>2019</v>
      </c>
      <c r="B529" t="s">
        <v>55</v>
      </c>
      <c r="C529" t="s">
        <v>48</v>
      </c>
      <c r="D529" s="1">
        <v>1463</v>
      </c>
      <c r="E529" s="1">
        <v>23524</v>
      </c>
      <c r="F529" s="2">
        <v>86467</v>
      </c>
    </row>
    <row r="530" spans="1:6" x14ac:dyDescent="0.25">
      <c r="A530">
        <v>2019</v>
      </c>
      <c r="B530" t="s">
        <v>51</v>
      </c>
      <c r="C530" t="s">
        <v>1</v>
      </c>
      <c r="D530" s="1">
        <v>10069</v>
      </c>
      <c r="E530" s="1">
        <v>93619</v>
      </c>
      <c r="F530" s="2">
        <v>56141</v>
      </c>
    </row>
    <row r="531" spans="1:6" x14ac:dyDescent="0.25">
      <c r="A531">
        <v>2019</v>
      </c>
      <c r="B531" t="s">
        <v>51</v>
      </c>
      <c r="C531" t="s">
        <v>2</v>
      </c>
      <c r="D531" s="1">
        <v>13677</v>
      </c>
      <c r="E531" s="1">
        <v>171309</v>
      </c>
      <c r="F531" s="2">
        <v>58621</v>
      </c>
    </row>
    <row r="532" spans="1:6" x14ac:dyDescent="0.25">
      <c r="A532">
        <v>2019</v>
      </c>
      <c r="B532" t="s">
        <v>51</v>
      </c>
      <c r="C532" t="s">
        <v>3</v>
      </c>
      <c r="D532" s="1">
        <v>7093</v>
      </c>
      <c r="E532" s="1">
        <v>52538</v>
      </c>
      <c r="F532" s="2">
        <v>49541</v>
      </c>
    </row>
    <row r="533" spans="1:6" x14ac:dyDescent="0.25">
      <c r="A533">
        <v>2019</v>
      </c>
      <c r="B533" t="s">
        <v>51</v>
      </c>
      <c r="C533" t="s">
        <v>4</v>
      </c>
      <c r="D533" s="1">
        <v>84247</v>
      </c>
      <c r="E533" s="1">
        <v>885668</v>
      </c>
      <c r="F533" s="2">
        <v>73343</v>
      </c>
    </row>
    <row r="534" spans="1:6" x14ac:dyDescent="0.25">
      <c r="A534">
        <v>2019</v>
      </c>
      <c r="B534" t="s">
        <v>51</v>
      </c>
      <c r="C534" t="s">
        <v>5</v>
      </c>
      <c r="D534" s="1">
        <v>20430</v>
      </c>
      <c r="E534" s="1">
        <v>178880</v>
      </c>
      <c r="F534" s="2">
        <v>64603</v>
      </c>
    </row>
    <row r="535" spans="1:6" x14ac:dyDescent="0.25">
      <c r="A535">
        <v>2019</v>
      </c>
      <c r="B535" t="s">
        <v>51</v>
      </c>
      <c r="C535" t="s">
        <v>6</v>
      </c>
      <c r="D535" s="1">
        <v>9496</v>
      </c>
      <c r="E535" s="1">
        <v>59731</v>
      </c>
      <c r="F535" s="2">
        <v>72413</v>
      </c>
    </row>
    <row r="536" spans="1:6" x14ac:dyDescent="0.25">
      <c r="A536">
        <v>2019</v>
      </c>
      <c r="B536" t="s">
        <v>51</v>
      </c>
      <c r="C536" t="s">
        <v>7</v>
      </c>
      <c r="D536" s="1">
        <v>3007</v>
      </c>
      <c r="E536" s="1">
        <v>22909</v>
      </c>
      <c r="F536" s="2">
        <v>62481</v>
      </c>
    </row>
    <row r="537" spans="1:6" x14ac:dyDescent="0.25">
      <c r="A537">
        <v>2019</v>
      </c>
      <c r="B537" t="s">
        <v>51</v>
      </c>
      <c r="C537" t="s">
        <v>8</v>
      </c>
      <c r="D537" s="1">
        <v>74711</v>
      </c>
      <c r="E537" s="1">
        <v>563526</v>
      </c>
      <c r="F537" s="2">
        <v>52893</v>
      </c>
    </row>
    <row r="538" spans="1:6" x14ac:dyDescent="0.25">
      <c r="A538">
        <v>2019</v>
      </c>
      <c r="B538" t="s">
        <v>51</v>
      </c>
      <c r="C538" t="s">
        <v>9</v>
      </c>
      <c r="D538" s="1">
        <v>21408</v>
      </c>
      <c r="E538" s="1">
        <v>203951</v>
      </c>
      <c r="F538" s="2">
        <v>63683</v>
      </c>
    </row>
    <row r="539" spans="1:6" x14ac:dyDescent="0.25">
      <c r="A539">
        <v>2019</v>
      </c>
      <c r="B539" t="s">
        <v>51</v>
      </c>
      <c r="C539" t="s">
        <v>10</v>
      </c>
      <c r="D539" s="1">
        <v>8175</v>
      </c>
      <c r="E539" s="1">
        <v>50684</v>
      </c>
      <c r="F539" s="2">
        <v>46258</v>
      </c>
    </row>
    <row r="540" spans="1:6" x14ac:dyDescent="0.25">
      <c r="A540">
        <v>2019</v>
      </c>
      <c r="B540" t="s">
        <v>51</v>
      </c>
      <c r="C540" t="s">
        <v>11</v>
      </c>
      <c r="D540" s="1">
        <v>32686</v>
      </c>
      <c r="E540" s="1">
        <v>227968</v>
      </c>
      <c r="F540" s="2">
        <v>73799</v>
      </c>
    </row>
    <row r="541" spans="1:6" x14ac:dyDescent="0.25">
      <c r="A541">
        <v>2019</v>
      </c>
      <c r="B541" t="s">
        <v>51</v>
      </c>
      <c r="C541" t="s">
        <v>12</v>
      </c>
      <c r="D541" s="1">
        <v>15232</v>
      </c>
      <c r="E541" s="1">
        <v>145851</v>
      </c>
      <c r="F541" s="2">
        <v>60057</v>
      </c>
    </row>
    <row r="542" spans="1:6" x14ac:dyDescent="0.25">
      <c r="A542">
        <v>2019</v>
      </c>
      <c r="B542" t="s">
        <v>51</v>
      </c>
      <c r="C542" t="s">
        <v>13</v>
      </c>
      <c r="D542" s="1">
        <v>9462</v>
      </c>
      <c r="E542" s="1">
        <v>78134</v>
      </c>
      <c r="F542" s="2">
        <v>58962</v>
      </c>
    </row>
    <row r="543" spans="1:6" x14ac:dyDescent="0.25">
      <c r="A543">
        <v>2019</v>
      </c>
      <c r="B543" t="s">
        <v>51</v>
      </c>
      <c r="C543" t="s">
        <v>14</v>
      </c>
      <c r="D543" s="1">
        <v>7399</v>
      </c>
      <c r="E543" s="1">
        <v>63735</v>
      </c>
      <c r="F543" s="2">
        <v>57030</v>
      </c>
    </row>
    <row r="544" spans="1:6" x14ac:dyDescent="0.25">
      <c r="A544">
        <v>2019</v>
      </c>
      <c r="B544" t="s">
        <v>51</v>
      </c>
      <c r="C544" t="s">
        <v>15</v>
      </c>
      <c r="D544" s="1">
        <v>9517</v>
      </c>
      <c r="E544" s="1">
        <v>80463</v>
      </c>
      <c r="F544" s="2">
        <v>55601</v>
      </c>
    </row>
    <row r="545" spans="1:6" x14ac:dyDescent="0.25">
      <c r="A545">
        <v>2019</v>
      </c>
      <c r="B545" t="s">
        <v>51</v>
      </c>
      <c r="C545" t="s">
        <v>16</v>
      </c>
      <c r="D545" s="1">
        <v>10991</v>
      </c>
      <c r="E545" s="1">
        <v>142033</v>
      </c>
      <c r="F545" s="2">
        <v>64940</v>
      </c>
    </row>
    <row r="546" spans="1:6" x14ac:dyDescent="0.25">
      <c r="A546">
        <v>2019</v>
      </c>
      <c r="B546" t="s">
        <v>51</v>
      </c>
      <c r="C546" t="s">
        <v>17</v>
      </c>
      <c r="D546" s="1">
        <v>5605</v>
      </c>
      <c r="E546" s="1">
        <v>29987</v>
      </c>
      <c r="F546" s="2">
        <v>51654</v>
      </c>
    </row>
    <row r="547" spans="1:6" x14ac:dyDescent="0.25">
      <c r="A547">
        <v>2019</v>
      </c>
      <c r="B547" t="s">
        <v>51</v>
      </c>
      <c r="C547" t="s">
        <v>18</v>
      </c>
      <c r="D547" s="1">
        <v>16694</v>
      </c>
      <c r="E547" s="1">
        <v>166132</v>
      </c>
      <c r="F547" s="2">
        <v>67799</v>
      </c>
    </row>
    <row r="548" spans="1:6" x14ac:dyDescent="0.25">
      <c r="A548">
        <v>2019</v>
      </c>
      <c r="B548" t="s">
        <v>51</v>
      </c>
      <c r="C548" t="s">
        <v>19</v>
      </c>
      <c r="D548" s="1">
        <v>21309</v>
      </c>
      <c r="E548" s="1">
        <v>163062</v>
      </c>
      <c r="F548" s="2">
        <v>81436</v>
      </c>
    </row>
    <row r="549" spans="1:6" x14ac:dyDescent="0.25">
      <c r="A549">
        <v>2019</v>
      </c>
      <c r="B549" t="s">
        <v>51</v>
      </c>
      <c r="C549" t="s">
        <v>20</v>
      </c>
      <c r="D549" s="1">
        <v>21106</v>
      </c>
      <c r="E549" s="1">
        <v>173015</v>
      </c>
      <c r="F549" s="2">
        <v>63588</v>
      </c>
    </row>
    <row r="550" spans="1:6" x14ac:dyDescent="0.25">
      <c r="A550">
        <v>2019</v>
      </c>
      <c r="B550" t="s">
        <v>51</v>
      </c>
      <c r="C550" t="s">
        <v>21</v>
      </c>
      <c r="D550" s="1">
        <v>16700</v>
      </c>
      <c r="E550" s="1">
        <v>127092</v>
      </c>
      <c r="F550" s="2">
        <v>69734</v>
      </c>
    </row>
    <row r="551" spans="1:6" x14ac:dyDescent="0.25">
      <c r="A551">
        <v>2019</v>
      </c>
      <c r="B551" t="s">
        <v>51</v>
      </c>
      <c r="C551" t="s">
        <v>22</v>
      </c>
      <c r="D551" s="1">
        <v>5771</v>
      </c>
      <c r="E551" s="1">
        <v>44543</v>
      </c>
      <c r="F551" s="2">
        <v>50925</v>
      </c>
    </row>
    <row r="552" spans="1:6" x14ac:dyDescent="0.25">
      <c r="A552">
        <v>2019</v>
      </c>
      <c r="B552" t="s">
        <v>51</v>
      </c>
      <c r="C552" t="s">
        <v>23</v>
      </c>
      <c r="D552" s="1">
        <v>15133</v>
      </c>
      <c r="E552" s="1">
        <v>126641</v>
      </c>
      <c r="F552" s="2">
        <v>61762</v>
      </c>
    </row>
    <row r="553" spans="1:6" x14ac:dyDescent="0.25">
      <c r="A553">
        <v>2019</v>
      </c>
      <c r="B553" t="s">
        <v>51</v>
      </c>
      <c r="C553" t="s">
        <v>24</v>
      </c>
      <c r="D553" s="1">
        <v>6432</v>
      </c>
      <c r="E553" s="1">
        <v>29914</v>
      </c>
      <c r="F553" s="2">
        <v>53962</v>
      </c>
    </row>
    <row r="554" spans="1:6" x14ac:dyDescent="0.25">
      <c r="A554">
        <v>2019</v>
      </c>
      <c r="B554" t="s">
        <v>51</v>
      </c>
      <c r="C554" t="s">
        <v>25</v>
      </c>
      <c r="D554" s="1">
        <v>7038</v>
      </c>
      <c r="E554" s="1">
        <v>53732</v>
      </c>
      <c r="F554" s="2">
        <v>53794</v>
      </c>
    </row>
    <row r="555" spans="1:6" x14ac:dyDescent="0.25">
      <c r="A555">
        <v>2019</v>
      </c>
      <c r="B555" t="s">
        <v>51</v>
      </c>
      <c r="C555" t="s">
        <v>26</v>
      </c>
      <c r="D555" s="1">
        <v>5852</v>
      </c>
      <c r="E555" s="1">
        <v>95939</v>
      </c>
      <c r="F555" s="2">
        <v>64365</v>
      </c>
    </row>
    <row r="556" spans="1:6" x14ac:dyDescent="0.25">
      <c r="A556">
        <v>2019</v>
      </c>
      <c r="B556" t="s">
        <v>51</v>
      </c>
      <c r="C556" t="s">
        <v>27</v>
      </c>
      <c r="D556" s="1">
        <v>4692</v>
      </c>
      <c r="E556" s="1">
        <v>27825</v>
      </c>
      <c r="F556" s="2">
        <v>64868</v>
      </c>
    </row>
    <row r="557" spans="1:6" x14ac:dyDescent="0.25">
      <c r="A557">
        <v>2019</v>
      </c>
      <c r="B557" t="s">
        <v>51</v>
      </c>
      <c r="C557" t="s">
        <v>28</v>
      </c>
      <c r="D557" s="1">
        <v>22556</v>
      </c>
      <c r="E557" s="1">
        <v>159462</v>
      </c>
      <c r="F557" s="2">
        <v>74644</v>
      </c>
    </row>
    <row r="558" spans="1:6" x14ac:dyDescent="0.25">
      <c r="A558">
        <v>2019</v>
      </c>
      <c r="B558" t="s">
        <v>51</v>
      </c>
      <c r="C558" t="s">
        <v>29</v>
      </c>
      <c r="D558" s="1">
        <v>5571</v>
      </c>
      <c r="E558" s="1">
        <v>50153</v>
      </c>
      <c r="F558" s="2">
        <v>52091</v>
      </c>
    </row>
    <row r="559" spans="1:6" x14ac:dyDescent="0.25">
      <c r="A559">
        <v>2019</v>
      </c>
      <c r="B559" t="s">
        <v>51</v>
      </c>
      <c r="C559" t="s">
        <v>30</v>
      </c>
      <c r="D559" s="1">
        <v>50432</v>
      </c>
      <c r="E559" s="1">
        <v>405650</v>
      </c>
      <c r="F559" s="2">
        <v>75570</v>
      </c>
    </row>
    <row r="560" spans="1:6" x14ac:dyDescent="0.25">
      <c r="A560">
        <v>2019</v>
      </c>
      <c r="B560" t="s">
        <v>51</v>
      </c>
      <c r="C560" t="s">
        <v>31</v>
      </c>
      <c r="D560" s="1">
        <v>27974</v>
      </c>
      <c r="E560" s="1">
        <v>231739</v>
      </c>
      <c r="F560" s="2">
        <v>56974</v>
      </c>
    </row>
    <row r="561" spans="1:6" x14ac:dyDescent="0.25">
      <c r="A561">
        <v>2019</v>
      </c>
      <c r="B561" t="s">
        <v>51</v>
      </c>
      <c r="C561" t="s">
        <v>32</v>
      </c>
      <c r="D561" s="1">
        <v>3692</v>
      </c>
      <c r="E561" s="1">
        <v>27961</v>
      </c>
      <c r="F561" s="2">
        <v>68153</v>
      </c>
    </row>
    <row r="562" spans="1:6" x14ac:dyDescent="0.25">
      <c r="A562">
        <v>2019</v>
      </c>
      <c r="B562" t="s">
        <v>51</v>
      </c>
      <c r="C562" t="s">
        <v>33</v>
      </c>
      <c r="D562" s="1">
        <v>23405</v>
      </c>
      <c r="E562" s="1">
        <v>226563</v>
      </c>
      <c r="F562" s="2">
        <v>62383</v>
      </c>
    </row>
    <row r="563" spans="1:6" x14ac:dyDescent="0.25">
      <c r="A563">
        <v>2019</v>
      </c>
      <c r="B563" t="s">
        <v>51</v>
      </c>
      <c r="C563" t="s">
        <v>34</v>
      </c>
      <c r="D563" s="1">
        <v>9801</v>
      </c>
      <c r="E563" s="1">
        <v>82834</v>
      </c>
      <c r="F563" s="2">
        <v>54435</v>
      </c>
    </row>
    <row r="564" spans="1:6" x14ac:dyDescent="0.25">
      <c r="A564">
        <v>2019</v>
      </c>
      <c r="B564" t="s">
        <v>51</v>
      </c>
      <c r="C564" t="s">
        <v>35</v>
      </c>
      <c r="D564" s="1">
        <v>14626</v>
      </c>
      <c r="E564" s="1">
        <v>108871</v>
      </c>
      <c r="F564" s="2">
        <v>63148</v>
      </c>
    </row>
    <row r="565" spans="1:6" x14ac:dyDescent="0.25">
      <c r="A565">
        <v>2019</v>
      </c>
      <c r="B565" t="s">
        <v>51</v>
      </c>
      <c r="C565" t="s">
        <v>36</v>
      </c>
      <c r="D565" s="1">
        <v>29139</v>
      </c>
      <c r="E565" s="1">
        <v>260895</v>
      </c>
      <c r="F565" s="2">
        <v>68612</v>
      </c>
    </row>
    <row r="566" spans="1:6" x14ac:dyDescent="0.25">
      <c r="A566">
        <v>2019</v>
      </c>
      <c r="B566" t="s">
        <v>51</v>
      </c>
      <c r="C566" t="s">
        <v>37</v>
      </c>
      <c r="D566" s="1">
        <v>3833</v>
      </c>
      <c r="E566" s="1">
        <v>19980</v>
      </c>
      <c r="F566" s="2">
        <v>63414</v>
      </c>
    </row>
    <row r="567" spans="1:6" x14ac:dyDescent="0.25">
      <c r="A567">
        <v>2019</v>
      </c>
      <c r="B567" t="s">
        <v>51</v>
      </c>
      <c r="C567" t="s">
        <v>38</v>
      </c>
      <c r="D567" s="1">
        <v>12956</v>
      </c>
      <c r="E567" s="1">
        <v>107028</v>
      </c>
      <c r="F567" s="2">
        <v>55230</v>
      </c>
    </row>
    <row r="568" spans="1:6" x14ac:dyDescent="0.25">
      <c r="A568">
        <v>2019</v>
      </c>
      <c r="B568" t="s">
        <v>51</v>
      </c>
      <c r="C568" t="s">
        <v>39</v>
      </c>
      <c r="D568" s="1">
        <v>3897</v>
      </c>
      <c r="E568" s="1">
        <v>23609</v>
      </c>
      <c r="F568" s="2">
        <v>50997</v>
      </c>
    </row>
    <row r="569" spans="1:6" x14ac:dyDescent="0.25">
      <c r="A569">
        <v>2019</v>
      </c>
      <c r="B569" t="s">
        <v>51</v>
      </c>
      <c r="C569" t="s">
        <v>40</v>
      </c>
      <c r="D569" s="1">
        <v>12487</v>
      </c>
      <c r="E569" s="1">
        <v>130126</v>
      </c>
      <c r="F569" s="2">
        <v>58777</v>
      </c>
    </row>
    <row r="570" spans="1:6" x14ac:dyDescent="0.25">
      <c r="A570">
        <v>2019</v>
      </c>
      <c r="B570" t="s">
        <v>51</v>
      </c>
      <c r="C570" t="s">
        <v>41</v>
      </c>
      <c r="D570" s="1">
        <v>53248</v>
      </c>
      <c r="E570" s="1">
        <v>774190</v>
      </c>
      <c r="F570" s="2">
        <v>67564</v>
      </c>
    </row>
    <row r="571" spans="1:6" x14ac:dyDescent="0.25">
      <c r="A571">
        <v>2019</v>
      </c>
      <c r="B571" t="s">
        <v>51</v>
      </c>
      <c r="C571" t="s">
        <v>42</v>
      </c>
      <c r="D571" s="1">
        <v>12212</v>
      </c>
      <c r="E571" s="1">
        <v>109486</v>
      </c>
      <c r="F571" s="2">
        <v>53428</v>
      </c>
    </row>
    <row r="572" spans="1:6" x14ac:dyDescent="0.25">
      <c r="A572">
        <v>2019</v>
      </c>
      <c r="B572" t="s">
        <v>51</v>
      </c>
      <c r="C572" t="s">
        <v>43</v>
      </c>
      <c r="D572" s="1">
        <v>2846</v>
      </c>
      <c r="E572" s="1">
        <v>15283</v>
      </c>
      <c r="F572" s="2">
        <v>52585</v>
      </c>
    </row>
    <row r="573" spans="1:6" x14ac:dyDescent="0.25">
      <c r="A573">
        <v>2019</v>
      </c>
      <c r="B573" t="s">
        <v>51</v>
      </c>
      <c r="C573" t="s">
        <v>44</v>
      </c>
      <c r="D573" s="1">
        <v>21468</v>
      </c>
      <c r="E573" s="1">
        <v>202134</v>
      </c>
      <c r="F573" s="2">
        <v>60504</v>
      </c>
    </row>
    <row r="574" spans="1:6" x14ac:dyDescent="0.25">
      <c r="A574">
        <v>2019</v>
      </c>
      <c r="B574" t="s">
        <v>51</v>
      </c>
      <c r="C574" t="s">
        <v>45</v>
      </c>
      <c r="D574" s="1">
        <v>26472</v>
      </c>
      <c r="E574" s="1">
        <v>205717</v>
      </c>
      <c r="F574" s="2">
        <v>67833</v>
      </c>
    </row>
    <row r="575" spans="1:6" x14ac:dyDescent="0.25">
      <c r="A575">
        <v>2019</v>
      </c>
      <c r="B575" t="s">
        <v>51</v>
      </c>
      <c r="C575" t="s">
        <v>46</v>
      </c>
      <c r="D575" s="1">
        <v>4338</v>
      </c>
      <c r="E575" s="1">
        <v>35459</v>
      </c>
      <c r="F575" s="2">
        <v>64460</v>
      </c>
    </row>
    <row r="576" spans="1:6" x14ac:dyDescent="0.25">
      <c r="A576">
        <v>2019</v>
      </c>
      <c r="B576" t="s">
        <v>51</v>
      </c>
      <c r="C576" t="s">
        <v>47</v>
      </c>
      <c r="D576" s="1">
        <v>14823</v>
      </c>
      <c r="E576" s="1">
        <v>124384</v>
      </c>
      <c r="F576" s="2">
        <v>63874</v>
      </c>
    </row>
    <row r="577" spans="1:6" x14ac:dyDescent="0.25">
      <c r="A577">
        <v>2019</v>
      </c>
      <c r="B577" t="s">
        <v>51</v>
      </c>
      <c r="C577" t="s">
        <v>48</v>
      </c>
      <c r="D577" s="1">
        <v>3427</v>
      </c>
      <c r="E577" s="1">
        <v>22875</v>
      </c>
      <c r="F577" s="2">
        <v>57417</v>
      </c>
    </row>
    <row r="578" spans="1:6" x14ac:dyDescent="0.25">
      <c r="A578">
        <v>2019</v>
      </c>
      <c r="B578" t="s">
        <v>52</v>
      </c>
      <c r="C578" t="s">
        <v>1</v>
      </c>
      <c r="D578" s="1">
        <v>5677</v>
      </c>
      <c r="E578" s="1">
        <v>268948</v>
      </c>
      <c r="F578" s="2">
        <v>58532</v>
      </c>
    </row>
    <row r="579" spans="1:6" x14ac:dyDescent="0.25">
      <c r="A579">
        <v>2019</v>
      </c>
      <c r="B579" t="s">
        <v>52</v>
      </c>
      <c r="C579" t="s">
        <v>2</v>
      </c>
      <c r="D579" s="1">
        <v>5157</v>
      </c>
      <c r="E579" s="1">
        <v>177610</v>
      </c>
      <c r="F579" s="2">
        <v>78966</v>
      </c>
    </row>
    <row r="580" spans="1:6" x14ac:dyDescent="0.25">
      <c r="A580">
        <v>2019</v>
      </c>
      <c r="B580" t="s">
        <v>52</v>
      </c>
      <c r="C580" t="s">
        <v>3</v>
      </c>
      <c r="D580" s="1">
        <v>2930</v>
      </c>
      <c r="E580" s="1">
        <v>162214</v>
      </c>
      <c r="F580" s="2">
        <v>49202</v>
      </c>
    </row>
    <row r="581" spans="1:6" x14ac:dyDescent="0.25">
      <c r="A581">
        <v>2019</v>
      </c>
      <c r="B581" t="s">
        <v>52</v>
      </c>
      <c r="C581" t="s">
        <v>4</v>
      </c>
      <c r="D581" s="1">
        <v>44539</v>
      </c>
      <c r="E581" s="1">
        <v>1322455</v>
      </c>
      <c r="F581" s="2">
        <v>98222</v>
      </c>
    </row>
    <row r="582" spans="1:6" x14ac:dyDescent="0.25">
      <c r="A582">
        <v>2019</v>
      </c>
      <c r="B582" t="s">
        <v>52</v>
      </c>
      <c r="C582" t="s">
        <v>5</v>
      </c>
      <c r="D582" s="1">
        <v>5849</v>
      </c>
      <c r="E582" s="1">
        <v>150109</v>
      </c>
      <c r="F582" s="2">
        <v>73935</v>
      </c>
    </row>
    <row r="583" spans="1:6" x14ac:dyDescent="0.25">
      <c r="A583">
        <v>2019</v>
      </c>
      <c r="B583" t="s">
        <v>52</v>
      </c>
      <c r="C583" t="s">
        <v>6</v>
      </c>
      <c r="D583" s="1">
        <v>4405</v>
      </c>
      <c r="E583" s="1">
        <v>161899</v>
      </c>
      <c r="F583" s="2">
        <v>85024</v>
      </c>
    </row>
    <row r="584" spans="1:6" x14ac:dyDescent="0.25">
      <c r="A584">
        <v>2019</v>
      </c>
      <c r="B584" t="s">
        <v>52</v>
      </c>
      <c r="C584" t="s">
        <v>7</v>
      </c>
      <c r="D584">
        <v>663</v>
      </c>
      <c r="E584" s="1">
        <v>27298</v>
      </c>
      <c r="F584" s="2">
        <v>66194</v>
      </c>
    </row>
    <row r="585" spans="1:6" x14ac:dyDescent="0.25">
      <c r="A585">
        <v>2019</v>
      </c>
      <c r="B585" t="s">
        <v>52</v>
      </c>
      <c r="C585" t="s">
        <v>8</v>
      </c>
      <c r="D585" s="1">
        <v>20799</v>
      </c>
      <c r="E585" s="1">
        <v>383956</v>
      </c>
      <c r="F585" s="2">
        <v>63877</v>
      </c>
    </row>
    <row r="586" spans="1:6" x14ac:dyDescent="0.25">
      <c r="A586">
        <v>2019</v>
      </c>
      <c r="B586" t="s">
        <v>52</v>
      </c>
      <c r="C586" t="s">
        <v>9</v>
      </c>
      <c r="D586" s="1">
        <v>10066</v>
      </c>
      <c r="E586" s="1">
        <v>404085</v>
      </c>
      <c r="F586" s="2">
        <v>58246</v>
      </c>
    </row>
    <row r="587" spans="1:6" x14ac:dyDescent="0.25">
      <c r="A587">
        <v>2019</v>
      </c>
      <c r="B587" t="s">
        <v>52</v>
      </c>
      <c r="C587" t="s">
        <v>10</v>
      </c>
      <c r="D587" s="1">
        <v>2680</v>
      </c>
      <c r="E587" s="1">
        <v>68404</v>
      </c>
      <c r="F587" s="2">
        <v>62480</v>
      </c>
    </row>
    <row r="588" spans="1:6" x14ac:dyDescent="0.25">
      <c r="A588">
        <v>2019</v>
      </c>
      <c r="B588" t="s">
        <v>52</v>
      </c>
      <c r="C588" t="s">
        <v>11</v>
      </c>
      <c r="D588" s="1">
        <v>18066</v>
      </c>
      <c r="E588" s="1">
        <v>585894</v>
      </c>
      <c r="F588" s="2">
        <v>72819</v>
      </c>
    </row>
    <row r="589" spans="1:6" x14ac:dyDescent="0.25">
      <c r="A589">
        <v>2019</v>
      </c>
      <c r="B589" t="s">
        <v>52</v>
      </c>
      <c r="C589" t="s">
        <v>12</v>
      </c>
      <c r="D589" s="1">
        <v>9083</v>
      </c>
      <c r="E589" s="1">
        <v>541099</v>
      </c>
      <c r="F589" s="2">
        <v>63320</v>
      </c>
    </row>
    <row r="590" spans="1:6" x14ac:dyDescent="0.25">
      <c r="A590">
        <v>2019</v>
      </c>
      <c r="B590" t="s">
        <v>52</v>
      </c>
      <c r="C590" t="s">
        <v>13</v>
      </c>
      <c r="D590" s="1">
        <v>4132</v>
      </c>
      <c r="E590" s="1">
        <v>226152</v>
      </c>
      <c r="F590" s="2">
        <v>60185</v>
      </c>
    </row>
    <row r="591" spans="1:6" x14ac:dyDescent="0.25">
      <c r="A591">
        <v>2019</v>
      </c>
      <c r="B591" t="s">
        <v>52</v>
      </c>
      <c r="C591" t="s">
        <v>14</v>
      </c>
      <c r="D591" s="1">
        <v>3105</v>
      </c>
      <c r="E591" s="1">
        <v>167196</v>
      </c>
      <c r="F591" s="2">
        <v>59652</v>
      </c>
    </row>
    <row r="592" spans="1:6" x14ac:dyDescent="0.25">
      <c r="A592">
        <v>2019</v>
      </c>
      <c r="B592" t="s">
        <v>52</v>
      </c>
      <c r="C592" t="s">
        <v>15</v>
      </c>
      <c r="D592" s="1">
        <v>4583</v>
      </c>
      <c r="E592" s="1">
        <v>252626</v>
      </c>
      <c r="F592" s="2">
        <v>61167</v>
      </c>
    </row>
    <row r="593" spans="1:6" x14ac:dyDescent="0.25">
      <c r="A593">
        <v>2019</v>
      </c>
      <c r="B593" t="s">
        <v>52</v>
      </c>
      <c r="C593" t="s">
        <v>16</v>
      </c>
      <c r="D593" s="1">
        <v>4453</v>
      </c>
      <c r="E593" s="1">
        <v>137729</v>
      </c>
      <c r="F593" s="2">
        <v>77600</v>
      </c>
    </row>
    <row r="594" spans="1:6" x14ac:dyDescent="0.25">
      <c r="A594">
        <v>2019</v>
      </c>
      <c r="B594" t="s">
        <v>52</v>
      </c>
      <c r="C594" t="s">
        <v>17</v>
      </c>
      <c r="D594" s="1">
        <v>1870</v>
      </c>
      <c r="E594" s="1">
        <v>53047</v>
      </c>
      <c r="F594" s="2">
        <v>57227</v>
      </c>
    </row>
    <row r="595" spans="1:6" x14ac:dyDescent="0.25">
      <c r="A595">
        <v>2019</v>
      </c>
      <c r="B595" t="s">
        <v>52</v>
      </c>
      <c r="C595" t="s">
        <v>18</v>
      </c>
      <c r="D595" s="1">
        <v>4145</v>
      </c>
      <c r="E595" s="1">
        <v>112273</v>
      </c>
      <c r="F595" s="2">
        <v>79016</v>
      </c>
    </row>
    <row r="596" spans="1:6" x14ac:dyDescent="0.25">
      <c r="A596">
        <v>2019</v>
      </c>
      <c r="B596" t="s">
        <v>52</v>
      </c>
      <c r="C596" t="s">
        <v>19</v>
      </c>
      <c r="D596" s="1">
        <v>6682</v>
      </c>
      <c r="E596" s="1">
        <v>244258</v>
      </c>
      <c r="F596" s="2">
        <v>89698</v>
      </c>
    </row>
    <row r="597" spans="1:6" x14ac:dyDescent="0.25">
      <c r="A597">
        <v>2019</v>
      </c>
      <c r="B597" t="s">
        <v>52</v>
      </c>
      <c r="C597" t="s">
        <v>20</v>
      </c>
      <c r="D597" s="1">
        <v>16948</v>
      </c>
      <c r="E597" s="1">
        <v>625676</v>
      </c>
      <c r="F597" s="2">
        <v>68465</v>
      </c>
    </row>
    <row r="598" spans="1:6" x14ac:dyDescent="0.25">
      <c r="A598">
        <v>2019</v>
      </c>
      <c r="B598" t="s">
        <v>52</v>
      </c>
      <c r="C598" t="s">
        <v>21</v>
      </c>
      <c r="D598" s="1">
        <v>8265</v>
      </c>
      <c r="E598" s="1">
        <v>324018</v>
      </c>
      <c r="F598" s="2">
        <v>68082</v>
      </c>
    </row>
    <row r="599" spans="1:6" x14ac:dyDescent="0.25">
      <c r="A599">
        <v>2019</v>
      </c>
      <c r="B599" t="s">
        <v>52</v>
      </c>
      <c r="C599" t="s">
        <v>22</v>
      </c>
      <c r="D599" s="1">
        <v>2396</v>
      </c>
      <c r="E599" s="1">
        <v>146775</v>
      </c>
      <c r="F599" s="2">
        <v>50065</v>
      </c>
    </row>
    <row r="600" spans="1:6" x14ac:dyDescent="0.25">
      <c r="A600">
        <v>2019</v>
      </c>
      <c r="B600" t="s">
        <v>52</v>
      </c>
      <c r="C600" t="s">
        <v>23</v>
      </c>
      <c r="D600" s="1">
        <v>6681</v>
      </c>
      <c r="E600" s="1">
        <v>277104</v>
      </c>
      <c r="F600" s="2">
        <v>59758</v>
      </c>
    </row>
    <row r="601" spans="1:6" x14ac:dyDescent="0.25">
      <c r="A601">
        <v>2019</v>
      </c>
      <c r="B601" t="s">
        <v>52</v>
      </c>
      <c r="C601" t="s">
        <v>24</v>
      </c>
      <c r="D601" s="1">
        <v>1625</v>
      </c>
      <c r="E601" s="1">
        <v>20972</v>
      </c>
      <c r="F601" s="2">
        <v>51666</v>
      </c>
    </row>
    <row r="602" spans="1:6" x14ac:dyDescent="0.25">
      <c r="A602">
        <v>2019</v>
      </c>
      <c r="B602" t="s">
        <v>52</v>
      </c>
      <c r="C602" t="s">
        <v>25</v>
      </c>
      <c r="D602" s="1">
        <v>1974</v>
      </c>
      <c r="E602" s="1">
        <v>99914</v>
      </c>
      <c r="F602" s="2">
        <v>52716</v>
      </c>
    </row>
    <row r="603" spans="1:6" x14ac:dyDescent="0.25">
      <c r="A603">
        <v>2019</v>
      </c>
      <c r="B603" t="s">
        <v>52</v>
      </c>
      <c r="C603" t="s">
        <v>26</v>
      </c>
      <c r="D603" s="1">
        <v>2069</v>
      </c>
      <c r="E603" s="1">
        <v>59279</v>
      </c>
      <c r="F603" s="2">
        <v>59498</v>
      </c>
    </row>
    <row r="604" spans="1:6" x14ac:dyDescent="0.25">
      <c r="A604">
        <v>2019</v>
      </c>
      <c r="B604" t="s">
        <v>52</v>
      </c>
      <c r="C604" t="s">
        <v>27</v>
      </c>
      <c r="D604" s="1">
        <v>2012</v>
      </c>
      <c r="E604" s="1">
        <v>71459</v>
      </c>
      <c r="F604" s="2">
        <v>73007</v>
      </c>
    </row>
    <row r="605" spans="1:6" x14ac:dyDescent="0.25">
      <c r="A605">
        <v>2019</v>
      </c>
      <c r="B605" t="s">
        <v>52</v>
      </c>
      <c r="C605" t="s">
        <v>28</v>
      </c>
      <c r="D605" s="1">
        <v>8994</v>
      </c>
      <c r="E605" s="1">
        <v>249464</v>
      </c>
      <c r="F605" s="2">
        <v>81649</v>
      </c>
    </row>
    <row r="606" spans="1:6" x14ac:dyDescent="0.25">
      <c r="A606">
        <v>2019</v>
      </c>
      <c r="B606" t="s">
        <v>52</v>
      </c>
      <c r="C606" t="s">
        <v>29</v>
      </c>
      <c r="D606" s="1">
        <v>1810</v>
      </c>
      <c r="E606" s="1">
        <v>28514</v>
      </c>
      <c r="F606" s="2">
        <v>55737</v>
      </c>
    </row>
    <row r="607" spans="1:6" x14ac:dyDescent="0.25">
      <c r="A607">
        <v>2019</v>
      </c>
      <c r="B607" t="s">
        <v>52</v>
      </c>
      <c r="C607" t="s">
        <v>30</v>
      </c>
      <c r="D607" s="1">
        <v>16457</v>
      </c>
      <c r="E607" s="1">
        <v>437040</v>
      </c>
      <c r="F607" s="2">
        <v>69154</v>
      </c>
    </row>
    <row r="608" spans="1:6" x14ac:dyDescent="0.25">
      <c r="A608">
        <v>2019</v>
      </c>
      <c r="B608" t="s">
        <v>52</v>
      </c>
      <c r="C608" t="s">
        <v>31</v>
      </c>
      <c r="D608" s="1">
        <v>10247</v>
      </c>
      <c r="E608" s="1">
        <v>477086</v>
      </c>
      <c r="F608" s="2">
        <v>61095</v>
      </c>
    </row>
    <row r="609" spans="1:6" x14ac:dyDescent="0.25">
      <c r="A609">
        <v>2019</v>
      </c>
      <c r="B609" t="s">
        <v>52</v>
      </c>
      <c r="C609" t="s">
        <v>32</v>
      </c>
      <c r="D609">
        <v>808</v>
      </c>
      <c r="E609" s="1">
        <v>26471</v>
      </c>
      <c r="F609" s="2">
        <v>55179</v>
      </c>
    </row>
    <row r="610" spans="1:6" x14ac:dyDescent="0.25">
      <c r="A610">
        <v>2019</v>
      </c>
      <c r="B610" t="s">
        <v>52</v>
      </c>
      <c r="C610" t="s">
        <v>33</v>
      </c>
      <c r="D610" s="1">
        <v>15486</v>
      </c>
      <c r="E610" s="1">
        <v>700786</v>
      </c>
      <c r="F610" s="2">
        <v>62878</v>
      </c>
    </row>
    <row r="611" spans="1:6" x14ac:dyDescent="0.25">
      <c r="A611">
        <v>2019</v>
      </c>
      <c r="B611" t="s">
        <v>52</v>
      </c>
      <c r="C611" t="s">
        <v>34</v>
      </c>
      <c r="D611" s="1">
        <v>4213</v>
      </c>
      <c r="E611" s="1">
        <v>140812</v>
      </c>
      <c r="F611" s="2">
        <v>59951</v>
      </c>
    </row>
    <row r="612" spans="1:6" x14ac:dyDescent="0.25">
      <c r="A612">
        <v>2019</v>
      </c>
      <c r="B612" t="s">
        <v>52</v>
      </c>
      <c r="C612" t="s">
        <v>35</v>
      </c>
      <c r="D612" s="1">
        <v>6396</v>
      </c>
      <c r="E612" s="1">
        <v>197626</v>
      </c>
      <c r="F612" s="2">
        <v>71436</v>
      </c>
    </row>
    <row r="613" spans="1:6" x14ac:dyDescent="0.25">
      <c r="A613">
        <v>2019</v>
      </c>
      <c r="B613" t="s">
        <v>52</v>
      </c>
      <c r="C613" t="s">
        <v>36</v>
      </c>
      <c r="D613" s="1">
        <v>14432</v>
      </c>
      <c r="E613" s="1">
        <v>574751</v>
      </c>
      <c r="F613" s="2">
        <v>64231</v>
      </c>
    </row>
    <row r="614" spans="1:6" x14ac:dyDescent="0.25">
      <c r="A614">
        <v>2019</v>
      </c>
      <c r="B614" t="s">
        <v>52</v>
      </c>
      <c r="C614" t="s">
        <v>37</v>
      </c>
      <c r="D614" s="1">
        <v>1636</v>
      </c>
      <c r="E614" s="1">
        <v>39736</v>
      </c>
      <c r="F614" s="2">
        <v>60286</v>
      </c>
    </row>
    <row r="615" spans="1:6" x14ac:dyDescent="0.25">
      <c r="A615">
        <v>2019</v>
      </c>
      <c r="B615" t="s">
        <v>52</v>
      </c>
      <c r="C615" t="s">
        <v>38</v>
      </c>
      <c r="D615" s="1">
        <v>6414</v>
      </c>
      <c r="E615" s="1">
        <v>258252</v>
      </c>
      <c r="F615" s="2">
        <v>60850</v>
      </c>
    </row>
    <row r="616" spans="1:6" x14ac:dyDescent="0.25">
      <c r="A616">
        <v>2019</v>
      </c>
      <c r="B616" t="s">
        <v>52</v>
      </c>
      <c r="C616" t="s">
        <v>39</v>
      </c>
      <c r="D616" s="1">
        <v>1067</v>
      </c>
      <c r="E616" s="1">
        <v>44972</v>
      </c>
      <c r="F616" s="2">
        <v>50219</v>
      </c>
    </row>
    <row r="617" spans="1:6" x14ac:dyDescent="0.25">
      <c r="A617">
        <v>2019</v>
      </c>
      <c r="B617" t="s">
        <v>52</v>
      </c>
      <c r="C617" t="s">
        <v>40</v>
      </c>
      <c r="D617" s="1">
        <v>7272</v>
      </c>
      <c r="E617" s="1">
        <v>354961</v>
      </c>
      <c r="F617" s="2">
        <v>60305</v>
      </c>
    </row>
    <row r="618" spans="1:6" x14ac:dyDescent="0.25">
      <c r="A618">
        <v>2019</v>
      </c>
      <c r="B618" t="s">
        <v>52</v>
      </c>
      <c r="C618" t="s">
        <v>41</v>
      </c>
      <c r="D618" s="1">
        <v>25577</v>
      </c>
      <c r="E618" s="1">
        <v>905953</v>
      </c>
      <c r="F618" s="2">
        <v>79766</v>
      </c>
    </row>
    <row r="619" spans="1:6" x14ac:dyDescent="0.25">
      <c r="A619">
        <v>2019</v>
      </c>
      <c r="B619" t="s">
        <v>52</v>
      </c>
      <c r="C619" t="s">
        <v>42</v>
      </c>
      <c r="D619" s="1">
        <v>4547</v>
      </c>
      <c r="E619" s="1">
        <v>136085</v>
      </c>
      <c r="F619" s="2">
        <v>59426</v>
      </c>
    </row>
    <row r="620" spans="1:6" x14ac:dyDescent="0.25">
      <c r="A620">
        <v>2019</v>
      </c>
      <c r="B620" t="s">
        <v>52</v>
      </c>
      <c r="C620" t="s">
        <v>43</v>
      </c>
      <c r="D620" s="1">
        <v>1108</v>
      </c>
      <c r="E620" s="1">
        <v>30091</v>
      </c>
      <c r="F620" s="2">
        <v>60807</v>
      </c>
    </row>
    <row r="621" spans="1:6" x14ac:dyDescent="0.25">
      <c r="A621">
        <v>2019</v>
      </c>
      <c r="B621" t="s">
        <v>52</v>
      </c>
      <c r="C621" t="s">
        <v>44</v>
      </c>
      <c r="D621" s="1">
        <v>6864</v>
      </c>
      <c r="E621" s="1">
        <v>242160</v>
      </c>
      <c r="F621" s="2">
        <v>61341</v>
      </c>
    </row>
    <row r="622" spans="1:6" x14ac:dyDescent="0.25">
      <c r="A622">
        <v>2019</v>
      </c>
      <c r="B622" t="s">
        <v>52</v>
      </c>
      <c r="C622" t="s">
        <v>45</v>
      </c>
      <c r="D622" s="1">
        <v>7824</v>
      </c>
      <c r="E622" s="1">
        <v>290326</v>
      </c>
      <c r="F622" s="2">
        <v>81228</v>
      </c>
    </row>
    <row r="623" spans="1:6" x14ac:dyDescent="0.25">
      <c r="A623">
        <v>2019</v>
      </c>
      <c r="B623" t="s">
        <v>52</v>
      </c>
      <c r="C623" t="s">
        <v>46</v>
      </c>
      <c r="D623" s="1">
        <v>1251</v>
      </c>
      <c r="E623" s="1">
        <v>46979</v>
      </c>
      <c r="F623" s="2">
        <v>61074</v>
      </c>
    </row>
    <row r="624" spans="1:6" x14ac:dyDescent="0.25">
      <c r="A624">
        <v>2019</v>
      </c>
      <c r="B624" t="s">
        <v>52</v>
      </c>
      <c r="C624" t="s">
        <v>47</v>
      </c>
      <c r="D624" s="1">
        <v>9333</v>
      </c>
      <c r="E624" s="1">
        <v>483196</v>
      </c>
      <c r="F624" s="2">
        <v>59083</v>
      </c>
    </row>
    <row r="625" spans="1:6" x14ac:dyDescent="0.25">
      <c r="A625">
        <v>2019</v>
      </c>
      <c r="B625" t="s">
        <v>52</v>
      </c>
      <c r="C625" t="s">
        <v>48</v>
      </c>
      <c r="D625">
        <v>615</v>
      </c>
      <c r="E625" s="1">
        <v>10043</v>
      </c>
      <c r="F625" s="2">
        <v>68738</v>
      </c>
    </row>
    <row r="626" spans="1:6" x14ac:dyDescent="0.25">
      <c r="A626">
        <v>2019</v>
      </c>
      <c r="B626" t="s">
        <v>54</v>
      </c>
      <c r="C626" t="s">
        <v>1</v>
      </c>
      <c r="D626" s="1">
        <v>32423</v>
      </c>
      <c r="E626" s="1">
        <v>380193</v>
      </c>
      <c r="F626" s="2">
        <v>43426</v>
      </c>
    </row>
    <row r="627" spans="1:6" x14ac:dyDescent="0.25">
      <c r="A627">
        <v>2019</v>
      </c>
      <c r="B627" t="s">
        <v>54</v>
      </c>
      <c r="C627" t="s">
        <v>2</v>
      </c>
      <c r="D627" s="1">
        <v>33190</v>
      </c>
      <c r="E627" s="1">
        <v>541793</v>
      </c>
      <c r="F627" s="2">
        <v>48023</v>
      </c>
    </row>
    <row r="628" spans="1:6" x14ac:dyDescent="0.25">
      <c r="A628">
        <v>2019</v>
      </c>
      <c r="B628" t="s">
        <v>54</v>
      </c>
      <c r="C628" t="s">
        <v>3</v>
      </c>
      <c r="D628" s="1">
        <v>21821</v>
      </c>
      <c r="E628" s="1">
        <v>248631</v>
      </c>
      <c r="F628" s="2">
        <v>42897</v>
      </c>
    </row>
    <row r="629" spans="1:6" x14ac:dyDescent="0.25">
      <c r="A629">
        <v>2019</v>
      </c>
      <c r="B629" t="s">
        <v>54</v>
      </c>
      <c r="C629" t="s">
        <v>4</v>
      </c>
      <c r="D629" s="1">
        <v>198955</v>
      </c>
      <c r="E629" s="1">
        <v>3042089</v>
      </c>
      <c r="F629" s="2">
        <v>54908</v>
      </c>
    </row>
    <row r="630" spans="1:6" x14ac:dyDescent="0.25">
      <c r="A630">
        <v>2019</v>
      </c>
      <c r="B630" t="s">
        <v>54</v>
      </c>
      <c r="C630" t="s">
        <v>5</v>
      </c>
      <c r="D630" s="1">
        <v>36041</v>
      </c>
      <c r="E630" s="1">
        <v>474011</v>
      </c>
      <c r="F630" s="2">
        <v>52675</v>
      </c>
    </row>
    <row r="631" spans="1:6" x14ac:dyDescent="0.25">
      <c r="A631">
        <v>2019</v>
      </c>
      <c r="B631" t="s">
        <v>54</v>
      </c>
      <c r="C631" t="s">
        <v>6</v>
      </c>
      <c r="D631" s="1">
        <v>24868</v>
      </c>
      <c r="E631" s="1">
        <v>291966</v>
      </c>
      <c r="F631" s="2">
        <v>52540</v>
      </c>
    </row>
    <row r="632" spans="1:6" x14ac:dyDescent="0.25">
      <c r="A632">
        <v>2019</v>
      </c>
      <c r="B632" t="s">
        <v>54</v>
      </c>
      <c r="C632" t="s">
        <v>7</v>
      </c>
      <c r="D632" s="1">
        <v>7005</v>
      </c>
      <c r="E632" s="1">
        <v>79487</v>
      </c>
      <c r="F632" s="2">
        <v>42440</v>
      </c>
    </row>
    <row r="633" spans="1:6" x14ac:dyDescent="0.25">
      <c r="A633">
        <v>2019</v>
      </c>
      <c r="B633" t="s">
        <v>54</v>
      </c>
      <c r="C633" t="s">
        <v>8</v>
      </c>
      <c r="D633" s="1">
        <v>140278</v>
      </c>
      <c r="E633" s="1">
        <v>1799930</v>
      </c>
      <c r="F633" s="2">
        <v>46232</v>
      </c>
    </row>
    <row r="634" spans="1:6" x14ac:dyDescent="0.25">
      <c r="A634">
        <v>2019</v>
      </c>
      <c r="B634" t="s">
        <v>54</v>
      </c>
      <c r="C634" t="s">
        <v>9</v>
      </c>
      <c r="D634" s="1">
        <v>61774</v>
      </c>
      <c r="E634" s="1">
        <v>938063</v>
      </c>
      <c r="F634" s="2">
        <v>49817</v>
      </c>
    </row>
    <row r="635" spans="1:6" x14ac:dyDescent="0.25">
      <c r="A635">
        <v>2019</v>
      </c>
      <c r="B635" t="s">
        <v>54</v>
      </c>
      <c r="C635" t="s">
        <v>10</v>
      </c>
      <c r="D635" s="1">
        <v>11892</v>
      </c>
      <c r="E635" s="1">
        <v>142186</v>
      </c>
      <c r="F635" s="2">
        <v>41533</v>
      </c>
    </row>
    <row r="636" spans="1:6" x14ac:dyDescent="0.25">
      <c r="A636">
        <v>2019</v>
      </c>
      <c r="B636" t="s">
        <v>54</v>
      </c>
      <c r="C636" t="s">
        <v>11</v>
      </c>
      <c r="D636" s="1">
        <v>78822</v>
      </c>
      <c r="E636" s="1">
        <v>1187941</v>
      </c>
      <c r="F636" s="2">
        <v>53573</v>
      </c>
    </row>
    <row r="637" spans="1:6" x14ac:dyDescent="0.25">
      <c r="A637">
        <v>2019</v>
      </c>
      <c r="B637" t="s">
        <v>54</v>
      </c>
      <c r="C637" t="s">
        <v>12</v>
      </c>
      <c r="D637" s="1">
        <v>40283</v>
      </c>
      <c r="E637" s="1">
        <v>594348</v>
      </c>
      <c r="F637" s="2">
        <v>43345</v>
      </c>
    </row>
    <row r="638" spans="1:6" x14ac:dyDescent="0.25">
      <c r="A638">
        <v>2019</v>
      </c>
      <c r="B638" t="s">
        <v>54</v>
      </c>
      <c r="C638" t="s">
        <v>13</v>
      </c>
      <c r="D638" s="1">
        <v>23557</v>
      </c>
      <c r="E638" s="1">
        <v>307822</v>
      </c>
      <c r="F638" s="2">
        <v>41407</v>
      </c>
    </row>
    <row r="639" spans="1:6" x14ac:dyDescent="0.25">
      <c r="A639">
        <v>2019</v>
      </c>
      <c r="B639" t="s">
        <v>54</v>
      </c>
      <c r="C639" t="s">
        <v>14</v>
      </c>
      <c r="D639" s="1">
        <v>19844</v>
      </c>
      <c r="E639" s="1">
        <v>262383</v>
      </c>
      <c r="F639" s="2">
        <v>43539</v>
      </c>
    </row>
    <row r="640" spans="1:6" x14ac:dyDescent="0.25">
      <c r="A640">
        <v>2019</v>
      </c>
      <c r="B640" t="s">
        <v>54</v>
      </c>
      <c r="C640" t="s">
        <v>15</v>
      </c>
      <c r="D640" s="1">
        <v>27892</v>
      </c>
      <c r="E640" s="1">
        <v>401804</v>
      </c>
      <c r="F640" s="2">
        <v>44163</v>
      </c>
    </row>
    <row r="641" spans="1:6" x14ac:dyDescent="0.25">
      <c r="A641">
        <v>2019</v>
      </c>
      <c r="B641" t="s">
        <v>54</v>
      </c>
      <c r="C641" t="s">
        <v>16</v>
      </c>
      <c r="D641" s="1">
        <v>30876</v>
      </c>
      <c r="E641" s="1">
        <v>376026</v>
      </c>
      <c r="F641" s="2">
        <v>43579</v>
      </c>
    </row>
    <row r="642" spans="1:6" x14ac:dyDescent="0.25">
      <c r="A642">
        <v>2019</v>
      </c>
      <c r="B642" t="s">
        <v>54</v>
      </c>
      <c r="C642" t="s">
        <v>17</v>
      </c>
      <c r="D642" s="1">
        <v>10676</v>
      </c>
      <c r="E642" s="1">
        <v>117746</v>
      </c>
      <c r="F642" s="2">
        <v>39115</v>
      </c>
    </row>
    <row r="643" spans="1:6" x14ac:dyDescent="0.25">
      <c r="A643">
        <v>2019</v>
      </c>
      <c r="B643" t="s">
        <v>54</v>
      </c>
      <c r="C643" t="s">
        <v>18</v>
      </c>
      <c r="D643" s="1">
        <v>32640</v>
      </c>
      <c r="E643" s="1">
        <v>463647</v>
      </c>
      <c r="F643" s="2">
        <v>47503</v>
      </c>
    </row>
    <row r="644" spans="1:6" x14ac:dyDescent="0.25">
      <c r="A644">
        <v>2019</v>
      </c>
      <c r="B644" t="s">
        <v>54</v>
      </c>
      <c r="C644" t="s">
        <v>19</v>
      </c>
      <c r="D644" s="1">
        <v>41620</v>
      </c>
      <c r="E644" s="1">
        <v>577282</v>
      </c>
      <c r="F644" s="2">
        <v>55423</v>
      </c>
    </row>
    <row r="645" spans="1:6" x14ac:dyDescent="0.25">
      <c r="A645">
        <v>2019</v>
      </c>
      <c r="B645" t="s">
        <v>54</v>
      </c>
      <c r="C645" t="s">
        <v>20</v>
      </c>
      <c r="D645" s="1">
        <v>55150</v>
      </c>
      <c r="E645" s="1">
        <v>791177</v>
      </c>
      <c r="F645" s="2">
        <v>48357</v>
      </c>
    </row>
    <row r="646" spans="1:6" x14ac:dyDescent="0.25">
      <c r="A646">
        <v>2019</v>
      </c>
      <c r="B646" t="s">
        <v>54</v>
      </c>
      <c r="C646" t="s">
        <v>21</v>
      </c>
      <c r="D646" s="1">
        <v>37323</v>
      </c>
      <c r="E646" s="1">
        <v>525857</v>
      </c>
      <c r="F646" s="2">
        <v>50523</v>
      </c>
    </row>
    <row r="647" spans="1:6" x14ac:dyDescent="0.25">
      <c r="A647">
        <v>2019</v>
      </c>
      <c r="B647" t="s">
        <v>54</v>
      </c>
      <c r="C647" t="s">
        <v>22</v>
      </c>
      <c r="D647" s="1">
        <v>19568</v>
      </c>
      <c r="E647" s="1">
        <v>229039</v>
      </c>
      <c r="F647" s="2">
        <v>37621</v>
      </c>
    </row>
    <row r="648" spans="1:6" x14ac:dyDescent="0.25">
      <c r="A648">
        <v>2019</v>
      </c>
      <c r="B648" t="s">
        <v>54</v>
      </c>
      <c r="C648" t="s">
        <v>23</v>
      </c>
      <c r="D648" s="1">
        <v>39400</v>
      </c>
      <c r="E648" s="1">
        <v>536753</v>
      </c>
      <c r="F648" s="2">
        <v>43646</v>
      </c>
    </row>
    <row r="649" spans="1:6" x14ac:dyDescent="0.25">
      <c r="A649">
        <v>2019</v>
      </c>
      <c r="B649" t="s">
        <v>54</v>
      </c>
      <c r="C649" t="s">
        <v>24</v>
      </c>
      <c r="D649" s="1">
        <v>9112</v>
      </c>
      <c r="E649" s="1">
        <v>90946</v>
      </c>
      <c r="F649" s="2">
        <v>40937</v>
      </c>
    </row>
    <row r="650" spans="1:6" x14ac:dyDescent="0.25">
      <c r="A650">
        <v>2019</v>
      </c>
      <c r="B650" t="s">
        <v>54</v>
      </c>
      <c r="C650" t="s">
        <v>25</v>
      </c>
      <c r="D650" s="1">
        <v>14969</v>
      </c>
      <c r="E650" s="1">
        <v>188094</v>
      </c>
      <c r="F650" s="2">
        <v>41557</v>
      </c>
    </row>
    <row r="651" spans="1:6" x14ac:dyDescent="0.25">
      <c r="A651">
        <v>2019</v>
      </c>
      <c r="B651" t="s">
        <v>54</v>
      </c>
      <c r="C651" t="s">
        <v>26</v>
      </c>
      <c r="D651" s="1">
        <v>15866</v>
      </c>
      <c r="E651" s="1">
        <v>261018</v>
      </c>
      <c r="F651" s="2">
        <v>45452</v>
      </c>
    </row>
    <row r="652" spans="1:6" x14ac:dyDescent="0.25">
      <c r="A652">
        <v>2019</v>
      </c>
      <c r="B652" t="s">
        <v>54</v>
      </c>
      <c r="C652" t="s">
        <v>27</v>
      </c>
      <c r="D652" s="1">
        <v>12448</v>
      </c>
      <c r="E652" s="1">
        <v>139278</v>
      </c>
      <c r="F652" s="2">
        <v>49409</v>
      </c>
    </row>
    <row r="653" spans="1:6" x14ac:dyDescent="0.25">
      <c r="A653">
        <v>2019</v>
      </c>
      <c r="B653" t="s">
        <v>54</v>
      </c>
      <c r="C653" t="s">
        <v>28</v>
      </c>
      <c r="D653" s="1">
        <v>54227</v>
      </c>
      <c r="E653" s="1">
        <v>876452</v>
      </c>
      <c r="F653" s="2">
        <v>55204</v>
      </c>
    </row>
    <row r="654" spans="1:6" x14ac:dyDescent="0.25">
      <c r="A654">
        <v>2019</v>
      </c>
      <c r="B654" t="s">
        <v>54</v>
      </c>
      <c r="C654" t="s">
        <v>29</v>
      </c>
      <c r="D654" s="1">
        <v>10974</v>
      </c>
      <c r="E654" s="1">
        <v>135131</v>
      </c>
      <c r="F654" s="2">
        <v>39275</v>
      </c>
    </row>
    <row r="655" spans="1:6" x14ac:dyDescent="0.25">
      <c r="A655">
        <v>2019</v>
      </c>
      <c r="B655" t="s">
        <v>54</v>
      </c>
      <c r="C655" t="s">
        <v>30</v>
      </c>
      <c r="D655" s="1">
        <v>120950</v>
      </c>
      <c r="E655" s="1">
        <v>1543991</v>
      </c>
      <c r="F655" s="2">
        <v>53710</v>
      </c>
    </row>
    <row r="656" spans="1:6" x14ac:dyDescent="0.25">
      <c r="A656">
        <v>2019</v>
      </c>
      <c r="B656" t="s">
        <v>54</v>
      </c>
      <c r="C656" t="s">
        <v>31</v>
      </c>
      <c r="D656" s="1">
        <v>62397</v>
      </c>
      <c r="E656" s="1">
        <v>846177</v>
      </c>
      <c r="F656" s="2">
        <v>44579</v>
      </c>
    </row>
    <row r="657" spans="1:6" x14ac:dyDescent="0.25">
      <c r="A657">
        <v>2019</v>
      </c>
      <c r="B657" t="s">
        <v>54</v>
      </c>
      <c r="C657" t="s">
        <v>32</v>
      </c>
      <c r="D657" s="1">
        <v>7738</v>
      </c>
      <c r="E657" s="1">
        <v>91333</v>
      </c>
      <c r="F657" s="2">
        <v>51925</v>
      </c>
    </row>
    <row r="658" spans="1:6" x14ac:dyDescent="0.25">
      <c r="A658">
        <v>2019</v>
      </c>
      <c r="B658" t="s">
        <v>54</v>
      </c>
      <c r="C658" t="s">
        <v>33</v>
      </c>
      <c r="D658" s="1">
        <v>68958</v>
      </c>
      <c r="E658" s="1">
        <v>1021890</v>
      </c>
      <c r="F658" s="2">
        <v>45569</v>
      </c>
    </row>
    <row r="659" spans="1:6" x14ac:dyDescent="0.25">
      <c r="A659">
        <v>2019</v>
      </c>
      <c r="B659" t="s">
        <v>54</v>
      </c>
      <c r="C659" t="s">
        <v>34</v>
      </c>
      <c r="D659" s="1">
        <v>23883</v>
      </c>
      <c r="E659" s="1">
        <v>300268</v>
      </c>
      <c r="F659" s="2">
        <v>43049</v>
      </c>
    </row>
    <row r="660" spans="1:6" x14ac:dyDescent="0.25">
      <c r="A660">
        <v>2019</v>
      </c>
      <c r="B660" t="s">
        <v>54</v>
      </c>
      <c r="C660" t="s">
        <v>35</v>
      </c>
      <c r="D660" s="1">
        <v>26460</v>
      </c>
      <c r="E660" s="1">
        <v>354168</v>
      </c>
      <c r="F660" s="2">
        <v>45879</v>
      </c>
    </row>
    <row r="661" spans="1:6" x14ac:dyDescent="0.25">
      <c r="A661">
        <v>2019</v>
      </c>
      <c r="B661" t="s">
        <v>54</v>
      </c>
      <c r="C661" t="s">
        <v>36</v>
      </c>
      <c r="D661" s="1">
        <v>74684</v>
      </c>
      <c r="E661" s="1">
        <v>1117033</v>
      </c>
      <c r="F661" s="2">
        <v>46296</v>
      </c>
    </row>
    <row r="662" spans="1:6" x14ac:dyDescent="0.25">
      <c r="A662">
        <v>2019</v>
      </c>
      <c r="B662" t="s">
        <v>54</v>
      </c>
      <c r="C662" t="s">
        <v>37</v>
      </c>
      <c r="D662" s="1">
        <v>7648</v>
      </c>
      <c r="E662" s="1">
        <v>76672</v>
      </c>
      <c r="F662" s="2">
        <v>45232</v>
      </c>
    </row>
    <row r="663" spans="1:6" x14ac:dyDescent="0.25">
      <c r="A663">
        <v>2019</v>
      </c>
      <c r="B663" t="s">
        <v>54</v>
      </c>
      <c r="C663" t="s">
        <v>38</v>
      </c>
      <c r="D663" s="1">
        <v>31073</v>
      </c>
      <c r="E663" s="1">
        <v>406455</v>
      </c>
      <c r="F663" s="2">
        <v>41048</v>
      </c>
    </row>
    <row r="664" spans="1:6" x14ac:dyDescent="0.25">
      <c r="A664">
        <v>2019</v>
      </c>
      <c r="B664" t="s">
        <v>54</v>
      </c>
      <c r="C664" t="s">
        <v>39</v>
      </c>
      <c r="D664" s="1">
        <v>8027</v>
      </c>
      <c r="E664" s="1">
        <v>85125</v>
      </c>
      <c r="F664" s="2">
        <v>40980</v>
      </c>
    </row>
    <row r="665" spans="1:6" x14ac:dyDescent="0.25">
      <c r="A665">
        <v>2019</v>
      </c>
      <c r="B665" t="s">
        <v>54</v>
      </c>
      <c r="C665" t="s">
        <v>40</v>
      </c>
      <c r="D665" s="1">
        <v>40380</v>
      </c>
      <c r="E665" s="1">
        <v>633819</v>
      </c>
      <c r="F665" s="2">
        <v>46991</v>
      </c>
    </row>
    <row r="666" spans="1:6" x14ac:dyDescent="0.25">
      <c r="A666">
        <v>2019</v>
      </c>
      <c r="B666" t="s">
        <v>54</v>
      </c>
      <c r="C666" t="s">
        <v>41</v>
      </c>
      <c r="D666" s="1">
        <v>150310</v>
      </c>
      <c r="E666" s="1">
        <v>2496193</v>
      </c>
      <c r="F666" s="2">
        <v>54323</v>
      </c>
    </row>
    <row r="667" spans="1:6" x14ac:dyDescent="0.25">
      <c r="A667">
        <v>2019</v>
      </c>
      <c r="B667" t="s">
        <v>54</v>
      </c>
      <c r="C667" t="s">
        <v>42</v>
      </c>
      <c r="D667" s="1">
        <v>20066</v>
      </c>
      <c r="E667" s="1">
        <v>289140</v>
      </c>
      <c r="F667" s="2">
        <v>45785</v>
      </c>
    </row>
    <row r="668" spans="1:6" x14ac:dyDescent="0.25">
      <c r="A668">
        <v>2019</v>
      </c>
      <c r="B668" t="s">
        <v>54</v>
      </c>
      <c r="C668" t="s">
        <v>43</v>
      </c>
      <c r="D668" s="1">
        <v>5040</v>
      </c>
      <c r="E668" s="1">
        <v>53817</v>
      </c>
      <c r="F668" s="2">
        <v>41456</v>
      </c>
    </row>
    <row r="669" spans="1:6" x14ac:dyDescent="0.25">
      <c r="A669">
        <v>2019</v>
      </c>
      <c r="B669" t="s">
        <v>54</v>
      </c>
      <c r="C669" t="s">
        <v>44</v>
      </c>
      <c r="D669" s="1">
        <v>42839</v>
      </c>
      <c r="E669" s="1">
        <v>650148</v>
      </c>
      <c r="F669" s="2">
        <v>45486</v>
      </c>
    </row>
    <row r="670" spans="1:6" x14ac:dyDescent="0.25">
      <c r="A670">
        <v>2019</v>
      </c>
      <c r="B670" t="s">
        <v>54</v>
      </c>
      <c r="C670" t="s">
        <v>45</v>
      </c>
      <c r="D670" s="1">
        <v>38692</v>
      </c>
      <c r="E670" s="1">
        <v>628543</v>
      </c>
      <c r="F670" s="2">
        <v>67312</v>
      </c>
    </row>
    <row r="671" spans="1:6" x14ac:dyDescent="0.25">
      <c r="A671">
        <v>2019</v>
      </c>
      <c r="B671" t="s">
        <v>54</v>
      </c>
      <c r="C671" t="s">
        <v>46</v>
      </c>
      <c r="D671" s="1">
        <v>10709</v>
      </c>
      <c r="E671" s="1">
        <v>125470</v>
      </c>
      <c r="F671" s="2">
        <v>40148</v>
      </c>
    </row>
    <row r="672" spans="1:6" x14ac:dyDescent="0.25">
      <c r="A672">
        <v>2019</v>
      </c>
      <c r="B672" t="s">
        <v>54</v>
      </c>
      <c r="C672" t="s">
        <v>47</v>
      </c>
      <c r="D672" s="1">
        <v>36253</v>
      </c>
      <c r="E672" s="1">
        <v>533175</v>
      </c>
      <c r="F672" s="2">
        <v>42647</v>
      </c>
    </row>
    <row r="673" spans="1:6" x14ac:dyDescent="0.25">
      <c r="A673">
        <v>2019</v>
      </c>
      <c r="B673" t="s">
        <v>54</v>
      </c>
      <c r="C673" t="s">
        <v>48</v>
      </c>
      <c r="D673" s="1">
        <v>4819</v>
      </c>
      <c r="E673" s="1">
        <v>49901</v>
      </c>
      <c r="F673" s="2">
        <v>44408</v>
      </c>
    </row>
    <row r="674" spans="1:6" x14ac:dyDescent="0.25">
      <c r="A674">
        <v>2019</v>
      </c>
      <c r="B674" t="s">
        <v>53</v>
      </c>
      <c r="C674" t="s">
        <v>1</v>
      </c>
      <c r="D674" s="1">
        <v>2309</v>
      </c>
      <c r="E674" s="1">
        <v>21296</v>
      </c>
      <c r="F674" s="2">
        <v>62845</v>
      </c>
    </row>
    <row r="675" spans="1:6" x14ac:dyDescent="0.25">
      <c r="A675">
        <v>2019</v>
      </c>
      <c r="B675" t="s">
        <v>53</v>
      </c>
      <c r="C675" t="s">
        <v>2</v>
      </c>
      <c r="D675" s="1">
        <v>3691</v>
      </c>
      <c r="E675" s="1">
        <v>49188</v>
      </c>
      <c r="F675" s="2">
        <v>77822</v>
      </c>
    </row>
    <row r="676" spans="1:6" x14ac:dyDescent="0.25">
      <c r="A676">
        <v>2019</v>
      </c>
      <c r="B676" t="s">
        <v>53</v>
      </c>
      <c r="C676" t="s">
        <v>3</v>
      </c>
      <c r="D676" s="1">
        <v>1303</v>
      </c>
      <c r="E676" s="1">
        <v>10974</v>
      </c>
      <c r="F676" s="2">
        <v>57981</v>
      </c>
    </row>
    <row r="677" spans="1:6" x14ac:dyDescent="0.25">
      <c r="A677">
        <v>2019</v>
      </c>
      <c r="B677" t="s">
        <v>53</v>
      </c>
      <c r="C677" t="s">
        <v>4</v>
      </c>
      <c r="D677" s="1">
        <v>28529</v>
      </c>
      <c r="E677" s="1">
        <v>550084</v>
      </c>
      <c r="F677" s="2">
        <v>191278</v>
      </c>
    </row>
    <row r="678" spans="1:6" x14ac:dyDescent="0.25">
      <c r="A678">
        <v>2019</v>
      </c>
      <c r="B678" t="s">
        <v>53</v>
      </c>
      <c r="C678" t="s">
        <v>5</v>
      </c>
      <c r="D678" s="1">
        <v>4330</v>
      </c>
      <c r="E678" s="1">
        <v>76292</v>
      </c>
      <c r="F678" s="2">
        <v>109380</v>
      </c>
    </row>
    <row r="679" spans="1:6" x14ac:dyDescent="0.25">
      <c r="A679">
        <v>2019</v>
      </c>
      <c r="B679" t="s">
        <v>53</v>
      </c>
      <c r="C679" t="s">
        <v>6</v>
      </c>
      <c r="D679" s="1">
        <v>2551</v>
      </c>
      <c r="E679" s="1">
        <v>31469</v>
      </c>
      <c r="F679" s="2">
        <v>120406</v>
      </c>
    </row>
    <row r="680" spans="1:6" x14ac:dyDescent="0.25">
      <c r="A680">
        <v>2019</v>
      </c>
      <c r="B680" t="s">
        <v>53</v>
      </c>
      <c r="C680" t="s">
        <v>7</v>
      </c>
      <c r="D680">
        <v>497</v>
      </c>
      <c r="E680" s="1">
        <v>3905</v>
      </c>
      <c r="F680" s="2">
        <v>70031</v>
      </c>
    </row>
    <row r="681" spans="1:6" x14ac:dyDescent="0.25">
      <c r="A681">
        <v>2019</v>
      </c>
      <c r="B681" t="s">
        <v>53</v>
      </c>
      <c r="C681" t="s">
        <v>8</v>
      </c>
      <c r="D681" s="1">
        <v>11744</v>
      </c>
      <c r="E681" s="1">
        <v>138845</v>
      </c>
      <c r="F681" s="2">
        <v>86153</v>
      </c>
    </row>
    <row r="682" spans="1:6" x14ac:dyDescent="0.25">
      <c r="A682">
        <v>2019</v>
      </c>
      <c r="B682" t="s">
        <v>53</v>
      </c>
      <c r="C682" t="s">
        <v>9</v>
      </c>
      <c r="D682" s="1">
        <v>5380</v>
      </c>
      <c r="E682" s="1">
        <v>116215</v>
      </c>
      <c r="F682" s="2">
        <v>100462</v>
      </c>
    </row>
    <row r="683" spans="1:6" x14ac:dyDescent="0.25">
      <c r="A683">
        <v>2019</v>
      </c>
      <c r="B683" t="s">
        <v>53</v>
      </c>
      <c r="C683" t="s">
        <v>10</v>
      </c>
      <c r="D683" s="1">
        <v>1231</v>
      </c>
      <c r="E683" s="1">
        <v>8802</v>
      </c>
      <c r="F683" s="2">
        <v>56211</v>
      </c>
    </row>
    <row r="684" spans="1:6" x14ac:dyDescent="0.25">
      <c r="A684">
        <v>2019</v>
      </c>
      <c r="B684" t="s">
        <v>53</v>
      </c>
      <c r="C684" t="s">
        <v>11</v>
      </c>
      <c r="D684" s="1">
        <v>6998</v>
      </c>
      <c r="E684" s="1">
        <v>94879</v>
      </c>
      <c r="F684" s="2">
        <v>96732</v>
      </c>
    </row>
    <row r="685" spans="1:6" x14ac:dyDescent="0.25">
      <c r="A685">
        <v>2019</v>
      </c>
      <c r="B685" t="s">
        <v>53</v>
      </c>
      <c r="C685" t="s">
        <v>12</v>
      </c>
      <c r="D685" s="1">
        <v>2278</v>
      </c>
      <c r="E685" s="1">
        <v>28628</v>
      </c>
      <c r="F685" s="2">
        <v>62444</v>
      </c>
    </row>
    <row r="686" spans="1:6" x14ac:dyDescent="0.25">
      <c r="A686">
        <v>2019</v>
      </c>
      <c r="B686" t="s">
        <v>53</v>
      </c>
      <c r="C686" t="s">
        <v>13</v>
      </c>
      <c r="D686" s="1">
        <v>1778</v>
      </c>
      <c r="E686" s="1">
        <v>21356</v>
      </c>
      <c r="F686" s="2">
        <v>60664</v>
      </c>
    </row>
    <row r="687" spans="1:6" x14ac:dyDescent="0.25">
      <c r="A687">
        <v>2019</v>
      </c>
      <c r="B687" t="s">
        <v>53</v>
      </c>
      <c r="C687" t="s">
        <v>14</v>
      </c>
      <c r="D687" s="1">
        <v>1386</v>
      </c>
      <c r="E687" s="1">
        <v>18137</v>
      </c>
      <c r="F687" s="2">
        <v>66434</v>
      </c>
    </row>
    <row r="688" spans="1:6" x14ac:dyDescent="0.25">
      <c r="A688">
        <v>2019</v>
      </c>
      <c r="B688" t="s">
        <v>53</v>
      </c>
      <c r="C688" t="s">
        <v>15</v>
      </c>
      <c r="D688" s="1">
        <v>1924</v>
      </c>
      <c r="E688" s="1">
        <v>21670</v>
      </c>
      <c r="F688" s="2">
        <v>58590</v>
      </c>
    </row>
    <row r="689" spans="1:6" x14ac:dyDescent="0.25">
      <c r="A689">
        <v>2019</v>
      </c>
      <c r="B689" t="s">
        <v>53</v>
      </c>
      <c r="C689" t="s">
        <v>16</v>
      </c>
      <c r="D689" s="1">
        <v>1801</v>
      </c>
      <c r="E689" s="1">
        <v>22427</v>
      </c>
      <c r="F689" s="2">
        <v>60638</v>
      </c>
    </row>
    <row r="690" spans="1:6" x14ac:dyDescent="0.25">
      <c r="A690">
        <v>2019</v>
      </c>
      <c r="B690" t="s">
        <v>53</v>
      </c>
      <c r="C690" t="s">
        <v>17</v>
      </c>
      <c r="D690">
        <v>869</v>
      </c>
      <c r="E690" s="1">
        <v>7158</v>
      </c>
      <c r="F690" s="2">
        <v>57442</v>
      </c>
    </row>
    <row r="691" spans="1:6" x14ac:dyDescent="0.25">
      <c r="A691">
        <v>2019</v>
      </c>
      <c r="B691" t="s">
        <v>53</v>
      </c>
      <c r="C691" t="s">
        <v>18</v>
      </c>
      <c r="D691" s="1">
        <v>2846</v>
      </c>
      <c r="E691" s="1">
        <v>35678</v>
      </c>
      <c r="F691" s="2">
        <v>98834</v>
      </c>
    </row>
    <row r="692" spans="1:6" x14ac:dyDescent="0.25">
      <c r="A692">
        <v>2019</v>
      </c>
      <c r="B692" t="s">
        <v>53</v>
      </c>
      <c r="C692" t="s">
        <v>19</v>
      </c>
      <c r="D692" s="1">
        <v>5717</v>
      </c>
      <c r="E692" s="1">
        <v>93033</v>
      </c>
      <c r="F692" s="2">
        <v>128022</v>
      </c>
    </row>
    <row r="693" spans="1:6" x14ac:dyDescent="0.25">
      <c r="A693">
        <v>2019</v>
      </c>
      <c r="B693" t="s">
        <v>53</v>
      </c>
      <c r="C693" t="s">
        <v>20</v>
      </c>
      <c r="D693" s="1">
        <v>7146</v>
      </c>
      <c r="E693" s="1">
        <v>55298</v>
      </c>
      <c r="F693" s="2">
        <v>77504</v>
      </c>
    </row>
    <row r="694" spans="1:6" x14ac:dyDescent="0.25">
      <c r="A694">
        <v>2019</v>
      </c>
      <c r="B694" t="s">
        <v>53</v>
      </c>
      <c r="C694" t="s">
        <v>21</v>
      </c>
      <c r="D694" s="1">
        <v>4133</v>
      </c>
      <c r="E694" s="1">
        <v>46906</v>
      </c>
      <c r="F694" s="2">
        <v>83846</v>
      </c>
    </row>
    <row r="695" spans="1:6" x14ac:dyDescent="0.25">
      <c r="A695">
        <v>2019</v>
      </c>
      <c r="B695" t="s">
        <v>53</v>
      </c>
      <c r="C695" t="s">
        <v>22</v>
      </c>
      <c r="D695">
        <v>944</v>
      </c>
      <c r="E695" s="1">
        <v>10695</v>
      </c>
      <c r="F695" s="2">
        <v>49438</v>
      </c>
    </row>
    <row r="696" spans="1:6" x14ac:dyDescent="0.25">
      <c r="A696">
        <v>2019</v>
      </c>
      <c r="B696" t="s">
        <v>53</v>
      </c>
      <c r="C696" t="s">
        <v>23</v>
      </c>
      <c r="D696" s="1">
        <v>3310</v>
      </c>
      <c r="E696" s="1">
        <v>46729</v>
      </c>
      <c r="F696" s="2">
        <v>85960</v>
      </c>
    </row>
    <row r="697" spans="1:6" x14ac:dyDescent="0.25">
      <c r="A697">
        <v>2019</v>
      </c>
      <c r="B697" t="s">
        <v>53</v>
      </c>
      <c r="C697" t="s">
        <v>24</v>
      </c>
      <c r="D697">
        <v>799</v>
      </c>
      <c r="E697" s="1">
        <v>6210</v>
      </c>
      <c r="F697" s="2">
        <v>56592</v>
      </c>
    </row>
    <row r="698" spans="1:6" x14ac:dyDescent="0.25">
      <c r="A698">
        <v>2019</v>
      </c>
      <c r="B698" t="s">
        <v>53</v>
      </c>
      <c r="C698" t="s">
        <v>25</v>
      </c>
      <c r="D698" s="1">
        <v>1015</v>
      </c>
      <c r="E698" s="1">
        <v>17258</v>
      </c>
      <c r="F698" s="2">
        <v>66732</v>
      </c>
    </row>
    <row r="699" spans="1:6" x14ac:dyDescent="0.25">
      <c r="A699">
        <v>2019</v>
      </c>
      <c r="B699" t="s">
        <v>53</v>
      </c>
      <c r="C699" t="s">
        <v>26</v>
      </c>
      <c r="D699" s="1">
        <v>1664</v>
      </c>
      <c r="E699" s="1">
        <v>15847</v>
      </c>
      <c r="F699" s="2">
        <v>73213</v>
      </c>
    </row>
    <row r="700" spans="1:6" x14ac:dyDescent="0.25">
      <c r="A700">
        <v>2019</v>
      </c>
      <c r="B700" t="s">
        <v>53</v>
      </c>
      <c r="C700" t="s">
        <v>27</v>
      </c>
      <c r="D700" s="1">
        <v>1037</v>
      </c>
      <c r="E700" s="1">
        <v>12334</v>
      </c>
      <c r="F700" s="2">
        <v>97212</v>
      </c>
    </row>
    <row r="701" spans="1:6" x14ac:dyDescent="0.25">
      <c r="A701">
        <v>2019</v>
      </c>
      <c r="B701" t="s">
        <v>53</v>
      </c>
      <c r="C701" t="s">
        <v>28</v>
      </c>
      <c r="D701" s="1">
        <v>3724</v>
      </c>
      <c r="E701" s="1">
        <v>67578</v>
      </c>
      <c r="F701" s="2">
        <v>117433</v>
      </c>
    </row>
    <row r="702" spans="1:6" x14ac:dyDescent="0.25">
      <c r="A702">
        <v>2019</v>
      </c>
      <c r="B702" t="s">
        <v>53</v>
      </c>
      <c r="C702" t="s">
        <v>29</v>
      </c>
      <c r="D702" s="1">
        <v>1074</v>
      </c>
      <c r="E702" s="1">
        <v>11166</v>
      </c>
      <c r="F702" s="2">
        <v>57554</v>
      </c>
    </row>
    <row r="703" spans="1:6" x14ac:dyDescent="0.25">
      <c r="A703">
        <v>2019</v>
      </c>
      <c r="B703" t="s">
        <v>53</v>
      </c>
      <c r="C703" t="s">
        <v>30</v>
      </c>
      <c r="D703" s="1">
        <v>12812</v>
      </c>
      <c r="E703" s="1">
        <v>277408</v>
      </c>
      <c r="F703" s="2">
        <v>135959</v>
      </c>
    </row>
    <row r="704" spans="1:6" x14ac:dyDescent="0.25">
      <c r="A704">
        <v>2019</v>
      </c>
      <c r="B704" t="s">
        <v>53</v>
      </c>
      <c r="C704" t="s">
        <v>31</v>
      </c>
      <c r="D704" s="1">
        <v>5669</v>
      </c>
      <c r="E704" s="1">
        <v>75919</v>
      </c>
      <c r="F704" s="2">
        <v>87039</v>
      </c>
    </row>
    <row r="705" spans="1:6" x14ac:dyDescent="0.25">
      <c r="A705">
        <v>2019</v>
      </c>
      <c r="B705" t="s">
        <v>53</v>
      </c>
      <c r="C705" t="s">
        <v>32</v>
      </c>
      <c r="D705">
        <v>402</v>
      </c>
      <c r="E705" s="1">
        <v>6093</v>
      </c>
      <c r="F705" s="2">
        <v>71543</v>
      </c>
    </row>
    <row r="706" spans="1:6" x14ac:dyDescent="0.25">
      <c r="A706">
        <v>2019</v>
      </c>
      <c r="B706" t="s">
        <v>53</v>
      </c>
      <c r="C706" t="s">
        <v>33</v>
      </c>
      <c r="D706" s="1">
        <v>4915</v>
      </c>
      <c r="E706" s="1">
        <v>69330</v>
      </c>
      <c r="F706" s="2">
        <v>72613</v>
      </c>
    </row>
    <row r="707" spans="1:6" x14ac:dyDescent="0.25">
      <c r="A707">
        <v>2019</v>
      </c>
      <c r="B707" t="s">
        <v>53</v>
      </c>
      <c r="C707" t="s">
        <v>34</v>
      </c>
      <c r="D707" s="1">
        <v>1550</v>
      </c>
      <c r="E707" s="1">
        <v>19627</v>
      </c>
      <c r="F707" s="2">
        <v>60407</v>
      </c>
    </row>
    <row r="708" spans="1:6" x14ac:dyDescent="0.25">
      <c r="A708">
        <v>2019</v>
      </c>
      <c r="B708" t="s">
        <v>53</v>
      </c>
      <c r="C708" t="s">
        <v>35</v>
      </c>
      <c r="D708" s="1">
        <v>4135</v>
      </c>
      <c r="E708" s="1">
        <v>35053</v>
      </c>
      <c r="F708" s="2">
        <v>89633</v>
      </c>
    </row>
    <row r="709" spans="1:6" x14ac:dyDescent="0.25">
      <c r="A709">
        <v>2019</v>
      </c>
      <c r="B709" t="s">
        <v>53</v>
      </c>
      <c r="C709" t="s">
        <v>36</v>
      </c>
      <c r="D709" s="1">
        <v>5348</v>
      </c>
      <c r="E709" s="1">
        <v>87043</v>
      </c>
      <c r="F709" s="2">
        <v>94900</v>
      </c>
    </row>
    <row r="710" spans="1:6" x14ac:dyDescent="0.25">
      <c r="A710">
        <v>2019</v>
      </c>
      <c r="B710" t="s">
        <v>53</v>
      </c>
      <c r="C710" t="s">
        <v>37</v>
      </c>
      <c r="D710">
        <v>714</v>
      </c>
      <c r="E710" s="1">
        <v>5878</v>
      </c>
      <c r="F710" s="2">
        <v>76409</v>
      </c>
    </row>
    <row r="711" spans="1:6" x14ac:dyDescent="0.25">
      <c r="A711">
        <v>2019</v>
      </c>
      <c r="B711" t="s">
        <v>53</v>
      </c>
      <c r="C711" t="s">
        <v>38</v>
      </c>
      <c r="D711" s="1">
        <v>2883</v>
      </c>
      <c r="E711" s="1">
        <v>26869</v>
      </c>
      <c r="F711" s="2">
        <v>66032</v>
      </c>
    </row>
    <row r="712" spans="1:6" x14ac:dyDescent="0.25">
      <c r="A712">
        <v>2019</v>
      </c>
      <c r="B712" t="s">
        <v>53</v>
      </c>
      <c r="C712" t="s">
        <v>39</v>
      </c>
      <c r="D712">
        <v>589</v>
      </c>
      <c r="E712" s="1">
        <v>5500</v>
      </c>
      <c r="F712" s="2">
        <v>51535</v>
      </c>
    </row>
    <row r="713" spans="1:6" x14ac:dyDescent="0.25">
      <c r="A713">
        <v>2019</v>
      </c>
      <c r="B713" t="s">
        <v>53</v>
      </c>
      <c r="C713" t="s">
        <v>40</v>
      </c>
      <c r="D713" s="1">
        <v>3981</v>
      </c>
      <c r="E713" s="1">
        <v>45042</v>
      </c>
      <c r="F713" s="2">
        <v>75375</v>
      </c>
    </row>
    <row r="714" spans="1:6" x14ac:dyDescent="0.25">
      <c r="A714">
        <v>2019</v>
      </c>
      <c r="B714" t="s">
        <v>53</v>
      </c>
      <c r="C714" t="s">
        <v>41</v>
      </c>
      <c r="D714" s="1">
        <v>10627</v>
      </c>
      <c r="E714" s="1">
        <v>208591</v>
      </c>
      <c r="F714" s="2">
        <v>90857</v>
      </c>
    </row>
    <row r="715" spans="1:6" x14ac:dyDescent="0.25">
      <c r="A715">
        <v>2019</v>
      </c>
      <c r="B715" t="s">
        <v>53</v>
      </c>
      <c r="C715" t="s">
        <v>42</v>
      </c>
      <c r="D715" s="1">
        <v>2776</v>
      </c>
      <c r="E715" s="1">
        <v>38323</v>
      </c>
      <c r="F715" s="2">
        <v>84735</v>
      </c>
    </row>
    <row r="716" spans="1:6" x14ac:dyDescent="0.25">
      <c r="A716">
        <v>2019</v>
      </c>
      <c r="B716" t="s">
        <v>53</v>
      </c>
      <c r="C716" t="s">
        <v>43</v>
      </c>
      <c r="D716">
        <v>527</v>
      </c>
      <c r="E716" s="1">
        <v>4322</v>
      </c>
      <c r="F716" s="2">
        <v>62861</v>
      </c>
    </row>
    <row r="717" spans="1:6" x14ac:dyDescent="0.25">
      <c r="A717">
        <v>2019</v>
      </c>
      <c r="B717" t="s">
        <v>53</v>
      </c>
      <c r="C717" t="s">
        <v>44</v>
      </c>
      <c r="D717" s="1">
        <v>4600</v>
      </c>
      <c r="E717" s="1">
        <v>67714</v>
      </c>
      <c r="F717" s="2">
        <v>107966</v>
      </c>
    </row>
    <row r="718" spans="1:6" x14ac:dyDescent="0.25">
      <c r="A718">
        <v>2019</v>
      </c>
      <c r="B718" t="s">
        <v>53</v>
      </c>
      <c r="C718" t="s">
        <v>45</v>
      </c>
      <c r="D718" s="1">
        <v>5007</v>
      </c>
      <c r="E718" s="1">
        <v>143883</v>
      </c>
      <c r="F718" s="2">
        <v>207135</v>
      </c>
    </row>
    <row r="719" spans="1:6" x14ac:dyDescent="0.25">
      <c r="A719">
        <v>2019</v>
      </c>
      <c r="B719" t="s">
        <v>53</v>
      </c>
      <c r="C719" t="s">
        <v>46</v>
      </c>
      <c r="D719">
        <v>818</v>
      </c>
      <c r="E719" s="1">
        <v>8072</v>
      </c>
      <c r="F719" s="2">
        <v>53281</v>
      </c>
    </row>
    <row r="720" spans="1:6" x14ac:dyDescent="0.25">
      <c r="A720">
        <v>2019</v>
      </c>
      <c r="B720" t="s">
        <v>53</v>
      </c>
      <c r="C720" t="s">
        <v>47</v>
      </c>
      <c r="D720" s="1">
        <v>2335</v>
      </c>
      <c r="E720" s="1">
        <v>46993</v>
      </c>
      <c r="F720" s="2">
        <v>82512</v>
      </c>
    </row>
    <row r="721" spans="1:6" x14ac:dyDescent="0.25">
      <c r="A721">
        <v>2019</v>
      </c>
      <c r="B721" t="s">
        <v>53</v>
      </c>
      <c r="C721" t="s">
        <v>48</v>
      </c>
      <c r="D721">
        <v>417</v>
      </c>
      <c r="E721" s="1">
        <v>3424</v>
      </c>
      <c r="F721" s="2">
        <v>49035</v>
      </c>
    </row>
    <row r="722" spans="1:6" x14ac:dyDescent="0.25">
      <c r="A722">
        <v>2019</v>
      </c>
      <c r="B722" t="s">
        <v>56</v>
      </c>
      <c r="C722" t="s">
        <v>1</v>
      </c>
      <c r="D722" s="1">
        <v>13590</v>
      </c>
      <c r="E722" s="1">
        <v>95053</v>
      </c>
      <c r="F722" s="2">
        <v>71076</v>
      </c>
    </row>
    <row r="723" spans="1:6" x14ac:dyDescent="0.25">
      <c r="A723">
        <v>2019</v>
      </c>
      <c r="B723" t="s">
        <v>56</v>
      </c>
      <c r="C723" t="s">
        <v>2</v>
      </c>
      <c r="D723" s="1">
        <v>19357</v>
      </c>
      <c r="E723" s="1">
        <v>223263</v>
      </c>
      <c r="F723" s="2">
        <v>74627</v>
      </c>
    </row>
    <row r="724" spans="1:6" x14ac:dyDescent="0.25">
      <c r="A724">
        <v>2019</v>
      </c>
      <c r="B724" t="s">
        <v>56</v>
      </c>
      <c r="C724" t="s">
        <v>3</v>
      </c>
      <c r="D724" s="1">
        <v>8591</v>
      </c>
      <c r="E724" s="1">
        <v>51934</v>
      </c>
      <c r="F724" s="2">
        <v>60198</v>
      </c>
    </row>
    <row r="725" spans="1:6" x14ac:dyDescent="0.25">
      <c r="A725">
        <v>2019</v>
      </c>
      <c r="B725" t="s">
        <v>56</v>
      </c>
      <c r="C725" t="s">
        <v>4</v>
      </c>
      <c r="D725" s="1">
        <v>109980</v>
      </c>
      <c r="E725" s="1">
        <v>841829</v>
      </c>
      <c r="F725" s="2">
        <v>112757</v>
      </c>
    </row>
    <row r="726" spans="1:6" x14ac:dyDescent="0.25">
      <c r="A726">
        <v>2019</v>
      </c>
      <c r="B726" t="s">
        <v>56</v>
      </c>
      <c r="C726" t="s">
        <v>5</v>
      </c>
      <c r="D726" s="1">
        <v>24028</v>
      </c>
      <c r="E726" s="1">
        <v>167272</v>
      </c>
      <c r="F726" s="2">
        <v>88613</v>
      </c>
    </row>
    <row r="727" spans="1:6" x14ac:dyDescent="0.25">
      <c r="A727">
        <v>2019</v>
      </c>
      <c r="B727" t="s">
        <v>56</v>
      </c>
      <c r="C727" t="s">
        <v>6</v>
      </c>
      <c r="D727" s="1">
        <v>11028</v>
      </c>
      <c r="E727" s="1">
        <v>121869</v>
      </c>
      <c r="F727" s="2">
        <v>157629</v>
      </c>
    </row>
    <row r="728" spans="1:6" x14ac:dyDescent="0.25">
      <c r="A728">
        <v>2019</v>
      </c>
      <c r="B728" t="s">
        <v>56</v>
      </c>
      <c r="C728" t="s">
        <v>7</v>
      </c>
      <c r="D728" s="1">
        <v>2907</v>
      </c>
      <c r="E728" s="1">
        <v>48162</v>
      </c>
      <c r="F728" s="2">
        <v>97426</v>
      </c>
    </row>
    <row r="729" spans="1:6" x14ac:dyDescent="0.25">
      <c r="A729">
        <v>2019</v>
      </c>
      <c r="B729" t="s">
        <v>56</v>
      </c>
      <c r="C729" t="s">
        <v>8</v>
      </c>
      <c r="D729" s="1">
        <v>76648</v>
      </c>
      <c r="E729" s="1">
        <v>585959</v>
      </c>
      <c r="F729" s="2">
        <v>77025</v>
      </c>
    </row>
    <row r="730" spans="1:6" x14ac:dyDescent="0.25">
      <c r="A730">
        <v>2019</v>
      </c>
      <c r="B730" t="s">
        <v>56</v>
      </c>
      <c r="C730" t="s">
        <v>9</v>
      </c>
      <c r="D730" s="1">
        <v>26961</v>
      </c>
      <c r="E730" s="1">
        <v>242468</v>
      </c>
      <c r="F730" s="2">
        <v>86701</v>
      </c>
    </row>
    <row r="731" spans="1:6" x14ac:dyDescent="0.25">
      <c r="A731">
        <v>2019</v>
      </c>
      <c r="B731" t="s">
        <v>56</v>
      </c>
      <c r="C731" t="s">
        <v>10</v>
      </c>
      <c r="D731" s="1">
        <v>5859</v>
      </c>
      <c r="E731" s="1">
        <v>33273</v>
      </c>
      <c r="F731" s="2">
        <v>59504</v>
      </c>
    </row>
    <row r="732" spans="1:6" x14ac:dyDescent="0.25">
      <c r="A732">
        <v>2019</v>
      </c>
      <c r="B732" t="s">
        <v>56</v>
      </c>
      <c r="C732" t="s">
        <v>11</v>
      </c>
      <c r="D732" s="1">
        <v>32792</v>
      </c>
      <c r="E732" s="1">
        <v>381941</v>
      </c>
      <c r="F732" s="2">
        <v>113091</v>
      </c>
    </row>
    <row r="733" spans="1:6" x14ac:dyDescent="0.25">
      <c r="A733">
        <v>2019</v>
      </c>
      <c r="B733" t="s">
        <v>56</v>
      </c>
      <c r="C733" t="s">
        <v>12</v>
      </c>
      <c r="D733" s="1">
        <v>16940</v>
      </c>
      <c r="E733" s="1">
        <v>135547</v>
      </c>
      <c r="F733" s="2">
        <v>67469</v>
      </c>
    </row>
    <row r="734" spans="1:6" x14ac:dyDescent="0.25">
      <c r="A734">
        <v>2019</v>
      </c>
      <c r="B734" t="s">
        <v>56</v>
      </c>
      <c r="C734" t="s">
        <v>13</v>
      </c>
      <c r="D734" s="1">
        <v>10414</v>
      </c>
      <c r="E734" s="1">
        <v>110010</v>
      </c>
      <c r="F734" s="2">
        <v>76212</v>
      </c>
    </row>
    <row r="735" spans="1:6" x14ac:dyDescent="0.25">
      <c r="A735">
        <v>2019</v>
      </c>
      <c r="B735" t="s">
        <v>56</v>
      </c>
      <c r="C735" t="s">
        <v>14</v>
      </c>
      <c r="D735" s="1">
        <v>8744</v>
      </c>
      <c r="E735" s="1">
        <v>74336</v>
      </c>
      <c r="F735" s="2">
        <v>68950</v>
      </c>
    </row>
    <row r="736" spans="1:6" x14ac:dyDescent="0.25">
      <c r="A736">
        <v>2019</v>
      </c>
      <c r="B736" t="s">
        <v>56</v>
      </c>
      <c r="C736" t="s">
        <v>15</v>
      </c>
      <c r="D736" s="1">
        <v>11201</v>
      </c>
      <c r="E736" s="1">
        <v>93556</v>
      </c>
      <c r="F736" s="2">
        <v>69885</v>
      </c>
    </row>
    <row r="737" spans="1:6" x14ac:dyDescent="0.25">
      <c r="A737">
        <v>2019</v>
      </c>
      <c r="B737" t="s">
        <v>56</v>
      </c>
      <c r="C737" t="s">
        <v>16</v>
      </c>
      <c r="D737" s="1">
        <v>13852</v>
      </c>
      <c r="E737" s="1">
        <v>84791</v>
      </c>
      <c r="F737" s="2">
        <v>63590</v>
      </c>
    </row>
    <row r="738" spans="1:6" x14ac:dyDescent="0.25">
      <c r="A738">
        <v>2019</v>
      </c>
      <c r="B738" t="s">
        <v>56</v>
      </c>
      <c r="C738" t="s">
        <v>17</v>
      </c>
      <c r="D738" s="1">
        <v>3854</v>
      </c>
      <c r="E738" s="1">
        <v>30481</v>
      </c>
      <c r="F738" s="2">
        <v>70030</v>
      </c>
    </row>
    <row r="739" spans="1:6" x14ac:dyDescent="0.25">
      <c r="A739">
        <v>2019</v>
      </c>
      <c r="B739" t="s">
        <v>56</v>
      </c>
      <c r="C739" t="s">
        <v>18</v>
      </c>
      <c r="D739" s="1">
        <v>15512</v>
      </c>
      <c r="E739" s="1">
        <v>135216</v>
      </c>
      <c r="F739" s="2">
        <v>98024</v>
      </c>
    </row>
    <row r="740" spans="1:6" x14ac:dyDescent="0.25">
      <c r="A740">
        <v>2019</v>
      </c>
      <c r="B740" t="s">
        <v>56</v>
      </c>
      <c r="C740" t="s">
        <v>19</v>
      </c>
      <c r="D740" s="1">
        <v>17883</v>
      </c>
      <c r="E740" s="1">
        <v>218858</v>
      </c>
      <c r="F740" s="2">
        <v>147565</v>
      </c>
    </row>
    <row r="741" spans="1:6" x14ac:dyDescent="0.25">
      <c r="A741">
        <v>2019</v>
      </c>
      <c r="B741" t="s">
        <v>56</v>
      </c>
      <c r="C741" t="s">
        <v>20</v>
      </c>
      <c r="D741" s="1">
        <v>19641</v>
      </c>
      <c r="E741" s="1">
        <v>208812</v>
      </c>
      <c r="F741" s="2">
        <v>73691</v>
      </c>
    </row>
    <row r="742" spans="1:6" x14ac:dyDescent="0.25">
      <c r="A742">
        <v>2019</v>
      </c>
      <c r="B742" t="s">
        <v>56</v>
      </c>
      <c r="C742" t="s">
        <v>21</v>
      </c>
      <c r="D742" s="1">
        <v>15855</v>
      </c>
      <c r="E742" s="1">
        <v>182914</v>
      </c>
      <c r="F742" s="2">
        <v>97673</v>
      </c>
    </row>
    <row r="743" spans="1:6" x14ac:dyDescent="0.25">
      <c r="A743">
        <v>2019</v>
      </c>
      <c r="B743" t="s">
        <v>56</v>
      </c>
      <c r="C743" t="s">
        <v>22</v>
      </c>
      <c r="D743" s="1">
        <v>7944</v>
      </c>
      <c r="E743" s="1">
        <v>43109</v>
      </c>
      <c r="F743" s="2">
        <v>54672</v>
      </c>
    </row>
    <row r="744" spans="1:6" x14ac:dyDescent="0.25">
      <c r="A744">
        <v>2019</v>
      </c>
      <c r="B744" t="s">
        <v>56</v>
      </c>
      <c r="C744" t="s">
        <v>23</v>
      </c>
      <c r="D744" s="1">
        <v>17951</v>
      </c>
      <c r="E744" s="1">
        <v>166025</v>
      </c>
      <c r="F744" s="2">
        <v>75387</v>
      </c>
    </row>
    <row r="745" spans="1:6" x14ac:dyDescent="0.25">
      <c r="A745">
        <v>2019</v>
      </c>
      <c r="B745" t="s">
        <v>56</v>
      </c>
      <c r="C745" t="s">
        <v>24</v>
      </c>
      <c r="D745" s="1">
        <v>4314</v>
      </c>
      <c r="E745" s="1">
        <v>22199</v>
      </c>
      <c r="F745" s="2">
        <v>60907</v>
      </c>
    </row>
    <row r="746" spans="1:6" x14ac:dyDescent="0.25">
      <c r="A746">
        <v>2019</v>
      </c>
      <c r="B746" t="s">
        <v>56</v>
      </c>
      <c r="C746" t="s">
        <v>25</v>
      </c>
      <c r="D746" s="1">
        <v>6842</v>
      </c>
      <c r="E746" s="1">
        <v>67425</v>
      </c>
      <c r="F746" s="2">
        <v>69072</v>
      </c>
    </row>
    <row r="747" spans="1:6" x14ac:dyDescent="0.25">
      <c r="A747">
        <v>2019</v>
      </c>
      <c r="B747" t="s">
        <v>56</v>
      </c>
      <c r="C747" t="s">
        <v>26</v>
      </c>
      <c r="D747" s="1">
        <v>9324</v>
      </c>
      <c r="E747" s="1">
        <v>64932</v>
      </c>
      <c r="F747" s="2">
        <v>70204</v>
      </c>
    </row>
    <row r="748" spans="1:6" x14ac:dyDescent="0.25">
      <c r="A748">
        <v>2019</v>
      </c>
      <c r="B748" t="s">
        <v>56</v>
      </c>
      <c r="C748" t="s">
        <v>27</v>
      </c>
      <c r="D748" s="1">
        <v>3881</v>
      </c>
      <c r="E748" s="1">
        <v>33418</v>
      </c>
      <c r="F748" s="2">
        <v>100104</v>
      </c>
    </row>
    <row r="749" spans="1:6" x14ac:dyDescent="0.25">
      <c r="A749">
        <v>2019</v>
      </c>
      <c r="B749" t="s">
        <v>56</v>
      </c>
      <c r="C749" t="s">
        <v>28</v>
      </c>
      <c r="D749" s="1">
        <v>20037</v>
      </c>
      <c r="E749" s="1">
        <v>243892</v>
      </c>
      <c r="F749" s="2">
        <v>117277</v>
      </c>
    </row>
    <row r="750" spans="1:6" x14ac:dyDescent="0.25">
      <c r="A750">
        <v>2019</v>
      </c>
      <c r="B750" t="s">
        <v>56</v>
      </c>
      <c r="C750" t="s">
        <v>29</v>
      </c>
      <c r="D750" s="1">
        <v>5460</v>
      </c>
      <c r="E750" s="1">
        <v>33799</v>
      </c>
      <c r="F750" s="2">
        <v>57768</v>
      </c>
    </row>
    <row r="751" spans="1:6" x14ac:dyDescent="0.25">
      <c r="A751">
        <v>2019</v>
      </c>
      <c r="B751" t="s">
        <v>56</v>
      </c>
      <c r="C751" t="s">
        <v>30</v>
      </c>
      <c r="D751" s="1">
        <v>63310</v>
      </c>
      <c r="E751" s="1">
        <v>720818</v>
      </c>
      <c r="F751" s="2">
        <v>191494</v>
      </c>
    </row>
    <row r="752" spans="1:6" x14ac:dyDescent="0.25">
      <c r="A752">
        <v>2019</v>
      </c>
      <c r="B752" t="s">
        <v>56</v>
      </c>
      <c r="C752" t="s">
        <v>31</v>
      </c>
      <c r="D752" s="1">
        <v>28672</v>
      </c>
      <c r="E752" s="1">
        <v>245903</v>
      </c>
      <c r="F752" s="2">
        <v>89886</v>
      </c>
    </row>
    <row r="753" spans="1:6" x14ac:dyDescent="0.25">
      <c r="A753">
        <v>2019</v>
      </c>
      <c r="B753" t="s">
        <v>56</v>
      </c>
      <c r="C753" t="s">
        <v>32</v>
      </c>
      <c r="D753" s="1">
        <v>2985</v>
      </c>
      <c r="E753" s="1">
        <v>23264</v>
      </c>
      <c r="F753" s="2">
        <v>65784</v>
      </c>
    </row>
    <row r="754" spans="1:6" x14ac:dyDescent="0.25">
      <c r="A754">
        <v>2019</v>
      </c>
      <c r="B754" t="s">
        <v>56</v>
      </c>
      <c r="C754" t="s">
        <v>33</v>
      </c>
      <c r="D754" s="1">
        <v>29119</v>
      </c>
      <c r="E754" s="1">
        <v>292556</v>
      </c>
      <c r="F754" s="2">
        <v>75683</v>
      </c>
    </row>
    <row r="755" spans="1:6" x14ac:dyDescent="0.25">
      <c r="A755">
        <v>2019</v>
      </c>
      <c r="B755" t="s">
        <v>56</v>
      </c>
      <c r="C755" t="s">
        <v>34</v>
      </c>
      <c r="D755" s="1">
        <v>11672</v>
      </c>
      <c r="E755" s="1">
        <v>77324</v>
      </c>
      <c r="F755" s="2">
        <v>59814</v>
      </c>
    </row>
    <row r="756" spans="1:6" x14ac:dyDescent="0.25">
      <c r="A756">
        <v>2019</v>
      </c>
      <c r="B756" t="s">
        <v>56</v>
      </c>
      <c r="C756" t="s">
        <v>35</v>
      </c>
      <c r="D756" s="1">
        <v>13190</v>
      </c>
      <c r="E756" s="1">
        <v>85425</v>
      </c>
      <c r="F756" s="2">
        <v>73291</v>
      </c>
    </row>
    <row r="757" spans="1:6" x14ac:dyDescent="0.25">
      <c r="A757">
        <v>2019</v>
      </c>
      <c r="B757" t="s">
        <v>56</v>
      </c>
      <c r="C757" t="s">
        <v>36</v>
      </c>
      <c r="D757" s="1">
        <v>29264</v>
      </c>
      <c r="E757" s="1">
        <v>329745</v>
      </c>
      <c r="F757" s="2">
        <v>90778</v>
      </c>
    </row>
    <row r="758" spans="1:6" x14ac:dyDescent="0.25">
      <c r="A758">
        <v>2019</v>
      </c>
      <c r="B758" t="s">
        <v>56</v>
      </c>
      <c r="C758" t="s">
        <v>37</v>
      </c>
      <c r="D758" s="1">
        <v>2934</v>
      </c>
      <c r="E758" s="1">
        <v>32223</v>
      </c>
      <c r="F758" s="2">
        <v>91537</v>
      </c>
    </row>
    <row r="759" spans="1:6" x14ac:dyDescent="0.25">
      <c r="A759">
        <v>2019</v>
      </c>
      <c r="B759" t="s">
        <v>56</v>
      </c>
      <c r="C759" t="s">
        <v>38</v>
      </c>
      <c r="D759" s="1">
        <v>14196</v>
      </c>
      <c r="E759" s="1">
        <v>101755</v>
      </c>
      <c r="F759" s="2">
        <v>64481</v>
      </c>
    </row>
    <row r="760" spans="1:6" x14ac:dyDescent="0.25">
      <c r="A760">
        <v>2019</v>
      </c>
      <c r="B760" t="s">
        <v>56</v>
      </c>
      <c r="C760" t="s">
        <v>39</v>
      </c>
      <c r="D760" s="1">
        <v>3315</v>
      </c>
      <c r="E760" s="1">
        <v>28483</v>
      </c>
      <c r="F760" s="2">
        <v>63499</v>
      </c>
    </row>
    <row r="761" spans="1:6" x14ac:dyDescent="0.25">
      <c r="A761">
        <v>2019</v>
      </c>
      <c r="B761" t="s">
        <v>56</v>
      </c>
      <c r="C761" t="s">
        <v>40</v>
      </c>
      <c r="D761" s="1">
        <v>16270</v>
      </c>
      <c r="E761" s="1">
        <v>157388</v>
      </c>
      <c r="F761" s="2">
        <v>77805</v>
      </c>
    </row>
    <row r="762" spans="1:6" x14ac:dyDescent="0.25">
      <c r="A762">
        <v>2019</v>
      </c>
      <c r="B762" t="s">
        <v>56</v>
      </c>
      <c r="C762" t="s">
        <v>41</v>
      </c>
      <c r="D762" s="1">
        <v>76169</v>
      </c>
      <c r="E762" s="1">
        <v>777574</v>
      </c>
      <c r="F762" s="2">
        <v>86718</v>
      </c>
    </row>
    <row r="763" spans="1:6" x14ac:dyDescent="0.25">
      <c r="A763">
        <v>2019</v>
      </c>
      <c r="B763" t="s">
        <v>56</v>
      </c>
      <c r="C763" t="s">
        <v>42</v>
      </c>
      <c r="D763" s="1">
        <v>11885</v>
      </c>
      <c r="E763" s="1">
        <v>90007</v>
      </c>
      <c r="F763" s="2">
        <v>70967</v>
      </c>
    </row>
    <row r="764" spans="1:6" x14ac:dyDescent="0.25">
      <c r="A764">
        <v>2019</v>
      </c>
      <c r="B764" t="s">
        <v>56</v>
      </c>
      <c r="C764" t="s">
        <v>43</v>
      </c>
      <c r="D764" s="1">
        <v>1709</v>
      </c>
      <c r="E764" s="1">
        <v>11948</v>
      </c>
      <c r="F764" s="2">
        <v>74642</v>
      </c>
    </row>
    <row r="765" spans="1:6" x14ac:dyDescent="0.25">
      <c r="A765">
        <v>2019</v>
      </c>
      <c r="B765" t="s">
        <v>56</v>
      </c>
      <c r="C765" t="s">
        <v>44</v>
      </c>
      <c r="D765" s="1">
        <v>22249</v>
      </c>
      <c r="E765" s="1">
        <v>198459</v>
      </c>
      <c r="F765" s="2">
        <v>88029</v>
      </c>
    </row>
    <row r="766" spans="1:6" x14ac:dyDescent="0.25">
      <c r="A766">
        <v>2019</v>
      </c>
      <c r="B766" t="s">
        <v>56</v>
      </c>
      <c r="C766" t="s">
        <v>45</v>
      </c>
      <c r="D766" s="1">
        <v>17624</v>
      </c>
      <c r="E766" s="1">
        <v>150178</v>
      </c>
      <c r="F766" s="2">
        <v>85242</v>
      </c>
    </row>
    <row r="767" spans="1:6" x14ac:dyDescent="0.25">
      <c r="A767">
        <v>2019</v>
      </c>
      <c r="B767" t="s">
        <v>56</v>
      </c>
      <c r="C767" t="s">
        <v>46</v>
      </c>
      <c r="D767" s="1">
        <v>4003</v>
      </c>
      <c r="E767" s="1">
        <v>24569</v>
      </c>
      <c r="F767" s="2">
        <v>54528</v>
      </c>
    </row>
    <row r="768" spans="1:6" x14ac:dyDescent="0.25">
      <c r="A768">
        <v>2019</v>
      </c>
      <c r="B768" t="s">
        <v>56</v>
      </c>
      <c r="C768" t="s">
        <v>47</v>
      </c>
      <c r="D768" s="1">
        <v>14066</v>
      </c>
      <c r="E768" s="1">
        <v>150327</v>
      </c>
      <c r="F768" s="2">
        <v>74040</v>
      </c>
    </row>
    <row r="769" spans="1:6" x14ac:dyDescent="0.25">
      <c r="A769">
        <v>2019</v>
      </c>
      <c r="B769" t="s">
        <v>56</v>
      </c>
      <c r="C769" t="s">
        <v>48</v>
      </c>
      <c r="D769" s="1">
        <v>2306</v>
      </c>
      <c r="E769" s="1">
        <v>11180</v>
      </c>
      <c r="F769" s="2">
        <v>60849</v>
      </c>
    </row>
    <row r="770" spans="1:6" x14ac:dyDescent="0.25">
      <c r="A770">
        <v>2019</v>
      </c>
      <c r="B770" t="s">
        <v>57</v>
      </c>
      <c r="C770" t="s">
        <v>1</v>
      </c>
      <c r="D770" s="1">
        <v>22186</v>
      </c>
      <c r="E770" s="1">
        <v>251073</v>
      </c>
      <c r="F770" s="2">
        <v>57061</v>
      </c>
    </row>
    <row r="771" spans="1:6" x14ac:dyDescent="0.25">
      <c r="A771">
        <v>2019</v>
      </c>
      <c r="B771" t="s">
        <v>57</v>
      </c>
      <c r="C771" t="s">
        <v>2</v>
      </c>
      <c r="D771" s="1">
        <v>38940</v>
      </c>
      <c r="E771" s="1">
        <v>445648</v>
      </c>
      <c r="F771" s="2">
        <v>58892</v>
      </c>
    </row>
    <row r="772" spans="1:6" x14ac:dyDescent="0.25">
      <c r="A772">
        <v>2019</v>
      </c>
      <c r="B772" t="s">
        <v>57</v>
      </c>
      <c r="C772" t="s">
        <v>3</v>
      </c>
      <c r="D772" s="1">
        <v>14911</v>
      </c>
      <c r="E772" s="1">
        <v>145841</v>
      </c>
      <c r="F772" s="2">
        <v>63354</v>
      </c>
    </row>
    <row r="773" spans="1:6" x14ac:dyDescent="0.25">
      <c r="A773">
        <v>2019</v>
      </c>
      <c r="B773" t="s">
        <v>57</v>
      </c>
      <c r="C773" t="s">
        <v>4</v>
      </c>
      <c r="D773" s="1">
        <v>215691</v>
      </c>
      <c r="E773" s="1">
        <v>2723437</v>
      </c>
      <c r="F773" s="2">
        <v>95348</v>
      </c>
    </row>
    <row r="774" spans="1:6" x14ac:dyDescent="0.25">
      <c r="A774">
        <v>2019</v>
      </c>
      <c r="B774" t="s">
        <v>57</v>
      </c>
      <c r="C774" t="s">
        <v>5</v>
      </c>
      <c r="D774" s="1">
        <v>55003</v>
      </c>
      <c r="E774" s="1">
        <v>439613</v>
      </c>
      <c r="F774" s="2">
        <v>86477</v>
      </c>
    </row>
    <row r="775" spans="1:6" x14ac:dyDescent="0.25">
      <c r="A775">
        <v>2019</v>
      </c>
      <c r="B775" t="s">
        <v>57</v>
      </c>
      <c r="C775" t="s">
        <v>6</v>
      </c>
      <c r="D775" s="1">
        <v>23755</v>
      </c>
      <c r="E775" s="1">
        <v>218815</v>
      </c>
      <c r="F775" s="2">
        <v>92139</v>
      </c>
    </row>
    <row r="776" spans="1:6" x14ac:dyDescent="0.25">
      <c r="A776">
        <v>2019</v>
      </c>
      <c r="B776" t="s">
        <v>57</v>
      </c>
      <c r="C776" t="s">
        <v>7</v>
      </c>
      <c r="D776" s="1">
        <v>9421</v>
      </c>
      <c r="E776" s="1">
        <v>63844</v>
      </c>
      <c r="F776" s="2">
        <v>82658</v>
      </c>
    </row>
    <row r="777" spans="1:6" x14ac:dyDescent="0.25">
      <c r="A777">
        <v>2019</v>
      </c>
      <c r="B777" t="s">
        <v>57</v>
      </c>
      <c r="C777" t="s">
        <v>8</v>
      </c>
      <c r="D777" s="1">
        <v>170397</v>
      </c>
      <c r="E777" s="1">
        <v>1391050</v>
      </c>
      <c r="F777" s="2">
        <v>63740</v>
      </c>
    </row>
    <row r="778" spans="1:6" x14ac:dyDescent="0.25">
      <c r="A778">
        <v>2019</v>
      </c>
      <c r="B778" t="s">
        <v>57</v>
      </c>
      <c r="C778" t="s">
        <v>9</v>
      </c>
      <c r="D778" s="1">
        <v>56304</v>
      </c>
      <c r="E778" s="1">
        <v>717238</v>
      </c>
      <c r="F778" s="2">
        <v>71861</v>
      </c>
    </row>
    <row r="779" spans="1:6" x14ac:dyDescent="0.25">
      <c r="A779">
        <v>2019</v>
      </c>
      <c r="B779" t="s">
        <v>57</v>
      </c>
      <c r="C779" t="s">
        <v>10</v>
      </c>
      <c r="D779" s="1">
        <v>11359</v>
      </c>
      <c r="E779" s="1">
        <v>94181</v>
      </c>
      <c r="F779" s="2">
        <v>55072</v>
      </c>
    </row>
    <row r="780" spans="1:6" x14ac:dyDescent="0.25">
      <c r="A780">
        <v>2019</v>
      </c>
      <c r="B780" t="s">
        <v>57</v>
      </c>
      <c r="C780" t="s">
        <v>11</v>
      </c>
      <c r="D780" s="1">
        <v>75870</v>
      </c>
      <c r="E780" s="1">
        <v>948055</v>
      </c>
      <c r="F780" s="2">
        <v>78228</v>
      </c>
    </row>
    <row r="781" spans="1:6" x14ac:dyDescent="0.25">
      <c r="A781">
        <v>2019</v>
      </c>
      <c r="B781" t="s">
        <v>57</v>
      </c>
      <c r="C781" t="s">
        <v>12</v>
      </c>
      <c r="D781" s="1">
        <v>30165</v>
      </c>
      <c r="E781" s="1">
        <v>346667</v>
      </c>
      <c r="F781" s="2">
        <v>53817</v>
      </c>
    </row>
    <row r="782" spans="1:6" x14ac:dyDescent="0.25">
      <c r="A782">
        <v>2019</v>
      </c>
      <c r="B782" t="s">
        <v>57</v>
      </c>
      <c r="C782" t="s">
        <v>13</v>
      </c>
      <c r="D782" s="1">
        <v>16421</v>
      </c>
      <c r="E782" s="1">
        <v>139337</v>
      </c>
      <c r="F782" s="2">
        <v>56755</v>
      </c>
    </row>
    <row r="783" spans="1:6" x14ac:dyDescent="0.25">
      <c r="A783">
        <v>2019</v>
      </c>
      <c r="B783" t="s">
        <v>57</v>
      </c>
      <c r="C783" t="s">
        <v>14</v>
      </c>
      <c r="D783" s="1">
        <v>16598</v>
      </c>
      <c r="E783" s="1">
        <v>179211</v>
      </c>
      <c r="F783" s="2">
        <v>64554</v>
      </c>
    </row>
    <row r="784" spans="1:6" x14ac:dyDescent="0.25">
      <c r="A784">
        <v>2019</v>
      </c>
      <c r="B784" t="s">
        <v>57</v>
      </c>
      <c r="C784" t="s">
        <v>15</v>
      </c>
      <c r="D784" s="1">
        <v>20866</v>
      </c>
      <c r="E784" s="1">
        <v>216049</v>
      </c>
      <c r="F784" s="2">
        <v>52511</v>
      </c>
    </row>
    <row r="785" spans="1:6" x14ac:dyDescent="0.25">
      <c r="A785">
        <v>2019</v>
      </c>
      <c r="B785" t="s">
        <v>57</v>
      </c>
      <c r="C785" t="s">
        <v>16</v>
      </c>
      <c r="D785" s="1">
        <v>25304</v>
      </c>
      <c r="E785" s="1">
        <v>216009</v>
      </c>
      <c r="F785" s="2">
        <v>57624</v>
      </c>
    </row>
    <row r="786" spans="1:6" x14ac:dyDescent="0.25">
      <c r="A786">
        <v>2019</v>
      </c>
      <c r="B786" t="s">
        <v>57</v>
      </c>
      <c r="C786" t="s">
        <v>17</v>
      </c>
      <c r="D786" s="1">
        <v>10504</v>
      </c>
      <c r="E786" s="1">
        <v>69931</v>
      </c>
      <c r="F786" s="2">
        <v>60893</v>
      </c>
    </row>
    <row r="787" spans="1:6" x14ac:dyDescent="0.25">
      <c r="A787">
        <v>2019</v>
      </c>
      <c r="B787" t="s">
        <v>57</v>
      </c>
      <c r="C787" t="s">
        <v>18</v>
      </c>
      <c r="D787" s="1">
        <v>44172</v>
      </c>
      <c r="E787" s="1">
        <v>461724</v>
      </c>
      <c r="F787" s="2">
        <v>82573</v>
      </c>
    </row>
    <row r="788" spans="1:6" x14ac:dyDescent="0.25">
      <c r="A788">
        <v>2019</v>
      </c>
      <c r="B788" t="s">
        <v>57</v>
      </c>
      <c r="C788" t="s">
        <v>19</v>
      </c>
      <c r="D788" s="1">
        <v>47892</v>
      </c>
      <c r="E788" s="1">
        <v>605822</v>
      </c>
      <c r="F788" s="2">
        <v>113872</v>
      </c>
    </row>
    <row r="789" spans="1:6" x14ac:dyDescent="0.25">
      <c r="A789">
        <v>2019</v>
      </c>
      <c r="B789" t="s">
        <v>57</v>
      </c>
      <c r="C789" t="s">
        <v>20</v>
      </c>
      <c r="D789" s="1">
        <v>44483</v>
      </c>
      <c r="E789" s="1">
        <v>655188</v>
      </c>
      <c r="F789" s="2">
        <v>70805</v>
      </c>
    </row>
    <row r="790" spans="1:6" x14ac:dyDescent="0.25">
      <c r="A790">
        <v>2019</v>
      </c>
      <c r="B790" t="s">
        <v>57</v>
      </c>
      <c r="C790" t="s">
        <v>21</v>
      </c>
      <c r="D790" s="1">
        <v>32903</v>
      </c>
      <c r="E790" s="1">
        <v>383591</v>
      </c>
      <c r="F790" s="2">
        <v>85736</v>
      </c>
    </row>
    <row r="791" spans="1:6" x14ac:dyDescent="0.25">
      <c r="A791">
        <v>2019</v>
      </c>
      <c r="B791" t="s">
        <v>57</v>
      </c>
      <c r="C791" t="s">
        <v>22</v>
      </c>
      <c r="D791" s="1">
        <v>12421</v>
      </c>
      <c r="E791" s="1">
        <v>108490</v>
      </c>
      <c r="F791" s="2">
        <v>43023</v>
      </c>
    </row>
    <row r="792" spans="1:6" x14ac:dyDescent="0.25">
      <c r="A792">
        <v>2019</v>
      </c>
      <c r="B792" t="s">
        <v>57</v>
      </c>
      <c r="C792" t="s">
        <v>23</v>
      </c>
      <c r="D792" s="1">
        <v>34349</v>
      </c>
      <c r="E792" s="1">
        <v>382484</v>
      </c>
      <c r="F792" s="2">
        <v>68700</v>
      </c>
    </row>
    <row r="793" spans="1:6" x14ac:dyDescent="0.25">
      <c r="A793">
        <v>2019</v>
      </c>
      <c r="B793" t="s">
        <v>57</v>
      </c>
      <c r="C793" t="s">
        <v>24</v>
      </c>
      <c r="D793" s="1">
        <v>9482</v>
      </c>
      <c r="E793" s="1">
        <v>43417</v>
      </c>
      <c r="F793" s="2">
        <v>54553</v>
      </c>
    </row>
    <row r="794" spans="1:6" x14ac:dyDescent="0.25">
      <c r="A794">
        <v>2019</v>
      </c>
      <c r="B794" t="s">
        <v>57</v>
      </c>
      <c r="C794" t="s">
        <v>25</v>
      </c>
      <c r="D794" s="1">
        <v>11737</v>
      </c>
      <c r="E794" s="1">
        <v>120560</v>
      </c>
      <c r="F794" s="2">
        <v>60603</v>
      </c>
    </row>
    <row r="795" spans="1:6" x14ac:dyDescent="0.25">
      <c r="A795">
        <v>2019</v>
      </c>
      <c r="B795" t="s">
        <v>57</v>
      </c>
      <c r="C795" t="s">
        <v>26</v>
      </c>
      <c r="D795" s="1">
        <v>20106</v>
      </c>
      <c r="E795" s="1">
        <v>196204</v>
      </c>
      <c r="F795" s="2">
        <v>62008</v>
      </c>
    </row>
    <row r="796" spans="1:6" x14ac:dyDescent="0.25">
      <c r="A796">
        <v>2019</v>
      </c>
      <c r="B796" t="s">
        <v>57</v>
      </c>
      <c r="C796" t="s">
        <v>27</v>
      </c>
      <c r="D796" s="1">
        <v>12808</v>
      </c>
      <c r="E796" s="1">
        <v>83513</v>
      </c>
      <c r="F796" s="2">
        <v>80647</v>
      </c>
    </row>
    <row r="797" spans="1:6" x14ac:dyDescent="0.25">
      <c r="A797">
        <v>2019</v>
      </c>
      <c r="B797" t="s">
        <v>57</v>
      </c>
      <c r="C797" t="s">
        <v>28</v>
      </c>
      <c r="D797" s="1">
        <v>52040</v>
      </c>
      <c r="E797" s="1">
        <v>677810</v>
      </c>
      <c r="F797" s="2">
        <v>94022</v>
      </c>
    </row>
    <row r="798" spans="1:6" x14ac:dyDescent="0.25">
      <c r="A798">
        <v>2019</v>
      </c>
      <c r="B798" t="s">
        <v>57</v>
      </c>
      <c r="C798" t="s">
        <v>29</v>
      </c>
      <c r="D798" s="1">
        <v>11347</v>
      </c>
      <c r="E798" s="1">
        <v>111478</v>
      </c>
      <c r="F798" s="2">
        <v>64156</v>
      </c>
    </row>
    <row r="799" spans="1:6" x14ac:dyDescent="0.25">
      <c r="A799">
        <v>2019</v>
      </c>
      <c r="B799" t="s">
        <v>57</v>
      </c>
      <c r="C799" t="s">
        <v>30</v>
      </c>
      <c r="D799" s="1">
        <v>112890</v>
      </c>
      <c r="E799" s="1">
        <v>1368950</v>
      </c>
      <c r="F799" s="2">
        <v>99615</v>
      </c>
    </row>
    <row r="800" spans="1:6" x14ac:dyDescent="0.25">
      <c r="A800">
        <v>2019</v>
      </c>
      <c r="B800" t="s">
        <v>57</v>
      </c>
      <c r="C800" t="s">
        <v>31</v>
      </c>
      <c r="D800" s="1">
        <v>61321</v>
      </c>
      <c r="E800" s="1">
        <v>649747</v>
      </c>
      <c r="F800" s="2">
        <v>67705</v>
      </c>
    </row>
    <row r="801" spans="1:6" x14ac:dyDescent="0.25">
      <c r="A801">
        <v>2019</v>
      </c>
      <c r="B801" t="s">
        <v>57</v>
      </c>
      <c r="C801" t="s">
        <v>32</v>
      </c>
      <c r="D801" s="1">
        <v>5198</v>
      </c>
      <c r="E801" s="1">
        <v>32856</v>
      </c>
      <c r="F801" s="2">
        <v>63897</v>
      </c>
    </row>
    <row r="802" spans="1:6" x14ac:dyDescent="0.25">
      <c r="A802">
        <v>2019</v>
      </c>
      <c r="B802" t="s">
        <v>57</v>
      </c>
      <c r="C802" t="s">
        <v>33</v>
      </c>
      <c r="D802" s="1">
        <v>54330</v>
      </c>
      <c r="E802" s="1">
        <v>734963</v>
      </c>
      <c r="F802" s="2">
        <v>66752</v>
      </c>
    </row>
    <row r="803" spans="1:6" x14ac:dyDescent="0.25">
      <c r="A803">
        <v>2019</v>
      </c>
      <c r="B803" t="s">
        <v>57</v>
      </c>
      <c r="C803" t="s">
        <v>34</v>
      </c>
      <c r="D803" s="1">
        <v>21148</v>
      </c>
      <c r="E803" s="1">
        <v>194601</v>
      </c>
      <c r="F803" s="2">
        <v>54841</v>
      </c>
    </row>
    <row r="804" spans="1:6" x14ac:dyDescent="0.25">
      <c r="A804">
        <v>2019</v>
      </c>
      <c r="B804" t="s">
        <v>57</v>
      </c>
      <c r="C804" t="s">
        <v>35</v>
      </c>
      <c r="D804" s="1">
        <v>26161</v>
      </c>
      <c r="E804" s="1">
        <v>253667</v>
      </c>
      <c r="F804" s="2">
        <v>73460</v>
      </c>
    </row>
    <row r="805" spans="1:6" x14ac:dyDescent="0.25">
      <c r="A805">
        <v>2019</v>
      </c>
      <c r="B805" t="s">
        <v>57</v>
      </c>
      <c r="C805" t="s">
        <v>36</v>
      </c>
      <c r="D805" s="1">
        <v>64541</v>
      </c>
      <c r="E805" s="1">
        <v>816358</v>
      </c>
      <c r="F805" s="2">
        <v>81681</v>
      </c>
    </row>
    <row r="806" spans="1:6" x14ac:dyDescent="0.25">
      <c r="A806">
        <v>2019</v>
      </c>
      <c r="B806" t="s">
        <v>57</v>
      </c>
      <c r="C806" t="s">
        <v>37</v>
      </c>
      <c r="D806" s="1">
        <v>9043</v>
      </c>
      <c r="E806" s="1">
        <v>68259</v>
      </c>
      <c r="F806" s="2">
        <v>68454</v>
      </c>
    </row>
    <row r="807" spans="1:6" x14ac:dyDescent="0.25">
      <c r="A807">
        <v>2019</v>
      </c>
      <c r="B807" t="s">
        <v>57</v>
      </c>
      <c r="C807" t="s">
        <v>38</v>
      </c>
      <c r="D807" s="1">
        <v>29329</v>
      </c>
      <c r="E807" s="1">
        <v>298404</v>
      </c>
      <c r="F807" s="2">
        <v>52492</v>
      </c>
    </row>
    <row r="808" spans="1:6" x14ac:dyDescent="0.25">
      <c r="A808">
        <v>2019</v>
      </c>
      <c r="B808" t="s">
        <v>57</v>
      </c>
      <c r="C808" t="s">
        <v>39</v>
      </c>
      <c r="D808" s="1">
        <v>5498</v>
      </c>
      <c r="E808" s="1">
        <v>33117</v>
      </c>
      <c r="F808" s="2">
        <v>58619</v>
      </c>
    </row>
    <row r="809" spans="1:6" x14ac:dyDescent="0.25">
      <c r="A809">
        <v>2019</v>
      </c>
      <c r="B809" t="s">
        <v>57</v>
      </c>
      <c r="C809" t="s">
        <v>40</v>
      </c>
      <c r="D809" s="1">
        <v>30774</v>
      </c>
      <c r="E809" s="1">
        <v>425933</v>
      </c>
      <c r="F809" s="2">
        <v>62990</v>
      </c>
    </row>
    <row r="810" spans="1:6" x14ac:dyDescent="0.25">
      <c r="A810">
        <v>2019</v>
      </c>
      <c r="B810" t="s">
        <v>57</v>
      </c>
      <c r="C810" t="s">
        <v>41</v>
      </c>
      <c r="D810" s="1">
        <v>139953</v>
      </c>
      <c r="E810" s="1">
        <v>1794316</v>
      </c>
      <c r="F810" s="2">
        <v>77197</v>
      </c>
    </row>
    <row r="811" spans="1:6" x14ac:dyDescent="0.25">
      <c r="A811">
        <v>2019</v>
      </c>
      <c r="B811" t="s">
        <v>57</v>
      </c>
      <c r="C811" t="s">
        <v>42</v>
      </c>
      <c r="D811" s="1">
        <v>24485</v>
      </c>
      <c r="E811" s="1">
        <v>221851</v>
      </c>
      <c r="F811" s="2">
        <v>64641</v>
      </c>
    </row>
    <row r="812" spans="1:6" x14ac:dyDescent="0.25">
      <c r="A812">
        <v>2019</v>
      </c>
      <c r="B812" t="s">
        <v>57</v>
      </c>
      <c r="C812" t="s">
        <v>43</v>
      </c>
      <c r="D812" s="1">
        <v>5970</v>
      </c>
      <c r="E812" s="1">
        <v>29394</v>
      </c>
      <c r="F812" s="2">
        <v>68986</v>
      </c>
    </row>
    <row r="813" spans="1:6" x14ac:dyDescent="0.25">
      <c r="A813">
        <v>2019</v>
      </c>
      <c r="B813" t="s">
        <v>57</v>
      </c>
      <c r="C813" t="s">
        <v>44</v>
      </c>
      <c r="D813" s="1">
        <v>59342</v>
      </c>
      <c r="E813" s="1">
        <v>762590</v>
      </c>
      <c r="F813" s="2">
        <v>90327</v>
      </c>
    </row>
    <row r="814" spans="1:6" x14ac:dyDescent="0.25">
      <c r="A814">
        <v>2019</v>
      </c>
      <c r="B814" t="s">
        <v>57</v>
      </c>
      <c r="C814" t="s">
        <v>45</v>
      </c>
      <c r="D814" s="1">
        <v>41249</v>
      </c>
      <c r="E814" s="1">
        <v>425615</v>
      </c>
      <c r="F814" s="2">
        <v>85460</v>
      </c>
    </row>
    <row r="815" spans="1:6" x14ac:dyDescent="0.25">
      <c r="A815">
        <v>2019</v>
      </c>
      <c r="B815" t="s">
        <v>57</v>
      </c>
      <c r="C815" t="s">
        <v>46</v>
      </c>
      <c r="D815" s="1">
        <v>8381</v>
      </c>
      <c r="E815" s="1">
        <v>69069</v>
      </c>
      <c r="F815" s="2">
        <v>52180</v>
      </c>
    </row>
    <row r="816" spans="1:6" x14ac:dyDescent="0.25">
      <c r="A816">
        <v>2019</v>
      </c>
      <c r="B816" t="s">
        <v>57</v>
      </c>
      <c r="C816" t="s">
        <v>47</v>
      </c>
      <c r="D816" s="1">
        <v>26927</v>
      </c>
      <c r="E816" s="1">
        <v>326120</v>
      </c>
      <c r="F816" s="2">
        <v>63192</v>
      </c>
    </row>
    <row r="817" spans="1:6" x14ac:dyDescent="0.25">
      <c r="A817">
        <v>2019</v>
      </c>
      <c r="B817" t="s">
        <v>57</v>
      </c>
      <c r="C817" t="s">
        <v>48</v>
      </c>
      <c r="D817" s="1">
        <v>4728</v>
      </c>
      <c r="E817" s="1">
        <v>19196</v>
      </c>
      <c r="F817" s="2">
        <v>56253</v>
      </c>
    </row>
    <row r="818" spans="1:6" x14ac:dyDescent="0.25">
      <c r="A818">
        <v>2019</v>
      </c>
      <c r="B818" t="s">
        <v>58</v>
      </c>
      <c r="C818" t="s">
        <v>1</v>
      </c>
      <c r="D818" s="1">
        <v>13692</v>
      </c>
      <c r="E818" s="1">
        <v>238078</v>
      </c>
      <c r="F818" s="2">
        <v>47785</v>
      </c>
    </row>
    <row r="819" spans="1:6" x14ac:dyDescent="0.25">
      <c r="A819">
        <v>2019</v>
      </c>
      <c r="B819" t="s">
        <v>58</v>
      </c>
      <c r="C819" t="s">
        <v>2</v>
      </c>
      <c r="D819" s="1">
        <v>19924</v>
      </c>
      <c r="E819" s="1">
        <v>457984</v>
      </c>
      <c r="F819" s="2">
        <v>52632</v>
      </c>
    </row>
    <row r="820" spans="1:6" x14ac:dyDescent="0.25">
      <c r="A820">
        <v>2019</v>
      </c>
      <c r="B820" t="s">
        <v>58</v>
      </c>
      <c r="C820" t="s">
        <v>3</v>
      </c>
      <c r="D820" s="1">
        <v>15780</v>
      </c>
      <c r="E820" s="1">
        <v>187607</v>
      </c>
      <c r="F820" s="2">
        <v>43983</v>
      </c>
    </row>
    <row r="821" spans="1:6" x14ac:dyDescent="0.25">
      <c r="A821">
        <v>2019</v>
      </c>
      <c r="B821" t="s">
        <v>58</v>
      </c>
      <c r="C821" t="s">
        <v>4</v>
      </c>
      <c r="D821" s="1">
        <v>639529</v>
      </c>
      <c r="E821" s="1">
        <v>2734574</v>
      </c>
      <c r="F821" s="2">
        <v>53909</v>
      </c>
    </row>
    <row r="822" spans="1:6" x14ac:dyDescent="0.25">
      <c r="A822">
        <v>2019</v>
      </c>
      <c r="B822" t="s">
        <v>58</v>
      </c>
      <c r="C822" t="s">
        <v>5</v>
      </c>
      <c r="D822" s="1">
        <v>21747</v>
      </c>
      <c r="E822" s="1">
        <v>341496</v>
      </c>
      <c r="F822" s="2">
        <v>51600</v>
      </c>
    </row>
    <row r="823" spans="1:6" x14ac:dyDescent="0.25">
      <c r="A823">
        <v>2019</v>
      </c>
      <c r="B823" t="s">
        <v>58</v>
      </c>
      <c r="C823" t="s">
        <v>6</v>
      </c>
      <c r="D823" s="1">
        <v>13478</v>
      </c>
      <c r="E823" s="1">
        <v>330418</v>
      </c>
      <c r="F823" s="2">
        <v>57419</v>
      </c>
    </row>
    <row r="824" spans="1:6" x14ac:dyDescent="0.25">
      <c r="A824">
        <v>2019</v>
      </c>
      <c r="B824" t="s">
        <v>58</v>
      </c>
      <c r="C824" t="s">
        <v>7</v>
      </c>
      <c r="D824" s="1">
        <v>5386</v>
      </c>
      <c r="E824" s="1">
        <v>76932</v>
      </c>
      <c r="F824" s="2">
        <v>55284</v>
      </c>
    </row>
    <row r="825" spans="1:6" x14ac:dyDescent="0.25">
      <c r="A825">
        <v>2019</v>
      </c>
      <c r="B825" t="s">
        <v>58</v>
      </c>
      <c r="C825" t="s">
        <v>8</v>
      </c>
      <c r="D825" s="1">
        <v>76615</v>
      </c>
      <c r="E825" s="1">
        <v>1324281</v>
      </c>
      <c r="F825" s="2">
        <v>52039</v>
      </c>
    </row>
    <row r="826" spans="1:6" x14ac:dyDescent="0.25">
      <c r="A826">
        <v>2019</v>
      </c>
      <c r="B826" t="s">
        <v>58</v>
      </c>
      <c r="C826" t="s">
        <v>9</v>
      </c>
      <c r="D826" s="1">
        <v>29998</v>
      </c>
      <c r="E826" s="1">
        <v>580134</v>
      </c>
      <c r="F826" s="2">
        <v>53810</v>
      </c>
    </row>
    <row r="827" spans="1:6" x14ac:dyDescent="0.25">
      <c r="A827">
        <v>2019</v>
      </c>
      <c r="B827" t="s">
        <v>58</v>
      </c>
      <c r="C827" t="s">
        <v>10</v>
      </c>
      <c r="D827" s="1">
        <v>8163</v>
      </c>
      <c r="E827" s="1">
        <v>105424</v>
      </c>
      <c r="F827" s="2">
        <v>43475</v>
      </c>
    </row>
    <row r="828" spans="1:6" x14ac:dyDescent="0.25">
      <c r="A828">
        <v>2019</v>
      </c>
      <c r="B828" t="s">
        <v>58</v>
      </c>
      <c r="C828" t="s">
        <v>11</v>
      </c>
      <c r="D828" s="1">
        <v>35102</v>
      </c>
      <c r="E828" s="1">
        <v>924699</v>
      </c>
      <c r="F828" s="2">
        <v>52038</v>
      </c>
    </row>
    <row r="829" spans="1:6" x14ac:dyDescent="0.25">
      <c r="A829">
        <v>2019</v>
      </c>
      <c r="B829" t="s">
        <v>58</v>
      </c>
      <c r="C829" t="s">
        <v>12</v>
      </c>
      <c r="D829" s="1">
        <v>16247</v>
      </c>
      <c r="E829" s="1">
        <v>468491</v>
      </c>
      <c r="F829" s="2">
        <v>49107</v>
      </c>
    </row>
    <row r="830" spans="1:6" x14ac:dyDescent="0.25">
      <c r="A830">
        <v>2019</v>
      </c>
      <c r="B830" t="s">
        <v>58</v>
      </c>
      <c r="C830" t="s">
        <v>13</v>
      </c>
      <c r="D830" s="1">
        <v>11966</v>
      </c>
      <c r="E830" s="1">
        <v>219013</v>
      </c>
      <c r="F830" s="2">
        <v>44392</v>
      </c>
    </row>
    <row r="831" spans="1:6" x14ac:dyDescent="0.25">
      <c r="A831">
        <v>2019</v>
      </c>
      <c r="B831" t="s">
        <v>58</v>
      </c>
      <c r="C831" t="s">
        <v>14</v>
      </c>
      <c r="D831" s="1">
        <v>10085</v>
      </c>
      <c r="E831" s="1">
        <v>197874</v>
      </c>
      <c r="F831" s="2">
        <v>43909</v>
      </c>
    </row>
    <row r="832" spans="1:6" x14ac:dyDescent="0.25">
      <c r="A832">
        <v>2019</v>
      </c>
      <c r="B832" t="s">
        <v>58</v>
      </c>
      <c r="C832" t="s">
        <v>15</v>
      </c>
      <c r="D832" s="1">
        <v>18442</v>
      </c>
      <c r="E832" s="1">
        <v>272579</v>
      </c>
      <c r="F832" s="2">
        <v>49141</v>
      </c>
    </row>
    <row r="833" spans="1:6" x14ac:dyDescent="0.25">
      <c r="A833">
        <v>2019</v>
      </c>
      <c r="B833" t="s">
        <v>58</v>
      </c>
      <c r="C833" t="s">
        <v>16</v>
      </c>
      <c r="D833" s="1">
        <v>16110</v>
      </c>
      <c r="E833" s="1">
        <v>305742</v>
      </c>
      <c r="F833" s="2">
        <v>44832</v>
      </c>
    </row>
    <row r="834" spans="1:6" x14ac:dyDescent="0.25">
      <c r="A834">
        <v>2019</v>
      </c>
      <c r="B834" t="s">
        <v>58</v>
      </c>
      <c r="C834" t="s">
        <v>17</v>
      </c>
      <c r="D834" s="1">
        <v>5474</v>
      </c>
      <c r="E834" s="1">
        <v>120085</v>
      </c>
      <c r="F834" s="2">
        <v>49342</v>
      </c>
    </row>
    <row r="835" spans="1:6" x14ac:dyDescent="0.25">
      <c r="A835">
        <v>2019</v>
      </c>
      <c r="B835" t="s">
        <v>58</v>
      </c>
      <c r="C835" t="s">
        <v>18</v>
      </c>
      <c r="D835" s="1">
        <v>21419</v>
      </c>
      <c r="E835" s="1">
        <v>451332</v>
      </c>
      <c r="F835" s="2">
        <v>55476</v>
      </c>
    </row>
    <row r="836" spans="1:6" x14ac:dyDescent="0.25">
      <c r="A836">
        <v>2019</v>
      </c>
      <c r="B836" t="s">
        <v>58</v>
      </c>
      <c r="C836" t="s">
        <v>19</v>
      </c>
      <c r="D836" s="1">
        <v>68761</v>
      </c>
      <c r="E836" s="1">
        <v>790552</v>
      </c>
      <c r="F836" s="2">
        <v>59886</v>
      </c>
    </row>
    <row r="837" spans="1:6" x14ac:dyDescent="0.25">
      <c r="A837">
        <v>2019</v>
      </c>
      <c r="B837" t="s">
        <v>58</v>
      </c>
      <c r="C837" t="s">
        <v>20</v>
      </c>
      <c r="D837" s="1">
        <v>25357</v>
      </c>
      <c r="E837" s="1">
        <v>661203</v>
      </c>
      <c r="F837" s="2">
        <v>50845</v>
      </c>
    </row>
    <row r="838" spans="1:6" x14ac:dyDescent="0.25">
      <c r="A838">
        <v>2019</v>
      </c>
      <c r="B838" t="s">
        <v>58</v>
      </c>
      <c r="C838" t="s">
        <v>21</v>
      </c>
      <c r="D838" s="1">
        <v>20728</v>
      </c>
      <c r="E838" s="1">
        <v>530749</v>
      </c>
      <c r="F838" s="2">
        <v>52656</v>
      </c>
    </row>
    <row r="839" spans="1:6" x14ac:dyDescent="0.25">
      <c r="A839">
        <v>2019</v>
      </c>
      <c r="B839" t="s">
        <v>58</v>
      </c>
      <c r="C839" t="s">
        <v>22</v>
      </c>
      <c r="D839" s="1">
        <v>7557</v>
      </c>
      <c r="E839" s="1">
        <v>146077</v>
      </c>
      <c r="F839" s="2">
        <v>42620</v>
      </c>
    </row>
    <row r="840" spans="1:6" x14ac:dyDescent="0.25">
      <c r="A840">
        <v>2019</v>
      </c>
      <c r="B840" t="s">
        <v>58</v>
      </c>
      <c r="C840" t="s">
        <v>23</v>
      </c>
      <c r="D840" s="1">
        <v>52078</v>
      </c>
      <c r="E840" s="1">
        <v>462462</v>
      </c>
      <c r="F840" s="2">
        <v>47562</v>
      </c>
    </row>
    <row r="841" spans="1:6" x14ac:dyDescent="0.25">
      <c r="A841">
        <v>2019</v>
      </c>
      <c r="B841" t="s">
        <v>58</v>
      </c>
      <c r="C841" t="s">
        <v>24</v>
      </c>
      <c r="D841" s="1">
        <v>4834</v>
      </c>
      <c r="E841" s="1">
        <v>74646</v>
      </c>
      <c r="F841" s="2">
        <v>49258</v>
      </c>
    </row>
    <row r="842" spans="1:6" x14ac:dyDescent="0.25">
      <c r="A842">
        <v>2019</v>
      </c>
      <c r="B842" t="s">
        <v>58</v>
      </c>
      <c r="C842" t="s">
        <v>25</v>
      </c>
      <c r="D842" s="1">
        <v>11559</v>
      </c>
      <c r="E842" s="1">
        <v>139275</v>
      </c>
      <c r="F842" s="2">
        <v>48735</v>
      </c>
    </row>
    <row r="843" spans="1:6" x14ac:dyDescent="0.25">
      <c r="A843">
        <v>2019</v>
      </c>
      <c r="B843" t="s">
        <v>58</v>
      </c>
      <c r="C843" t="s">
        <v>26</v>
      </c>
      <c r="D843" s="1">
        <v>8934</v>
      </c>
      <c r="E843" s="1">
        <v>143417</v>
      </c>
      <c r="F843" s="2">
        <v>54808</v>
      </c>
    </row>
    <row r="844" spans="1:6" x14ac:dyDescent="0.25">
      <c r="A844">
        <v>2019</v>
      </c>
      <c r="B844" t="s">
        <v>58</v>
      </c>
      <c r="C844" t="s">
        <v>27</v>
      </c>
      <c r="D844" s="1">
        <v>4773</v>
      </c>
      <c r="E844" s="1">
        <v>114430</v>
      </c>
      <c r="F844" s="2">
        <v>58363</v>
      </c>
    </row>
    <row r="845" spans="1:6" x14ac:dyDescent="0.25">
      <c r="A845">
        <v>2019</v>
      </c>
      <c r="B845" t="s">
        <v>58</v>
      </c>
      <c r="C845" t="s">
        <v>28</v>
      </c>
      <c r="D845" s="1">
        <v>40687</v>
      </c>
      <c r="E845" s="1">
        <v>670070</v>
      </c>
      <c r="F845" s="2">
        <v>55124</v>
      </c>
    </row>
    <row r="846" spans="1:6" x14ac:dyDescent="0.25">
      <c r="A846">
        <v>2019</v>
      </c>
      <c r="B846" t="s">
        <v>58</v>
      </c>
      <c r="C846" t="s">
        <v>29</v>
      </c>
      <c r="D846" s="1">
        <v>10974</v>
      </c>
      <c r="E846" s="1">
        <v>130181</v>
      </c>
      <c r="F846" s="2">
        <v>42852</v>
      </c>
    </row>
    <row r="847" spans="1:6" x14ac:dyDescent="0.25">
      <c r="A847">
        <v>2019</v>
      </c>
      <c r="B847" t="s">
        <v>58</v>
      </c>
      <c r="C847" t="s">
        <v>30</v>
      </c>
      <c r="D847" s="1">
        <v>67202</v>
      </c>
      <c r="E847" s="1">
        <v>1981493</v>
      </c>
      <c r="F847" s="2">
        <v>54638</v>
      </c>
    </row>
    <row r="848" spans="1:6" x14ac:dyDescent="0.25">
      <c r="A848">
        <v>2019</v>
      </c>
      <c r="B848" t="s">
        <v>58</v>
      </c>
      <c r="C848" t="s">
        <v>31</v>
      </c>
      <c r="D848" s="1">
        <v>28199</v>
      </c>
      <c r="E848" s="1">
        <v>606564</v>
      </c>
      <c r="F848" s="2">
        <v>50123</v>
      </c>
    </row>
    <row r="849" spans="1:6" x14ac:dyDescent="0.25">
      <c r="A849">
        <v>2019</v>
      </c>
      <c r="B849" t="s">
        <v>58</v>
      </c>
      <c r="C849" t="s">
        <v>32</v>
      </c>
      <c r="D849" s="1">
        <v>2581</v>
      </c>
      <c r="E849" s="1">
        <v>65771</v>
      </c>
      <c r="F849" s="2">
        <v>52585</v>
      </c>
    </row>
    <row r="850" spans="1:6" x14ac:dyDescent="0.25">
      <c r="A850">
        <v>2019</v>
      </c>
      <c r="B850" t="s">
        <v>58</v>
      </c>
      <c r="C850" t="s">
        <v>33</v>
      </c>
      <c r="D850" s="1">
        <v>35525</v>
      </c>
      <c r="E850" s="1">
        <v>908891</v>
      </c>
      <c r="F850" s="2">
        <v>47891</v>
      </c>
    </row>
    <row r="851" spans="1:6" x14ac:dyDescent="0.25">
      <c r="A851">
        <v>2019</v>
      </c>
      <c r="B851" t="s">
        <v>58</v>
      </c>
      <c r="C851" t="s">
        <v>34</v>
      </c>
      <c r="D851" s="1">
        <v>13345</v>
      </c>
      <c r="E851" s="1">
        <v>213244</v>
      </c>
      <c r="F851" s="2">
        <v>46841</v>
      </c>
    </row>
    <row r="852" spans="1:6" x14ac:dyDescent="0.25">
      <c r="A852">
        <v>2019</v>
      </c>
      <c r="B852" t="s">
        <v>58</v>
      </c>
      <c r="C852" t="s">
        <v>35</v>
      </c>
      <c r="D852" s="1">
        <v>16113</v>
      </c>
      <c r="E852" s="1">
        <v>295311</v>
      </c>
      <c r="F852" s="2">
        <v>51842</v>
      </c>
    </row>
    <row r="853" spans="1:6" x14ac:dyDescent="0.25">
      <c r="A853">
        <v>2019</v>
      </c>
      <c r="B853" t="s">
        <v>58</v>
      </c>
      <c r="C853" t="s">
        <v>36</v>
      </c>
      <c r="D853" s="1">
        <v>57945</v>
      </c>
      <c r="E853" s="1">
        <v>1230922</v>
      </c>
      <c r="F853" s="2">
        <v>53416</v>
      </c>
    </row>
    <row r="854" spans="1:6" x14ac:dyDescent="0.25">
      <c r="A854">
        <v>2019</v>
      </c>
      <c r="B854" t="s">
        <v>58</v>
      </c>
      <c r="C854" t="s">
        <v>37</v>
      </c>
      <c r="D854" s="1">
        <v>4664</v>
      </c>
      <c r="E854" s="1">
        <v>102395</v>
      </c>
      <c r="F854" s="2">
        <v>50458</v>
      </c>
    </row>
    <row r="855" spans="1:6" x14ac:dyDescent="0.25">
      <c r="A855">
        <v>2019</v>
      </c>
      <c r="B855" t="s">
        <v>58</v>
      </c>
      <c r="C855" t="s">
        <v>38</v>
      </c>
      <c r="D855" s="1">
        <v>12757</v>
      </c>
      <c r="E855" s="1">
        <v>237600</v>
      </c>
      <c r="F855" s="2">
        <v>47296</v>
      </c>
    </row>
    <row r="856" spans="1:6" x14ac:dyDescent="0.25">
      <c r="A856">
        <v>2019</v>
      </c>
      <c r="B856" t="s">
        <v>58</v>
      </c>
      <c r="C856" t="s">
        <v>39</v>
      </c>
      <c r="D856" s="1">
        <v>2904</v>
      </c>
      <c r="E856" s="1">
        <v>68913</v>
      </c>
      <c r="F856" s="2">
        <v>52412</v>
      </c>
    </row>
    <row r="857" spans="1:6" x14ac:dyDescent="0.25">
      <c r="A857">
        <v>2019</v>
      </c>
      <c r="B857" t="s">
        <v>58</v>
      </c>
      <c r="C857" t="s">
        <v>40</v>
      </c>
      <c r="D857" s="1">
        <v>16563</v>
      </c>
      <c r="E857" s="1">
        <v>427328</v>
      </c>
      <c r="F857" s="2">
        <v>53183</v>
      </c>
    </row>
    <row r="858" spans="1:6" x14ac:dyDescent="0.25">
      <c r="A858">
        <v>2019</v>
      </c>
      <c r="B858" t="s">
        <v>58</v>
      </c>
      <c r="C858" t="s">
        <v>41</v>
      </c>
      <c r="D858" s="1">
        <v>94237</v>
      </c>
      <c r="E858" s="1">
        <v>1684606</v>
      </c>
      <c r="F858" s="2">
        <v>49322</v>
      </c>
    </row>
    <row r="859" spans="1:6" x14ac:dyDescent="0.25">
      <c r="A859">
        <v>2019</v>
      </c>
      <c r="B859" t="s">
        <v>58</v>
      </c>
      <c r="C859" t="s">
        <v>42</v>
      </c>
      <c r="D859" s="1">
        <v>12857</v>
      </c>
      <c r="E859" s="1">
        <v>193373</v>
      </c>
      <c r="F859" s="2">
        <v>44983</v>
      </c>
    </row>
    <row r="860" spans="1:6" x14ac:dyDescent="0.25">
      <c r="A860">
        <v>2019</v>
      </c>
      <c r="B860" t="s">
        <v>58</v>
      </c>
      <c r="C860" t="s">
        <v>43</v>
      </c>
      <c r="D860" s="1">
        <v>2503</v>
      </c>
      <c r="E860" s="1">
        <v>62317</v>
      </c>
      <c r="F860" s="2">
        <v>48501</v>
      </c>
    </row>
    <row r="861" spans="1:6" x14ac:dyDescent="0.25">
      <c r="A861">
        <v>2019</v>
      </c>
      <c r="B861" t="s">
        <v>58</v>
      </c>
      <c r="C861" t="s">
        <v>44</v>
      </c>
      <c r="D861" s="1">
        <v>50144</v>
      </c>
      <c r="E861" s="1">
        <v>517645</v>
      </c>
      <c r="F861" s="2">
        <v>50876</v>
      </c>
    </row>
    <row r="862" spans="1:6" x14ac:dyDescent="0.25">
      <c r="A862">
        <v>2019</v>
      </c>
      <c r="B862" t="s">
        <v>58</v>
      </c>
      <c r="C862" t="s">
        <v>45</v>
      </c>
      <c r="D862" s="1">
        <v>64023</v>
      </c>
      <c r="E862" s="1">
        <v>478274</v>
      </c>
      <c r="F862" s="2">
        <v>53267</v>
      </c>
    </row>
    <row r="863" spans="1:6" x14ac:dyDescent="0.25">
      <c r="A863">
        <v>2019</v>
      </c>
      <c r="B863" t="s">
        <v>58</v>
      </c>
      <c r="C863" t="s">
        <v>46</v>
      </c>
      <c r="D863" s="1">
        <v>5755</v>
      </c>
      <c r="E863" s="1">
        <v>125528</v>
      </c>
      <c r="F863" s="2">
        <v>47876</v>
      </c>
    </row>
    <row r="864" spans="1:6" x14ac:dyDescent="0.25">
      <c r="A864">
        <v>2019</v>
      </c>
      <c r="B864" t="s">
        <v>58</v>
      </c>
      <c r="C864" t="s">
        <v>47</v>
      </c>
      <c r="D864" s="1">
        <v>29257</v>
      </c>
      <c r="E864" s="1">
        <v>440255</v>
      </c>
      <c r="F864" s="2">
        <v>50951</v>
      </c>
    </row>
    <row r="865" spans="1:6" x14ac:dyDescent="0.25">
      <c r="A865">
        <v>2019</v>
      </c>
      <c r="B865" t="s">
        <v>58</v>
      </c>
      <c r="C865" t="s">
        <v>48</v>
      </c>
      <c r="D865" s="1">
        <v>3384</v>
      </c>
      <c r="E865" s="1">
        <v>27323</v>
      </c>
      <c r="F865" s="2">
        <v>44083</v>
      </c>
    </row>
    <row r="866" spans="1:6" x14ac:dyDescent="0.25">
      <c r="A866">
        <v>2019</v>
      </c>
      <c r="B866" t="s">
        <v>59</v>
      </c>
      <c r="C866" t="s">
        <v>1</v>
      </c>
      <c r="D866" s="1">
        <v>11180</v>
      </c>
      <c r="E866" s="1">
        <v>208446</v>
      </c>
      <c r="F866" s="2">
        <v>17618</v>
      </c>
    </row>
    <row r="867" spans="1:6" x14ac:dyDescent="0.25">
      <c r="A867">
        <v>2019</v>
      </c>
      <c r="B867" t="s">
        <v>59</v>
      </c>
      <c r="C867" t="s">
        <v>2</v>
      </c>
      <c r="D867" s="1">
        <v>14256</v>
      </c>
      <c r="E867" s="1">
        <v>331295</v>
      </c>
      <c r="F867" s="2">
        <v>25557</v>
      </c>
    </row>
    <row r="868" spans="1:6" x14ac:dyDescent="0.25">
      <c r="A868">
        <v>2019</v>
      </c>
      <c r="B868" t="s">
        <v>59</v>
      </c>
      <c r="C868" t="s">
        <v>3</v>
      </c>
      <c r="D868" s="1">
        <v>7315</v>
      </c>
      <c r="E868" s="1">
        <v>120644</v>
      </c>
      <c r="F868" s="2">
        <v>17299</v>
      </c>
    </row>
    <row r="869" spans="1:6" x14ac:dyDescent="0.25">
      <c r="A869">
        <v>2019</v>
      </c>
      <c r="B869" t="s">
        <v>59</v>
      </c>
      <c r="C869" t="s">
        <v>4</v>
      </c>
      <c r="D869" s="1">
        <v>116191</v>
      </c>
      <c r="E869" s="1">
        <v>2034920</v>
      </c>
      <c r="F869" s="2">
        <v>32379</v>
      </c>
    </row>
    <row r="870" spans="1:6" x14ac:dyDescent="0.25">
      <c r="A870">
        <v>2019</v>
      </c>
      <c r="B870" t="s">
        <v>59</v>
      </c>
      <c r="C870" t="s">
        <v>5</v>
      </c>
      <c r="D870" s="1">
        <v>17317</v>
      </c>
      <c r="E870" s="1">
        <v>344935</v>
      </c>
      <c r="F870" s="2">
        <v>27131</v>
      </c>
    </row>
    <row r="871" spans="1:6" x14ac:dyDescent="0.25">
      <c r="A871">
        <v>2019</v>
      </c>
      <c r="B871" t="s">
        <v>59</v>
      </c>
      <c r="C871" t="s">
        <v>6</v>
      </c>
      <c r="D871" s="1">
        <v>10917</v>
      </c>
      <c r="E871" s="1">
        <v>157574</v>
      </c>
      <c r="F871" s="2">
        <v>24451</v>
      </c>
    </row>
    <row r="872" spans="1:6" x14ac:dyDescent="0.25">
      <c r="A872">
        <v>2019</v>
      </c>
      <c r="B872" t="s">
        <v>59</v>
      </c>
      <c r="C872" t="s">
        <v>7</v>
      </c>
      <c r="D872" s="1">
        <v>2710</v>
      </c>
      <c r="E872" s="1">
        <v>53038</v>
      </c>
      <c r="F872" s="2">
        <v>21264</v>
      </c>
    </row>
    <row r="873" spans="1:6" x14ac:dyDescent="0.25">
      <c r="A873">
        <v>2019</v>
      </c>
      <c r="B873" t="s">
        <v>59</v>
      </c>
      <c r="C873" t="s">
        <v>8</v>
      </c>
      <c r="D873" s="1">
        <v>58596</v>
      </c>
      <c r="E873" s="1">
        <v>1257201</v>
      </c>
      <c r="F873" s="2">
        <v>26675</v>
      </c>
    </row>
    <row r="874" spans="1:6" x14ac:dyDescent="0.25">
      <c r="A874">
        <v>2019</v>
      </c>
      <c r="B874" t="s">
        <v>59</v>
      </c>
      <c r="C874" t="s">
        <v>9</v>
      </c>
      <c r="D874" s="1">
        <v>25254</v>
      </c>
      <c r="E874" s="1">
        <v>498529</v>
      </c>
      <c r="F874" s="2">
        <v>21342</v>
      </c>
    </row>
    <row r="875" spans="1:6" x14ac:dyDescent="0.25">
      <c r="A875">
        <v>2019</v>
      </c>
      <c r="B875" t="s">
        <v>59</v>
      </c>
      <c r="C875" t="s">
        <v>10</v>
      </c>
      <c r="D875" s="1">
        <v>5038</v>
      </c>
      <c r="E875" s="1">
        <v>82521</v>
      </c>
      <c r="F875" s="2">
        <v>17770</v>
      </c>
    </row>
    <row r="876" spans="1:6" x14ac:dyDescent="0.25">
      <c r="A876">
        <v>2019</v>
      </c>
      <c r="B876" t="s">
        <v>59</v>
      </c>
      <c r="C876" t="s">
        <v>11</v>
      </c>
      <c r="D876" s="1">
        <v>33183</v>
      </c>
      <c r="E876" s="1">
        <v>622987</v>
      </c>
      <c r="F876" s="2">
        <v>24703</v>
      </c>
    </row>
    <row r="877" spans="1:6" x14ac:dyDescent="0.25">
      <c r="A877">
        <v>2019</v>
      </c>
      <c r="B877" t="s">
        <v>59</v>
      </c>
      <c r="C877" t="s">
        <v>12</v>
      </c>
      <c r="D877" s="1">
        <v>15776</v>
      </c>
      <c r="E877" s="1">
        <v>313889</v>
      </c>
      <c r="F877" s="2">
        <v>19660</v>
      </c>
    </row>
    <row r="878" spans="1:6" x14ac:dyDescent="0.25">
      <c r="A878">
        <v>2019</v>
      </c>
      <c r="B878" t="s">
        <v>59</v>
      </c>
      <c r="C878" t="s">
        <v>13</v>
      </c>
      <c r="D878" s="1">
        <v>8796</v>
      </c>
      <c r="E878" s="1">
        <v>144265</v>
      </c>
      <c r="F878" s="2">
        <v>17261</v>
      </c>
    </row>
    <row r="879" spans="1:6" x14ac:dyDescent="0.25">
      <c r="A879">
        <v>2019</v>
      </c>
      <c r="B879" t="s">
        <v>59</v>
      </c>
      <c r="C879" t="s">
        <v>14</v>
      </c>
      <c r="D879" s="1">
        <v>6871</v>
      </c>
      <c r="E879" s="1">
        <v>130101</v>
      </c>
      <c r="F879" s="2">
        <v>17333</v>
      </c>
    </row>
    <row r="880" spans="1:6" x14ac:dyDescent="0.25">
      <c r="A880">
        <v>2019</v>
      </c>
      <c r="B880" t="s">
        <v>59</v>
      </c>
      <c r="C880" t="s">
        <v>15</v>
      </c>
      <c r="D880" s="1">
        <v>10118</v>
      </c>
      <c r="E880" s="1">
        <v>201748</v>
      </c>
      <c r="F880" s="2">
        <v>18350</v>
      </c>
    </row>
    <row r="881" spans="1:6" x14ac:dyDescent="0.25">
      <c r="A881">
        <v>2019</v>
      </c>
      <c r="B881" t="s">
        <v>59</v>
      </c>
      <c r="C881" t="s">
        <v>16</v>
      </c>
      <c r="D881" s="1">
        <v>12912</v>
      </c>
      <c r="E881" s="1">
        <v>237469</v>
      </c>
      <c r="F881" s="2">
        <v>21789</v>
      </c>
    </row>
    <row r="882" spans="1:6" x14ac:dyDescent="0.25">
      <c r="A882">
        <v>2019</v>
      </c>
      <c r="B882" t="s">
        <v>59</v>
      </c>
      <c r="C882" t="s">
        <v>17</v>
      </c>
      <c r="D882" s="1">
        <v>5132</v>
      </c>
      <c r="E882" s="1">
        <v>69501</v>
      </c>
      <c r="F882" s="2">
        <v>23169</v>
      </c>
    </row>
    <row r="883" spans="1:6" x14ac:dyDescent="0.25">
      <c r="A883">
        <v>2019</v>
      </c>
      <c r="B883" t="s">
        <v>59</v>
      </c>
      <c r="C883" t="s">
        <v>18</v>
      </c>
      <c r="D883" s="1">
        <v>15043</v>
      </c>
      <c r="E883" s="1">
        <v>282746</v>
      </c>
      <c r="F883" s="2">
        <v>24758</v>
      </c>
    </row>
    <row r="884" spans="1:6" x14ac:dyDescent="0.25">
      <c r="A884">
        <v>2019</v>
      </c>
      <c r="B884" t="s">
        <v>59</v>
      </c>
      <c r="C884" t="s">
        <v>19</v>
      </c>
      <c r="D884" s="1">
        <v>20740</v>
      </c>
      <c r="E884" s="1">
        <v>379863</v>
      </c>
      <c r="F884" s="2">
        <v>29500</v>
      </c>
    </row>
    <row r="885" spans="1:6" x14ac:dyDescent="0.25">
      <c r="A885">
        <v>2019</v>
      </c>
      <c r="B885" t="s">
        <v>59</v>
      </c>
      <c r="C885" t="s">
        <v>20</v>
      </c>
      <c r="D885" s="1">
        <v>23113</v>
      </c>
      <c r="E885" s="1">
        <v>434299</v>
      </c>
      <c r="F885" s="2">
        <v>21121</v>
      </c>
    </row>
    <row r="886" spans="1:6" x14ac:dyDescent="0.25">
      <c r="A886">
        <v>2019</v>
      </c>
      <c r="B886" t="s">
        <v>59</v>
      </c>
      <c r="C886" t="s">
        <v>21</v>
      </c>
      <c r="D886" s="1">
        <v>15325</v>
      </c>
      <c r="E886" s="1">
        <v>275608</v>
      </c>
      <c r="F886" s="2">
        <v>23261</v>
      </c>
    </row>
    <row r="887" spans="1:6" x14ac:dyDescent="0.25">
      <c r="A887">
        <v>2019</v>
      </c>
      <c r="B887" t="s">
        <v>59</v>
      </c>
      <c r="C887" t="s">
        <v>22</v>
      </c>
      <c r="D887" s="1">
        <v>6514</v>
      </c>
      <c r="E887" s="1">
        <v>136282</v>
      </c>
      <c r="F887" s="2">
        <v>17817</v>
      </c>
    </row>
    <row r="888" spans="1:6" x14ac:dyDescent="0.25">
      <c r="A888">
        <v>2019</v>
      </c>
      <c r="B888" t="s">
        <v>59</v>
      </c>
      <c r="C888" t="s">
        <v>23</v>
      </c>
      <c r="D888" s="1">
        <v>15195</v>
      </c>
      <c r="E888" s="1">
        <v>308646</v>
      </c>
      <c r="F888" s="2">
        <v>21614</v>
      </c>
    </row>
    <row r="889" spans="1:6" x14ac:dyDescent="0.25">
      <c r="A889">
        <v>2019</v>
      </c>
      <c r="B889" t="s">
        <v>59</v>
      </c>
      <c r="C889" t="s">
        <v>24</v>
      </c>
      <c r="D889" s="1">
        <v>5052</v>
      </c>
      <c r="E889" s="1">
        <v>67008</v>
      </c>
      <c r="F889" s="2">
        <v>19955</v>
      </c>
    </row>
    <row r="890" spans="1:6" x14ac:dyDescent="0.25">
      <c r="A890">
        <v>2019</v>
      </c>
      <c r="B890" t="s">
        <v>59</v>
      </c>
      <c r="C890" t="s">
        <v>25</v>
      </c>
      <c r="D890" s="1">
        <v>5609</v>
      </c>
      <c r="E890" s="1">
        <v>93856</v>
      </c>
      <c r="F890" s="2">
        <v>17213</v>
      </c>
    </row>
    <row r="891" spans="1:6" x14ac:dyDescent="0.25">
      <c r="A891">
        <v>2019</v>
      </c>
      <c r="B891" t="s">
        <v>59</v>
      </c>
      <c r="C891" t="s">
        <v>26</v>
      </c>
      <c r="D891" s="1">
        <v>8716</v>
      </c>
      <c r="E891" s="1">
        <v>355178</v>
      </c>
      <c r="F891" s="2">
        <v>34432</v>
      </c>
    </row>
    <row r="892" spans="1:6" x14ac:dyDescent="0.25">
      <c r="A892">
        <v>2019</v>
      </c>
      <c r="B892" t="s">
        <v>59</v>
      </c>
      <c r="C892" t="s">
        <v>27</v>
      </c>
      <c r="D892" s="1">
        <v>4675</v>
      </c>
      <c r="E892" s="1">
        <v>73214</v>
      </c>
      <c r="F892" s="2">
        <v>22783</v>
      </c>
    </row>
    <row r="893" spans="1:6" x14ac:dyDescent="0.25">
      <c r="A893">
        <v>2019</v>
      </c>
      <c r="B893" t="s">
        <v>59</v>
      </c>
      <c r="C893" t="s">
        <v>28</v>
      </c>
      <c r="D893" s="1">
        <v>24526</v>
      </c>
      <c r="E893" s="1">
        <v>391519</v>
      </c>
      <c r="F893" s="2">
        <v>26347</v>
      </c>
    </row>
    <row r="894" spans="1:6" x14ac:dyDescent="0.25">
      <c r="A894">
        <v>2019</v>
      </c>
      <c r="B894" t="s">
        <v>59</v>
      </c>
      <c r="C894" t="s">
        <v>29</v>
      </c>
      <c r="D894" s="1">
        <v>5277</v>
      </c>
      <c r="E894" s="1">
        <v>99656</v>
      </c>
      <c r="F894" s="2">
        <v>19571</v>
      </c>
    </row>
    <row r="895" spans="1:6" x14ac:dyDescent="0.25">
      <c r="A895">
        <v>2019</v>
      </c>
      <c r="B895" t="s">
        <v>59</v>
      </c>
      <c r="C895" t="s">
        <v>30</v>
      </c>
      <c r="D895" s="1">
        <v>65868</v>
      </c>
      <c r="E895" s="1">
        <v>957897</v>
      </c>
      <c r="F895" s="2">
        <v>35828</v>
      </c>
    </row>
    <row r="896" spans="1:6" x14ac:dyDescent="0.25">
      <c r="A896">
        <v>2019</v>
      </c>
      <c r="B896" t="s">
        <v>59</v>
      </c>
      <c r="C896" t="s">
        <v>31</v>
      </c>
      <c r="D896" s="1">
        <v>26474</v>
      </c>
      <c r="E896" s="1">
        <v>515152</v>
      </c>
      <c r="F896" s="2">
        <v>20460</v>
      </c>
    </row>
    <row r="897" spans="1:6" x14ac:dyDescent="0.25">
      <c r="A897">
        <v>2019</v>
      </c>
      <c r="B897" t="s">
        <v>59</v>
      </c>
      <c r="C897" t="s">
        <v>32</v>
      </c>
      <c r="D897" s="1">
        <v>2610</v>
      </c>
      <c r="E897" s="1">
        <v>40423</v>
      </c>
      <c r="F897" s="2">
        <v>18573</v>
      </c>
    </row>
    <row r="898" spans="1:6" x14ac:dyDescent="0.25">
      <c r="A898">
        <v>2019</v>
      </c>
      <c r="B898" t="s">
        <v>59</v>
      </c>
      <c r="C898" t="s">
        <v>33</v>
      </c>
      <c r="D898" s="1">
        <v>29035</v>
      </c>
      <c r="E898" s="1">
        <v>570254</v>
      </c>
      <c r="F898" s="2">
        <v>20197</v>
      </c>
    </row>
    <row r="899" spans="1:6" x14ac:dyDescent="0.25">
      <c r="A899">
        <v>2019</v>
      </c>
      <c r="B899" t="s">
        <v>59</v>
      </c>
      <c r="C899" t="s">
        <v>34</v>
      </c>
      <c r="D899" s="1">
        <v>9209</v>
      </c>
      <c r="E899" s="1">
        <v>174213</v>
      </c>
      <c r="F899" s="2">
        <v>18600</v>
      </c>
    </row>
    <row r="900" spans="1:6" x14ac:dyDescent="0.25">
      <c r="A900">
        <v>2019</v>
      </c>
      <c r="B900" t="s">
        <v>59</v>
      </c>
      <c r="C900" t="s">
        <v>35</v>
      </c>
      <c r="D900" s="1">
        <v>14116</v>
      </c>
      <c r="E900" s="1">
        <v>213454</v>
      </c>
      <c r="F900" s="2">
        <v>23818</v>
      </c>
    </row>
    <row r="901" spans="1:6" x14ac:dyDescent="0.25">
      <c r="A901">
        <v>2019</v>
      </c>
      <c r="B901" t="s">
        <v>59</v>
      </c>
      <c r="C901" t="s">
        <v>36</v>
      </c>
      <c r="D901" s="1">
        <v>33729</v>
      </c>
      <c r="E901" s="1">
        <v>577911</v>
      </c>
      <c r="F901" s="2">
        <v>22011</v>
      </c>
    </row>
    <row r="902" spans="1:6" x14ac:dyDescent="0.25">
      <c r="A902">
        <v>2019</v>
      </c>
      <c r="B902" t="s">
        <v>59</v>
      </c>
      <c r="C902" t="s">
        <v>37</v>
      </c>
      <c r="D902" s="1">
        <v>3873</v>
      </c>
      <c r="E902" s="1">
        <v>60008</v>
      </c>
      <c r="F902" s="2">
        <v>23680</v>
      </c>
    </row>
    <row r="903" spans="1:6" x14ac:dyDescent="0.25">
      <c r="A903">
        <v>2019</v>
      </c>
      <c r="B903" t="s">
        <v>59</v>
      </c>
      <c r="C903" t="s">
        <v>38</v>
      </c>
      <c r="D903" s="1">
        <v>13400</v>
      </c>
      <c r="E903" s="1">
        <v>270473</v>
      </c>
      <c r="F903" s="2">
        <v>18816</v>
      </c>
    </row>
    <row r="904" spans="1:6" x14ac:dyDescent="0.25">
      <c r="A904">
        <v>2019</v>
      </c>
      <c r="B904" t="s">
        <v>59</v>
      </c>
      <c r="C904" t="s">
        <v>39</v>
      </c>
      <c r="D904" s="1">
        <v>3191</v>
      </c>
      <c r="E904" s="1">
        <v>47413</v>
      </c>
      <c r="F904" s="2">
        <v>17519</v>
      </c>
    </row>
    <row r="905" spans="1:6" x14ac:dyDescent="0.25">
      <c r="A905">
        <v>2019</v>
      </c>
      <c r="B905" t="s">
        <v>59</v>
      </c>
      <c r="C905" t="s">
        <v>40</v>
      </c>
      <c r="D905" s="1">
        <v>16924</v>
      </c>
      <c r="E905" s="1">
        <v>347181</v>
      </c>
      <c r="F905" s="2">
        <v>23878</v>
      </c>
    </row>
    <row r="906" spans="1:6" x14ac:dyDescent="0.25">
      <c r="A906">
        <v>2019</v>
      </c>
      <c r="B906" t="s">
        <v>59</v>
      </c>
      <c r="C906" t="s">
        <v>41</v>
      </c>
      <c r="D906" s="1">
        <v>65057</v>
      </c>
      <c r="E906" s="1">
        <v>1394036</v>
      </c>
      <c r="F906" s="2">
        <v>22762</v>
      </c>
    </row>
    <row r="907" spans="1:6" x14ac:dyDescent="0.25">
      <c r="A907">
        <v>2019</v>
      </c>
      <c r="B907" t="s">
        <v>59</v>
      </c>
      <c r="C907" t="s">
        <v>42</v>
      </c>
      <c r="D907" s="1">
        <v>7570</v>
      </c>
      <c r="E907" s="1">
        <v>153412</v>
      </c>
      <c r="F907" s="2">
        <v>20955</v>
      </c>
    </row>
    <row r="908" spans="1:6" x14ac:dyDescent="0.25">
      <c r="A908">
        <v>2019</v>
      </c>
      <c r="B908" t="s">
        <v>59</v>
      </c>
      <c r="C908" t="s">
        <v>43</v>
      </c>
      <c r="D908" s="1">
        <v>2268</v>
      </c>
      <c r="E908" s="1">
        <v>37208</v>
      </c>
      <c r="F908" s="2">
        <v>23863</v>
      </c>
    </row>
    <row r="909" spans="1:6" x14ac:dyDescent="0.25">
      <c r="A909">
        <v>2019</v>
      </c>
      <c r="B909" t="s">
        <v>59</v>
      </c>
      <c r="C909" t="s">
        <v>44</v>
      </c>
      <c r="D909" s="1">
        <v>20743</v>
      </c>
      <c r="E909" s="1">
        <v>408354</v>
      </c>
      <c r="F909" s="2">
        <v>21582</v>
      </c>
    </row>
    <row r="910" spans="1:6" x14ac:dyDescent="0.25">
      <c r="A910">
        <v>2019</v>
      </c>
      <c r="B910" t="s">
        <v>59</v>
      </c>
      <c r="C910" t="s">
        <v>45</v>
      </c>
      <c r="D910" s="1">
        <v>20637</v>
      </c>
      <c r="E910" s="1">
        <v>341265</v>
      </c>
      <c r="F910" s="2">
        <v>26566</v>
      </c>
    </row>
    <row r="911" spans="1:6" x14ac:dyDescent="0.25">
      <c r="A911">
        <v>2019</v>
      </c>
      <c r="B911" t="s">
        <v>59</v>
      </c>
      <c r="C911" t="s">
        <v>46</v>
      </c>
      <c r="D911" s="1">
        <v>4658</v>
      </c>
      <c r="E911" s="1">
        <v>75027</v>
      </c>
      <c r="F911" s="2">
        <v>18256</v>
      </c>
    </row>
    <row r="912" spans="1:6" x14ac:dyDescent="0.25">
      <c r="A912">
        <v>2019</v>
      </c>
      <c r="B912" t="s">
        <v>59</v>
      </c>
      <c r="C912" t="s">
        <v>47</v>
      </c>
      <c r="D912" s="1">
        <v>17015</v>
      </c>
      <c r="E912" s="1">
        <v>285279</v>
      </c>
      <c r="F912" s="2">
        <v>18758</v>
      </c>
    </row>
    <row r="913" spans="1:6" x14ac:dyDescent="0.25">
      <c r="A913">
        <v>2019</v>
      </c>
      <c r="B913" t="s">
        <v>59</v>
      </c>
      <c r="C913" t="s">
        <v>48</v>
      </c>
      <c r="D913" s="1">
        <v>2398</v>
      </c>
      <c r="E913" s="1">
        <v>37041</v>
      </c>
      <c r="F913" s="2">
        <v>21994</v>
      </c>
    </row>
    <row r="914" spans="1:6" x14ac:dyDescent="0.25">
      <c r="A914">
        <v>2019</v>
      </c>
      <c r="B914" t="s">
        <v>60</v>
      </c>
      <c r="C914" t="s">
        <v>1</v>
      </c>
      <c r="D914" s="1">
        <v>10189</v>
      </c>
      <c r="E914" s="1">
        <v>46816</v>
      </c>
      <c r="F914" s="2">
        <v>38607</v>
      </c>
    </row>
    <row r="915" spans="1:6" x14ac:dyDescent="0.25">
      <c r="A915">
        <v>2019</v>
      </c>
      <c r="B915" t="s">
        <v>60</v>
      </c>
      <c r="C915" t="s">
        <v>2</v>
      </c>
      <c r="D915" s="1">
        <v>10674</v>
      </c>
      <c r="E915" s="1">
        <v>75782</v>
      </c>
      <c r="F915" s="2">
        <v>39965</v>
      </c>
    </row>
    <row r="916" spans="1:6" x14ac:dyDescent="0.25">
      <c r="A916">
        <v>2019</v>
      </c>
      <c r="B916" t="s">
        <v>60</v>
      </c>
      <c r="C916" t="s">
        <v>3</v>
      </c>
      <c r="D916" s="1">
        <v>5359</v>
      </c>
      <c r="E916" s="1">
        <v>25279</v>
      </c>
      <c r="F916" s="2">
        <v>36115</v>
      </c>
    </row>
    <row r="917" spans="1:6" x14ac:dyDescent="0.25">
      <c r="A917">
        <v>2019</v>
      </c>
      <c r="B917" t="s">
        <v>60</v>
      </c>
      <c r="C917" t="s">
        <v>4</v>
      </c>
      <c r="D917" s="1">
        <v>97442</v>
      </c>
      <c r="E917" s="1">
        <v>547972</v>
      </c>
      <c r="F917" s="2">
        <v>42293</v>
      </c>
    </row>
    <row r="918" spans="1:6" x14ac:dyDescent="0.25">
      <c r="A918">
        <v>2019</v>
      </c>
      <c r="B918" t="s">
        <v>60</v>
      </c>
      <c r="C918" t="s">
        <v>5</v>
      </c>
      <c r="D918" s="1">
        <v>17008</v>
      </c>
      <c r="E918" s="1">
        <v>84571</v>
      </c>
      <c r="F918" s="2">
        <v>42381</v>
      </c>
    </row>
    <row r="919" spans="1:6" x14ac:dyDescent="0.25">
      <c r="A919">
        <v>2019</v>
      </c>
      <c r="B919" t="s">
        <v>60</v>
      </c>
      <c r="C919" t="s">
        <v>6</v>
      </c>
      <c r="D919" s="1">
        <v>18146</v>
      </c>
      <c r="E919" s="1">
        <v>66497</v>
      </c>
      <c r="F919" s="2">
        <v>34861</v>
      </c>
    </row>
    <row r="920" spans="1:6" x14ac:dyDescent="0.25">
      <c r="A920">
        <v>2019</v>
      </c>
      <c r="B920" t="s">
        <v>60</v>
      </c>
      <c r="C920" t="s">
        <v>7</v>
      </c>
      <c r="D920" s="1">
        <v>2052</v>
      </c>
      <c r="E920" s="1">
        <v>12125</v>
      </c>
      <c r="F920" s="2">
        <v>35636</v>
      </c>
    </row>
    <row r="921" spans="1:6" x14ac:dyDescent="0.25">
      <c r="A921">
        <v>2019</v>
      </c>
      <c r="B921" t="s">
        <v>60</v>
      </c>
      <c r="C921" t="s">
        <v>8</v>
      </c>
      <c r="D921" s="1">
        <v>56765</v>
      </c>
      <c r="E921" s="1">
        <v>281975</v>
      </c>
      <c r="F921" s="2">
        <v>37969</v>
      </c>
    </row>
    <row r="922" spans="1:6" x14ac:dyDescent="0.25">
      <c r="A922">
        <v>2019</v>
      </c>
      <c r="B922" t="s">
        <v>60</v>
      </c>
      <c r="C922" t="s">
        <v>9</v>
      </c>
      <c r="D922" s="1">
        <v>18227</v>
      </c>
      <c r="E922" s="1">
        <v>111902</v>
      </c>
      <c r="F922" s="2">
        <v>37971</v>
      </c>
    </row>
    <row r="923" spans="1:6" x14ac:dyDescent="0.25">
      <c r="A923">
        <v>2019</v>
      </c>
      <c r="B923" t="s">
        <v>60</v>
      </c>
      <c r="C923" t="s">
        <v>10</v>
      </c>
      <c r="D923" s="1">
        <v>3845</v>
      </c>
      <c r="E923" s="1">
        <v>19414</v>
      </c>
      <c r="F923" s="2">
        <v>32615</v>
      </c>
    </row>
    <row r="924" spans="1:6" x14ac:dyDescent="0.25">
      <c r="A924">
        <v>2019</v>
      </c>
      <c r="B924" t="s">
        <v>60</v>
      </c>
      <c r="C924" t="s">
        <v>11</v>
      </c>
      <c r="D924" s="1">
        <v>39884</v>
      </c>
      <c r="E924" s="1">
        <v>209967</v>
      </c>
      <c r="F924" s="2">
        <v>43714</v>
      </c>
    </row>
    <row r="925" spans="1:6" x14ac:dyDescent="0.25">
      <c r="A925">
        <v>2019</v>
      </c>
      <c r="B925" t="s">
        <v>60</v>
      </c>
      <c r="C925" t="s">
        <v>12</v>
      </c>
      <c r="D925" s="1">
        <v>12916</v>
      </c>
      <c r="E925" s="1">
        <v>89273</v>
      </c>
      <c r="F925" s="2">
        <v>33759</v>
      </c>
    </row>
    <row r="926" spans="1:6" x14ac:dyDescent="0.25">
      <c r="A926">
        <v>2019</v>
      </c>
      <c r="B926" t="s">
        <v>60</v>
      </c>
      <c r="C926" t="s">
        <v>13</v>
      </c>
      <c r="D926" s="1">
        <v>8547</v>
      </c>
      <c r="E926" s="1">
        <v>42519</v>
      </c>
      <c r="F926" s="2">
        <v>36534</v>
      </c>
    </row>
    <row r="927" spans="1:6" x14ac:dyDescent="0.25">
      <c r="A927">
        <v>2019</v>
      </c>
      <c r="B927" t="s">
        <v>60</v>
      </c>
      <c r="C927" t="s">
        <v>14</v>
      </c>
      <c r="D927" s="1">
        <v>5938</v>
      </c>
      <c r="E927" s="1">
        <v>34833</v>
      </c>
      <c r="F927" s="2">
        <v>35624</v>
      </c>
    </row>
    <row r="928" spans="1:6" x14ac:dyDescent="0.25">
      <c r="A928">
        <v>2019</v>
      </c>
      <c r="B928" t="s">
        <v>60</v>
      </c>
      <c r="C928" t="s">
        <v>15</v>
      </c>
      <c r="D928" s="1">
        <v>10404</v>
      </c>
      <c r="E928" s="1">
        <v>46571</v>
      </c>
      <c r="F928" s="2">
        <v>34846</v>
      </c>
    </row>
    <row r="929" spans="1:6" x14ac:dyDescent="0.25">
      <c r="A929">
        <v>2019</v>
      </c>
      <c r="B929" t="s">
        <v>60</v>
      </c>
      <c r="C929" t="s">
        <v>16</v>
      </c>
      <c r="D929" s="1">
        <v>9280</v>
      </c>
      <c r="E929" s="1">
        <v>46391</v>
      </c>
      <c r="F929" s="2">
        <v>38963</v>
      </c>
    </row>
    <row r="930" spans="1:6" x14ac:dyDescent="0.25">
      <c r="A930">
        <v>2019</v>
      </c>
      <c r="B930" t="s">
        <v>60</v>
      </c>
      <c r="C930" t="s">
        <v>17</v>
      </c>
      <c r="D930" s="1">
        <v>3777</v>
      </c>
      <c r="E930" s="1">
        <v>17863</v>
      </c>
      <c r="F930" s="2">
        <v>35322</v>
      </c>
    </row>
    <row r="931" spans="1:6" x14ac:dyDescent="0.25">
      <c r="A931">
        <v>2019</v>
      </c>
      <c r="B931" t="s">
        <v>60</v>
      </c>
      <c r="C931" t="s">
        <v>18</v>
      </c>
      <c r="D931" s="1">
        <v>19358</v>
      </c>
      <c r="E931" s="1">
        <v>91545</v>
      </c>
      <c r="F931" s="2">
        <v>44150</v>
      </c>
    </row>
    <row r="932" spans="1:6" x14ac:dyDescent="0.25">
      <c r="A932">
        <v>2019</v>
      </c>
      <c r="B932" t="s">
        <v>60</v>
      </c>
      <c r="C932" t="s">
        <v>19</v>
      </c>
      <c r="D932" s="1">
        <v>22046</v>
      </c>
      <c r="E932" s="1">
        <v>121404</v>
      </c>
      <c r="F932" s="2">
        <v>40421</v>
      </c>
    </row>
    <row r="933" spans="1:6" x14ac:dyDescent="0.25">
      <c r="A933">
        <v>2019</v>
      </c>
      <c r="B933" t="s">
        <v>60</v>
      </c>
      <c r="C933" t="s">
        <v>20</v>
      </c>
      <c r="D933" s="1">
        <v>32480</v>
      </c>
      <c r="E933" s="1">
        <v>140352</v>
      </c>
      <c r="F933" s="2">
        <v>34330</v>
      </c>
    </row>
    <row r="934" spans="1:6" x14ac:dyDescent="0.25">
      <c r="A934">
        <v>2019</v>
      </c>
      <c r="B934" t="s">
        <v>60</v>
      </c>
      <c r="C934" t="s">
        <v>21</v>
      </c>
      <c r="D934" s="1">
        <v>17266</v>
      </c>
      <c r="E934" s="1">
        <v>91238</v>
      </c>
      <c r="F934" s="2">
        <v>35478</v>
      </c>
    </row>
    <row r="935" spans="1:6" x14ac:dyDescent="0.25">
      <c r="A935">
        <v>2019</v>
      </c>
      <c r="B935" t="s">
        <v>60</v>
      </c>
      <c r="C935" t="s">
        <v>22</v>
      </c>
      <c r="D935" s="1">
        <v>4589</v>
      </c>
      <c r="E935" s="1">
        <v>21043</v>
      </c>
      <c r="F935" s="2">
        <v>36243</v>
      </c>
    </row>
    <row r="936" spans="1:6" x14ac:dyDescent="0.25">
      <c r="A936">
        <v>2019</v>
      </c>
      <c r="B936" t="s">
        <v>60</v>
      </c>
      <c r="C936" t="s">
        <v>23</v>
      </c>
      <c r="D936" s="1">
        <v>13240</v>
      </c>
      <c r="E936" s="1">
        <v>75829</v>
      </c>
      <c r="F936" s="2">
        <v>35224</v>
      </c>
    </row>
    <row r="937" spans="1:6" x14ac:dyDescent="0.25">
      <c r="A937">
        <v>2019</v>
      </c>
      <c r="B937" t="s">
        <v>60</v>
      </c>
      <c r="C937" t="s">
        <v>24</v>
      </c>
      <c r="D937" s="1">
        <v>4153</v>
      </c>
      <c r="E937" s="1">
        <v>18442</v>
      </c>
      <c r="F937" s="2">
        <v>31791</v>
      </c>
    </row>
    <row r="938" spans="1:6" x14ac:dyDescent="0.25">
      <c r="A938">
        <v>2019</v>
      </c>
      <c r="B938" t="s">
        <v>60</v>
      </c>
      <c r="C938" t="s">
        <v>25</v>
      </c>
      <c r="D938" s="1">
        <v>4572</v>
      </c>
      <c r="E938" s="1">
        <v>25509</v>
      </c>
      <c r="F938" s="2">
        <v>33587</v>
      </c>
    </row>
    <row r="939" spans="1:6" x14ac:dyDescent="0.25">
      <c r="A939">
        <v>2019</v>
      </c>
      <c r="B939" t="s">
        <v>60</v>
      </c>
      <c r="C939" t="s">
        <v>26</v>
      </c>
      <c r="D939" s="1">
        <v>5140</v>
      </c>
      <c r="E939" s="1">
        <v>35449</v>
      </c>
      <c r="F939" s="2">
        <v>38479</v>
      </c>
    </row>
    <row r="940" spans="1:6" x14ac:dyDescent="0.25">
      <c r="A940">
        <v>2019</v>
      </c>
      <c r="B940" t="s">
        <v>60</v>
      </c>
      <c r="C940" t="s">
        <v>27</v>
      </c>
      <c r="D940" s="1">
        <v>4011</v>
      </c>
      <c r="E940" s="1">
        <v>21600</v>
      </c>
      <c r="F940" s="2">
        <v>39236</v>
      </c>
    </row>
    <row r="941" spans="1:6" x14ac:dyDescent="0.25">
      <c r="A941">
        <v>2019</v>
      </c>
      <c r="B941" t="s">
        <v>60</v>
      </c>
      <c r="C941" t="s">
        <v>28</v>
      </c>
      <c r="D941" s="1">
        <v>24469</v>
      </c>
      <c r="E941" s="1">
        <v>138255</v>
      </c>
      <c r="F941" s="2">
        <v>37373</v>
      </c>
    </row>
    <row r="942" spans="1:6" x14ac:dyDescent="0.25">
      <c r="A942">
        <v>2019</v>
      </c>
      <c r="B942" t="s">
        <v>60</v>
      </c>
      <c r="C942" t="s">
        <v>29</v>
      </c>
      <c r="D942" s="1">
        <v>4216</v>
      </c>
      <c r="E942" s="1">
        <v>21214</v>
      </c>
      <c r="F942" s="2">
        <v>35417</v>
      </c>
    </row>
    <row r="943" spans="1:6" x14ac:dyDescent="0.25">
      <c r="A943">
        <v>2019</v>
      </c>
      <c r="B943" t="s">
        <v>60</v>
      </c>
      <c r="C943" t="s">
        <v>30</v>
      </c>
      <c r="D943" s="1">
        <v>72430</v>
      </c>
      <c r="E943" s="1">
        <v>371218</v>
      </c>
      <c r="F943" s="2">
        <v>43410</v>
      </c>
    </row>
    <row r="944" spans="1:6" x14ac:dyDescent="0.25">
      <c r="A944">
        <v>2019</v>
      </c>
      <c r="B944" t="s">
        <v>60</v>
      </c>
      <c r="C944" t="s">
        <v>31</v>
      </c>
      <c r="D944" s="1">
        <v>24457</v>
      </c>
      <c r="E944" s="1">
        <v>115119</v>
      </c>
      <c r="F944" s="2">
        <v>36624</v>
      </c>
    </row>
    <row r="945" spans="1:6" x14ac:dyDescent="0.25">
      <c r="A945">
        <v>2019</v>
      </c>
      <c r="B945" t="s">
        <v>60</v>
      </c>
      <c r="C945" t="s">
        <v>32</v>
      </c>
      <c r="D945" s="1">
        <v>2047</v>
      </c>
      <c r="E945" s="1">
        <v>11337</v>
      </c>
      <c r="F945" s="2">
        <v>38696</v>
      </c>
    </row>
    <row r="946" spans="1:6" x14ac:dyDescent="0.25">
      <c r="A946">
        <v>2019</v>
      </c>
      <c r="B946" t="s">
        <v>60</v>
      </c>
      <c r="C946" t="s">
        <v>33</v>
      </c>
      <c r="D946" s="1">
        <v>23639</v>
      </c>
      <c r="E946" s="1">
        <v>157001</v>
      </c>
      <c r="F946" s="2">
        <v>35006</v>
      </c>
    </row>
    <row r="947" spans="1:6" x14ac:dyDescent="0.25">
      <c r="A947">
        <v>2019</v>
      </c>
      <c r="B947" t="s">
        <v>60</v>
      </c>
      <c r="C947" t="s">
        <v>34</v>
      </c>
      <c r="D947" s="1">
        <v>6589</v>
      </c>
      <c r="E947" s="1">
        <v>36706</v>
      </c>
      <c r="F947" s="2">
        <v>36151</v>
      </c>
    </row>
    <row r="948" spans="1:6" x14ac:dyDescent="0.25">
      <c r="A948">
        <v>2019</v>
      </c>
      <c r="B948" t="s">
        <v>60</v>
      </c>
      <c r="C948" t="s">
        <v>35</v>
      </c>
      <c r="D948" s="1">
        <v>25468</v>
      </c>
      <c r="E948" s="1">
        <v>78423</v>
      </c>
      <c r="F948" s="2">
        <v>35467</v>
      </c>
    </row>
    <row r="949" spans="1:6" x14ac:dyDescent="0.25">
      <c r="A949">
        <v>2019</v>
      </c>
      <c r="B949" t="s">
        <v>60</v>
      </c>
      <c r="C949" t="s">
        <v>36</v>
      </c>
      <c r="D949" s="1">
        <v>33082</v>
      </c>
      <c r="E949" s="1">
        <v>202171</v>
      </c>
      <c r="F949" s="2">
        <v>35131</v>
      </c>
    </row>
    <row r="950" spans="1:6" x14ac:dyDescent="0.25">
      <c r="A950">
        <v>2019</v>
      </c>
      <c r="B950" t="s">
        <v>60</v>
      </c>
      <c r="C950" t="s">
        <v>37</v>
      </c>
      <c r="D950" s="1">
        <v>3537</v>
      </c>
      <c r="E950" s="1">
        <v>18157</v>
      </c>
      <c r="F950" s="2">
        <v>34466</v>
      </c>
    </row>
    <row r="951" spans="1:6" x14ac:dyDescent="0.25">
      <c r="A951">
        <v>2019</v>
      </c>
      <c r="B951" t="s">
        <v>60</v>
      </c>
      <c r="C951" t="s">
        <v>38</v>
      </c>
      <c r="D951" s="1">
        <v>12142</v>
      </c>
      <c r="E951" s="1">
        <v>54906</v>
      </c>
      <c r="F951" s="2">
        <v>34386</v>
      </c>
    </row>
    <row r="952" spans="1:6" x14ac:dyDescent="0.25">
      <c r="A952">
        <v>2019</v>
      </c>
      <c r="B952" t="s">
        <v>60</v>
      </c>
      <c r="C952" t="s">
        <v>39</v>
      </c>
      <c r="D952" s="1">
        <v>2223</v>
      </c>
      <c r="E952" s="1">
        <v>11326</v>
      </c>
      <c r="F952" s="2">
        <v>34233</v>
      </c>
    </row>
    <row r="953" spans="1:6" x14ac:dyDescent="0.25">
      <c r="A953">
        <v>2019</v>
      </c>
      <c r="B953" t="s">
        <v>60</v>
      </c>
      <c r="C953" t="s">
        <v>40</v>
      </c>
      <c r="D953" s="1">
        <v>15931</v>
      </c>
      <c r="E953" s="1">
        <v>80484</v>
      </c>
      <c r="F953" s="2">
        <v>36227</v>
      </c>
    </row>
    <row r="954" spans="1:6" x14ac:dyDescent="0.25">
      <c r="A954">
        <v>2019</v>
      </c>
      <c r="B954" t="s">
        <v>60</v>
      </c>
      <c r="C954" t="s">
        <v>41</v>
      </c>
      <c r="D954" s="1">
        <v>57504</v>
      </c>
      <c r="E954" s="1">
        <v>343287</v>
      </c>
      <c r="F954" s="2">
        <v>41110</v>
      </c>
    </row>
    <row r="955" spans="1:6" x14ac:dyDescent="0.25">
      <c r="A955">
        <v>2019</v>
      </c>
      <c r="B955" t="s">
        <v>60</v>
      </c>
      <c r="C955" t="s">
        <v>42</v>
      </c>
      <c r="D955" s="1">
        <v>6492</v>
      </c>
      <c r="E955" s="1">
        <v>37200</v>
      </c>
      <c r="F955" s="2">
        <v>37389</v>
      </c>
    </row>
    <row r="956" spans="1:6" x14ac:dyDescent="0.25">
      <c r="A956">
        <v>2019</v>
      </c>
      <c r="B956" t="s">
        <v>60</v>
      </c>
      <c r="C956" t="s">
        <v>43</v>
      </c>
      <c r="D956" s="1">
        <v>1990</v>
      </c>
      <c r="E956" s="1">
        <v>8772</v>
      </c>
      <c r="F956" s="2">
        <v>37394</v>
      </c>
    </row>
    <row r="957" spans="1:6" x14ac:dyDescent="0.25">
      <c r="A957">
        <v>2019</v>
      </c>
      <c r="B957" t="s">
        <v>60</v>
      </c>
      <c r="C957" t="s">
        <v>44</v>
      </c>
      <c r="D957" s="1">
        <v>29777</v>
      </c>
      <c r="E957" s="1">
        <v>140456</v>
      </c>
      <c r="F957" s="2">
        <v>45136</v>
      </c>
    </row>
    <row r="958" spans="1:6" x14ac:dyDescent="0.25">
      <c r="A958">
        <v>2019</v>
      </c>
      <c r="B958" t="s">
        <v>60</v>
      </c>
      <c r="C958" t="s">
        <v>45</v>
      </c>
      <c r="D958" s="1">
        <v>19915</v>
      </c>
      <c r="E958" s="1">
        <v>102632</v>
      </c>
      <c r="F958" s="2">
        <v>42585</v>
      </c>
    </row>
    <row r="959" spans="1:6" x14ac:dyDescent="0.25">
      <c r="A959">
        <v>2019</v>
      </c>
      <c r="B959" t="s">
        <v>60</v>
      </c>
      <c r="C959" t="s">
        <v>46</v>
      </c>
      <c r="D959" s="1">
        <v>5797</v>
      </c>
      <c r="E959" s="1">
        <v>20164</v>
      </c>
      <c r="F959" s="2">
        <v>32080</v>
      </c>
    </row>
    <row r="960" spans="1:6" x14ac:dyDescent="0.25">
      <c r="A960">
        <v>2019</v>
      </c>
      <c r="B960" t="s">
        <v>60</v>
      </c>
      <c r="C960" t="s">
        <v>47</v>
      </c>
      <c r="D960" s="1">
        <v>13757</v>
      </c>
      <c r="E960" s="1">
        <v>84267</v>
      </c>
      <c r="F960" s="2">
        <v>31908</v>
      </c>
    </row>
    <row r="961" spans="1:6" x14ac:dyDescent="0.25">
      <c r="A961">
        <v>2019</v>
      </c>
      <c r="B961" t="s">
        <v>60</v>
      </c>
      <c r="C961" t="s">
        <v>48</v>
      </c>
      <c r="D961" s="1">
        <v>1655</v>
      </c>
      <c r="E961" s="1">
        <v>7188</v>
      </c>
      <c r="F961" s="2">
        <v>39255</v>
      </c>
    </row>
    <row r="962" spans="1:6" x14ac:dyDescent="0.25">
      <c r="A962">
        <v>2018</v>
      </c>
      <c r="B962" t="s">
        <v>55</v>
      </c>
      <c r="C962" t="s">
        <v>1</v>
      </c>
      <c r="D962" s="1">
        <v>1843</v>
      </c>
      <c r="E962" s="1">
        <v>18397</v>
      </c>
      <c r="F962" s="2">
        <v>56388</v>
      </c>
    </row>
    <row r="963" spans="1:6" x14ac:dyDescent="0.25">
      <c r="A963">
        <v>2018</v>
      </c>
      <c r="B963" t="s">
        <v>55</v>
      </c>
      <c r="C963" t="s">
        <v>2</v>
      </c>
      <c r="D963" s="1">
        <v>1328</v>
      </c>
      <c r="E963" s="1">
        <v>38653</v>
      </c>
      <c r="F963" s="2">
        <v>50854</v>
      </c>
    </row>
    <row r="964" spans="1:6" x14ac:dyDescent="0.25">
      <c r="A964">
        <v>2018</v>
      </c>
      <c r="B964" t="s">
        <v>55</v>
      </c>
      <c r="C964" t="s">
        <v>3</v>
      </c>
      <c r="D964" s="1">
        <v>2525</v>
      </c>
      <c r="E964" s="1">
        <v>16334</v>
      </c>
      <c r="F964" s="2">
        <v>47616</v>
      </c>
    </row>
    <row r="965" spans="1:6" x14ac:dyDescent="0.25">
      <c r="A965">
        <v>2018</v>
      </c>
      <c r="B965" t="s">
        <v>55</v>
      </c>
      <c r="C965" t="s">
        <v>4</v>
      </c>
      <c r="D965" s="1">
        <v>17605</v>
      </c>
      <c r="E965" s="1">
        <v>443542</v>
      </c>
      <c r="F965" s="2">
        <v>38595</v>
      </c>
    </row>
    <row r="966" spans="1:6" x14ac:dyDescent="0.25">
      <c r="A966">
        <v>2018</v>
      </c>
      <c r="B966" t="s">
        <v>55</v>
      </c>
      <c r="C966" t="s">
        <v>5</v>
      </c>
      <c r="D966" s="1">
        <v>3256</v>
      </c>
      <c r="E966" s="1">
        <v>46357</v>
      </c>
      <c r="F966" s="2">
        <v>88489</v>
      </c>
    </row>
    <row r="967" spans="1:6" x14ac:dyDescent="0.25">
      <c r="A967">
        <v>2018</v>
      </c>
      <c r="B967" t="s">
        <v>55</v>
      </c>
      <c r="C967" t="s">
        <v>6</v>
      </c>
      <c r="D967">
        <v>441</v>
      </c>
      <c r="E967" s="1">
        <v>5272</v>
      </c>
      <c r="F967" s="2">
        <v>40054</v>
      </c>
    </row>
    <row r="968" spans="1:6" x14ac:dyDescent="0.25">
      <c r="A968">
        <v>2018</v>
      </c>
      <c r="B968" t="s">
        <v>55</v>
      </c>
      <c r="C968" t="s">
        <v>7</v>
      </c>
      <c r="D968">
        <v>177</v>
      </c>
      <c r="E968" s="1">
        <v>1535</v>
      </c>
      <c r="F968" s="2">
        <v>39987</v>
      </c>
    </row>
    <row r="969" spans="1:6" x14ac:dyDescent="0.25">
      <c r="A969">
        <v>2018</v>
      </c>
      <c r="B969" t="s">
        <v>55</v>
      </c>
      <c r="C969" t="s">
        <v>8</v>
      </c>
      <c r="D969" s="1">
        <v>5289</v>
      </c>
      <c r="E969" s="1">
        <v>72507</v>
      </c>
      <c r="F969" s="2">
        <v>34681</v>
      </c>
    </row>
    <row r="970" spans="1:6" x14ac:dyDescent="0.25">
      <c r="A970">
        <v>2018</v>
      </c>
      <c r="B970" t="s">
        <v>55</v>
      </c>
      <c r="C970" t="s">
        <v>9</v>
      </c>
      <c r="D970" s="1">
        <v>2630</v>
      </c>
      <c r="E970" s="1">
        <v>29395</v>
      </c>
      <c r="F970" s="2">
        <v>42010</v>
      </c>
    </row>
    <row r="971" spans="1:6" x14ac:dyDescent="0.25">
      <c r="A971">
        <v>2018</v>
      </c>
      <c r="B971" t="s">
        <v>55</v>
      </c>
      <c r="C971" t="s">
        <v>10</v>
      </c>
      <c r="D971" s="1">
        <v>2500</v>
      </c>
      <c r="E971" s="1">
        <v>26636</v>
      </c>
      <c r="F971" s="2">
        <v>39998</v>
      </c>
    </row>
    <row r="972" spans="1:6" x14ac:dyDescent="0.25">
      <c r="A972">
        <v>2018</v>
      </c>
      <c r="B972" t="s">
        <v>55</v>
      </c>
      <c r="C972" t="s">
        <v>11</v>
      </c>
      <c r="D972" s="1">
        <v>2785</v>
      </c>
      <c r="E972" s="1">
        <v>26452</v>
      </c>
      <c r="F972" s="2">
        <v>50101</v>
      </c>
    </row>
    <row r="973" spans="1:6" x14ac:dyDescent="0.25">
      <c r="A973">
        <v>2018</v>
      </c>
      <c r="B973" t="s">
        <v>55</v>
      </c>
      <c r="C973" t="s">
        <v>12</v>
      </c>
      <c r="D973" s="1">
        <v>2217</v>
      </c>
      <c r="E973" s="1">
        <v>21236</v>
      </c>
      <c r="F973" s="2">
        <v>48605</v>
      </c>
    </row>
    <row r="974" spans="1:6" x14ac:dyDescent="0.25">
      <c r="A974">
        <v>2018</v>
      </c>
      <c r="B974" t="s">
        <v>55</v>
      </c>
      <c r="C974" t="s">
        <v>13</v>
      </c>
      <c r="D974" s="1">
        <v>2830</v>
      </c>
      <c r="E974" s="1">
        <v>23077</v>
      </c>
      <c r="F974" s="2">
        <v>42989</v>
      </c>
    </row>
    <row r="975" spans="1:6" x14ac:dyDescent="0.25">
      <c r="A975">
        <v>2018</v>
      </c>
      <c r="B975" t="s">
        <v>55</v>
      </c>
      <c r="C975" t="s">
        <v>14</v>
      </c>
      <c r="D975" s="1">
        <v>2658</v>
      </c>
      <c r="E975" s="1">
        <v>19284</v>
      </c>
      <c r="F975" s="2">
        <v>47004</v>
      </c>
    </row>
    <row r="976" spans="1:6" x14ac:dyDescent="0.25">
      <c r="A976">
        <v>2018</v>
      </c>
      <c r="B976" t="s">
        <v>55</v>
      </c>
      <c r="C976" t="s">
        <v>15</v>
      </c>
      <c r="D976" s="1">
        <v>1559</v>
      </c>
      <c r="E976" s="1">
        <v>18569</v>
      </c>
      <c r="F976" s="2">
        <v>56223</v>
      </c>
    </row>
    <row r="977" spans="1:6" x14ac:dyDescent="0.25">
      <c r="A977">
        <v>2018</v>
      </c>
      <c r="B977" t="s">
        <v>55</v>
      </c>
      <c r="C977" t="s">
        <v>16</v>
      </c>
      <c r="D977" s="1">
        <v>3089</v>
      </c>
      <c r="E977" s="1">
        <v>43598</v>
      </c>
      <c r="F977" s="2">
        <v>84277</v>
      </c>
    </row>
    <row r="978" spans="1:6" x14ac:dyDescent="0.25">
      <c r="A978">
        <v>2018</v>
      </c>
      <c r="B978" t="s">
        <v>55</v>
      </c>
      <c r="C978" t="s">
        <v>17</v>
      </c>
      <c r="D978" s="1">
        <v>1372</v>
      </c>
      <c r="E978" s="1">
        <v>7143</v>
      </c>
      <c r="F978" s="2">
        <v>41187</v>
      </c>
    </row>
    <row r="979" spans="1:6" x14ac:dyDescent="0.25">
      <c r="A979">
        <v>2018</v>
      </c>
      <c r="B979" t="s">
        <v>55</v>
      </c>
      <c r="C979" t="s">
        <v>18</v>
      </c>
      <c r="D979">
        <v>723</v>
      </c>
      <c r="E979" s="1">
        <v>6447</v>
      </c>
      <c r="F979" s="2">
        <v>43100</v>
      </c>
    </row>
    <row r="980" spans="1:6" x14ac:dyDescent="0.25">
      <c r="A980">
        <v>2018</v>
      </c>
      <c r="B980" t="s">
        <v>55</v>
      </c>
      <c r="C980" t="s">
        <v>19</v>
      </c>
      <c r="D980">
        <v>985</v>
      </c>
      <c r="E980" s="1">
        <v>9626</v>
      </c>
      <c r="F980" s="2">
        <v>61244</v>
      </c>
    </row>
    <row r="981" spans="1:6" x14ac:dyDescent="0.25">
      <c r="A981">
        <v>2018</v>
      </c>
      <c r="B981" t="s">
        <v>55</v>
      </c>
      <c r="C981" t="s">
        <v>20</v>
      </c>
      <c r="D981" s="1">
        <v>3282</v>
      </c>
      <c r="E981" s="1">
        <v>35874</v>
      </c>
      <c r="F981" s="2">
        <v>40516</v>
      </c>
    </row>
    <row r="982" spans="1:6" x14ac:dyDescent="0.25">
      <c r="A982">
        <v>2018</v>
      </c>
      <c r="B982" t="s">
        <v>55</v>
      </c>
      <c r="C982" t="s">
        <v>21</v>
      </c>
      <c r="D982" s="1">
        <v>3071</v>
      </c>
      <c r="E982" s="1">
        <v>27642</v>
      </c>
      <c r="F982" s="2">
        <v>50521</v>
      </c>
    </row>
    <row r="983" spans="1:6" x14ac:dyDescent="0.25">
      <c r="A983">
        <v>2018</v>
      </c>
      <c r="B983" t="s">
        <v>55</v>
      </c>
      <c r="C983" t="s">
        <v>22</v>
      </c>
      <c r="D983" s="1">
        <v>2153</v>
      </c>
      <c r="E983" s="1">
        <v>16234</v>
      </c>
      <c r="F983" s="2">
        <v>47028</v>
      </c>
    </row>
    <row r="984" spans="1:6" x14ac:dyDescent="0.25">
      <c r="A984">
        <v>2018</v>
      </c>
      <c r="B984" t="s">
        <v>55</v>
      </c>
      <c r="C984" t="s">
        <v>23</v>
      </c>
      <c r="D984" s="1">
        <v>1935</v>
      </c>
      <c r="E984" s="1">
        <v>16642</v>
      </c>
      <c r="F984" s="2">
        <v>43331</v>
      </c>
    </row>
    <row r="985" spans="1:6" x14ac:dyDescent="0.25">
      <c r="A985">
        <v>2018</v>
      </c>
      <c r="B985" t="s">
        <v>55</v>
      </c>
      <c r="C985" t="s">
        <v>24</v>
      </c>
      <c r="D985" s="1">
        <v>1771</v>
      </c>
      <c r="E985" s="1">
        <v>12503</v>
      </c>
      <c r="F985" s="2">
        <v>67090</v>
      </c>
    </row>
    <row r="986" spans="1:6" x14ac:dyDescent="0.25">
      <c r="A986">
        <v>2018</v>
      </c>
      <c r="B986" t="s">
        <v>55</v>
      </c>
      <c r="C986" t="s">
        <v>25</v>
      </c>
      <c r="D986" s="1">
        <v>2378</v>
      </c>
      <c r="E986" s="1">
        <v>15823</v>
      </c>
      <c r="F986" s="2">
        <v>41084</v>
      </c>
    </row>
    <row r="987" spans="1:6" x14ac:dyDescent="0.25">
      <c r="A987">
        <v>2018</v>
      </c>
      <c r="B987" t="s">
        <v>55</v>
      </c>
      <c r="C987" t="s">
        <v>26</v>
      </c>
      <c r="D987">
        <v>641</v>
      </c>
      <c r="E987" s="1">
        <v>19336</v>
      </c>
      <c r="F987" s="2">
        <v>82872</v>
      </c>
    </row>
    <row r="988" spans="1:6" x14ac:dyDescent="0.25">
      <c r="A988">
        <v>2018</v>
      </c>
      <c r="B988" t="s">
        <v>55</v>
      </c>
      <c r="C988" t="s">
        <v>27</v>
      </c>
      <c r="D988">
        <v>344</v>
      </c>
      <c r="E988" s="1">
        <v>2619</v>
      </c>
      <c r="F988" s="2">
        <v>42081</v>
      </c>
    </row>
    <row r="989" spans="1:6" x14ac:dyDescent="0.25">
      <c r="A989">
        <v>2018</v>
      </c>
      <c r="B989" t="s">
        <v>55</v>
      </c>
      <c r="C989" t="s">
        <v>28</v>
      </c>
      <c r="D989" s="1">
        <v>1003</v>
      </c>
      <c r="E989" s="1">
        <v>12165</v>
      </c>
      <c r="F989" s="2">
        <v>39981</v>
      </c>
    </row>
    <row r="990" spans="1:6" x14ac:dyDescent="0.25">
      <c r="A990">
        <v>2018</v>
      </c>
      <c r="B990" t="s">
        <v>55</v>
      </c>
      <c r="C990" t="s">
        <v>29</v>
      </c>
      <c r="D990" s="1">
        <v>2007</v>
      </c>
      <c r="E990" s="1">
        <v>35856</v>
      </c>
      <c r="F990" s="2">
        <v>64393</v>
      </c>
    </row>
    <row r="991" spans="1:6" x14ac:dyDescent="0.25">
      <c r="A991">
        <v>2018</v>
      </c>
      <c r="B991" t="s">
        <v>55</v>
      </c>
      <c r="C991" t="s">
        <v>30</v>
      </c>
      <c r="D991" s="1">
        <v>3062</v>
      </c>
      <c r="E991" s="1">
        <v>31787</v>
      </c>
      <c r="F991" s="2">
        <v>41230</v>
      </c>
    </row>
    <row r="992" spans="1:6" x14ac:dyDescent="0.25">
      <c r="A992">
        <v>2018</v>
      </c>
      <c r="B992" t="s">
        <v>55</v>
      </c>
      <c r="C992" t="s">
        <v>31</v>
      </c>
      <c r="D992" s="1">
        <v>3330</v>
      </c>
      <c r="E992" s="1">
        <v>30208</v>
      </c>
      <c r="F992" s="2">
        <v>39062</v>
      </c>
    </row>
    <row r="993" spans="1:6" x14ac:dyDescent="0.25">
      <c r="A993">
        <v>2018</v>
      </c>
      <c r="B993" t="s">
        <v>55</v>
      </c>
      <c r="C993" t="s">
        <v>32</v>
      </c>
      <c r="D993" s="1">
        <v>1766</v>
      </c>
      <c r="E993" s="1">
        <v>25422</v>
      </c>
      <c r="F993" s="2">
        <v>95073</v>
      </c>
    </row>
    <row r="994" spans="1:6" x14ac:dyDescent="0.25">
      <c r="A994">
        <v>2018</v>
      </c>
      <c r="B994" t="s">
        <v>55</v>
      </c>
      <c r="C994" t="s">
        <v>33</v>
      </c>
      <c r="D994" s="1">
        <v>2470</v>
      </c>
      <c r="E994" s="1">
        <v>28520</v>
      </c>
      <c r="F994" s="2">
        <v>51145</v>
      </c>
    </row>
    <row r="995" spans="1:6" x14ac:dyDescent="0.25">
      <c r="A995">
        <v>2018</v>
      </c>
      <c r="B995" t="s">
        <v>55</v>
      </c>
      <c r="C995" t="s">
        <v>34</v>
      </c>
      <c r="D995" s="1">
        <v>4348</v>
      </c>
      <c r="E995" s="1">
        <v>64020</v>
      </c>
      <c r="F995" s="2">
        <v>91135</v>
      </c>
    </row>
    <row r="996" spans="1:6" x14ac:dyDescent="0.25">
      <c r="A996">
        <v>2018</v>
      </c>
      <c r="B996" t="s">
        <v>55</v>
      </c>
      <c r="C996" t="s">
        <v>35</v>
      </c>
      <c r="D996" s="1">
        <v>4560</v>
      </c>
      <c r="E996" s="1">
        <v>53530</v>
      </c>
      <c r="F996" s="2">
        <v>37495</v>
      </c>
    </row>
    <row r="997" spans="1:6" x14ac:dyDescent="0.25">
      <c r="A997">
        <v>2018</v>
      </c>
      <c r="B997" t="s">
        <v>55</v>
      </c>
      <c r="C997" t="s">
        <v>36</v>
      </c>
      <c r="D997" s="1">
        <v>3585</v>
      </c>
      <c r="E997" s="1">
        <v>52523</v>
      </c>
      <c r="F997" s="2">
        <v>62951</v>
      </c>
    </row>
    <row r="998" spans="1:6" x14ac:dyDescent="0.25">
      <c r="A998">
        <v>2018</v>
      </c>
      <c r="B998" t="s">
        <v>55</v>
      </c>
      <c r="C998" t="s">
        <v>37</v>
      </c>
      <c r="D998">
        <v>194</v>
      </c>
      <c r="E998" s="1">
        <v>1056</v>
      </c>
      <c r="F998" s="2">
        <v>39071</v>
      </c>
    </row>
    <row r="999" spans="1:6" x14ac:dyDescent="0.25">
      <c r="A999">
        <v>2018</v>
      </c>
      <c r="B999" t="s">
        <v>55</v>
      </c>
      <c r="C999" t="s">
        <v>38</v>
      </c>
      <c r="D999" s="1">
        <v>1286</v>
      </c>
      <c r="E999" s="1">
        <v>12662</v>
      </c>
      <c r="F999" s="2">
        <v>40536</v>
      </c>
    </row>
    <row r="1000" spans="1:6" x14ac:dyDescent="0.25">
      <c r="A1000">
        <v>2018</v>
      </c>
      <c r="B1000" t="s">
        <v>55</v>
      </c>
      <c r="C1000" t="s">
        <v>39</v>
      </c>
      <c r="D1000" s="1">
        <v>1047</v>
      </c>
      <c r="E1000" s="1">
        <v>6831</v>
      </c>
      <c r="F1000" s="2">
        <v>42904</v>
      </c>
    </row>
    <row r="1001" spans="1:6" x14ac:dyDescent="0.25">
      <c r="A1001">
        <v>2018</v>
      </c>
      <c r="B1001" t="s">
        <v>55</v>
      </c>
      <c r="C1001" t="s">
        <v>40</v>
      </c>
      <c r="D1001" s="1">
        <v>1099</v>
      </c>
      <c r="E1001" s="1">
        <v>11051</v>
      </c>
      <c r="F1001" s="2">
        <v>46634</v>
      </c>
    </row>
    <row r="1002" spans="1:6" x14ac:dyDescent="0.25">
      <c r="A1002">
        <v>2018</v>
      </c>
      <c r="B1002" t="s">
        <v>55</v>
      </c>
      <c r="C1002" t="s">
        <v>41</v>
      </c>
      <c r="D1002" s="1">
        <v>19761</v>
      </c>
      <c r="E1002" s="1">
        <v>304275</v>
      </c>
      <c r="F1002" s="2">
        <v>109449</v>
      </c>
    </row>
    <row r="1003" spans="1:6" x14ac:dyDescent="0.25">
      <c r="A1003">
        <v>2018</v>
      </c>
      <c r="B1003" t="s">
        <v>55</v>
      </c>
      <c r="C1003" t="s">
        <v>42</v>
      </c>
      <c r="D1003" s="1">
        <v>1002</v>
      </c>
      <c r="E1003" s="1">
        <v>15159</v>
      </c>
      <c r="F1003" s="2">
        <v>61171</v>
      </c>
    </row>
    <row r="1004" spans="1:6" x14ac:dyDescent="0.25">
      <c r="A1004">
        <v>2018</v>
      </c>
      <c r="B1004" t="s">
        <v>55</v>
      </c>
      <c r="C1004" t="s">
        <v>43</v>
      </c>
      <c r="D1004">
        <v>548</v>
      </c>
      <c r="E1004" s="1">
        <v>3930</v>
      </c>
      <c r="F1004" s="2">
        <v>38605</v>
      </c>
    </row>
    <row r="1005" spans="1:6" x14ac:dyDescent="0.25">
      <c r="A1005">
        <v>2018</v>
      </c>
      <c r="B1005" t="s">
        <v>55</v>
      </c>
      <c r="C1005" t="s">
        <v>44</v>
      </c>
      <c r="D1005" s="1">
        <v>2101</v>
      </c>
      <c r="E1005" s="1">
        <v>19281</v>
      </c>
      <c r="F1005" s="2">
        <v>47043</v>
      </c>
    </row>
    <row r="1006" spans="1:6" x14ac:dyDescent="0.25">
      <c r="A1006">
        <v>2018</v>
      </c>
      <c r="B1006" t="s">
        <v>55</v>
      </c>
      <c r="C1006" t="s">
        <v>45</v>
      </c>
      <c r="D1006" s="1">
        <v>7317</v>
      </c>
      <c r="E1006" s="1">
        <v>109210</v>
      </c>
      <c r="F1006" s="2">
        <v>33346</v>
      </c>
    </row>
    <row r="1007" spans="1:6" x14ac:dyDescent="0.25">
      <c r="A1007">
        <v>2018</v>
      </c>
      <c r="B1007" t="s">
        <v>55</v>
      </c>
      <c r="C1007" t="s">
        <v>46</v>
      </c>
      <c r="D1007" s="1">
        <v>1199</v>
      </c>
      <c r="E1007" s="1">
        <v>23481</v>
      </c>
      <c r="F1007" s="2">
        <v>80012</v>
      </c>
    </row>
    <row r="1008" spans="1:6" x14ac:dyDescent="0.25">
      <c r="A1008">
        <v>2018</v>
      </c>
      <c r="B1008" t="s">
        <v>55</v>
      </c>
      <c r="C1008" t="s">
        <v>47</v>
      </c>
      <c r="D1008" s="1">
        <v>2926</v>
      </c>
      <c r="E1008" s="1">
        <v>32257</v>
      </c>
      <c r="F1008" s="2">
        <v>39437</v>
      </c>
    </row>
    <row r="1009" spans="1:6" x14ac:dyDescent="0.25">
      <c r="A1009">
        <v>2018</v>
      </c>
      <c r="B1009" t="s">
        <v>55</v>
      </c>
      <c r="C1009" t="s">
        <v>48</v>
      </c>
      <c r="D1009" s="1">
        <v>1438</v>
      </c>
      <c r="E1009" s="1">
        <v>23488</v>
      </c>
      <c r="F1009" s="2">
        <v>83751</v>
      </c>
    </row>
    <row r="1010" spans="1:6" x14ac:dyDescent="0.25">
      <c r="A1010">
        <v>2018</v>
      </c>
      <c r="B1010" t="s">
        <v>51</v>
      </c>
      <c r="C1010" t="s">
        <v>1</v>
      </c>
      <c r="D1010" s="1">
        <v>9897</v>
      </c>
      <c r="E1010" s="1">
        <v>89207</v>
      </c>
      <c r="F1010" s="2">
        <v>53957</v>
      </c>
    </row>
    <row r="1011" spans="1:6" x14ac:dyDescent="0.25">
      <c r="A1011">
        <v>2018</v>
      </c>
      <c r="B1011" t="s">
        <v>51</v>
      </c>
      <c r="C1011" t="s">
        <v>2</v>
      </c>
      <c r="D1011" s="1">
        <v>12867</v>
      </c>
      <c r="E1011" s="1">
        <v>158251</v>
      </c>
      <c r="F1011" s="2">
        <v>55989</v>
      </c>
    </row>
    <row r="1012" spans="1:6" x14ac:dyDescent="0.25">
      <c r="A1012">
        <v>2018</v>
      </c>
      <c r="B1012" t="s">
        <v>51</v>
      </c>
      <c r="C1012" t="s">
        <v>3</v>
      </c>
      <c r="D1012" s="1">
        <v>6945</v>
      </c>
      <c r="E1012" s="1">
        <v>50848</v>
      </c>
      <c r="F1012" s="2">
        <v>47988</v>
      </c>
    </row>
    <row r="1013" spans="1:6" x14ac:dyDescent="0.25">
      <c r="A1013">
        <v>2018</v>
      </c>
      <c r="B1013" t="s">
        <v>51</v>
      </c>
      <c r="C1013" t="s">
        <v>4</v>
      </c>
      <c r="D1013" s="1">
        <v>80657</v>
      </c>
      <c r="E1013" s="1">
        <v>860278</v>
      </c>
      <c r="F1013" s="2">
        <v>70084</v>
      </c>
    </row>
    <row r="1014" spans="1:6" x14ac:dyDescent="0.25">
      <c r="A1014">
        <v>2018</v>
      </c>
      <c r="B1014" t="s">
        <v>51</v>
      </c>
      <c r="C1014" t="s">
        <v>5</v>
      </c>
      <c r="D1014" s="1">
        <v>19884</v>
      </c>
      <c r="E1014" s="1">
        <v>173096</v>
      </c>
      <c r="F1014" s="2">
        <v>62414</v>
      </c>
    </row>
    <row r="1015" spans="1:6" x14ac:dyDescent="0.25">
      <c r="A1015">
        <v>2018</v>
      </c>
      <c r="B1015" t="s">
        <v>51</v>
      </c>
      <c r="C1015" t="s">
        <v>6</v>
      </c>
      <c r="D1015" s="1">
        <v>9399</v>
      </c>
      <c r="E1015" s="1">
        <v>58769</v>
      </c>
      <c r="F1015" s="2">
        <v>69727</v>
      </c>
    </row>
    <row r="1016" spans="1:6" x14ac:dyDescent="0.25">
      <c r="A1016">
        <v>2018</v>
      </c>
      <c r="B1016" t="s">
        <v>51</v>
      </c>
      <c r="C1016" t="s">
        <v>7</v>
      </c>
      <c r="D1016" s="1">
        <v>2871</v>
      </c>
      <c r="E1016" s="1">
        <v>22192</v>
      </c>
      <c r="F1016" s="2">
        <v>59797</v>
      </c>
    </row>
    <row r="1017" spans="1:6" x14ac:dyDescent="0.25">
      <c r="A1017">
        <v>2018</v>
      </c>
      <c r="B1017" t="s">
        <v>51</v>
      </c>
      <c r="C1017" t="s">
        <v>8</v>
      </c>
      <c r="D1017" s="1">
        <v>70819</v>
      </c>
      <c r="E1017" s="1">
        <v>541083</v>
      </c>
      <c r="F1017" s="2">
        <v>51286</v>
      </c>
    </row>
    <row r="1018" spans="1:6" x14ac:dyDescent="0.25">
      <c r="A1018">
        <v>2018</v>
      </c>
      <c r="B1018" t="s">
        <v>51</v>
      </c>
      <c r="C1018" t="s">
        <v>9</v>
      </c>
      <c r="D1018" s="1">
        <v>20577</v>
      </c>
      <c r="E1018" s="1">
        <v>195221</v>
      </c>
      <c r="F1018" s="2">
        <v>61018</v>
      </c>
    </row>
    <row r="1019" spans="1:6" x14ac:dyDescent="0.25">
      <c r="A1019">
        <v>2018</v>
      </c>
      <c r="B1019" t="s">
        <v>51</v>
      </c>
      <c r="C1019" t="s">
        <v>10</v>
      </c>
      <c r="D1019" s="1">
        <v>8174</v>
      </c>
      <c r="E1019" s="1">
        <v>46827</v>
      </c>
      <c r="F1019" s="2">
        <v>44285</v>
      </c>
    </row>
    <row r="1020" spans="1:6" x14ac:dyDescent="0.25">
      <c r="A1020">
        <v>2018</v>
      </c>
      <c r="B1020" t="s">
        <v>51</v>
      </c>
      <c r="C1020" t="s">
        <v>11</v>
      </c>
      <c r="D1020" s="1">
        <v>32305</v>
      </c>
      <c r="E1020" s="1">
        <v>225991</v>
      </c>
      <c r="F1020" s="2">
        <v>71957</v>
      </c>
    </row>
    <row r="1021" spans="1:6" x14ac:dyDescent="0.25">
      <c r="A1021">
        <v>2018</v>
      </c>
      <c r="B1021" t="s">
        <v>51</v>
      </c>
      <c r="C1021" t="s">
        <v>12</v>
      </c>
      <c r="D1021" s="1">
        <v>15176</v>
      </c>
      <c r="E1021" s="1">
        <v>141028</v>
      </c>
      <c r="F1021" s="2">
        <v>58404</v>
      </c>
    </row>
    <row r="1022" spans="1:6" x14ac:dyDescent="0.25">
      <c r="A1022">
        <v>2018</v>
      </c>
      <c r="B1022" t="s">
        <v>51</v>
      </c>
      <c r="C1022" t="s">
        <v>13</v>
      </c>
      <c r="D1022" s="1">
        <v>9447</v>
      </c>
      <c r="E1022" s="1">
        <v>77230</v>
      </c>
      <c r="F1022" s="2">
        <v>57435</v>
      </c>
    </row>
    <row r="1023" spans="1:6" x14ac:dyDescent="0.25">
      <c r="A1023">
        <v>2018</v>
      </c>
      <c r="B1023" t="s">
        <v>51</v>
      </c>
      <c r="C1023" t="s">
        <v>14</v>
      </c>
      <c r="D1023" s="1">
        <v>7555</v>
      </c>
      <c r="E1023" s="1">
        <v>61206</v>
      </c>
      <c r="F1023" s="2">
        <v>54735</v>
      </c>
    </row>
    <row r="1024" spans="1:6" x14ac:dyDescent="0.25">
      <c r="A1024">
        <v>2018</v>
      </c>
      <c r="B1024" t="s">
        <v>51</v>
      </c>
      <c r="C1024" t="s">
        <v>15</v>
      </c>
      <c r="D1024" s="1">
        <v>9466</v>
      </c>
      <c r="E1024" s="1">
        <v>77934</v>
      </c>
      <c r="F1024" s="2">
        <v>53957</v>
      </c>
    </row>
    <row r="1025" spans="1:6" x14ac:dyDescent="0.25">
      <c r="A1025">
        <v>2018</v>
      </c>
      <c r="B1025" t="s">
        <v>51</v>
      </c>
      <c r="C1025" t="s">
        <v>16</v>
      </c>
      <c r="D1025" s="1">
        <v>10844</v>
      </c>
      <c r="E1025" s="1">
        <v>151993</v>
      </c>
      <c r="F1025" s="2">
        <v>63892</v>
      </c>
    </row>
    <row r="1026" spans="1:6" x14ac:dyDescent="0.25">
      <c r="A1026">
        <v>2018</v>
      </c>
      <c r="B1026" t="s">
        <v>51</v>
      </c>
      <c r="C1026" t="s">
        <v>17</v>
      </c>
      <c r="D1026" s="1">
        <v>5475</v>
      </c>
      <c r="E1026" s="1">
        <v>29285</v>
      </c>
      <c r="F1026" s="2">
        <v>49575</v>
      </c>
    </row>
    <row r="1027" spans="1:6" x14ac:dyDescent="0.25">
      <c r="A1027">
        <v>2018</v>
      </c>
      <c r="B1027" t="s">
        <v>51</v>
      </c>
      <c r="C1027" t="s">
        <v>18</v>
      </c>
      <c r="D1027" s="1">
        <v>16487</v>
      </c>
      <c r="E1027" s="1">
        <v>163210</v>
      </c>
      <c r="F1027" s="2">
        <v>65971</v>
      </c>
    </row>
    <row r="1028" spans="1:6" x14ac:dyDescent="0.25">
      <c r="A1028">
        <v>2018</v>
      </c>
      <c r="B1028" t="s">
        <v>51</v>
      </c>
      <c r="C1028" t="s">
        <v>19</v>
      </c>
      <c r="D1028" s="1">
        <v>21120</v>
      </c>
      <c r="E1028" s="1">
        <v>158656</v>
      </c>
      <c r="F1028" s="2">
        <v>78802</v>
      </c>
    </row>
    <row r="1029" spans="1:6" x14ac:dyDescent="0.25">
      <c r="A1029">
        <v>2018</v>
      </c>
      <c r="B1029" t="s">
        <v>51</v>
      </c>
      <c r="C1029" t="s">
        <v>20</v>
      </c>
      <c r="D1029" s="1">
        <v>19952</v>
      </c>
      <c r="E1029" s="1">
        <v>168632</v>
      </c>
      <c r="F1029" s="2">
        <v>62378</v>
      </c>
    </row>
    <row r="1030" spans="1:6" x14ac:dyDescent="0.25">
      <c r="A1030">
        <v>2018</v>
      </c>
      <c r="B1030" t="s">
        <v>51</v>
      </c>
      <c r="C1030" t="s">
        <v>21</v>
      </c>
      <c r="D1030" s="1">
        <v>16480</v>
      </c>
      <c r="E1030" s="1">
        <v>121665</v>
      </c>
      <c r="F1030" s="2">
        <v>67248</v>
      </c>
    </row>
    <row r="1031" spans="1:6" x14ac:dyDescent="0.25">
      <c r="A1031">
        <v>2018</v>
      </c>
      <c r="B1031" t="s">
        <v>51</v>
      </c>
      <c r="C1031" t="s">
        <v>22</v>
      </c>
      <c r="D1031" s="1">
        <v>5760</v>
      </c>
      <c r="E1031" s="1">
        <v>43911</v>
      </c>
      <c r="F1031" s="2">
        <v>50325</v>
      </c>
    </row>
    <row r="1032" spans="1:6" x14ac:dyDescent="0.25">
      <c r="A1032">
        <v>2018</v>
      </c>
      <c r="B1032" t="s">
        <v>51</v>
      </c>
      <c r="C1032" t="s">
        <v>23</v>
      </c>
      <c r="D1032" s="1">
        <v>14591</v>
      </c>
      <c r="E1032" s="1">
        <v>122662</v>
      </c>
      <c r="F1032" s="2">
        <v>59442</v>
      </c>
    </row>
    <row r="1033" spans="1:6" x14ac:dyDescent="0.25">
      <c r="A1033">
        <v>2018</v>
      </c>
      <c r="B1033" t="s">
        <v>51</v>
      </c>
      <c r="C1033" t="s">
        <v>24</v>
      </c>
      <c r="D1033" s="1">
        <v>6514</v>
      </c>
      <c r="E1033" s="1">
        <v>29077</v>
      </c>
      <c r="F1033" s="2">
        <v>52969</v>
      </c>
    </row>
    <row r="1034" spans="1:6" x14ac:dyDescent="0.25">
      <c r="A1034">
        <v>2018</v>
      </c>
      <c r="B1034" t="s">
        <v>51</v>
      </c>
      <c r="C1034" t="s">
        <v>25</v>
      </c>
      <c r="D1034" s="1">
        <v>7068</v>
      </c>
      <c r="E1034" s="1">
        <v>52320</v>
      </c>
      <c r="F1034" s="2">
        <v>51657</v>
      </c>
    </row>
    <row r="1035" spans="1:6" x14ac:dyDescent="0.25">
      <c r="A1035">
        <v>2018</v>
      </c>
      <c r="B1035" t="s">
        <v>51</v>
      </c>
      <c r="C1035" t="s">
        <v>26</v>
      </c>
      <c r="D1035" s="1">
        <v>5898</v>
      </c>
      <c r="E1035" s="1">
        <v>89125</v>
      </c>
      <c r="F1035" s="2">
        <v>61123</v>
      </c>
    </row>
    <row r="1036" spans="1:6" x14ac:dyDescent="0.25">
      <c r="A1036">
        <v>2018</v>
      </c>
      <c r="B1036" t="s">
        <v>51</v>
      </c>
      <c r="C1036" t="s">
        <v>27</v>
      </c>
      <c r="D1036" s="1">
        <v>4498</v>
      </c>
      <c r="E1036" s="1">
        <v>26890</v>
      </c>
      <c r="F1036" s="2">
        <v>62661</v>
      </c>
    </row>
    <row r="1037" spans="1:6" x14ac:dyDescent="0.25">
      <c r="A1037">
        <v>2018</v>
      </c>
      <c r="B1037" t="s">
        <v>51</v>
      </c>
      <c r="C1037" t="s">
        <v>28</v>
      </c>
      <c r="D1037" s="1">
        <v>22416</v>
      </c>
      <c r="E1037" s="1">
        <v>157147</v>
      </c>
      <c r="F1037" s="2">
        <v>72658</v>
      </c>
    </row>
    <row r="1038" spans="1:6" x14ac:dyDescent="0.25">
      <c r="A1038">
        <v>2018</v>
      </c>
      <c r="B1038" t="s">
        <v>51</v>
      </c>
      <c r="C1038" t="s">
        <v>29</v>
      </c>
      <c r="D1038" s="1">
        <v>5337</v>
      </c>
      <c r="E1038" s="1">
        <v>47224</v>
      </c>
      <c r="F1038" s="2">
        <v>49350</v>
      </c>
    </row>
    <row r="1039" spans="1:6" x14ac:dyDescent="0.25">
      <c r="A1039">
        <v>2018</v>
      </c>
      <c r="B1039" t="s">
        <v>51</v>
      </c>
      <c r="C1039" t="s">
        <v>30</v>
      </c>
      <c r="D1039" s="1">
        <v>50281</v>
      </c>
      <c r="E1039" s="1">
        <v>399629</v>
      </c>
      <c r="F1039" s="2">
        <v>73248</v>
      </c>
    </row>
    <row r="1040" spans="1:6" x14ac:dyDescent="0.25">
      <c r="A1040">
        <v>2018</v>
      </c>
      <c r="B1040" t="s">
        <v>51</v>
      </c>
      <c r="C1040" t="s">
        <v>31</v>
      </c>
      <c r="D1040" s="1">
        <v>26741</v>
      </c>
      <c r="E1040" s="1">
        <v>220692</v>
      </c>
      <c r="F1040" s="2">
        <v>54587</v>
      </c>
    </row>
    <row r="1041" spans="1:6" x14ac:dyDescent="0.25">
      <c r="A1041">
        <v>2018</v>
      </c>
      <c r="B1041" t="s">
        <v>51</v>
      </c>
      <c r="C1041" t="s">
        <v>32</v>
      </c>
      <c r="D1041" s="1">
        <v>3798</v>
      </c>
      <c r="E1041" s="1">
        <v>26002</v>
      </c>
      <c r="F1041" s="2">
        <v>64586</v>
      </c>
    </row>
    <row r="1042" spans="1:6" x14ac:dyDescent="0.25">
      <c r="A1042">
        <v>2018</v>
      </c>
      <c r="B1042" t="s">
        <v>51</v>
      </c>
      <c r="C1042" t="s">
        <v>33</v>
      </c>
      <c r="D1042" s="1">
        <v>23076</v>
      </c>
      <c r="E1042" s="1">
        <v>220709</v>
      </c>
      <c r="F1042" s="2">
        <v>61194</v>
      </c>
    </row>
    <row r="1043" spans="1:6" x14ac:dyDescent="0.25">
      <c r="A1043">
        <v>2018</v>
      </c>
      <c r="B1043" t="s">
        <v>51</v>
      </c>
      <c r="C1043" t="s">
        <v>34</v>
      </c>
      <c r="D1043" s="1">
        <v>9765</v>
      </c>
      <c r="E1043" s="1">
        <v>80295</v>
      </c>
      <c r="F1043" s="2">
        <v>52777</v>
      </c>
    </row>
    <row r="1044" spans="1:6" x14ac:dyDescent="0.25">
      <c r="A1044">
        <v>2018</v>
      </c>
      <c r="B1044" t="s">
        <v>51</v>
      </c>
      <c r="C1044" t="s">
        <v>35</v>
      </c>
      <c r="D1044" s="1">
        <v>14244</v>
      </c>
      <c r="E1044" s="1">
        <v>104561</v>
      </c>
      <c r="F1044" s="2">
        <v>60523</v>
      </c>
    </row>
    <row r="1045" spans="1:6" x14ac:dyDescent="0.25">
      <c r="A1045">
        <v>2018</v>
      </c>
      <c r="B1045" t="s">
        <v>51</v>
      </c>
      <c r="C1045" t="s">
        <v>36</v>
      </c>
      <c r="D1045" s="1">
        <v>28749</v>
      </c>
      <c r="E1045" s="1">
        <v>255910</v>
      </c>
      <c r="F1045" s="2">
        <v>66852</v>
      </c>
    </row>
    <row r="1046" spans="1:6" x14ac:dyDescent="0.25">
      <c r="A1046">
        <v>2018</v>
      </c>
      <c r="B1046" t="s">
        <v>51</v>
      </c>
      <c r="C1046" t="s">
        <v>37</v>
      </c>
      <c r="D1046" s="1">
        <v>3743</v>
      </c>
      <c r="E1046" s="1">
        <v>19229</v>
      </c>
      <c r="F1046" s="2">
        <v>61579</v>
      </c>
    </row>
    <row r="1047" spans="1:6" x14ac:dyDescent="0.25">
      <c r="A1047">
        <v>2018</v>
      </c>
      <c r="B1047" t="s">
        <v>51</v>
      </c>
      <c r="C1047" t="s">
        <v>38</v>
      </c>
      <c r="D1047" s="1">
        <v>12124</v>
      </c>
      <c r="E1047" s="1">
        <v>104324</v>
      </c>
      <c r="F1047" s="2">
        <v>52634</v>
      </c>
    </row>
    <row r="1048" spans="1:6" x14ac:dyDescent="0.25">
      <c r="A1048">
        <v>2018</v>
      </c>
      <c r="B1048" t="s">
        <v>51</v>
      </c>
      <c r="C1048" t="s">
        <v>39</v>
      </c>
      <c r="D1048" s="1">
        <v>3884</v>
      </c>
      <c r="E1048" s="1">
        <v>22971</v>
      </c>
      <c r="F1048" s="2">
        <v>48981</v>
      </c>
    </row>
    <row r="1049" spans="1:6" x14ac:dyDescent="0.25">
      <c r="A1049">
        <v>2018</v>
      </c>
      <c r="B1049" t="s">
        <v>51</v>
      </c>
      <c r="C1049" t="s">
        <v>40</v>
      </c>
      <c r="D1049" s="1">
        <v>12110</v>
      </c>
      <c r="E1049" s="1">
        <v>124488</v>
      </c>
      <c r="F1049" s="2">
        <v>57033</v>
      </c>
    </row>
    <row r="1050" spans="1:6" x14ac:dyDescent="0.25">
      <c r="A1050">
        <v>2018</v>
      </c>
      <c r="B1050" t="s">
        <v>51</v>
      </c>
      <c r="C1050" t="s">
        <v>41</v>
      </c>
      <c r="D1050" s="1">
        <v>51405</v>
      </c>
      <c r="E1050" s="1">
        <v>739156</v>
      </c>
      <c r="F1050" s="2">
        <v>65554</v>
      </c>
    </row>
    <row r="1051" spans="1:6" x14ac:dyDescent="0.25">
      <c r="A1051">
        <v>2018</v>
      </c>
      <c r="B1051" t="s">
        <v>51</v>
      </c>
      <c r="C1051" t="s">
        <v>42</v>
      </c>
      <c r="D1051" s="1">
        <v>11572</v>
      </c>
      <c r="E1051" s="1">
        <v>104339</v>
      </c>
      <c r="F1051" s="2">
        <v>51052</v>
      </c>
    </row>
    <row r="1052" spans="1:6" x14ac:dyDescent="0.25">
      <c r="A1052">
        <v>2018</v>
      </c>
      <c r="B1052" t="s">
        <v>51</v>
      </c>
      <c r="C1052" t="s">
        <v>43</v>
      </c>
      <c r="D1052" s="1">
        <v>2878</v>
      </c>
      <c r="E1052" s="1">
        <v>15262</v>
      </c>
      <c r="F1052" s="2">
        <v>51025</v>
      </c>
    </row>
    <row r="1053" spans="1:6" x14ac:dyDescent="0.25">
      <c r="A1053">
        <v>2018</v>
      </c>
      <c r="B1053" t="s">
        <v>51</v>
      </c>
      <c r="C1053" t="s">
        <v>44</v>
      </c>
      <c r="D1053" s="1">
        <v>21508</v>
      </c>
      <c r="E1053" s="1">
        <v>197292</v>
      </c>
      <c r="F1053" s="2">
        <v>58050</v>
      </c>
    </row>
    <row r="1054" spans="1:6" x14ac:dyDescent="0.25">
      <c r="A1054">
        <v>2018</v>
      </c>
      <c r="B1054" t="s">
        <v>51</v>
      </c>
      <c r="C1054" t="s">
        <v>45</v>
      </c>
      <c r="D1054" s="1">
        <v>26015</v>
      </c>
      <c r="E1054" s="1">
        <v>199867</v>
      </c>
      <c r="F1054" s="2">
        <v>64432</v>
      </c>
    </row>
    <row r="1055" spans="1:6" x14ac:dyDescent="0.25">
      <c r="A1055">
        <v>2018</v>
      </c>
      <c r="B1055" t="s">
        <v>51</v>
      </c>
      <c r="C1055" t="s">
        <v>46</v>
      </c>
      <c r="D1055" s="1">
        <v>4435</v>
      </c>
      <c r="E1055" s="1">
        <v>40126</v>
      </c>
      <c r="F1055" s="2">
        <v>72255</v>
      </c>
    </row>
    <row r="1056" spans="1:6" x14ac:dyDescent="0.25">
      <c r="A1056">
        <v>2018</v>
      </c>
      <c r="B1056" t="s">
        <v>51</v>
      </c>
      <c r="C1056" t="s">
        <v>47</v>
      </c>
      <c r="D1056" s="1">
        <v>14814</v>
      </c>
      <c r="E1056" s="1">
        <v>122396</v>
      </c>
      <c r="F1056" s="2">
        <v>62063</v>
      </c>
    </row>
    <row r="1057" spans="1:6" x14ac:dyDescent="0.25">
      <c r="A1057">
        <v>2018</v>
      </c>
      <c r="B1057" t="s">
        <v>51</v>
      </c>
      <c r="C1057" t="s">
        <v>48</v>
      </c>
      <c r="D1057" s="1">
        <v>3375</v>
      </c>
      <c r="E1057" s="1">
        <v>20253</v>
      </c>
      <c r="F1057" s="2">
        <v>53554</v>
      </c>
    </row>
    <row r="1058" spans="1:6" x14ac:dyDescent="0.25">
      <c r="A1058">
        <v>2018</v>
      </c>
      <c r="B1058" t="s">
        <v>52</v>
      </c>
      <c r="C1058" t="s">
        <v>1</v>
      </c>
      <c r="D1058" s="1">
        <v>5566</v>
      </c>
      <c r="E1058" s="1">
        <v>266798</v>
      </c>
      <c r="F1058" s="2">
        <v>57068</v>
      </c>
    </row>
    <row r="1059" spans="1:6" x14ac:dyDescent="0.25">
      <c r="A1059">
        <v>2018</v>
      </c>
      <c r="B1059" t="s">
        <v>52</v>
      </c>
      <c r="C1059" t="s">
        <v>2</v>
      </c>
      <c r="D1059" s="1">
        <v>4926</v>
      </c>
      <c r="E1059" s="1">
        <v>169675</v>
      </c>
      <c r="F1059" s="2">
        <v>76139</v>
      </c>
    </row>
    <row r="1060" spans="1:6" x14ac:dyDescent="0.25">
      <c r="A1060">
        <v>2018</v>
      </c>
      <c r="B1060" t="s">
        <v>52</v>
      </c>
      <c r="C1060" t="s">
        <v>3</v>
      </c>
      <c r="D1060" s="1">
        <v>2918</v>
      </c>
      <c r="E1060" s="1">
        <v>160597</v>
      </c>
      <c r="F1060" s="2">
        <v>47984</v>
      </c>
    </row>
    <row r="1061" spans="1:6" x14ac:dyDescent="0.25">
      <c r="A1061">
        <v>2018</v>
      </c>
      <c r="B1061" t="s">
        <v>52</v>
      </c>
      <c r="C1061" t="s">
        <v>4</v>
      </c>
      <c r="D1061" s="1">
        <v>44706</v>
      </c>
      <c r="E1061" s="1">
        <v>1320068</v>
      </c>
      <c r="F1061" s="2">
        <v>95627</v>
      </c>
    </row>
    <row r="1062" spans="1:6" x14ac:dyDescent="0.25">
      <c r="A1062">
        <v>2018</v>
      </c>
      <c r="B1062" t="s">
        <v>52</v>
      </c>
      <c r="C1062" t="s">
        <v>5</v>
      </c>
      <c r="D1062" s="1">
        <v>5804</v>
      </c>
      <c r="E1062" s="1">
        <v>147285</v>
      </c>
      <c r="F1062" s="2">
        <v>70677</v>
      </c>
    </row>
    <row r="1063" spans="1:6" x14ac:dyDescent="0.25">
      <c r="A1063">
        <v>2018</v>
      </c>
      <c r="B1063" t="s">
        <v>52</v>
      </c>
      <c r="C1063" t="s">
        <v>6</v>
      </c>
      <c r="D1063" s="1">
        <v>4408</v>
      </c>
      <c r="E1063" s="1">
        <v>160500</v>
      </c>
      <c r="F1063" s="2">
        <v>82569</v>
      </c>
    </row>
    <row r="1064" spans="1:6" x14ac:dyDescent="0.25">
      <c r="A1064">
        <v>2018</v>
      </c>
      <c r="B1064" t="s">
        <v>52</v>
      </c>
      <c r="C1064" t="s">
        <v>7</v>
      </c>
      <c r="D1064">
        <v>661</v>
      </c>
      <c r="E1064" s="1">
        <v>27077</v>
      </c>
      <c r="F1064" s="2">
        <v>64153</v>
      </c>
    </row>
    <row r="1065" spans="1:6" x14ac:dyDescent="0.25">
      <c r="A1065">
        <v>2018</v>
      </c>
      <c r="B1065" t="s">
        <v>52</v>
      </c>
      <c r="C1065" t="s">
        <v>8</v>
      </c>
      <c r="D1065" s="1">
        <v>20548</v>
      </c>
      <c r="E1065" s="1">
        <v>371590</v>
      </c>
      <c r="F1065" s="2">
        <v>61740</v>
      </c>
    </row>
    <row r="1066" spans="1:6" x14ac:dyDescent="0.25">
      <c r="A1066">
        <v>2018</v>
      </c>
      <c r="B1066" t="s">
        <v>52</v>
      </c>
      <c r="C1066" t="s">
        <v>9</v>
      </c>
      <c r="D1066" s="1">
        <v>9884</v>
      </c>
      <c r="E1066" s="1">
        <v>406818</v>
      </c>
      <c r="F1066" s="2">
        <v>59168</v>
      </c>
    </row>
    <row r="1067" spans="1:6" x14ac:dyDescent="0.25">
      <c r="A1067">
        <v>2018</v>
      </c>
      <c r="B1067" t="s">
        <v>52</v>
      </c>
      <c r="C1067" t="s">
        <v>10</v>
      </c>
      <c r="D1067" s="1">
        <v>2807</v>
      </c>
      <c r="E1067" s="1">
        <v>67792</v>
      </c>
      <c r="F1067" s="2">
        <v>63932</v>
      </c>
    </row>
    <row r="1068" spans="1:6" x14ac:dyDescent="0.25">
      <c r="A1068">
        <v>2018</v>
      </c>
      <c r="B1068" t="s">
        <v>52</v>
      </c>
      <c r="C1068" t="s">
        <v>11</v>
      </c>
      <c r="D1068" s="1">
        <v>17883</v>
      </c>
      <c r="E1068" s="1">
        <v>586130</v>
      </c>
      <c r="F1068" s="2">
        <v>71895</v>
      </c>
    </row>
    <row r="1069" spans="1:6" x14ac:dyDescent="0.25">
      <c r="A1069">
        <v>2018</v>
      </c>
      <c r="B1069" t="s">
        <v>52</v>
      </c>
      <c r="C1069" t="s">
        <v>12</v>
      </c>
      <c r="D1069" s="1">
        <v>8825</v>
      </c>
      <c r="E1069" s="1">
        <v>541836</v>
      </c>
      <c r="F1069" s="2">
        <v>62680</v>
      </c>
    </row>
    <row r="1070" spans="1:6" x14ac:dyDescent="0.25">
      <c r="A1070">
        <v>2018</v>
      </c>
      <c r="B1070" t="s">
        <v>52</v>
      </c>
      <c r="C1070" t="s">
        <v>13</v>
      </c>
      <c r="D1070" s="1">
        <v>4142</v>
      </c>
      <c r="E1070" s="1">
        <v>222586</v>
      </c>
      <c r="F1070" s="2">
        <v>60257</v>
      </c>
    </row>
    <row r="1071" spans="1:6" x14ac:dyDescent="0.25">
      <c r="A1071">
        <v>2018</v>
      </c>
      <c r="B1071" t="s">
        <v>52</v>
      </c>
      <c r="C1071" t="s">
        <v>14</v>
      </c>
      <c r="D1071" s="1">
        <v>3143</v>
      </c>
      <c r="E1071" s="1">
        <v>165056</v>
      </c>
      <c r="F1071" s="2">
        <v>59206</v>
      </c>
    </row>
    <row r="1072" spans="1:6" x14ac:dyDescent="0.25">
      <c r="A1072">
        <v>2018</v>
      </c>
      <c r="B1072" t="s">
        <v>52</v>
      </c>
      <c r="C1072" t="s">
        <v>15</v>
      </c>
      <c r="D1072" s="1">
        <v>4443</v>
      </c>
      <c r="E1072" s="1">
        <v>251454</v>
      </c>
      <c r="F1072" s="2">
        <v>59208</v>
      </c>
    </row>
    <row r="1073" spans="1:6" x14ac:dyDescent="0.25">
      <c r="A1073">
        <v>2018</v>
      </c>
      <c r="B1073" t="s">
        <v>52</v>
      </c>
      <c r="C1073" t="s">
        <v>16</v>
      </c>
      <c r="D1073" s="1">
        <v>4428</v>
      </c>
      <c r="E1073" s="1">
        <v>135510</v>
      </c>
      <c r="F1073" s="2">
        <v>75881</v>
      </c>
    </row>
    <row r="1074" spans="1:6" x14ac:dyDescent="0.25">
      <c r="A1074">
        <v>2018</v>
      </c>
      <c r="B1074" t="s">
        <v>52</v>
      </c>
      <c r="C1074" t="s">
        <v>17</v>
      </c>
      <c r="D1074" s="1">
        <v>1856</v>
      </c>
      <c r="E1074" s="1">
        <v>51836</v>
      </c>
      <c r="F1074" s="2">
        <v>55894</v>
      </c>
    </row>
    <row r="1075" spans="1:6" x14ac:dyDescent="0.25">
      <c r="A1075">
        <v>2018</v>
      </c>
      <c r="B1075" t="s">
        <v>52</v>
      </c>
      <c r="C1075" t="s">
        <v>18</v>
      </c>
      <c r="D1075" s="1">
        <v>4035</v>
      </c>
      <c r="E1075" s="1">
        <v>109683</v>
      </c>
      <c r="F1075" s="2">
        <v>78350</v>
      </c>
    </row>
    <row r="1076" spans="1:6" x14ac:dyDescent="0.25">
      <c r="A1076">
        <v>2018</v>
      </c>
      <c r="B1076" t="s">
        <v>52</v>
      </c>
      <c r="C1076" t="s">
        <v>19</v>
      </c>
      <c r="D1076" s="1">
        <v>6711</v>
      </c>
      <c r="E1076" s="1">
        <v>245091</v>
      </c>
      <c r="F1076" s="2">
        <v>88576</v>
      </c>
    </row>
    <row r="1077" spans="1:6" x14ac:dyDescent="0.25">
      <c r="A1077">
        <v>2018</v>
      </c>
      <c r="B1077" t="s">
        <v>52</v>
      </c>
      <c r="C1077" t="s">
        <v>20</v>
      </c>
      <c r="D1077" s="1">
        <v>16070</v>
      </c>
      <c r="E1077" s="1">
        <v>627751</v>
      </c>
      <c r="F1077" s="2">
        <v>67537</v>
      </c>
    </row>
    <row r="1078" spans="1:6" x14ac:dyDescent="0.25">
      <c r="A1078">
        <v>2018</v>
      </c>
      <c r="B1078" t="s">
        <v>52</v>
      </c>
      <c r="C1078" t="s">
        <v>21</v>
      </c>
      <c r="D1078" s="1">
        <v>8487</v>
      </c>
      <c r="E1078" s="1">
        <v>321908</v>
      </c>
      <c r="F1078" s="2">
        <v>67096</v>
      </c>
    </row>
    <row r="1079" spans="1:6" x14ac:dyDescent="0.25">
      <c r="A1079">
        <v>2018</v>
      </c>
      <c r="B1079" t="s">
        <v>52</v>
      </c>
      <c r="C1079" t="s">
        <v>22</v>
      </c>
      <c r="D1079" s="1">
        <v>2421</v>
      </c>
      <c r="E1079" s="1">
        <v>144816</v>
      </c>
      <c r="F1079" s="2">
        <v>49254</v>
      </c>
    </row>
    <row r="1080" spans="1:6" x14ac:dyDescent="0.25">
      <c r="A1080">
        <v>2018</v>
      </c>
      <c r="B1080" t="s">
        <v>52</v>
      </c>
      <c r="C1080" t="s">
        <v>23</v>
      </c>
      <c r="D1080" s="1">
        <v>6476</v>
      </c>
      <c r="E1080" s="1">
        <v>273163</v>
      </c>
      <c r="F1080" s="2">
        <v>58359</v>
      </c>
    </row>
    <row r="1081" spans="1:6" x14ac:dyDescent="0.25">
      <c r="A1081">
        <v>2018</v>
      </c>
      <c r="B1081" t="s">
        <v>52</v>
      </c>
      <c r="C1081" t="s">
        <v>24</v>
      </c>
      <c r="D1081" s="1">
        <v>1634</v>
      </c>
      <c r="E1081" s="1">
        <v>20560</v>
      </c>
      <c r="F1081" s="2">
        <v>50194</v>
      </c>
    </row>
    <row r="1082" spans="1:6" x14ac:dyDescent="0.25">
      <c r="A1082">
        <v>2018</v>
      </c>
      <c r="B1082" t="s">
        <v>52</v>
      </c>
      <c r="C1082" t="s">
        <v>25</v>
      </c>
      <c r="D1082" s="1">
        <v>1988</v>
      </c>
      <c r="E1082" s="1">
        <v>99807</v>
      </c>
      <c r="F1082" s="2">
        <v>51566</v>
      </c>
    </row>
    <row r="1083" spans="1:6" x14ac:dyDescent="0.25">
      <c r="A1083">
        <v>2018</v>
      </c>
      <c r="B1083" t="s">
        <v>52</v>
      </c>
      <c r="C1083" t="s">
        <v>26</v>
      </c>
      <c r="D1083" s="1">
        <v>2066</v>
      </c>
      <c r="E1083" s="1">
        <v>55405</v>
      </c>
      <c r="F1083" s="2">
        <v>58543</v>
      </c>
    </row>
    <row r="1084" spans="1:6" x14ac:dyDescent="0.25">
      <c r="A1084">
        <v>2018</v>
      </c>
      <c r="B1084" t="s">
        <v>52</v>
      </c>
      <c r="C1084" t="s">
        <v>27</v>
      </c>
      <c r="D1084" s="1">
        <v>2032</v>
      </c>
      <c r="E1084" s="1">
        <v>70582</v>
      </c>
      <c r="F1084" s="2">
        <v>71722</v>
      </c>
    </row>
    <row r="1085" spans="1:6" x14ac:dyDescent="0.25">
      <c r="A1085">
        <v>2018</v>
      </c>
      <c r="B1085" t="s">
        <v>52</v>
      </c>
      <c r="C1085" t="s">
        <v>28</v>
      </c>
      <c r="D1085" s="1">
        <v>8976</v>
      </c>
      <c r="E1085" s="1">
        <v>245593</v>
      </c>
      <c r="F1085" s="2">
        <v>80088</v>
      </c>
    </row>
    <row r="1086" spans="1:6" x14ac:dyDescent="0.25">
      <c r="A1086">
        <v>2018</v>
      </c>
      <c r="B1086" t="s">
        <v>52</v>
      </c>
      <c r="C1086" t="s">
        <v>29</v>
      </c>
      <c r="D1086" s="1">
        <v>1768</v>
      </c>
      <c r="E1086" s="1">
        <v>27145</v>
      </c>
      <c r="F1086" s="2">
        <v>53139</v>
      </c>
    </row>
    <row r="1087" spans="1:6" x14ac:dyDescent="0.25">
      <c r="A1087">
        <v>2018</v>
      </c>
      <c r="B1087" t="s">
        <v>52</v>
      </c>
      <c r="C1087" t="s">
        <v>30</v>
      </c>
      <c r="D1087" s="1">
        <v>16910</v>
      </c>
      <c r="E1087" s="1">
        <v>441590</v>
      </c>
      <c r="F1087" s="2">
        <v>67614</v>
      </c>
    </row>
    <row r="1088" spans="1:6" x14ac:dyDescent="0.25">
      <c r="A1088">
        <v>2018</v>
      </c>
      <c r="B1088" t="s">
        <v>52</v>
      </c>
      <c r="C1088" t="s">
        <v>31</v>
      </c>
      <c r="D1088" s="1">
        <v>10219</v>
      </c>
      <c r="E1088" s="1">
        <v>474932</v>
      </c>
      <c r="F1088" s="2">
        <v>59827</v>
      </c>
    </row>
    <row r="1089" spans="1:6" x14ac:dyDescent="0.25">
      <c r="A1089">
        <v>2018</v>
      </c>
      <c r="B1089" t="s">
        <v>52</v>
      </c>
      <c r="C1089" t="s">
        <v>32</v>
      </c>
      <c r="D1089">
        <v>807</v>
      </c>
      <c r="E1089" s="1">
        <v>25906</v>
      </c>
      <c r="F1089" s="2">
        <v>53882</v>
      </c>
    </row>
    <row r="1090" spans="1:6" x14ac:dyDescent="0.25">
      <c r="A1090">
        <v>2018</v>
      </c>
      <c r="B1090" t="s">
        <v>52</v>
      </c>
      <c r="C1090" t="s">
        <v>33</v>
      </c>
      <c r="D1090" s="1">
        <v>15409</v>
      </c>
      <c r="E1090" s="1">
        <v>698950</v>
      </c>
      <c r="F1090" s="2">
        <v>61487</v>
      </c>
    </row>
    <row r="1091" spans="1:6" x14ac:dyDescent="0.25">
      <c r="A1091">
        <v>2018</v>
      </c>
      <c r="B1091" t="s">
        <v>52</v>
      </c>
      <c r="C1091" t="s">
        <v>34</v>
      </c>
      <c r="D1091" s="1">
        <v>4164</v>
      </c>
      <c r="E1091" s="1">
        <v>137739</v>
      </c>
      <c r="F1091" s="2">
        <v>58770</v>
      </c>
    </row>
    <row r="1092" spans="1:6" x14ac:dyDescent="0.25">
      <c r="A1092">
        <v>2018</v>
      </c>
      <c r="B1092" t="s">
        <v>52</v>
      </c>
      <c r="C1092" t="s">
        <v>35</v>
      </c>
      <c r="D1092" s="1">
        <v>6240</v>
      </c>
      <c r="E1092" s="1">
        <v>194693</v>
      </c>
      <c r="F1092" s="2">
        <v>70641</v>
      </c>
    </row>
    <row r="1093" spans="1:6" x14ac:dyDescent="0.25">
      <c r="A1093">
        <v>2018</v>
      </c>
      <c r="B1093" t="s">
        <v>52</v>
      </c>
      <c r="C1093" t="s">
        <v>36</v>
      </c>
      <c r="D1093" s="1">
        <v>14407</v>
      </c>
      <c r="E1093" s="1">
        <v>569811</v>
      </c>
      <c r="F1093" s="2">
        <v>62561</v>
      </c>
    </row>
    <row r="1094" spans="1:6" x14ac:dyDescent="0.25">
      <c r="A1094">
        <v>2018</v>
      </c>
      <c r="B1094" t="s">
        <v>52</v>
      </c>
      <c r="C1094" t="s">
        <v>37</v>
      </c>
      <c r="D1094" s="1">
        <v>1572</v>
      </c>
      <c r="E1094" s="1">
        <v>40340</v>
      </c>
      <c r="F1094" s="2">
        <v>58468</v>
      </c>
    </row>
    <row r="1095" spans="1:6" x14ac:dyDescent="0.25">
      <c r="A1095">
        <v>2018</v>
      </c>
      <c r="B1095" t="s">
        <v>52</v>
      </c>
      <c r="C1095" t="s">
        <v>38</v>
      </c>
      <c r="D1095" s="1">
        <v>6087</v>
      </c>
      <c r="E1095" s="1">
        <v>249719</v>
      </c>
      <c r="F1095" s="2">
        <v>59522</v>
      </c>
    </row>
    <row r="1096" spans="1:6" x14ac:dyDescent="0.25">
      <c r="A1096">
        <v>2018</v>
      </c>
      <c r="B1096" t="s">
        <v>52</v>
      </c>
      <c r="C1096" t="s">
        <v>39</v>
      </c>
      <c r="D1096" s="1">
        <v>1084</v>
      </c>
      <c r="E1096" s="1">
        <v>44442</v>
      </c>
      <c r="F1096" s="2">
        <v>49320</v>
      </c>
    </row>
    <row r="1097" spans="1:6" x14ac:dyDescent="0.25">
      <c r="A1097">
        <v>2018</v>
      </c>
      <c r="B1097" t="s">
        <v>52</v>
      </c>
      <c r="C1097" t="s">
        <v>40</v>
      </c>
      <c r="D1097" s="1">
        <v>7051</v>
      </c>
      <c r="E1097" s="1">
        <v>351073</v>
      </c>
      <c r="F1097" s="2">
        <v>59495</v>
      </c>
    </row>
    <row r="1098" spans="1:6" x14ac:dyDescent="0.25">
      <c r="A1098">
        <v>2018</v>
      </c>
      <c r="B1098" t="s">
        <v>52</v>
      </c>
      <c r="C1098" t="s">
        <v>41</v>
      </c>
      <c r="D1098" s="1">
        <v>24758</v>
      </c>
      <c r="E1098" s="1">
        <v>879509</v>
      </c>
      <c r="F1098" s="2">
        <v>77648</v>
      </c>
    </row>
    <row r="1099" spans="1:6" x14ac:dyDescent="0.25">
      <c r="A1099">
        <v>2018</v>
      </c>
      <c r="B1099" t="s">
        <v>52</v>
      </c>
      <c r="C1099" t="s">
        <v>42</v>
      </c>
      <c r="D1099" s="1">
        <v>4386</v>
      </c>
      <c r="E1099" s="1">
        <v>132149</v>
      </c>
      <c r="F1099" s="2">
        <v>58006</v>
      </c>
    </row>
    <row r="1100" spans="1:6" x14ac:dyDescent="0.25">
      <c r="A1100">
        <v>2018</v>
      </c>
      <c r="B1100" t="s">
        <v>52</v>
      </c>
      <c r="C1100" t="s">
        <v>43</v>
      </c>
      <c r="D1100" s="1">
        <v>1108</v>
      </c>
      <c r="E1100" s="1">
        <v>29827</v>
      </c>
      <c r="F1100" s="2">
        <v>59390</v>
      </c>
    </row>
    <row r="1101" spans="1:6" x14ac:dyDescent="0.25">
      <c r="A1101">
        <v>2018</v>
      </c>
      <c r="B1101" t="s">
        <v>52</v>
      </c>
      <c r="C1101" t="s">
        <v>44</v>
      </c>
      <c r="D1101" s="1">
        <v>6750</v>
      </c>
      <c r="E1101" s="1">
        <v>238645</v>
      </c>
      <c r="F1101" s="2">
        <v>59974</v>
      </c>
    </row>
    <row r="1102" spans="1:6" x14ac:dyDescent="0.25">
      <c r="A1102">
        <v>2018</v>
      </c>
      <c r="B1102" t="s">
        <v>52</v>
      </c>
      <c r="C1102" t="s">
        <v>45</v>
      </c>
      <c r="D1102" s="1">
        <v>7798</v>
      </c>
      <c r="E1102" s="1">
        <v>284112</v>
      </c>
      <c r="F1102" s="2">
        <v>79321</v>
      </c>
    </row>
    <row r="1103" spans="1:6" x14ac:dyDescent="0.25">
      <c r="A1103">
        <v>2018</v>
      </c>
      <c r="B1103" t="s">
        <v>52</v>
      </c>
      <c r="C1103" t="s">
        <v>46</v>
      </c>
      <c r="D1103" s="1">
        <v>1268</v>
      </c>
      <c r="E1103" s="1">
        <v>46952</v>
      </c>
      <c r="F1103" s="2">
        <v>60459</v>
      </c>
    </row>
    <row r="1104" spans="1:6" x14ac:dyDescent="0.25">
      <c r="A1104">
        <v>2018</v>
      </c>
      <c r="B1104" t="s">
        <v>52</v>
      </c>
      <c r="C1104" t="s">
        <v>47</v>
      </c>
      <c r="D1104" s="1">
        <v>9432</v>
      </c>
      <c r="E1104" s="1">
        <v>475510</v>
      </c>
      <c r="F1104" s="2">
        <v>58047</v>
      </c>
    </row>
    <row r="1105" spans="1:6" x14ac:dyDescent="0.25">
      <c r="A1105">
        <v>2018</v>
      </c>
      <c r="B1105" t="s">
        <v>52</v>
      </c>
      <c r="C1105" t="s">
        <v>48</v>
      </c>
      <c r="D1105">
        <v>600</v>
      </c>
      <c r="E1105" s="1">
        <v>9721</v>
      </c>
      <c r="F1105" s="2">
        <v>67060</v>
      </c>
    </row>
    <row r="1106" spans="1:6" x14ac:dyDescent="0.25">
      <c r="A1106">
        <v>2018</v>
      </c>
      <c r="B1106" t="s">
        <v>54</v>
      </c>
      <c r="C1106" t="s">
        <v>1</v>
      </c>
      <c r="D1106" s="1">
        <v>32481</v>
      </c>
      <c r="E1106" s="1">
        <v>377561</v>
      </c>
      <c r="F1106" s="2">
        <v>41970</v>
      </c>
    </row>
    <row r="1107" spans="1:6" x14ac:dyDescent="0.25">
      <c r="A1107">
        <v>2018</v>
      </c>
      <c r="B1107" t="s">
        <v>54</v>
      </c>
      <c r="C1107" t="s">
        <v>2</v>
      </c>
      <c r="D1107" s="1">
        <v>31775</v>
      </c>
      <c r="E1107" s="1">
        <v>532318</v>
      </c>
      <c r="F1107" s="2">
        <v>46734</v>
      </c>
    </row>
    <row r="1108" spans="1:6" x14ac:dyDescent="0.25">
      <c r="A1108">
        <v>2018</v>
      </c>
      <c r="B1108" t="s">
        <v>54</v>
      </c>
      <c r="C1108" t="s">
        <v>3</v>
      </c>
      <c r="D1108" s="1">
        <v>21642</v>
      </c>
      <c r="E1108" s="1">
        <v>248584</v>
      </c>
      <c r="F1108" s="2">
        <v>41450</v>
      </c>
    </row>
    <row r="1109" spans="1:6" x14ac:dyDescent="0.25">
      <c r="A1109">
        <v>2018</v>
      </c>
      <c r="B1109" t="s">
        <v>54</v>
      </c>
      <c r="C1109" t="s">
        <v>4</v>
      </c>
      <c r="D1109" s="1">
        <v>196511</v>
      </c>
      <c r="E1109" s="1">
        <v>3033009</v>
      </c>
      <c r="F1109" s="2">
        <v>52020</v>
      </c>
    </row>
    <row r="1110" spans="1:6" x14ac:dyDescent="0.25">
      <c r="A1110">
        <v>2018</v>
      </c>
      <c r="B1110" t="s">
        <v>54</v>
      </c>
      <c r="C1110" t="s">
        <v>5</v>
      </c>
      <c r="D1110" s="1">
        <v>35891</v>
      </c>
      <c r="E1110" s="1">
        <v>466602</v>
      </c>
      <c r="F1110" s="2">
        <v>50043</v>
      </c>
    </row>
    <row r="1111" spans="1:6" x14ac:dyDescent="0.25">
      <c r="A1111">
        <v>2018</v>
      </c>
      <c r="B1111" t="s">
        <v>54</v>
      </c>
      <c r="C1111" t="s">
        <v>6</v>
      </c>
      <c r="D1111" s="1">
        <v>24902</v>
      </c>
      <c r="E1111" s="1">
        <v>296173</v>
      </c>
      <c r="F1111" s="2">
        <v>51041</v>
      </c>
    </row>
    <row r="1112" spans="1:6" x14ac:dyDescent="0.25">
      <c r="A1112">
        <v>2018</v>
      </c>
      <c r="B1112" t="s">
        <v>54</v>
      </c>
      <c r="C1112" t="s">
        <v>7</v>
      </c>
      <c r="D1112" s="1">
        <v>6850</v>
      </c>
      <c r="E1112" s="1">
        <v>79300</v>
      </c>
      <c r="F1112" s="2">
        <v>40843</v>
      </c>
    </row>
    <row r="1113" spans="1:6" x14ac:dyDescent="0.25">
      <c r="A1113">
        <v>2018</v>
      </c>
      <c r="B1113" t="s">
        <v>54</v>
      </c>
      <c r="C1113" t="s">
        <v>8</v>
      </c>
      <c r="D1113" s="1">
        <v>139486</v>
      </c>
      <c r="E1113" s="1">
        <v>1772605</v>
      </c>
      <c r="F1113" s="2">
        <v>44766</v>
      </c>
    </row>
    <row r="1114" spans="1:6" x14ac:dyDescent="0.25">
      <c r="A1114">
        <v>2018</v>
      </c>
      <c r="B1114" t="s">
        <v>54</v>
      </c>
      <c r="C1114" t="s">
        <v>9</v>
      </c>
      <c r="D1114" s="1">
        <v>60996</v>
      </c>
      <c r="E1114" s="1">
        <v>934259</v>
      </c>
      <c r="F1114" s="2">
        <v>49352</v>
      </c>
    </row>
    <row r="1115" spans="1:6" x14ac:dyDescent="0.25">
      <c r="A1115">
        <v>2018</v>
      </c>
      <c r="B1115" t="s">
        <v>54</v>
      </c>
      <c r="C1115" t="s">
        <v>10</v>
      </c>
      <c r="D1115" s="1">
        <v>11969</v>
      </c>
      <c r="E1115" s="1">
        <v>139473</v>
      </c>
      <c r="F1115" s="2">
        <v>39972</v>
      </c>
    </row>
    <row r="1116" spans="1:6" x14ac:dyDescent="0.25">
      <c r="A1116">
        <v>2018</v>
      </c>
      <c r="B1116" t="s">
        <v>54</v>
      </c>
      <c r="C1116" t="s">
        <v>11</v>
      </c>
      <c r="D1116" s="1">
        <v>78063</v>
      </c>
      <c r="E1116" s="1">
        <v>1192654</v>
      </c>
      <c r="F1116" s="2">
        <v>51570</v>
      </c>
    </row>
    <row r="1117" spans="1:6" x14ac:dyDescent="0.25">
      <c r="A1117">
        <v>2018</v>
      </c>
      <c r="B1117" t="s">
        <v>54</v>
      </c>
      <c r="C1117" t="s">
        <v>12</v>
      </c>
      <c r="D1117" s="1">
        <v>40681</v>
      </c>
      <c r="E1117" s="1">
        <v>591234</v>
      </c>
      <c r="F1117" s="2">
        <v>42092</v>
      </c>
    </row>
    <row r="1118" spans="1:6" x14ac:dyDescent="0.25">
      <c r="A1118">
        <v>2018</v>
      </c>
      <c r="B1118" t="s">
        <v>54</v>
      </c>
      <c r="C1118" t="s">
        <v>13</v>
      </c>
      <c r="D1118" s="1">
        <v>23521</v>
      </c>
      <c r="E1118" s="1">
        <v>309603</v>
      </c>
      <c r="F1118" s="2">
        <v>40539</v>
      </c>
    </row>
    <row r="1119" spans="1:6" x14ac:dyDescent="0.25">
      <c r="A1119">
        <v>2018</v>
      </c>
      <c r="B1119" t="s">
        <v>54</v>
      </c>
      <c r="C1119" t="s">
        <v>14</v>
      </c>
      <c r="D1119" s="1">
        <v>20370</v>
      </c>
      <c r="E1119" s="1">
        <v>263858</v>
      </c>
      <c r="F1119" s="2">
        <v>42235</v>
      </c>
    </row>
    <row r="1120" spans="1:6" x14ac:dyDescent="0.25">
      <c r="A1120">
        <v>2018</v>
      </c>
      <c r="B1120" t="s">
        <v>54</v>
      </c>
      <c r="C1120" t="s">
        <v>15</v>
      </c>
      <c r="D1120" s="1">
        <v>28056</v>
      </c>
      <c r="E1120" s="1">
        <v>399946</v>
      </c>
      <c r="F1120" s="2">
        <v>42623</v>
      </c>
    </row>
    <row r="1121" spans="1:6" x14ac:dyDescent="0.25">
      <c r="A1121">
        <v>2018</v>
      </c>
      <c r="B1121" t="s">
        <v>54</v>
      </c>
      <c r="C1121" t="s">
        <v>16</v>
      </c>
      <c r="D1121" s="1">
        <v>30545</v>
      </c>
      <c r="E1121" s="1">
        <v>377555</v>
      </c>
      <c r="F1121" s="2">
        <v>42196</v>
      </c>
    </row>
    <row r="1122" spans="1:6" x14ac:dyDescent="0.25">
      <c r="A1122">
        <v>2018</v>
      </c>
      <c r="B1122" t="s">
        <v>54</v>
      </c>
      <c r="C1122" t="s">
        <v>17</v>
      </c>
      <c r="D1122" s="1">
        <v>10761</v>
      </c>
      <c r="E1122" s="1">
        <v>118191</v>
      </c>
      <c r="F1122" s="2">
        <v>37589</v>
      </c>
    </row>
    <row r="1123" spans="1:6" x14ac:dyDescent="0.25">
      <c r="A1123">
        <v>2018</v>
      </c>
      <c r="B1123" t="s">
        <v>54</v>
      </c>
      <c r="C1123" t="s">
        <v>18</v>
      </c>
      <c r="D1123" s="1">
        <v>32767</v>
      </c>
      <c r="E1123" s="1">
        <v>462590</v>
      </c>
      <c r="F1123" s="2">
        <v>46648</v>
      </c>
    </row>
    <row r="1124" spans="1:6" x14ac:dyDescent="0.25">
      <c r="A1124">
        <v>2018</v>
      </c>
      <c r="B1124" t="s">
        <v>54</v>
      </c>
      <c r="C1124" t="s">
        <v>19</v>
      </c>
      <c r="D1124" s="1">
        <v>42171</v>
      </c>
      <c r="E1124" s="1">
        <v>577061</v>
      </c>
      <c r="F1124" s="2">
        <v>52937</v>
      </c>
    </row>
    <row r="1125" spans="1:6" x14ac:dyDescent="0.25">
      <c r="A1125">
        <v>2018</v>
      </c>
      <c r="B1125" t="s">
        <v>54</v>
      </c>
      <c r="C1125" t="s">
        <v>20</v>
      </c>
      <c r="D1125" s="1">
        <v>52459</v>
      </c>
      <c r="E1125" s="1">
        <v>786892</v>
      </c>
      <c r="F1125" s="2">
        <v>47200</v>
      </c>
    </row>
    <row r="1126" spans="1:6" x14ac:dyDescent="0.25">
      <c r="A1126">
        <v>2018</v>
      </c>
      <c r="B1126" t="s">
        <v>54</v>
      </c>
      <c r="C1126" t="s">
        <v>21</v>
      </c>
      <c r="D1126" s="1">
        <v>37272</v>
      </c>
      <c r="E1126" s="1">
        <v>531669</v>
      </c>
      <c r="F1126" s="2">
        <v>49570</v>
      </c>
    </row>
    <row r="1127" spans="1:6" x14ac:dyDescent="0.25">
      <c r="A1127">
        <v>2018</v>
      </c>
      <c r="B1127" t="s">
        <v>54</v>
      </c>
      <c r="C1127" t="s">
        <v>22</v>
      </c>
      <c r="D1127" s="1">
        <v>19763</v>
      </c>
      <c r="E1127" s="1">
        <v>229107</v>
      </c>
      <c r="F1127" s="2">
        <v>36497</v>
      </c>
    </row>
    <row r="1128" spans="1:6" x14ac:dyDescent="0.25">
      <c r="A1128">
        <v>2018</v>
      </c>
      <c r="B1128" t="s">
        <v>54</v>
      </c>
      <c r="C1128" t="s">
        <v>23</v>
      </c>
      <c r="D1128" s="1">
        <v>38808</v>
      </c>
      <c r="E1128" s="1">
        <v>537150</v>
      </c>
      <c r="F1128" s="2">
        <v>42469</v>
      </c>
    </row>
    <row r="1129" spans="1:6" x14ac:dyDescent="0.25">
      <c r="A1129">
        <v>2018</v>
      </c>
      <c r="B1129" t="s">
        <v>54</v>
      </c>
      <c r="C1129" t="s">
        <v>24</v>
      </c>
      <c r="D1129" s="1">
        <v>9250</v>
      </c>
      <c r="E1129" s="1">
        <v>91355</v>
      </c>
      <c r="F1129" s="2">
        <v>39170</v>
      </c>
    </row>
    <row r="1130" spans="1:6" x14ac:dyDescent="0.25">
      <c r="A1130">
        <v>2018</v>
      </c>
      <c r="B1130" t="s">
        <v>54</v>
      </c>
      <c r="C1130" t="s">
        <v>25</v>
      </c>
      <c r="D1130" s="1">
        <v>14923</v>
      </c>
      <c r="E1130" s="1">
        <v>189793</v>
      </c>
      <c r="F1130" s="2">
        <v>39891</v>
      </c>
    </row>
    <row r="1131" spans="1:6" x14ac:dyDescent="0.25">
      <c r="A1131">
        <v>2018</v>
      </c>
      <c r="B1131" t="s">
        <v>54</v>
      </c>
      <c r="C1131" t="s">
        <v>26</v>
      </c>
      <c r="D1131" s="1">
        <v>15829</v>
      </c>
      <c r="E1131" s="1">
        <v>254417</v>
      </c>
      <c r="F1131" s="2">
        <v>44190</v>
      </c>
    </row>
    <row r="1132" spans="1:6" x14ac:dyDescent="0.25">
      <c r="A1132">
        <v>2018</v>
      </c>
      <c r="B1132" t="s">
        <v>54</v>
      </c>
      <c r="C1132" t="s">
        <v>27</v>
      </c>
      <c r="D1132" s="1">
        <v>12509</v>
      </c>
      <c r="E1132" s="1">
        <v>139183</v>
      </c>
      <c r="F1132" s="2">
        <v>47777</v>
      </c>
    </row>
    <row r="1133" spans="1:6" x14ac:dyDescent="0.25">
      <c r="A1133">
        <v>2018</v>
      </c>
      <c r="B1133" t="s">
        <v>54</v>
      </c>
      <c r="C1133" t="s">
        <v>28</v>
      </c>
      <c r="D1133" s="1">
        <v>54238</v>
      </c>
      <c r="E1133" s="1">
        <v>876344</v>
      </c>
      <c r="F1133" s="2">
        <v>53723</v>
      </c>
    </row>
    <row r="1134" spans="1:6" x14ac:dyDescent="0.25">
      <c r="A1134">
        <v>2018</v>
      </c>
      <c r="B1134" t="s">
        <v>54</v>
      </c>
      <c r="C1134" t="s">
        <v>29</v>
      </c>
      <c r="D1134" s="1">
        <v>10758</v>
      </c>
      <c r="E1134" s="1">
        <v>135970</v>
      </c>
      <c r="F1134" s="2">
        <v>38078</v>
      </c>
    </row>
    <row r="1135" spans="1:6" x14ac:dyDescent="0.25">
      <c r="A1135">
        <v>2018</v>
      </c>
      <c r="B1135" t="s">
        <v>54</v>
      </c>
      <c r="C1135" t="s">
        <v>30</v>
      </c>
      <c r="D1135" s="1">
        <v>123741</v>
      </c>
      <c r="E1135" s="1">
        <v>1554768</v>
      </c>
      <c r="F1135" s="2">
        <v>51832</v>
      </c>
    </row>
    <row r="1136" spans="1:6" x14ac:dyDescent="0.25">
      <c r="A1136">
        <v>2018</v>
      </c>
      <c r="B1136" t="s">
        <v>54</v>
      </c>
      <c r="C1136" t="s">
        <v>31</v>
      </c>
      <c r="D1136" s="1">
        <v>61525</v>
      </c>
      <c r="E1136" s="1">
        <v>830550</v>
      </c>
      <c r="F1136" s="2">
        <v>43092</v>
      </c>
    </row>
    <row r="1137" spans="1:6" x14ac:dyDescent="0.25">
      <c r="A1137">
        <v>2018</v>
      </c>
      <c r="B1137" t="s">
        <v>54</v>
      </c>
      <c r="C1137" t="s">
        <v>32</v>
      </c>
      <c r="D1137" s="1">
        <v>7753</v>
      </c>
      <c r="E1137" s="1">
        <v>91635</v>
      </c>
      <c r="F1137" s="2">
        <v>49819</v>
      </c>
    </row>
    <row r="1138" spans="1:6" x14ac:dyDescent="0.25">
      <c r="A1138">
        <v>2018</v>
      </c>
      <c r="B1138" t="s">
        <v>54</v>
      </c>
      <c r="C1138" t="s">
        <v>33</v>
      </c>
      <c r="D1138" s="1">
        <v>68615</v>
      </c>
      <c r="E1138" s="1">
        <v>1017249</v>
      </c>
      <c r="F1138" s="2">
        <v>44247</v>
      </c>
    </row>
    <row r="1139" spans="1:6" x14ac:dyDescent="0.25">
      <c r="A1139">
        <v>2018</v>
      </c>
      <c r="B1139" t="s">
        <v>54</v>
      </c>
      <c r="C1139" t="s">
        <v>34</v>
      </c>
      <c r="D1139" s="1">
        <v>23748</v>
      </c>
      <c r="E1139" s="1">
        <v>297631</v>
      </c>
      <c r="F1139" s="2">
        <v>41554</v>
      </c>
    </row>
    <row r="1140" spans="1:6" x14ac:dyDescent="0.25">
      <c r="A1140">
        <v>2018</v>
      </c>
      <c r="B1140" t="s">
        <v>54</v>
      </c>
      <c r="C1140" t="s">
        <v>35</v>
      </c>
      <c r="D1140" s="1">
        <v>26503</v>
      </c>
      <c r="E1140" s="1">
        <v>349656</v>
      </c>
      <c r="F1140" s="2">
        <v>44347</v>
      </c>
    </row>
    <row r="1141" spans="1:6" x14ac:dyDescent="0.25">
      <c r="A1141">
        <v>2018</v>
      </c>
      <c r="B1141" t="s">
        <v>54</v>
      </c>
      <c r="C1141" t="s">
        <v>36</v>
      </c>
      <c r="D1141" s="1">
        <v>74845</v>
      </c>
      <c r="E1141" s="1">
        <v>1117054</v>
      </c>
      <c r="F1141" s="2">
        <v>45000</v>
      </c>
    </row>
    <row r="1142" spans="1:6" x14ac:dyDescent="0.25">
      <c r="A1142">
        <v>2018</v>
      </c>
      <c r="B1142" t="s">
        <v>54</v>
      </c>
      <c r="C1142" t="s">
        <v>37</v>
      </c>
      <c r="D1142" s="1">
        <v>7658</v>
      </c>
      <c r="E1142" s="1">
        <v>76762</v>
      </c>
      <c r="F1142" s="2">
        <v>43902</v>
      </c>
    </row>
    <row r="1143" spans="1:6" x14ac:dyDescent="0.25">
      <c r="A1143">
        <v>2018</v>
      </c>
      <c r="B1143" t="s">
        <v>54</v>
      </c>
      <c r="C1143" t="s">
        <v>38</v>
      </c>
      <c r="D1143" s="1">
        <v>30013</v>
      </c>
      <c r="E1143" s="1">
        <v>402308</v>
      </c>
      <c r="F1143" s="2">
        <v>39429</v>
      </c>
    </row>
    <row r="1144" spans="1:6" x14ac:dyDescent="0.25">
      <c r="A1144">
        <v>2018</v>
      </c>
      <c r="B1144" t="s">
        <v>54</v>
      </c>
      <c r="C1144" t="s">
        <v>39</v>
      </c>
      <c r="D1144" s="1">
        <v>8059</v>
      </c>
      <c r="E1144" s="1">
        <v>85734</v>
      </c>
      <c r="F1144" s="2">
        <v>39650</v>
      </c>
    </row>
    <row r="1145" spans="1:6" x14ac:dyDescent="0.25">
      <c r="A1145">
        <v>2018</v>
      </c>
      <c r="B1145" t="s">
        <v>54</v>
      </c>
      <c r="C1145" t="s">
        <v>40</v>
      </c>
      <c r="D1145" s="1">
        <v>40040</v>
      </c>
      <c r="E1145" s="1">
        <v>623566</v>
      </c>
      <c r="F1145" s="2">
        <v>46137</v>
      </c>
    </row>
    <row r="1146" spans="1:6" x14ac:dyDescent="0.25">
      <c r="A1146">
        <v>2018</v>
      </c>
      <c r="B1146" t="s">
        <v>54</v>
      </c>
      <c r="C1146" t="s">
        <v>41</v>
      </c>
      <c r="D1146" s="1">
        <v>147447</v>
      </c>
      <c r="E1146" s="1">
        <v>2465009</v>
      </c>
      <c r="F1146" s="2">
        <v>52337</v>
      </c>
    </row>
    <row r="1147" spans="1:6" x14ac:dyDescent="0.25">
      <c r="A1147">
        <v>2018</v>
      </c>
      <c r="B1147" t="s">
        <v>54</v>
      </c>
      <c r="C1147" t="s">
        <v>42</v>
      </c>
      <c r="D1147" s="1">
        <v>19531</v>
      </c>
      <c r="E1147" s="1">
        <v>284283</v>
      </c>
      <c r="F1147" s="2">
        <v>44163</v>
      </c>
    </row>
    <row r="1148" spans="1:6" x14ac:dyDescent="0.25">
      <c r="A1148">
        <v>2018</v>
      </c>
      <c r="B1148" t="s">
        <v>54</v>
      </c>
      <c r="C1148" t="s">
        <v>43</v>
      </c>
      <c r="D1148" s="1">
        <v>5084</v>
      </c>
      <c r="E1148" s="1">
        <v>54476</v>
      </c>
      <c r="F1148" s="2">
        <v>40351</v>
      </c>
    </row>
    <row r="1149" spans="1:6" x14ac:dyDescent="0.25">
      <c r="A1149">
        <v>2018</v>
      </c>
      <c r="B1149" t="s">
        <v>54</v>
      </c>
      <c r="C1149" t="s">
        <v>44</v>
      </c>
      <c r="D1149" s="1">
        <v>43180</v>
      </c>
      <c r="E1149" s="1">
        <v>650233</v>
      </c>
      <c r="F1149" s="2">
        <v>43886</v>
      </c>
    </row>
    <row r="1150" spans="1:6" x14ac:dyDescent="0.25">
      <c r="A1150">
        <v>2018</v>
      </c>
      <c r="B1150" t="s">
        <v>54</v>
      </c>
      <c r="C1150" t="s">
        <v>45</v>
      </c>
      <c r="D1150" s="1">
        <v>39324</v>
      </c>
      <c r="E1150" s="1">
        <v>621384</v>
      </c>
      <c r="F1150" s="2">
        <v>63994</v>
      </c>
    </row>
    <row r="1151" spans="1:6" x14ac:dyDescent="0.25">
      <c r="A1151">
        <v>2018</v>
      </c>
      <c r="B1151" t="s">
        <v>54</v>
      </c>
      <c r="C1151" t="s">
        <v>46</v>
      </c>
      <c r="D1151" s="1">
        <v>10925</v>
      </c>
      <c r="E1151" s="1">
        <v>128211</v>
      </c>
      <c r="F1151" s="2">
        <v>38698</v>
      </c>
    </row>
    <row r="1152" spans="1:6" x14ac:dyDescent="0.25">
      <c r="A1152">
        <v>2018</v>
      </c>
      <c r="B1152" t="s">
        <v>54</v>
      </c>
      <c r="C1152" t="s">
        <v>47</v>
      </c>
      <c r="D1152" s="1">
        <v>36496</v>
      </c>
      <c r="E1152" s="1">
        <v>541333</v>
      </c>
      <c r="F1152" s="2">
        <v>41512</v>
      </c>
    </row>
    <row r="1153" spans="1:6" x14ac:dyDescent="0.25">
      <c r="A1153">
        <v>2018</v>
      </c>
      <c r="B1153" t="s">
        <v>54</v>
      </c>
      <c r="C1153" t="s">
        <v>48</v>
      </c>
      <c r="D1153" s="1">
        <v>4830</v>
      </c>
      <c r="E1153" s="1">
        <v>49819</v>
      </c>
      <c r="F1153" s="2">
        <v>42737</v>
      </c>
    </row>
    <row r="1154" spans="1:6" x14ac:dyDescent="0.25">
      <c r="A1154">
        <v>2018</v>
      </c>
      <c r="B1154" t="s">
        <v>53</v>
      </c>
      <c r="C1154" t="s">
        <v>1</v>
      </c>
      <c r="D1154" s="1">
        <v>2168</v>
      </c>
      <c r="E1154" s="1">
        <v>21030</v>
      </c>
      <c r="F1154" s="2">
        <v>60025</v>
      </c>
    </row>
    <row r="1155" spans="1:6" x14ac:dyDescent="0.25">
      <c r="A1155">
        <v>2018</v>
      </c>
      <c r="B1155" t="s">
        <v>53</v>
      </c>
      <c r="C1155" t="s">
        <v>2</v>
      </c>
      <c r="D1155" s="1">
        <v>3113</v>
      </c>
      <c r="E1155" s="1">
        <v>47340</v>
      </c>
      <c r="F1155" s="2">
        <v>75499</v>
      </c>
    </row>
    <row r="1156" spans="1:6" x14ac:dyDescent="0.25">
      <c r="A1156">
        <v>2018</v>
      </c>
      <c r="B1156" t="s">
        <v>53</v>
      </c>
      <c r="C1156" t="s">
        <v>3</v>
      </c>
      <c r="D1156" s="1">
        <v>1210</v>
      </c>
      <c r="E1156" s="1">
        <v>10913</v>
      </c>
      <c r="F1156" s="2">
        <v>53828</v>
      </c>
    </row>
    <row r="1157" spans="1:6" x14ac:dyDescent="0.25">
      <c r="A1157">
        <v>2018</v>
      </c>
      <c r="B1157" t="s">
        <v>53</v>
      </c>
      <c r="C1157" t="s">
        <v>4</v>
      </c>
      <c r="D1157" s="1">
        <v>26592</v>
      </c>
      <c r="E1157" s="1">
        <v>525771</v>
      </c>
      <c r="F1157" s="2">
        <v>188173</v>
      </c>
    </row>
    <row r="1158" spans="1:6" x14ac:dyDescent="0.25">
      <c r="A1158">
        <v>2018</v>
      </c>
      <c r="B1158" t="s">
        <v>53</v>
      </c>
      <c r="C1158" t="s">
        <v>5</v>
      </c>
      <c r="D1158" s="1">
        <v>4173</v>
      </c>
      <c r="E1158" s="1">
        <v>75076</v>
      </c>
      <c r="F1158" s="2">
        <v>100735</v>
      </c>
    </row>
    <row r="1159" spans="1:6" x14ac:dyDescent="0.25">
      <c r="A1159">
        <v>2018</v>
      </c>
      <c r="B1159" t="s">
        <v>53</v>
      </c>
      <c r="C1159" t="s">
        <v>6</v>
      </c>
      <c r="D1159" s="1">
        <v>2306</v>
      </c>
      <c r="E1159" s="1">
        <v>31734</v>
      </c>
      <c r="F1159" s="2">
        <v>110642</v>
      </c>
    </row>
    <row r="1160" spans="1:6" x14ac:dyDescent="0.25">
      <c r="A1160">
        <v>2018</v>
      </c>
      <c r="B1160" t="s">
        <v>53</v>
      </c>
      <c r="C1160" t="s">
        <v>7</v>
      </c>
      <c r="D1160">
        <v>433</v>
      </c>
      <c r="E1160" s="1">
        <v>4065</v>
      </c>
      <c r="F1160" s="2">
        <v>65782</v>
      </c>
    </row>
    <row r="1161" spans="1:6" x14ac:dyDescent="0.25">
      <c r="A1161">
        <v>2018</v>
      </c>
      <c r="B1161" t="s">
        <v>53</v>
      </c>
      <c r="C1161" t="s">
        <v>8</v>
      </c>
      <c r="D1161" s="1">
        <v>11205</v>
      </c>
      <c r="E1161" s="1">
        <v>138995</v>
      </c>
      <c r="F1161" s="2">
        <v>81168</v>
      </c>
    </row>
    <row r="1162" spans="1:6" x14ac:dyDescent="0.25">
      <c r="A1162">
        <v>2018</v>
      </c>
      <c r="B1162" t="s">
        <v>53</v>
      </c>
      <c r="C1162" t="s">
        <v>9</v>
      </c>
      <c r="D1162" s="1">
        <v>5113</v>
      </c>
      <c r="E1162" s="1">
        <v>114231</v>
      </c>
      <c r="F1162" s="2">
        <v>96613</v>
      </c>
    </row>
    <row r="1163" spans="1:6" x14ac:dyDescent="0.25">
      <c r="A1163">
        <v>2018</v>
      </c>
      <c r="B1163" t="s">
        <v>53</v>
      </c>
      <c r="C1163" t="s">
        <v>10</v>
      </c>
      <c r="D1163" s="1">
        <v>1223</v>
      </c>
      <c r="E1163" s="1">
        <v>8798</v>
      </c>
      <c r="F1163" s="2">
        <v>52761</v>
      </c>
    </row>
    <row r="1164" spans="1:6" x14ac:dyDescent="0.25">
      <c r="A1164">
        <v>2018</v>
      </c>
      <c r="B1164" t="s">
        <v>53</v>
      </c>
      <c r="C1164" t="s">
        <v>11</v>
      </c>
      <c r="D1164" s="1">
        <v>6688</v>
      </c>
      <c r="E1164" s="1">
        <v>94330</v>
      </c>
      <c r="F1164" s="2">
        <v>91164</v>
      </c>
    </row>
    <row r="1165" spans="1:6" x14ac:dyDescent="0.25">
      <c r="A1165">
        <v>2018</v>
      </c>
      <c r="B1165" t="s">
        <v>53</v>
      </c>
      <c r="C1165" t="s">
        <v>12</v>
      </c>
      <c r="D1165" s="1">
        <v>2123</v>
      </c>
      <c r="E1165" s="1">
        <v>29375</v>
      </c>
      <c r="F1165" s="2">
        <v>60371</v>
      </c>
    </row>
    <row r="1166" spans="1:6" x14ac:dyDescent="0.25">
      <c r="A1166">
        <v>2018</v>
      </c>
      <c r="B1166" t="s">
        <v>53</v>
      </c>
      <c r="C1166" t="s">
        <v>13</v>
      </c>
      <c r="D1166" s="1">
        <v>1742</v>
      </c>
      <c r="E1166" s="1">
        <v>22018</v>
      </c>
      <c r="F1166" s="2">
        <v>58519</v>
      </c>
    </row>
    <row r="1167" spans="1:6" x14ac:dyDescent="0.25">
      <c r="A1167">
        <v>2018</v>
      </c>
      <c r="B1167" t="s">
        <v>53</v>
      </c>
      <c r="C1167" t="s">
        <v>14</v>
      </c>
      <c r="D1167" s="1">
        <v>1308</v>
      </c>
      <c r="E1167" s="1">
        <v>18664</v>
      </c>
      <c r="F1167" s="2">
        <v>63399</v>
      </c>
    </row>
    <row r="1168" spans="1:6" x14ac:dyDescent="0.25">
      <c r="A1168">
        <v>2018</v>
      </c>
      <c r="B1168" t="s">
        <v>53</v>
      </c>
      <c r="C1168" t="s">
        <v>15</v>
      </c>
      <c r="D1168" s="1">
        <v>1785</v>
      </c>
      <c r="E1168" s="1">
        <v>21989</v>
      </c>
      <c r="F1168" s="2">
        <v>54629</v>
      </c>
    </row>
    <row r="1169" spans="1:6" x14ac:dyDescent="0.25">
      <c r="A1169">
        <v>2018</v>
      </c>
      <c r="B1169" t="s">
        <v>53</v>
      </c>
      <c r="C1169" t="s">
        <v>16</v>
      </c>
      <c r="D1169" s="1">
        <v>1716</v>
      </c>
      <c r="E1169" s="1">
        <v>22869</v>
      </c>
      <c r="F1169" s="2">
        <v>58223</v>
      </c>
    </row>
    <row r="1170" spans="1:6" x14ac:dyDescent="0.25">
      <c r="A1170">
        <v>2018</v>
      </c>
      <c r="B1170" t="s">
        <v>53</v>
      </c>
      <c r="C1170" t="s">
        <v>17</v>
      </c>
      <c r="D1170">
        <v>849</v>
      </c>
      <c r="E1170" s="1">
        <v>7397</v>
      </c>
      <c r="F1170" s="2">
        <v>54502</v>
      </c>
    </row>
    <row r="1171" spans="1:6" x14ac:dyDescent="0.25">
      <c r="A1171">
        <v>2018</v>
      </c>
      <c r="B1171" t="s">
        <v>53</v>
      </c>
      <c r="C1171" t="s">
        <v>18</v>
      </c>
      <c r="D1171" s="1">
        <v>2737</v>
      </c>
      <c r="E1171" s="1">
        <v>36210</v>
      </c>
      <c r="F1171" s="2">
        <v>92844</v>
      </c>
    </row>
    <row r="1172" spans="1:6" x14ac:dyDescent="0.25">
      <c r="A1172">
        <v>2018</v>
      </c>
      <c r="B1172" t="s">
        <v>53</v>
      </c>
      <c r="C1172" t="s">
        <v>19</v>
      </c>
      <c r="D1172" s="1">
        <v>5379</v>
      </c>
      <c r="E1172" s="1">
        <v>91783</v>
      </c>
      <c r="F1172" s="2">
        <v>123118</v>
      </c>
    </row>
    <row r="1173" spans="1:6" x14ac:dyDescent="0.25">
      <c r="A1173">
        <v>2018</v>
      </c>
      <c r="B1173" t="s">
        <v>53</v>
      </c>
      <c r="C1173" t="s">
        <v>20</v>
      </c>
      <c r="D1173" s="1">
        <v>6287</v>
      </c>
      <c r="E1173" s="1">
        <v>56247</v>
      </c>
      <c r="F1173" s="2">
        <v>73556</v>
      </c>
    </row>
    <row r="1174" spans="1:6" x14ac:dyDescent="0.25">
      <c r="A1174">
        <v>2018</v>
      </c>
      <c r="B1174" t="s">
        <v>53</v>
      </c>
      <c r="C1174" t="s">
        <v>21</v>
      </c>
      <c r="D1174" s="1">
        <v>3977</v>
      </c>
      <c r="E1174" s="1">
        <v>49170</v>
      </c>
      <c r="F1174" s="2">
        <v>78903</v>
      </c>
    </row>
    <row r="1175" spans="1:6" x14ac:dyDescent="0.25">
      <c r="A1175">
        <v>2018</v>
      </c>
      <c r="B1175" t="s">
        <v>53</v>
      </c>
      <c r="C1175" t="s">
        <v>22</v>
      </c>
      <c r="D1175">
        <v>940</v>
      </c>
      <c r="E1175" s="1">
        <v>10980</v>
      </c>
      <c r="F1175" s="2">
        <v>49173</v>
      </c>
    </row>
    <row r="1176" spans="1:6" x14ac:dyDescent="0.25">
      <c r="A1176">
        <v>2018</v>
      </c>
      <c r="B1176" t="s">
        <v>53</v>
      </c>
      <c r="C1176" t="s">
        <v>23</v>
      </c>
      <c r="D1176" s="1">
        <v>3049</v>
      </c>
      <c r="E1176" s="1">
        <v>47666</v>
      </c>
      <c r="F1176" s="2">
        <v>81842</v>
      </c>
    </row>
    <row r="1177" spans="1:6" x14ac:dyDescent="0.25">
      <c r="A1177">
        <v>2018</v>
      </c>
      <c r="B1177" t="s">
        <v>53</v>
      </c>
      <c r="C1177" t="s">
        <v>24</v>
      </c>
      <c r="D1177">
        <v>801</v>
      </c>
      <c r="E1177" s="1">
        <v>6350</v>
      </c>
      <c r="F1177" s="2">
        <v>54475</v>
      </c>
    </row>
    <row r="1178" spans="1:6" x14ac:dyDescent="0.25">
      <c r="A1178">
        <v>2018</v>
      </c>
      <c r="B1178" t="s">
        <v>53</v>
      </c>
      <c r="C1178" t="s">
        <v>25</v>
      </c>
      <c r="D1178">
        <v>973</v>
      </c>
      <c r="E1178" s="1">
        <v>17653</v>
      </c>
      <c r="F1178" s="2">
        <v>64407</v>
      </c>
    </row>
    <row r="1179" spans="1:6" x14ac:dyDescent="0.25">
      <c r="A1179">
        <v>2018</v>
      </c>
      <c r="B1179" t="s">
        <v>53</v>
      </c>
      <c r="C1179" t="s">
        <v>26</v>
      </c>
      <c r="D1179" s="1">
        <v>1541</v>
      </c>
      <c r="E1179" s="1">
        <v>15646</v>
      </c>
      <c r="F1179" s="2">
        <v>70292</v>
      </c>
    </row>
    <row r="1180" spans="1:6" x14ac:dyDescent="0.25">
      <c r="A1180">
        <v>2018</v>
      </c>
      <c r="B1180" t="s">
        <v>53</v>
      </c>
      <c r="C1180" t="s">
        <v>27</v>
      </c>
      <c r="D1180">
        <v>892</v>
      </c>
      <c r="E1180" s="1">
        <v>12351</v>
      </c>
      <c r="F1180" s="2">
        <v>93599</v>
      </c>
    </row>
    <row r="1181" spans="1:6" x14ac:dyDescent="0.25">
      <c r="A1181">
        <v>2018</v>
      </c>
      <c r="B1181" t="s">
        <v>53</v>
      </c>
      <c r="C1181" t="s">
        <v>28</v>
      </c>
      <c r="D1181" s="1">
        <v>3722</v>
      </c>
      <c r="E1181" s="1">
        <v>69519</v>
      </c>
      <c r="F1181" s="2">
        <v>114630</v>
      </c>
    </row>
    <row r="1182" spans="1:6" x14ac:dyDescent="0.25">
      <c r="A1182">
        <v>2018</v>
      </c>
      <c r="B1182" t="s">
        <v>53</v>
      </c>
      <c r="C1182" t="s">
        <v>29</v>
      </c>
      <c r="D1182">
        <v>987</v>
      </c>
      <c r="E1182" s="1">
        <v>12015</v>
      </c>
      <c r="F1182" s="2">
        <v>53204</v>
      </c>
    </row>
    <row r="1183" spans="1:6" x14ac:dyDescent="0.25">
      <c r="A1183">
        <v>2018</v>
      </c>
      <c r="B1183" t="s">
        <v>53</v>
      </c>
      <c r="C1183" t="s">
        <v>30</v>
      </c>
      <c r="D1183" s="1">
        <v>12672</v>
      </c>
      <c r="E1183" s="1">
        <v>275598</v>
      </c>
      <c r="F1183" s="2">
        <v>129853</v>
      </c>
    </row>
    <row r="1184" spans="1:6" x14ac:dyDescent="0.25">
      <c r="A1184">
        <v>2018</v>
      </c>
      <c r="B1184" t="s">
        <v>53</v>
      </c>
      <c r="C1184" t="s">
        <v>31</v>
      </c>
      <c r="D1184" s="1">
        <v>5238</v>
      </c>
      <c r="E1184" s="1">
        <v>79945</v>
      </c>
      <c r="F1184" s="2">
        <v>83920</v>
      </c>
    </row>
    <row r="1185" spans="1:6" x14ac:dyDescent="0.25">
      <c r="A1185">
        <v>2018</v>
      </c>
      <c r="B1185" t="s">
        <v>53</v>
      </c>
      <c r="C1185" t="s">
        <v>32</v>
      </c>
      <c r="D1185">
        <v>395</v>
      </c>
      <c r="E1185" s="1">
        <v>6221</v>
      </c>
      <c r="F1185" s="2">
        <v>70208</v>
      </c>
    </row>
    <row r="1186" spans="1:6" x14ac:dyDescent="0.25">
      <c r="A1186">
        <v>2018</v>
      </c>
      <c r="B1186" t="s">
        <v>53</v>
      </c>
      <c r="C1186" t="s">
        <v>33</v>
      </c>
      <c r="D1186" s="1">
        <v>4616</v>
      </c>
      <c r="E1186" s="1">
        <v>70930</v>
      </c>
      <c r="F1186" s="2">
        <v>70006</v>
      </c>
    </row>
    <row r="1187" spans="1:6" x14ac:dyDescent="0.25">
      <c r="A1187">
        <v>2018</v>
      </c>
      <c r="B1187" t="s">
        <v>53</v>
      </c>
      <c r="C1187" t="s">
        <v>34</v>
      </c>
      <c r="D1187" s="1">
        <v>1469</v>
      </c>
      <c r="E1187" s="1">
        <v>19859</v>
      </c>
      <c r="F1187" s="2">
        <v>58997</v>
      </c>
    </row>
    <row r="1188" spans="1:6" x14ac:dyDescent="0.25">
      <c r="A1188">
        <v>2018</v>
      </c>
      <c r="B1188" t="s">
        <v>53</v>
      </c>
      <c r="C1188" t="s">
        <v>35</v>
      </c>
      <c r="D1188" s="1">
        <v>3768</v>
      </c>
      <c r="E1188" s="1">
        <v>34277</v>
      </c>
      <c r="F1188" s="2">
        <v>87733</v>
      </c>
    </row>
    <row r="1189" spans="1:6" x14ac:dyDescent="0.25">
      <c r="A1189">
        <v>2018</v>
      </c>
      <c r="B1189" t="s">
        <v>53</v>
      </c>
      <c r="C1189" t="s">
        <v>36</v>
      </c>
      <c r="D1189" s="1">
        <v>4896</v>
      </c>
      <c r="E1189" s="1">
        <v>85970</v>
      </c>
      <c r="F1189" s="2">
        <v>87091</v>
      </c>
    </row>
    <row r="1190" spans="1:6" x14ac:dyDescent="0.25">
      <c r="A1190">
        <v>2018</v>
      </c>
      <c r="B1190" t="s">
        <v>53</v>
      </c>
      <c r="C1190" t="s">
        <v>37</v>
      </c>
      <c r="D1190">
        <v>715</v>
      </c>
      <c r="E1190" s="1">
        <v>5930</v>
      </c>
      <c r="F1190" s="2">
        <v>74327</v>
      </c>
    </row>
    <row r="1191" spans="1:6" x14ac:dyDescent="0.25">
      <c r="A1191">
        <v>2018</v>
      </c>
      <c r="B1191" t="s">
        <v>53</v>
      </c>
      <c r="C1191" t="s">
        <v>38</v>
      </c>
      <c r="D1191" s="1">
        <v>2548</v>
      </c>
      <c r="E1191" s="1">
        <v>28067</v>
      </c>
      <c r="F1191" s="2">
        <v>61977</v>
      </c>
    </row>
    <row r="1192" spans="1:6" x14ac:dyDescent="0.25">
      <c r="A1192">
        <v>2018</v>
      </c>
      <c r="B1192" t="s">
        <v>53</v>
      </c>
      <c r="C1192" t="s">
        <v>39</v>
      </c>
      <c r="D1192">
        <v>561</v>
      </c>
      <c r="E1192" s="1">
        <v>5589</v>
      </c>
      <c r="F1192" s="2">
        <v>49334</v>
      </c>
    </row>
    <row r="1193" spans="1:6" x14ac:dyDescent="0.25">
      <c r="A1193">
        <v>2018</v>
      </c>
      <c r="B1193" t="s">
        <v>53</v>
      </c>
      <c r="C1193" t="s">
        <v>40</v>
      </c>
      <c r="D1193" s="1">
        <v>3519</v>
      </c>
      <c r="E1193" s="1">
        <v>44851</v>
      </c>
      <c r="F1193" s="2">
        <v>73821</v>
      </c>
    </row>
    <row r="1194" spans="1:6" x14ac:dyDescent="0.25">
      <c r="A1194">
        <v>2018</v>
      </c>
      <c r="B1194" t="s">
        <v>53</v>
      </c>
      <c r="C1194" t="s">
        <v>41</v>
      </c>
      <c r="D1194" s="1">
        <v>9828</v>
      </c>
      <c r="E1194" s="1">
        <v>203822</v>
      </c>
      <c r="F1194" s="2">
        <v>87085</v>
      </c>
    </row>
    <row r="1195" spans="1:6" x14ac:dyDescent="0.25">
      <c r="A1195">
        <v>2018</v>
      </c>
      <c r="B1195" t="s">
        <v>53</v>
      </c>
      <c r="C1195" t="s">
        <v>42</v>
      </c>
      <c r="D1195" s="1">
        <v>2489</v>
      </c>
      <c r="E1195" s="1">
        <v>36783</v>
      </c>
      <c r="F1195" s="2">
        <v>78404</v>
      </c>
    </row>
    <row r="1196" spans="1:6" x14ac:dyDescent="0.25">
      <c r="A1196">
        <v>2018</v>
      </c>
      <c r="B1196" t="s">
        <v>53</v>
      </c>
      <c r="C1196" t="s">
        <v>43</v>
      </c>
      <c r="D1196">
        <v>505</v>
      </c>
      <c r="E1196" s="1">
        <v>4280</v>
      </c>
      <c r="F1196" s="2">
        <v>59800</v>
      </c>
    </row>
    <row r="1197" spans="1:6" x14ac:dyDescent="0.25">
      <c r="A1197">
        <v>2018</v>
      </c>
      <c r="B1197" t="s">
        <v>53</v>
      </c>
      <c r="C1197" t="s">
        <v>44</v>
      </c>
      <c r="D1197" s="1">
        <v>4379</v>
      </c>
      <c r="E1197" s="1">
        <v>66998</v>
      </c>
      <c r="F1197" s="2">
        <v>100731</v>
      </c>
    </row>
    <row r="1198" spans="1:6" x14ac:dyDescent="0.25">
      <c r="A1198">
        <v>2018</v>
      </c>
      <c r="B1198" t="s">
        <v>53</v>
      </c>
      <c r="C1198" t="s">
        <v>45</v>
      </c>
      <c r="D1198" s="1">
        <v>4629</v>
      </c>
      <c r="E1198" s="1">
        <v>133126</v>
      </c>
      <c r="F1198" s="2">
        <v>194631</v>
      </c>
    </row>
    <row r="1199" spans="1:6" x14ac:dyDescent="0.25">
      <c r="A1199">
        <v>2018</v>
      </c>
      <c r="B1199" t="s">
        <v>53</v>
      </c>
      <c r="C1199" t="s">
        <v>46</v>
      </c>
      <c r="D1199">
        <v>789</v>
      </c>
      <c r="E1199" s="1">
        <v>8288</v>
      </c>
      <c r="F1199" s="2">
        <v>52508</v>
      </c>
    </row>
    <row r="1200" spans="1:6" x14ac:dyDescent="0.25">
      <c r="A1200">
        <v>2018</v>
      </c>
      <c r="B1200" t="s">
        <v>53</v>
      </c>
      <c r="C1200" t="s">
        <v>47</v>
      </c>
      <c r="D1200" s="1">
        <v>2298</v>
      </c>
      <c r="E1200" s="1">
        <v>47152</v>
      </c>
      <c r="F1200" s="2">
        <v>75414</v>
      </c>
    </row>
    <row r="1201" spans="1:6" x14ac:dyDescent="0.25">
      <c r="A1201">
        <v>2018</v>
      </c>
      <c r="B1201" t="s">
        <v>53</v>
      </c>
      <c r="C1201" t="s">
        <v>48</v>
      </c>
      <c r="D1201">
        <v>398</v>
      </c>
      <c r="E1201" s="1">
        <v>3554</v>
      </c>
      <c r="F1201" s="2">
        <v>47401</v>
      </c>
    </row>
    <row r="1202" spans="1:6" x14ac:dyDescent="0.25">
      <c r="A1202">
        <v>2018</v>
      </c>
      <c r="B1202" t="s">
        <v>56</v>
      </c>
      <c r="C1202" t="s">
        <v>1</v>
      </c>
      <c r="D1202" s="1">
        <v>13364</v>
      </c>
      <c r="E1202" s="1">
        <v>94561</v>
      </c>
      <c r="F1202" s="2">
        <v>69240</v>
      </c>
    </row>
    <row r="1203" spans="1:6" x14ac:dyDescent="0.25">
      <c r="A1203">
        <v>2018</v>
      </c>
      <c r="B1203" t="s">
        <v>56</v>
      </c>
      <c r="C1203" t="s">
        <v>2</v>
      </c>
      <c r="D1203" s="1">
        <v>17978</v>
      </c>
      <c r="E1203" s="1">
        <v>214637</v>
      </c>
      <c r="F1203" s="2">
        <v>70877</v>
      </c>
    </row>
    <row r="1204" spans="1:6" x14ac:dyDescent="0.25">
      <c r="A1204">
        <v>2018</v>
      </c>
      <c r="B1204" t="s">
        <v>56</v>
      </c>
      <c r="C1204" t="s">
        <v>3</v>
      </c>
      <c r="D1204" s="1">
        <v>8418</v>
      </c>
      <c r="E1204" s="1">
        <v>50647</v>
      </c>
      <c r="F1204" s="2">
        <v>58119</v>
      </c>
    </row>
    <row r="1205" spans="1:6" x14ac:dyDescent="0.25">
      <c r="A1205">
        <v>2018</v>
      </c>
      <c r="B1205" t="s">
        <v>56</v>
      </c>
      <c r="C1205" t="s">
        <v>4</v>
      </c>
      <c r="D1205" s="1">
        <v>106953</v>
      </c>
      <c r="E1205" s="1">
        <v>835896</v>
      </c>
      <c r="F1205" s="2">
        <v>107228</v>
      </c>
    </row>
    <row r="1206" spans="1:6" x14ac:dyDescent="0.25">
      <c r="A1206">
        <v>2018</v>
      </c>
      <c r="B1206" t="s">
        <v>56</v>
      </c>
      <c r="C1206" t="s">
        <v>5</v>
      </c>
      <c r="D1206" s="1">
        <v>23326</v>
      </c>
      <c r="E1206" s="1">
        <v>164801</v>
      </c>
      <c r="F1206" s="2">
        <v>84615</v>
      </c>
    </row>
    <row r="1207" spans="1:6" x14ac:dyDescent="0.25">
      <c r="A1207">
        <v>2018</v>
      </c>
      <c r="B1207" t="s">
        <v>56</v>
      </c>
      <c r="C1207" t="s">
        <v>6</v>
      </c>
      <c r="D1207" s="1">
        <v>10879</v>
      </c>
      <c r="E1207" s="1">
        <v>123655</v>
      </c>
      <c r="F1207" s="2">
        <v>155433</v>
      </c>
    </row>
    <row r="1208" spans="1:6" x14ac:dyDescent="0.25">
      <c r="A1208">
        <v>2018</v>
      </c>
      <c r="B1208" t="s">
        <v>56</v>
      </c>
      <c r="C1208" t="s">
        <v>7</v>
      </c>
      <c r="D1208" s="1">
        <v>2859</v>
      </c>
      <c r="E1208" s="1">
        <v>47609</v>
      </c>
      <c r="F1208" s="2">
        <v>95574</v>
      </c>
    </row>
    <row r="1209" spans="1:6" x14ac:dyDescent="0.25">
      <c r="A1209">
        <v>2018</v>
      </c>
      <c r="B1209" t="s">
        <v>56</v>
      </c>
      <c r="C1209" t="s">
        <v>8</v>
      </c>
      <c r="D1209" s="1">
        <v>73412</v>
      </c>
      <c r="E1209" s="1">
        <v>570645</v>
      </c>
      <c r="F1209" s="2">
        <v>75337</v>
      </c>
    </row>
    <row r="1210" spans="1:6" x14ac:dyDescent="0.25">
      <c r="A1210">
        <v>2018</v>
      </c>
      <c r="B1210" t="s">
        <v>56</v>
      </c>
      <c r="C1210" t="s">
        <v>9</v>
      </c>
      <c r="D1210" s="1">
        <v>26225</v>
      </c>
      <c r="E1210" s="1">
        <v>237900</v>
      </c>
      <c r="F1210" s="2">
        <v>84587</v>
      </c>
    </row>
    <row r="1211" spans="1:6" x14ac:dyDescent="0.25">
      <c r="A1211">
        <v>2018</v>
      </c>
      <c r="B1211" t="s">
        <v>56</v>
      </c>
      <c r="C1211" t="s">
        <v>10</v>
      </c>
      <c r="D1211" s="1">
        <v>5824</v>
      </c>
      <c r="E1211" s="1">
        <v>32493</v>
      </c>
      <c r="F1211" s="2">
        <v>56024</v>
      </c>
    </row>
    <row r="1212" spans="1:6" x14ac:dyDescent="0.25">
      <c r="A1212">
        <v>2018</v>
      </c>
      <c r="B1212" t="s">
        <v>56</v>
      </c>
      <c r="C1212" t="s">
        <v>11</v>
      </c>
      <c r="D1212" s="1">
        <v>32448</v>
      </c>
      <c r="E1212" s="1">
        <v>373685</v>
      </c>
      <c r="F1212" s="2">
        <v>109598</v>
      </c>
    </row>
    <row r="1213" spans="1:6" x14ac:dyDescent="0.25">
      <c r="A1213">
        <v>2018</v>
      </c>
      <c r="B1213" t="s">
        <v>56</v>
      </c>
      <c r="C1213" t="s">
        <v>12</v>
      </c>
      <c r="D1213" s="1">
        <v>16542</v>
      </c>
      <c r="E1213" s="1">
        <v>133603</v>
      </c>
      <c r="F1213" s="2">
        <v>65167</v>
      </c>
    </row>
    <row r="1214" spans="1:6" x14ac:dyDescent="0.25">
      <c r="A1214">
        <v>2018</v>
      </c>
      <c r="B1214" t="s">
        <v>56</v>
      </c>
      <c r="C1214" t="s">
        <v>13</v>
      </c>
      <c r="D1214" s="1">
        <v>10213</v>
      </c>
      <c r="E1214" s="1">
        <v>109030</v>
      </c>
      <c r="F1214" s="2">
        <v>73894</v>
      </c>
    </row>
    <row r="1215" spans="1:6" x14ac:dyDescent="0.25">
      <c r="A1215">
        <v>2018</v>
      </c>
      <c r="B1215" t="s">
        <v>56</v>
      </c>
      <c r="C1215" t="s">
        <v>14</v>
      </c>
      <c r="D1215" s="1">
        <v>8870</v>
      </c>
      <c r="E1215" s="1">
        <v>73500</v>
      </c>
      <c r="F1215" s="2">
        <v>67710</v>
      </c>
    </row>
    <row r="1216" spans="1:6" x14ac:dyDescent="0.25">
      <c r="A1216">
        <v>2018</v>
      </c>
      <c r="B1216" t="s">
        <v>56</v>
      </c>
      <c r="C1216" t="s">
        <v>15</v>
      </c>
      <c r="D1216" s="1">
        <v>11035</v>
      </c>
      <c r="E1216" s="1">
        <v>92881</v>
      </c>
      <c r="F1216" s="2">
        <v>67733</v>
      </c>
    </row>
    <row r="1217" spans="1:6" x14ac:dyDescent="0.25">
      <c r="A1217">
        <v>2018</v>
      </c>
      <c r="B1217" t="s">
        <v>56</v>
      </c>
      <c r="C1217" t="s">
        <v>16</v>
      </c>
      <c r="D1217" s="1">
        <v>13754</v>
      </c>
      <c r="E1217" s="1">
        <v>85071</v>
      </c>
      <c r="F1217" s="2">
        <v>62731</v>
      </c>
    </row>
    <row r="1218" spans="1:6" x14ac:dyDescent="0.25">
      <c r="A1218">
        <v>2018</v>
      </c>
      <c r="B1218" t="s">
        <v>56</v>
      </c>
      <c r="C1218" t="s">
        <v>17</v>
      </c>
      <c r="D1218" s="1">
        <v>3804</v>
      </c>
      <c r="E1218" s="1">
        <v>29811</v>
      </c>
      <c r="F1218" s="2">
        <v>68174</v>
      </c>
    </row>
    <row r="1219" spans="1:6" x14ac:dyDescent="0.25">
      <c r="A1219">
        <v>2018</v>
      </c>
      <c r="B1219" t="s">
        <v>56</v>
      </c>
      <c r="C1219" t="s">
        <v>18</v>
      </c>
      <c r="D1219" s="1">
        <v>15277</v>
      </c>
      <c r="E1219" s="1">
        <v>138261</v>
      </c>
      <c r="F1219" s="2">
        <v>94201</v>
      </c>
    </row>
    <row r="1220" spans="1:6" x14ac:dyDescent="0.25">
      <c r="A1220">
        <v>2018</v>
      </c>
      <c r="B1220" t="s">
        <v>56</v>
      </c>
      <c r="C1220" t="s">
        <v>19</v>
      </c>
      <c r="D1220" s="1">
        <v>17504</v>
      </c>
      <c r="E1220" s="1">
        <v>217151</v>
      </c>
      <c r="F1220" s="2">
        <v>144514</v>
      </c>
    </row>
    <row r="1221" spans="1:6" x14ac:dyDescent="0.25">
      <c r="A1221">
        <v>2018</v>
      </c>
      <c r="B1221" t="s">
        <v>56</v>
      </c>
      <c r="C1221" t="s">
        <v>20</v>
      </c>
      <c r="D1221" s="1">
        <v>19082</v>
      </c>
      <c r="E1221" s="1">
        <v>203261</v>
      </c>
      <c r="F1221" s="2">
        <v>71568</v>
      </c>
    </row>
    <row r="1222" spans="1:6" x14ac:dyDescent="0.25">
      <c r="A1222">
        <v>2018</v>
      </c>
      <c r="B1222" t="s">
        <v>56</v>
      </c>
      <c r="C1222" t="s">
        <v>21</v>
      </c>
      <c r="D1222" s="1">
        <v>15877</v>
      </c>
      <c r="E1222" s="1">
        <v>178309</v>
      </c>
      <c r="F1222" s="2">
        <v>95604</v>
      </c>
    </row>
    <row r="1223" spans="1:6" x14ac:dyDescent="0.25">
      <c r="A1223">
        <v>2018</v>
      </c>
      <c r="B1223" t="s">
        <v>56</v>
      </c>
      <c r="C1223" t="s">
        <v>22</v>
      </c>
      <c r="D1223" s="1">
        <v>7959</v>
      </c>
      <c r="E1223" s="1">
        <v>42911</v>
      </c>
      <c r="F1223" s="2">
        <v>53281</v>
      </c>
    </row>
    <row r="1224" spans="1:6" x14ac:dyDescent="0.25">
      <c r="A1224">
        <v>2018</v>
      </c>
      <c r="B1224" t="s">
        <v>56</v>
      </c>
      <c r="C1224" t="s">
        <v>23</v>
      </c>
      <c r="D1224" s="1">
        <v>17251</v>
      </c>
      <c r="E1224" s="1">
        <v>162755</v>
      </c>
      <c r="F1224" s="2">
        <v>72947</v>
      </c>
    </row>
    <row r="1225" spans="1:6" x14ac:dyDescent="0.25">
      <c r="A1225">
        <v>2018</v>
      </c>
      <c r="B1225" t="s">
        <v>56</v>
      </c>
      <c r="C1225" t="s">
        <v>24</v>
      </c>
      <c r="D1225" s="1">
        <v>4297</v>
      </c>
      <c r="E1225" s="1">
        <v>21204</v>
      </c>
      <c r="F1225" s="2">
        <v>59315</v>
      </c>
    </row>
    <row r="1226" spans="1:6" x14ac:dyDescent="0.25">
      <c r="A1226">
        <v>2018</v>
      </c>
      <c r="B1226" t="s">
        <v>56</v>
      </c>
      <c r="C1226" t="s">
        <v>25</v>
      </c>
      <c r="D1226" s="1">
        <v>6683</v>
      </c>
      <c r="E1226" s="1">
        <v>66245</v>
      </c>
      <c r="F1226" s="2">
        <v>66817</v>
      </c>
    </row>
    <row r="1227" spans="1:6" x14ac:dyDescent="0.25">
      <c r="A1227">
        <v>2018</v>
      </c>
      <c r="B1227" t="s">
        <v>56</v>
      </c>
      <c r="C1227" t="s">
        <v>26</v>
      </c>
      <c r="D1227" s="1">
        <v>9082</v>
      </c>
      <c r="E1227" s="1">
        <v>63303</v>
      </c>
      <c r="F1227" s="2">
        <v>66612</v>
      </c>
    </row>
    <row r="1228" spans="1:6" x14ac:dyDescent="0.25">
      <c r="A1228">
        <v>2018</v>
      </c>
      <c r="B1228" t="s">
        <v>56</v>
      </c>
      <c r="C1228" t="s">
        <v>27</v>
      </c>
      <c r="D1228" s="1">
        <v>3838</v>
      </c>
      <c r="E1228" s="1">
        <v>33486</v>
      </c>
      <c r="F1228" s="2">
        <v>94889</v>
      </c>
    </row>
    <row r="1229" spans="1:6" x14ac:dyDescent="0.25">
      <c r="A1229">
        <v>2018</v>
      </c>
      <c r="B1229" t="s">
        <v>56</v>
      </c>
      <c r="C1229" t="s">
        <v>28</v>
      </c>
      <c r="D1229" s="1">
        <v>19963</v>
      </c>
      <c r="E1229" s="1">
        <v>242994</v>
      </c>
      <c r="F1229" s="2">
        <v>115066</v>
      </c>
    </row>
    <row r="1230" spans="1:6" x14ac:dyDescent="0.25">
      <c r="A1230">
        <v>2018</v>
      </c>
      <c r="B1230" t="s">
        <v>56</v>
      </c>
      <c r="C1230" t="s">
        <v>29</v>
      </c>
      <c r="D1230" s="1">
        <v>5293</v>
      </c>
      <c r="E1230" s="1">
        <v>32955</v>
      </c>
      <c r="F1230" s="2">
        <v>56048</v>
      </c>
    </row>
    <row r="1231" spans="1:6" x14ac:dyDescent="0.25">
      <c r="A1231">
        <v>2018</v>
      </c>
      <c r="B1231" t="s">
        <v>56</v>
      </c>
      <c r="C1231" t="s">
        <v>30</v>
      </c>
      <c r="D1231" s="1">
        <v>64317</v>
      </c>
      <c r="E1231" s="1">
        <v>714540</v>
      </c>
      <c r="F1231" s="2">
        <v>186871</v>
      </c>
    </row>
    <row r="1232" spans="1:6" x14ac:dyDescent="0.25">
      <c r="A1232">
        <v>2018</v>
      </c>
      <c r="B1232" t="s">
        <v>56</v>
      </c>
      <c r="C1232" t="s">
        <v>31</v>
      </c>
      <c r="D1232" s="1">
        <v>27776</v>
      </c>
      <c r="E1232" s="1">
        <v>233277</v>
      </c>
      <c r="F1232" s="2">
        <v>87311</v>
      </c>
    </row>
    <row r="1233" spans="1:6" x14ac:dyDescent="0.25">
      <c r="A1233">
        <v>2018</v>
      </c>
      <c r="B1233" t="s">
        <v>56</v>
      </c>
      <c r="C1233" t="s">
        <v>32</v>
      </c>
      <c r="D1233" s="1">
        <v>2995</v>
      </c>
      <c r="E1233" s="1">
        <v>23145</v>
      </c>
      <c r="F1233" s="2">
        <v>63251</v>
      </c>
    </row>
    <row r="1234" spans="1:6" x14ac:dyDescent="0.25">
      <c r="A1234">
        <v>2018</v>
      </c>
      <c r="B1234" t="s">
        <v>56</v>
      </c>
      <c r="C1234" t="s">
        <v>33</v>
      </c>
      <c r="D1234" s="1">
        <v>28783</v>
      </c>
      <c r="E1234" s="1">
        <v>293549</v>
      </c>
      <c r="F1234" s="2">
        <v>72736</v>
      </c>
    </row>
    <row r="1235" spans="1:6" x14ac:dyDescent="0.25">
      <c r="A1235">
        <v>2018</v>
      </c>
      <c r="B1235" t="s">
        <v>56</v>
      </c>
      <c r="C1235" t="s">
        <v>34</v>
      </c>
      <c r="D1235" s="1">
        <v>11458</v>
      </c>
      <c r="E1235" s="1">
        <v>77052</v>
      </c>
      <c r="F1235" s="2">
        <v>58044</v>
      </c>
    </row>
    <row r="1236" spans="1:6" x14ac:dyDescent="0.25">
      <c r="A1236">
        <v>2018</v>
      </c>
      <c r="B1236" t="s">
        <v>56</v>
      </c>
      <c r="C1236" t="s">
        <v>35</v>
      </c>
      <c r="D1236" s="1">
        <v>13030</v>
      </c>
      <c r="E1236" s="1">
        <v>84865</v>
      </c>
      <c r="F1236" s="2">
        <v>69649</v>
      </c>
    </row>
    <row r="1237" spans="1:6" x14ac:dyDescent="0.25">
      <c r="A1237">
        <v>2018</v>
      </c>
      <c r="B1237" t="s">
        <v>56</v>
      </c>
      <c r="C1237" t="s">
        <v>36</v>
      </c>
      <c r="D1237" s="1">
        <v>28823</v>
      </c>
      <c r="E1237" s="1">
        <v>325130</v>
      </c>
      <c r="F1237" s="2">
        <v>88831</v>
      </c>
    </row>
    <row r="1238" spans="1:6" x14ac:dyDescent="0.25">
      <c r="A1238">
        <v>2018</v>
      </c>
      <c r="B1238" t="s">
        <v>56</v>
      </c>
      <c r="C1238" t="s">
        <v>37</v>
      </c>
      <c r="D1238" s="1">
        <v>2869</v>
      </c>
      <c r="E1238" s="1">
        <v>32305</v>
      </c>
      <c r="F1238" s="2">
        <v>88061</v>
      </c>
    </row>
    <row r="1239" spans="1:6" x14ac:dyDescent="0.25">
      <c r="A1239">
        <v>2018</v>
      </c>
      <c r="B1239" t="s">
        <v>56</v>
      </c>
      <c r="C1239" t="s">
        <v>38</v>
      </c>
      <c r="D1239" s="1">
        <v>13166</v>
      </c>
      <c r="E1239" s="1">
        <v>100794</v>
      </c>
      <c r="F1239" s="2">
        <v>61713</v>
      </c>
    </row>
    <row r="1240" spans="1:6" x14ac:dyDescent="0.25">
      <c r="A1240">
        <v>2018</v>
      </c>
      <c r="B1240" t="s">
        <v>56</v>
      </c>
      <c r="C1240" t="s">
        <v>39</v>
      </c>
      <c r="D1240" s="1">
        <v>3259</v>
      </c>
      <c r="E1240" s="1">
        <v>28739</v>
      </c>
      <c r="F1240" s="2">
        <v>60160</v>
      </c>
    </row>
    <row r="1241" spans="1:6" x14ac:dyDescent="0.25">
      <c r="A1241">
        <v>2018</v>
      </c>
      <c r="B1241" t="s">
        <v>56</v>
      </c>
      <c r="C1241" t="s">
        <v>40</v>
      </c>
      <c r="D1241" s="1">
        <v>15698</v>
      </c>
      <c r="E1241" s="1">
        <v>150833</v>
      </c>
      <c r="F1241" s="2">
        <v>76718</v>
      </c>
    </row>
    <row r="1242" spans="1:6" x14ac:dyDescent="0.25">
      <c r="A1242">
        <v>2018</v>
      </c>
      <c r="B1242" t="s">
        <v>56</v>
      </c>
      <c r="C1242" t="s">
        <v>41</v>
      </c>
      <c r="D1242" s="1">
        <v>73679</v>
      </c>
      <c r="E1242" s="1">
        <v>756318</v>
      </c>
      <c r="F1242" s="2">
        <v>83356</v>
      </c>
    </row>
    <row r="1243" spans="1:6" x14ac:dyDescent="0.25">
      <c r="A1243">
        <v>2018</v>
      </c>
      <c r="B1243" t="s">
        <v>56</v>
      </c>
      <c r="C1243" t="s">
        <v>42</v>
      </c>
      <c r="D1243" s="1">
        <v>11520</v>
      </c>
      <c r="E1243" s="1">
        <v>87530</v>
      </c>
      <c r="F1243" s="2">
        <v>67933</v>
      </c>
    </row>
    <row r="1244" spans="1:6" x14ac:dyDescent="0.25">
      <c r="A1244">
        <v>2018</v>
      </c>
      <c r="B1244" t="s">
        <v>56</v>
      </c>
      <c r="C1244" t="s">
        <v>43</v>
      </c>
      <c r="D1244" s="1">
        <v>1694</v>
      </c>
      <c r="E1244" s="1">
        <v>11814</v>
      </c>
      <c r="F1244" s="2">
        <v>72078</v>
      </c>
    </row>
    <row r="1245" spans="1:6" x14ac:dyDescent="0.25">
      <c r="A1245">
        <v>2018</v>
      </c>
      <c r="B1245" t="s">
        <v>56</v>
      </c>
      <c r="C1245" t="s">
        <v>44</v>
      </c>
      <c r="D1245" s="1">
        <v>21938</v>
      </c>
      <c r="E1245" s="1">
        <v>194731</v>
      </c>
      <c r="F1245" s="2">
        <v>85723</v>
      </c>
    </row>
    <row r="1246" spans="1:6" x14ac:dyDescent="0.25">
      <c r="A1246">
        <v>2018</v>
      </c>
      <c r="B1246" t="s">
        <v>56</v>
      </c>
      <c r="C1246" t="s">
        <v>45</v>
      </c>
      <c r="D1246" s="1">
        <v>17577</v>
      </c>
      <c r="E1246" s="1">
        <v>147871</v>
      </c>
      <c r="F1246" s="2">
        <v>80466</v>
      </c>
    </row>
    <row r="1247" spans="1:6" x14ac:dyDescent="0.25">
      <c r="A1247">
        <v>2018</v>
      </c>
      <c r="B1247" t="s">
        <v>56</v>
      </c>
      <c r="C1247" t="s">
        <v>46</v>
      </c>
      <c r="D1247" s="1">
        <v>4029</v>
      </c>
      <c r="E1247" s="1">
        <v>24510</v>
      </c>
      <c r="F1247" s="2">
        <v>53206</v>
      </c>
    </row>
    <row r="1248" spans="1:6" x14ac:dyDescent="0.25">
      <c r="A1248">
        <v>2018</v>
      </c>
      <c r="B1248" t="s">
        <v>56</v>
      </c>
      <c r="C1248" t="s">
        <v>47</v>
      </c>
      <c r="D1248" s="1">
        <v>13917</v>
      </c>
      <c r="E1248" s="1">
        <v>148837</v>
      </c>
      <c r="F1248" s="2">
        <v>71561</v>
      </c>
    </row>
    <row r="1249" spans="1:6" x14ac:dyDescent="0.25">
      <c r="A1249">
        <v>2018</v>
      </c>
      <c r="B1249" t="s">
        <v>56</v>
      </c>
      <c r="C1249" t="s">
        <v>48</v>
      </c>
      <c r="D1249" s="1">
        <v>2283</v>
      </c>
      <c r="E1249" s="1">
        <v>11124</v>
      </c>
      <c r="F1249" s="2">
        <v>57486</v>
      </c>
    </row>
    <row r="1250" spans="1:6" x14ac:dyDescent="0.25">
      <c r="A1250">
        <v>2018</v>
      </c>
      <c r="B1250" t="s">
        <v>57</v>
      </c>
      <c r="C1250" t="s">
        <v>1</v>
      </c>
      <c r="D1250" s="1">
        <v>21888</v>
      </c>
      <c r="E1250" s="1">
        <v>245234</v>
      </c>
      <c r="F1250" s="2">
        <v>55653</v>
      </c>
    </row>
    <row r="1251" spans="1:6" x14ac:dyDescent="0.25">
      <c r="A1251">
        <v>2018</v>
      </c>
      <c r="B1251" t="s">
        <v>57</v>
      </c>
      <c r="C1251" t="s">
        <v>2</v>
      </c>
      <c r="D1251" s="1">
        <v>35993</v>
      </c>
      <c r="E1251" s="1">
        <v>430516</v>
      </c>
      <c r="F1251" s="2">
        <v>56745</v>
      </c>
    </row>
    <row r="1252" spans="1:6" x14ac:dyDescent="0.25">
      <c r="A1252">
        <v>2018</v>
      </c>
      <c r="B1252" t="s">
        <v>57</v>
      </c>
      <c r="C1252" t="s">
        <v>3</v>
      </c>
      <c r="D1252" s="1">
        <v>14308</v>
      </c>
      <c r="E1252" s="1">
        <v>146700</v>
      </c>
      <c r="F1252" s="2">
        <v>60316</v>
      </c>
    </row>
    <row r="1253" spans="1:6" x14ac:dyDescent="0.25">
      <c r="A1253">
        <v>2018</v>
      </c>
      <c r="B1253" t="s">
        <v>57</v>
      </c>
      <c r="C1253" t="s">
        <v>4</v>
      </c>
      <c r="D1253" s="1">
        <v>208425</v>
      </c>
      <c r="E1253" s="1">
        <v>2667839</v>
      </c>
      <c r="F1253" s="2">
        <v>91070</v>
      </c>
    </row>
    <row r="1254" spans="1:6" x14ac:dyDescent="0.25">
      <c r="A1254">
        <v>2018</v>
      </c>
      <c r="B1254" t="s">
        <v>57</v>
      </c>
      <c r="C1254" t="s">
        <v>5</v>
      </c>
      <c r="D1254" s="1">
        <v>52525</v>
      </c>
      <c r="E1254" s="1">
        <v>423946</v>
      </c>
      <c r="F1254" s="2">
        <v>81401</v>
      </c>
    </row>
    <row r="1255" spans="1:6" x14ac:dyDescent="0.25">
      <c r="A1255">
        <v>2018</v>
      </c>
      <c r="B1255" t="s">
        <v>57</v>
      </c>
      <c r="C1255" t="s">
        <v>6</v>
      </c>
      <c r="D1255" s="1">
        <v>23279</v>
      </c>
      <c r="E1255" s="1">
        <v>221029</v>
      </c>
      <c r="F1255" s="2">
        <v>87958</v>
      </c>
    </row>
    <row r="1256" spans="1:6" x14ac:dyDescent="0.25">
      <c r="A1256">
        <v>2018</v>
      </c>
      <c r="B1256" t="s">
        <v>57</v>
      </c>
      <c r="C1256" t="s">
        <v>7</v>
      </c>
      <c r="D1256" s="1">
        <v>8956</v>
      </c>
      <c r="E1256" s="1">
        <v>63405</v>
      </c>
      <c r="F1256" s="2">
        <v>80066</v>
      </c>
    </row>
    <row r="1257" spans="1:6" x14ac:dyDescent="0.25">
      <c r="A1257">
        <v>2018</v>
      </c>
      <c r="B1257" t="s">
        <v>57</v>
      </c>
      <c r="C1257" t="s">
        <v>8</v>
      </c>
      <c r="D1257" s="1">
        <v>161890</v>
      </c>
      <c r="E1257" s="1">
        <v>1365136</v>
      </c>
      <c r="F1257" s="2">
        <v>60914</v>
      </c>
    </row>
    <row r="1258" spans="1:6" x14ac:dyDescent="0.25">
      <c r="A1258">
        <v>2018</v>
      </c>
      <c r="B1258" t="s">
        <v>57</v>
      </c>
      <c r="C1258" t="s">
        <v>9</v>
      </c>
      <c r="D1258" s="1">
        <v>54714</v>
      </c>
      <c r="E1258" s="1">
        <v>687321</v>
      </c>
      <c r="F1258" s="2">
        <v>66989</v>
      </c>
    </row>
    <row r="1259" spans="1:6" x14ac:dyDescent="0.25">
      <c r="A1259">
        <v>2018</v>
      </c>
      <c r="B1259" t="s">
        <v>57</v>
      </c>
      <c r="C1259" t="s">
        <v>10</v>
      </c>
      <c r="D1259" s="1">
        <v>11562</v>
      </c>
      <c r="E1259" s="1">
        <v>91631</v>
      </c>
      <c r="F1259" s="2">
        <v>51695</v>
      </c>
    </row>
    <row r="1260" spans="1:6" x14ac:dyDescent="0.25">
      <c r="A1260">
        <v>2018</v>
      </c>
      <c r="B1260" t="s">
        <v>57</v>
      </c>
      <c r="C1260" t="s">
        <v>11</v>
      </c>
      <c r="D1260" s="1">
        <v>74587</v>
      </c>
      <c r="E1260" s="1">
        <v>948766</v>
      </c>
      <c r="F1260" s="2">
        <v>76586</v>
      </c>
    </row>
    <row r="1261" spans="1:6" x14ac:dyDescent="0.25">
      <c r="A1261">
        <v>2018</v>
      </c>
      <c r="B1261" t="s">
        <v>57</v>
      </c>
      <c r="C1261" t="s">
        <v>12</v>
      </c>
      <c r="D1261" s="1">
        <v>29755</v>
      </c>
      <c r="E1261" s="1">
        <v>342835</v>
      </c>
      <c r="F1261" s="2">
        <v>52468</v>
      </c>
    </row>
    <row r="1262" spans="1:6" x14ac:dyDescent="0.25">
      <c r="A1262">
        <v>2018</v>
      </c>
      <c r="B1262" t="s">
        <v>57</v>
      </c>
      <c r="C1262" t="s">
        <v>13</v>
      </c>
      <c r="D1262" s="1">
        <v>15839</v>
      </c>
      <c r="E1262" s="1">
        <v>140535</v>
      </c>
      <c r="F1262" s="2">
        <v>54071</v>
      </c>
    </row>
    <row r="1263" spans="1:6" x14ac:dyDescent="0.25">
      <c r="A1263">
        <v>2018</v>
      </c>
      <c r="B1263" t="s">
        <v>57</v>
      </c>
      <c r="C1263" t="s">
        <v>14</v>
      </c>
      <c r="D1263" s="1">
        <v>16731</v>
      </c>
      <c r="E1263" s="1">
        <v>179413</v>
      </c>
      <c r="F1263" s="2">
        <v>61288</v>
      </c>
    </row>
    <row r="1264" spans="1:6" x14ac:dyDescent="0.25">
      <c r="A1264">
        <v>2018</v>
      </c>
      <c r="B1264" t="s">
        <v>57</v>
      </c>
      <c r="C1264" t="s">
        <v>15</v>
      </c>
      <c r="D1264" s="1">
        <v>20542</v>
      </c>
      <c r="E1264" s="1">
        <v>217081</v>
      </c>
      <c r="F1264" s="2">
        <v>50087</v>
      </c>
    </row>
    <row r="1265" spans="1:6" x14ac:dyDescent="0.25">
      <c r="A1265">
        <v>2018</v>
      </c>
      <c r="B1265" t="s">
        <v>57</v>
      </c>
      <c r="C1265" t="s">
        <v>16</v>
      </c>
      <c r="D1265" s="1">
        <v>24537</v>
      </c>
      <c r="E1265" s="1">
        <v>213171</v>
      </c>
      <c r="F1265" s="2">
        <v>56446</v>
      </c>
    </row>
    <row r="1266" spans="1:6" x14ac:dyDescent="0.25">
      <c r="A1266">
        <v>2018</v>
      </c>
      <c r="B1266" t="s">
        <v>57</v>
      </c>
      <c r="C1266" t="s">
        <v>17</v>
      </c>
      <c r="D1266" s="1">
        <v>9940</v>
      </c>
      <c r="E1266" s="1">
        <v>69285</v>
      </c>
      <c r="F1266" s="2">
        <v>57328</v>
      </c>
    </row>
    <row r="1267" spans="1:6" x14ac:dyDescent="0.25">
      <c r="A1267">
        <v>2018</v>
      </c>
      <c r="B1267" t="s">
        <v>57</v>
      </c>
      <c r="C1267" t="s">
        <v>18</v>
      </c>
      <c r="D1267" s="1">
        <v>42809</v>
      </c>
      <c r="E1267" s="1">
        <v>452753</v>
      </c>
      <c r="F1267" s="2">
        <v>79500</v>
      </c>
    </row>
    <row r="1268" spans="1:6" x14ac:dyDescent="0.25">
      <c r="A1268">
        <v>2018</v>
      </c>
      <c r="B1268" t="s">
        <v>57</v>
      </c>
      <c r="C1268" t="s">
        <v>19</v>
      </c>
      <c r="D1268" s="1">
        <v>47416</v>
      </c>
      <c r="E1268" s="1">
        <v>587518</v>
      </c>
      <c r="F1268" s="2">
        <v>107875</v>
      </c>
    </row>
    <row r="1269" spans="1:6" x14ac:dyDescent="0.25">
      <c r="A1269">
        <v>2018</v>
      </c>
      <c r="B1269" t="s">
        <v>57</v>
      </c>
      <c r="C1269" t="s">
        <v>20</v>
      </c>
      <c r="D1269" s="1">
        <v>42545</v>
      </c>
      <c r="E1269" s="1">
        <v>657930</v>
      </c>
      <c r="F1269" s="2">
        <v>69377</v>
      </c>
    </row>
    <row r="1270" spans="1:6" x14ac:dyDescent="0.25">
      <c r="A1270">
        <v>2018</v>
      </c>
      <c r="B1270" t="s">
        <v>57</v>
      </c>
      <c r="C1270" t="s">
        <v>21</v>
      </c>
      <c r="D1270" s="1">
        <v>32020</v>
      </c>
      <c r="E1270" s="1">
        <v>378493</v>
      </c>
      <c r="F1270" s="2">
        <v>82535</v>
      </c>
    </row>
    <row r="1271" spans="1:6" x14ac:dyDescent="0.25">
      <c r="A1271">
        <v>2018</v>
      </c>
      <c r="B1271" t="s">
        <v>57</v>
      </c>
      <c r="C1271" t="s">
        <v>22</v>
      </c>
      <c r="D1271" s="1">
        <v>12259</v>
      </c>
      <c r="E1271" s="1">
        <v>109842</v>
      </c>
      <c r="F1271" s="2">
        <v>42132</v>
      </c>
    </row>
    <row r="1272" spans="1:6" x14ac:dyDescent="0.25">
      <c r="A1272">
        <v>2018</v>
      </c>
      <c r="B1272" t="s">
        <v>57</v>
      </c>
      <c r="C1272" t="s">
        <v>23</v>
      </c>
      <c r="D1272" s="1">
        <v>32577</v>
      </c>
      <c r="E1272" s="1">
        <v>385727</v>
      </c>
      <c r="F1272" s="2">
        <v>66429</v>
      </c>
    </row>
    <row r="1273" spans="1:6" x14ac:dyDescent="0.25">
      <c r="A1273">
        <v>2018</v>
      </c>
      <c r="B1273" t="s">
        <v>57</v>
      </c>
      <c r="C1273" t="s">
        <v>24</v>
      </c>
      <c r="D1273" s="1">
        <v>9359</v>
      </c>
      <c r="E1273" s="1">
        <v>42410</v>
      </c>
      <c r="F1273" s="2">
        <v>52271</v>
      </c>
    </row>
    <row r="1274" spans="1:6" x14ac:dyDescent="0.25">
      <c r="A1274">
        <v>2018</v>
      </c>
      <c r="B1274" t="s">
        <v>57</v>
      </c>
      <c r="C1274" t="s">
        <v>25</v>
      </c>
      <c r="D1274" s="1">
        <v>11582</v>
      </c>
      <c r="E1274" s="1">
        <v>119167</v>
      </c>
      <c r="F1274" s="2">
        <v>58836</v>
      </c>
    </row>
    <row r="1275" spans="1:6" x14ac:dyDescent="0.25">
      <c r="A1275">
        <v>2018</v>
      </c>
      <c r="B1275" t="s">
        <v>57</v>
      </c>
      <c r="C1275" t="s">
        <v>26</v>
      </c>
      <c r="D1275" s="1">
        <v>19970</v>
      </c>
      <c r="E1275" s="1">
        <v>190736</v>
      </c>
      <c r="F1275" s="2">
        <v>61821</v>
      </c>
    </row>
    <row r="1276" spans="1:6" x14ac:dyDescent="0.25">
      <c r="A1276">
        <v>2018</v>
      </c>
      <c r="B1276" t="s">
        <v>57</v>
      </c>
      <c r="C1276" t="s">
        <v>27</v>
      </c>
      <c r="D1276" s="1">
        <v>12323</v>
      </c>
      <c r="E1276" s="1">
        <v>82831</v>
      </c>
      <c r="F1276" s="2">
        <v>77486</v>
      </c>
    </row>
    <row r="1277" spans="1:6" x14ac:dyDescent="0.25">
      <c r="A1277">
        <v>2018</v>
      </c>
      <c r="B1277" t="s">
        <v>57</v>
      </c>
      <c r="C1277" t="s">
        <v>28</v>
      </c>
      <c r="D1277" s="1">
        <v>51837</v>
      </c>
      <c r="E1277" s="1">
        <v>671419</v>
      </c>
      <c r="F1277" s="2">
        <v>90784</v>
      </c>
    </row>
    <row r="1278" spans="1:6" x14ac:dyDescent="0.25">
      <c r="A1278">
        <v>2018</v>
      </c>
      <c r="B1278" t="s">
        <v>57</v>
      </c>
      <c r="C1278" t="s">
        <v>29</v>
      </c>
      <c r="D1278" s="1">
        <v>10669</v>
      </c>
      <c r="E1278" s="1">
        <v>106930</v>
      </c>
      <c r="F1278" s="2">
        <v>61899</v>
      </c>
    </row>
    <row r="1279" spans="1:6" x14ac:dyDescent="0.25">
      <c r="A1279">
        <v>2018</v>
      </c>
      <c r="B1279" t="s">
        <v>57</v>
      </c>
      <c r="C1279" t="s">
        <v>30</v>
      </c>
      <c r="D1279" s="1">
        <v>112471</v>
      </c>
      <c r="E1279" s="1">
        <v>1339421</v>
      </c>
      <c r="F1279" s="2">
        <v>95057</v>
      </c>
    </row>
    <row r="1280" spans="1:6" x14ac:dyDescent="0.25">
      <c r="A1280">
        <v>2018</v>
      </c>
      <c r="B1280" t="s">
        <v>57</v>
      </c>
      <c r="C1280" t="s">
        <v>31</v>
      </c>
      <c r="D1280" s="1">
        <v>58892</v>
      </c>
      <c r="E1280" s="1">
        <v>635554</v>
      </c>
      <c r="F1280" s="2">
        <v>65609</v>
      </c>
    </row>
    <row r="1281" spans="1:6" x14ac:dyDescent="0.25">
      <c r="A1281">
        <v>2018</v>
      </c>
      <c r="B1281" t="s">
        <v>57</v>
      </c>
      <c r="C1281" t="s">
        <v>32</v>
      </c>
      <c r="D1281" s="1">
        <v>5130</v>
      </c>
      <c r="E1281" s="1">
        <v>34560</v>
      </c>
      <c r="F1281" s="2">
        <v>61774</v>
      </c>
    </row>
    <row r="1282" spans="1:6" x14ac:dyDescent="0.25">
      <c r="A1282">
        <v>2018</v>
      </c>
      <c r="B1282" t="s">
        <v>57</v>
      </c>
      <c r="C1282" t="s">
        <v>33</v>
      </c>
      <c r="D1282" s="1">
        <v>53280</v>
      </c>
      <c r="E1282" s="1">
        <v>729430</v>
      </c>
      <c r="F1282" s="2">
        <v>64006</v>
      </c>
    </row>
    <row r="1283" spans="1:6" x14ac:dyDescent="0.25">
      <c r="A1283">
        <v>2018</v>
      </c>
      <c r="B1283" t="s">
        <v>57</v>
      </c>
      <c r="C1283" t="s">
        <v>34</v>
      </c>
      <c r="D1283" s="1">
        <v>20594</v>
      </c>
      <c r="E1283" s="1">
        <v>191261</v>
      </c>
      <c r="F1283" s="2">
        <v>52227</v>
      </c>
    </row>
    <row r="1284" spans="1:6" x14ac:dyDescent="0.25">
      <c r="A1284">
        <v>2018</v>
      </c>
      <c r="B1284" t="s">
        <v>57</v>
      </c>
      <c r="C1284" t="s">
        <v>35</v>
      </c>
      <c r="D1284" s="1">
        <v>25462</v>
      </c>
      <c r="E1284" s="1">
        <v>248627</v>
      </c>
      <c r="F1284" s="2">
        <v>69806</v>
      </c>
    </row>
    <row r="1285" spans="1:6" x14ac:dyDescent="0.25">
      <c r="A1285">
        <v>2018</v>
      </c>
      <c r="B1285" t="s">
        <v>57</v>
      </c>
      <c r="C1285" t="s">
        <v>36</v>
      </c>
      <c r="D1285" s="1">
        <v>63415</v>
      </c>
      <c r="E1285" s="1">
        <v>806555</v>
      </c>
      <c r="F1285" s="2">
        <v>78092</v>
      </c>
    </row>
    <row r="1286" spans="1:6" x14ac:dyDescent="0.25">
      <c r="A1286">
        <v>2018</v>
      </c>
      <c r="B1286" t="s">
        <v>57</v>
      </c>
      <c r="C1286" t="s">
        <v>37</v>
      </c>
      <c r="D1286" s="1">
        <v>8651</v>
      </c>
      <c r="E1286" s="1">
        <v>68430</v>
      </c>
      <c r="F1286" s="2">
        <v>68957</v>
      </c>
    </row>
    <row r="1287" spans="1:6" x14ac:dyDescent="0.25">
      <c r="A1287">
        <v>2018</v>
      </c>
      <c r="B1287" t="s">
        <v>57</v>
      </c>
      <c r="C1287" t="s">
        <v>38</v>
      </c>
      <c r="D1287" s="1">
        <v>26993</v>
      </c>
      <c r="E1287" s="1">
        <v>293499</v>
      </c>
      <c r="F1287" s="2">
        <v>50391</v>
      </c>
    </row>
    <row r="1288" spans="1:6" x14ac:dyDescent="0.25">
      <c r="A1288">
        <v>2018</v>
      </c>
      <c r="B1288" t="s">
        <v>57</v>
      </c>
      <c r="C1288" t="s">
        <v>39</v>
      </c>
      <c r="D1288" s="1">
        <v>5205</v>
      </c>
      <c r="E1288" s="1">
        <v>32354</v>
      </c>
      <c r="F1288" s="2">
        <v>56384</v>
      </c>
    </row>
    <row r="1289" spans="1:6" x14ac:dyDescent="0.25">
      <c r="A1289">
        <v>2018</v>
      </c>
      <c r="B1289" t="s">
        <v>57</v>
      </c>
      <c r="C1289" t="s">
        <v>40</v>
      </c>
      <c r="D1289" s="1">
        <v>29519</v>
      </c>
      <c r="E1289" s="1">
        <v>417345</v>
      </c>
      <c r="F1289" s="2">
        <v>59851</v>
      </c>
    </row>
    <row r="1290" spans="1:6" x14ac:dyDescent="0.25">
      <c r="A1290">
        <v>2018</v>
      </c>
      <c r="B1290" t="s">
        <v>57</v>
      </c>
      <c r="C1290" t="s">
        <v>41</v>
      </c>
      <c r="D1290" s="1">
        <v>134025</v>
      </c>
      <c r="E1290" s="1">
        <v>1736415</v>
      </c>
      <c r="F1290" s="2">
        <v>74443</v>
      </c>
    </row>
    <row r="1291" spans="1:6" x14ac:dyDescent="0.25">
      <c r="A1291">
        <v>2018</v>
      </c>
      <c r="B1291" t="s">
        <v>57</v>
      </c>
      <c r="C1291" t="s">
        <v>42</v>
      </c>
      <c r="D1291" s="1">
        <v>23036</v>
      </c>
      <c r="E1291" s="1">
        <v>215564</v>
      </c>
      <c r="F1291" s="2">
        <v>59543</v>
      </c>
    </row>
    <row r="1292" spans="1:6" x14ac:dyDescent="0.25">
      <c r="A1292">
        <v>2018</v>
      </c>
      <c r="B1292" t="s">
        <v>57</v>
      </c>
      <c r="C1292" t="s">
        <v>43</v>
      </c>
      <c r="D1292" s="1">
        <v>5661</v>
      </c>
      <c r="E1292" s="1">
        <v>28976</v>
      </c>
      <c r="F1292" s="2">
        <v>64917</v>
      </c>
    </row>
    <row r="1293" spans="1:6" x14ac:dyDescent="0.25">
      <c r="A1293">
        <v>2018</v>
      </c>
      <c r="B1293" t="s">
        <v>57</v>
      </c>
      <c r="C1293" t="s">
        <v>44</v>
      </c>
      <c r="D1293" s="1">
        <v>58849</v>
      </c>
      <c r="E1293" s="1">
        <v>746452</v>
      </c>
      <c r="F1293" s="2">
        <v>87511</v>
      </c>
    </row>
    <row r="1294" spans="1:6" x14ac:dyDescent="0.25">
      <c r="A1294">
        <v>2018</v>
      </c>
      <c r="B1294" t="s">
        <v>57</v>
      </c>
      <c r="C1294" t="s">
        <v>45</v>
      </c>
      <c r="D1294" s="1">
        <v>40209</v>
      </c>
      <c r="E1294" s="1">
        <v>414712</v>
      </c>
      <c r="F1294" s="2">
        <v>82245</v>
      </c>
    </row>
    <row r="1295" spans="1:6" x14ac:dyDescent="0.25">
      <c r="A1295">
        <v>2018</v>
      </c>
      <c r="B1295" t="s">
        <v>57</v>
      </c>
      <c r="C1295" t="s">
        <v>46</v>
      </c>
      <c r="D1295" s="1">
        <v>8323</v>
      </c>
      <c r="E1295" s="1">
        <v>68965</v>
      </c>
      <c r="F1295" s="2">
        <v>51745</v>
      </c>
    </row>
    <row r="1296" spans="1:6" x14ac:dyDescent="0.25">
      <c r="A1296">
        <v>2018</v>
      </c>
      <c r="B1296" t="s">
        <v>57</v>
      </c>
      <c r="C1296" t="s">
        <v>47</v>
      </c>
      <c r="D1296" s="1">
        <v>25856</v>
      </c>
      <c r="E1296" s="1">
        <v>327719</v>
      </c>
      <c r="F1296" s="2">
        <v>60773</v>
      </c>
    </row>
    <row r="1297" spans="1:6" x14ac:dyDescent="0.25">
      <c r="A1297">
        <v>2018</v>
      </c>
      <c r="B1297" t="s">
        <v>57</v>
      </c>
      <c r="C1297" t="s">
        <v>48</v>
      </c>
      <c r="D1297" s="1">
        <v>4559</v>
      </c>
      <c r="E1297" s="1">
        <v>18733</v>
      </c>
      <c r="F1297" s="2">
        <v>52783</v>
      </c>
    </row>
    <row r="1298" spans="1:6" x14ac:dyDescent="0.25">
      <c r="A1298">
        <v>2018</v>
      </c>
      <c r="B1298" t="s">
        <v>58</v>
      </c>
      <c r="C1298" t="s">
        <v>1</v>
      </c>
      <c r="D1298" s="1">
        <v>12678</v>
      </c>
      <c r="E1298" s="1">
        <v>233306</v>
      </c>
      <c r="F1298" s="2">
        <v>46432</v>
      </c>
    </row>
    <row r="1299" spans="1:6" x14ac:dyDescent="0.25">
      <c r="A1299">
        <v>2018</v>
      </c>
      <c r="B1299" t="s">
        <v>58</v>
      </c>
      <c r="C1299" t="s">
        <v>2</v>
      </c>
      <c r="D1299" s="1">
        <v>18037</v>
      </c>
      <c r="E1299" s="1">
        <v>440616</v>
      </c>
      <c r="F1299" s="2">
        <v>51125</v>
      </c>
    </row>
    <row r="1300" spans="1:6" x14ac:dyDescent="0.25">
      <c r="A1300">
        <v>2018</v>
      </c>
      <c r="B1300" t="s">
        <v>58</v>
      </c>
      <c r="C1300" t="s">
        <v>3</v>
      </c>
      <c r="D1300" s="1">
        <v>15788</v>
      </c>
      <c r="E1300" s="1">
        <v>186119</v>
      </c>
      <c r="F1300" s="2">
        <v>42468</v>
      </c>
    </row>
    <row r="1301" spans="1:6" x14ac:dyDescent="0.25">
      <c r="A1301">
        <v>2018</v>
      </c>
      <c r="B1301" t="s">
        <v>58</v>
      </c>
      <c r="C1301" t="s">
        <v>4</v>
      </c>
      <c r="D1301" s="1">
        <v>618901</v>
      </c>
      <c r="E1301" s="1">
        <v>2649228</v>
      </c>
      <c r="F1301" s="2">
        <v>52187</v>
      </c>
    </row>
    <row r="1302" spans="1:6" x14ac:dyDescent="0.25">
      <c r="A1302">
        <v>2018</v>
      </c>
      <c r="B1302" t="s">
        <v>58</v>
      </c>
      <c r="C1302" t="s">
        <v>5</v>
      </c>
      <c r="D1302" s="1">
        <v>21666</v>
      </c>
      <c r="E1302" s="1">
        <v>335274</v>
      </c>
      <c r="F1302" s="2">
        <v>50156</v>
      </c>
    </row>
    <row r="1303" spans="1:6" x14ac:dyDescent="0.25">
      <c r="A1303">
        <v>2018</v>
      </c>
      <c r="B1303" t="s">
        <v>58</v>
      </c>
      <c r="C1303" t="s">
        <v>6</v>
      </c>
      <c r="D1303" s="1">
        <v>13090</v>
      </c>
      <c r="E1303" s="1">
        <v>326866</v>
      </c>
      <c r="F1303" s="2">
        <v>55369</v>
      </c>
    </row>
    <row r="1304" spans="1:6" x14ac:dyDescent="0.25">
      <c r="A1304">
        <v>2018</v>
      </c>
      <c r="B1304" t="s">
        <v>58</v>
      </c>
      <c r="C1304" t="s">
        <v>7</v>
      </c>
      <c r="D1304" s="1">
        <v>5063</v>
      </c>
      <c r="E1304" s="1">
        <v>75524</v>
      </c>
      <c r="F1304" s="2">
        <v>53795</v>
      </c>
    </row>
    <row r="1305" spans="1:6" x14ac:dyDescent="0.25">
      <c r="A1305">
        <v>2018</v>
      </c>
      <c r="B1305" t="s">
        <v>58</v>
      </c>
      <c r="C1305" t="s">
        <v>8</v>
      </c>
      <c r="D1305" s="1">
        <v>73761</v>
      </c>
      <c r="E1305" s="1">
        <v>1287814</v>
      </c>
      <c r="F1305" s="2">
        <v>50781</v>
      </c>
    </row>
    <row r="1306" spans="1:6" x14ac:dyDescent="0.25">
      <c r="A1306">
        <v>2018</v>
      </c>
      <c r="B1306" t="s">
        <v>58</v>
      </c>
      <c r="C1306" t="s">
        <v>9</v>
      </c>
      <c r="D1306" s="1">
        <v>28952</v>
      </c>
      <c r="E1306" s="1">
        <v>562436</v>
      </c>
      <c r="F1306" s="2">
        <v>52062</v>
      </c>
    </row>
    <row r="1307" spans="1:6" x14ac:dyDescent="0.25">
      <c r="A1307">
        <v>2018</v>
      </c>
      <c r="B1307" t="s">
        <v>58</v>
      </c>
      <c r="C1307" t="s">
        <v>10</v>
      </c>
      <c r="D1307" s="1">
        <v>7824</v>
      </c>
      <c r="E1307" s="1">
        <v>100212</v>
      </c>
      <c r="F1307" s="2">
        <v>42047</v>
      </c>
    </row>
    <row r="1308" spans="1:6" x14ac:dyDescent="0.25">
      <c r="A1308">
        <v>2018</v>
      </c>
      <c r="B1308" t="s">
        <v>58</v>
      </c>
      <c r="C1308" t="s">
        <v>11</v>
      </c>
      <c r="D1308" s="1">
        <v>34720</v>
      </c>
      <c r="E1308" s="1">
        <v>919288</v>
      </c>
      <c r="F1308" s="2">
        <v>50959</v>
      </c>
    </row>
    <row r="1309" spans="1:6" x14ac:dyDescent="0.25">
      <c r="A1309">
        <v>2018</v>
      </c>
      <c r="B1309" t="s">
        <v>58</v>
      </c>
      <c r="C1309" t="s">
        <v>12</v>
      </c>
      <c r="D1309" s="1">
        <v>15692</v>
      </c>
      <c r="E1309" s="1">
        <v>459398</v>
      </c>
      <c r="F1309" s="2">
        <v>47681</v>
      </c>
    </row>
    <row r="1310" spans="1:6" x14ac:dyDescent="0.25">
      <c r="A1310">
        <v>2018</v>
      </c>
      <c r="B1310" t="s">
        <v>58</v>
      </c>
      <c r="C1310" t="s">
        <v>13</v>
      </c>
      <c r="D1310" s="1">
        <v>11589</v>
      </c>
      <c r="E1310" s="1">
        <v>219674</v>
      </c>
      <c r="F1310" s="2">
        <v>43022</v>
      </c>
    </row>
    <row r="1311" spans="1:6" x14ac:dyDescent="0.25">
      <c r="A1311">
        <v>2018</v>
      </c>
      <c r="B1311" t="s">
        <v>58</v>
      </c>
      <c r="C1311" t="s">
        <v>14</v>
      </c>
      <c r="D1311" s="1">
        <v>10277</v>
      </c>
      <c r="E1311" s="1">
        <v>195132</v>
      </c>
      <c r="F1311" s="2">
        <v>42586</v>
      </c>
    </row>
    <row r="1312" spans="1:6" x14ac:dyDescent="0.25">
      <c r="A1312">
        <v>2018</v>
      </c>
      <c r="B1312" t="s">
        <v>58</v>
      </c>
      <c r="C1312" t="s">
        <v>15</v>
      </c>
      <c r="D1312" s="1">
        <v>18161</v>
      </c>
      <c r="E1312" s="1">
        <v>267486</v>
      </c>
      <c r="F1312" s="2">
        <v>48210</v>
      </c>
    </row>
    <row r="1313" spans="1:6" x14ac:dyDescent="0.25">
      <c r="A1313">
        <v>2018</v>
      </c>
      <c r="B1313" t="s">
        <v>58</v>
      </c>
      <c r="C1313" t="s">
        <v>16</v>
      </c>
      <c r="D1313" s="1">
        <v>15480</v>
      </c>
      <c r="E1313" s="1">
        <v>300015</v>
      </c>
      <c r="F1313" s="2">
        <v>43339</v>
      </c>
    </row>
    <row r="1314" spans="1:6" x14ac:dyDescent="0.25">
      <c r="A1314">
        <v>2018</v>
      </c>
      <c r="B1314" t="s">
        <v>58</v>
      </c>
      <c r="C1314" t="s">
        <v>17</v>
      </c>
      <c r="D1314" s="1">
        <v>5483</v>
      </c>
      <c r="E1314" s="1">
        <v>118009</v>
      </c>
      <c r="F1314" s="2">
        <v>47535</v>
      </c>
    </row>
    <row r="1315" spans="1:6" x14ac:dyDescent="0.25">
      <c r="A1315">
        <v>2018</v>
      </c>
      <c r="B1315" t="s">
        <v>58</v>
      </c>
      <c r="C1315" t="s">
        <v>18</v>
      </c>
      <c r="D1315" s="1">
        <v>20856</v>
      </c>
      <c r="E1315" s="1">
        <v>445328</v>
      </c>
      <c r="F1315" s="2">
        <v>54310</v>
      </c>
    </row>
    <row r="1316" spans="1:6" x14ac:dyDescent="0.25">
      <c r="A1316">
        <v>2018</v>
      </c>
      <c r="B1316" t="s">
        <v>58</v>
      </c>
      <c r="C1316" t="s">
        <v>19</v>
      </c>
      <c r="D1316" s="1">
        <v>66364</v>
      </c>
      <c r="E1316" s="1">
        <v>773683</v>
      </c>
      <c r="F1316" s="2">
        <v>58448</v>
      </c>
    </row>
    <row r="1317" spans="1:6" x14ac:dyDescent="0.25">
      <c r="A1317">
        <v>2018</v>
      </c>
      <c r="B1317" t="s">
        <v>58</v>
      </c>
      <c r="C1317" t="s">
        <v>20</v>
      </c>
      <c r="D1317" s="1">
        <v>24822</v>
      </c>
      <c r="E1317" s="1">
        <v>659230</v>
      </c>
      <c r="F1317" s="2">
        <v>49739</v>
      </c>
    </row>
    <row r="1318" spans="1:6" x14ac:dyDescent="0.25">
      <c r="A1318">
        <v>2018</v>
      </c>
      <c r="B1318" t="s">
        <v>58</v>
      </c>
      <c r="C1318" t="s">
        <v>21</v>
      </c>
      <c r="D1318" s="1">
        <v>19210</v>
      </c>
      <c r="E1318" s="1">
        <v>526556</v>
      </c>
      <c r="F1318" s="2">
        <v>51469</v>
      </c>
    </row>
    <row r="1319" spans="1:6" x14ac:dyDescent="0.25">
      <c r="A1319">
        <v>2018</v>
      </c>
      <c r="B1319" t="s">
        <v>58</v>
      </c>
      <c r="C1319" t="s">
        <v>22</v>
      </c>
      <c r="D1319" s="1">
        <v>7531</v>
      </c>
      <c r="E1319" s="1">
        <v>144105</v>
      </c>
      <c r="F1319" s="2">
        <v>41620</v>
      </c>
    </row>
    <row r="1320" spans="1:6" x14ac:dyDescent="0.25">
      <c r="A1320">
        <v>2018</v>
      </c>
      <c r="B1320" t="s">
        <v>58</v>
      </c>
      <c r="C1320" t="s">
        <v>23</v>
      </c>
      <c r="D1320" s="1">
        <v>48555</v>
      </c>
      <c r="E1320" s="1">
        <v>454728</v>
      </c>
      <c r="F1320" s="2">
        <v>46127</v>
      </c>
    </row>
    <row r="1321" spans="1:6" x14ac:dyDescent="0.25">
      <c r="A1321">
        <v>2018</v>
      </c>
      <c r="B1321" t="s">
        <v>58</v>
      </c>
      <c r="C1321" t="s">
        <v>24</v>
      </c>
      <c r="D1321" s="1">
        <v>4637</v>
      </c>
      <c r="E1321" s="1">
        <v>73530</v>
      </c>
      <c r="F1321" s="2">
        <v>47539</v>
      </c>
    </row>
    <row r="1322" spans="1:6" x14ac:dyDescent="0.25">
      <c r="A1322">
        <v>2018</v>
      </c>
      <c r="B1322" t="s">
        <v>58</v>
      </c>
      <c r="C1322" t="s">
        <v>25</v>
      </c>
      <c r="D1322" s="1">
        <v>12205</v>
      </c>
      <c r="E1322" s="1">
        <v>138155</v>
      </c>
      <c r="F1322" s="2">
        <v>46678</v>
      </c>
    </row>
    <row r="1323" spans="1:6" x14ac:dyDescent="0.25">
      <c r="A1323">
        <v>2018</v>
      </c>
      <c r="B1323" t="s">
        <v>58</v>
      </c>
      <c r="C1323" t="s">
        <v>26</v>
      </c>
      <c r="D1323" s="1">
        <v>8913</v>
      </c>
      <c r="E1323" s="1">
        <v>139036</v>
      </c>
      <c r="F1323" s="2">
        <v>54167</v>
      </c>
    </row>
    <row r="1324" spans="1:6" x14ac:dyDescent="0.25">
      <c r="A1324">
        <v>2018</v>
      </c>
      <c r="B1324" t="s">
        <v>58</v>
      </c>
      <c r="C1324" t="s">
        <v>27</v>
      </c>
      <c r="D1324" s="1">
        <v>4700</v>
      </c>
      <c r="E1324" s="1">
        <v>112567</v>
      </c>
      <c r="F1324" s="2">
        <v>56317</v>
      </c>
    </row>
    <row r="1325" spans="1:6" x14ac:dyDescent="0.25">
      <c r="A1325">
        <v>2018</v>
      </c>
      <c r="B1325" t="s">
        <v>58</v>
      </c>
      <c r="C1325" t="s">
        <v>28</v>
      </c>
      <c r="D1325" s="1">
        <v>37328</v>
      </c>
      <c r="E1325" s="1">
        <v>656716</v>
      </c>
      <c r="F1325" s="2">
        <v>53402</v>
      </c>
    </row>
    <row r="1326" spans="1:6" x14ac:dyDescent="0.25">
      <c r="A1326">
        <v>2018</v>
      </c>
      <c r="B1326" t="s">
        <v>58</v>
      </c>
      <c r="C1326" t="s">
        <v>29</v>
      </c>
      <c r="D1326" s="1">
        <v>10221</v>
      </c>
      <c r="E1326" s="1">
        <v>128590</v>
      </c>
      <c r="F1326" s="2">
        <v>41645</v>
      </c>
    </row>
    <row r="1327" spans="1:6" x14ac:dyDescent="0.25">
      <c r="A1327">
        <v>2018</v>
      </c>
      <c r="B1327" t="s">
        <v>58</v>
      </c>
      <c r="C1327" t="s">
        <v>30</v>
      </c>
      <c r="D1327" s="1">
        <v>67399</v>
      </c>
      <c r="E1327" s="1">
        <v>1914153</v>
      </c>
      <c r="F1327" s="2">
        <v>53467</v>
      </c>
    </row>
    <row r="1328" spans="1:6" x14ac:dyDescent="0.25">
      <c r="A1328">
        <v>2018</v>
      </c>
      <c r="B1328" t="s">
        <v>58</v>
      </c>
      <c r="C1328" t="s">
        <v>31</v>
      </c>
      <c r="D1328" s="1">
        <v>27210</v>
      </c>
      <c r="E1328" s="1">
        <v>592067</v>
      </c>
      <c r="F1328" s="2">
        <v>48381</v>
      </c>
    </row>
    <row r="1329" spans="1:6" x14ac:dyDescent="0.25">
      <c r="A1329">
        <v>2018</v>
      </c>
      <c r="B1329" t="s">
        <v>58</v>
      </c>
      <c r="C1329" t="s">
        <v>32</v>
      </c>
      <c r="D1329" s="1">
        <v>2558</v>
      </c>
      <c r="E1329" s="1">
        <v>62184</v>
      </c>
      <c r="F1329" s="2">
        <v>51404</v>
      </c>
    </row>
    <row r="1330" spans="1:6" x14ac:dyDescent="0.25">
      <c r="A1330">
        <v>2018</v>
      </c>
      <c r="B1330" t="s">
        <v>58</v>
      </c>
      <c r="C1330" t="s">
        <v>33</v>
      </c>
      <c r="D1330" s="1">
        <v>34508</v>
      </c>
      <c r="E1330" s="1">
        <v>904140</v>
      </c>
      <c r="F1330" s="2">
        <v>46408</v>
      </c>
    </row>
    <row r="1331" spans="1:6" x14ac:dyDescent="0.25">
      <c r="A1331">
        <v>2018</v>
      </c>
      <c r="B1331" t="s">
        <v>58</v>
      </c>
      <c r="C1331" t="s">
        <v>34</v>
      </c>
      <c r="D1331" s="1">
        <v>13563</v>
      </c>
      <c r="E1331" s="1">
        <v>209863</v>
      </c>
      <c r="F1331" s="2">
        <v>45570</v>
      </c>
    </row>
    <row r="1332" spans="1:6" x14ac:dyDescent="0.25">
      <c r="A1332">
        <v>2018</v>
      </c>
      <c r="B1332" t="s">
        <v>58</v>
      </c>
      <c r="C1332" t="s">
        <v>35</v>
      </c>
      <c r="D1332" s="1">
        <v>15708</v>
      </c>
      <c r="E1332" s="1">
        <v>288939</v>
      </c>
      <c r="F1332" s="2">
        <v>50107</v>
      </c>
    </row>
    <row r="1333" spans="1:6" x14ac:dyDescent="0.25">
      <c r="A1333">
        <v>2018</v>
      </c>
      <c r="B1333" t="s">
        <v>58</v>
      </c>
      <c r="C1333" t="s">
        <v>36</v>
      </c>
      <c r="D1333" s="1">
        <v>57768</v>
      </c>
      <c r="E1333" s="1">
        <v>1209344</v>
      </c>
      <c r="F1333" s="2">
        <v>51808</v>
      </c>
    </row>
    <row r="1334" spans="1:6" x14ac:dyDescent="0.25">
      <c r="A1334">
        <v>2018</v>
      </c>
      <c r="B1334" t="s">
        <v>58</v>
      </c>
      <c r="C1334" t="s">
        <v>37</v>
      </c>
      <c r="D1334" s="1">
        <v>4545</v>
      </c>
      <c r="E1334" s="1">
        <v>100506</v>
      </c>
      <c r="F1334" s="2">
        <v>48716</v>
      </c>
    </row>
    <row r="1335" spans="1:6" x14ac:dyDescent="0.25">
      <c r="A1335">
        <v>2018</v>
      </c>
      <c r="B1335" t="s">
        <v>58</v>
      </c>
      <c r="C1335" t="s">
        <v>38</v>
      </c>
      <c r="D1335" s="1">
        <v>11971</v>
      </c>
      <c r="E1335" s="1">
        <v>234487</v>
      </c>
      <c r="F1335" s="2">
        <v>45993</v>
      </c>
    </row>
    <row r="1336" spans="1:6" x14ac:dyDescent="0.25">
      <c r="A1336">
        <v>2018</v>
      </c>
      <c r="B1336" t="s">
        <v>58</v>
      </c>
      <c r="C1336" t="s">
        <v>39</v>
      </c>
      <c r="D1336" s="1">
        <v>2839</v>
      </c>
      <c r="E1336" s="1">
        <v>67868</v>
      </c>
      <c r="F1336" s="2">
        <v>50399</v>
      </c>
    </row>
    <row r="1337" spans="1:6" x14ac:dyDescent="0.25">
      <c r="A1337">
        <v>2018</v>
      </c>
      <c r="B1337" t="s">
        <v>58</v>
      </c>
      <c r="C1337" t="s">
        <v>40</v>
      </c>
      <c r="D1337" s="1">
        <v>16127</v>
      </c>
      <c r="E1337" s="1">
        <v>420817</v>
      </c>
      <c r="F1337" s="2">
        <v>52099</v>
      </c>
    </row>
    <row r="1338" spans="1:6" x14ac:dyDescent="0.25">
      <c r="A1338">
        <v>2018</v>
      </c>
      <c r="B1338" t="s">
        <v>58</v>
      </c>
      <c r="C1338" t="s">
        <v>41</v>
      </c>
      <c r="D1338" s="1">
        <v>90552</v>
      </c>
      <c r="E1338" s="1">
        <v>1641637</v>
      </c>
      <c r="F1338" s="2">
        <v>48036</v>
      </c>
    </row>
    <row r="1339" spans="1:6" x14ac:dyDescent="0.25">
      <c r="A1339">
        <v>2018</v>
      </c>
      <c r="B1339" t="s">
        <v>58</v>
      </c>
      <c r="C1339" t="s">
        <v>42</v>
      </c>
      <c r="D1339" s="1">
        <v>12264</v>
      </c>
      <c r="E1339" s="1">
        <v>186785</v>
      </c>
      <c r="F1339" s="2">
        <v>43696</v>
      </c>
    </row>
    <row r="1340" spans="1:6" x14ac:dyDescent="0.25">
      <c r="A1340">
        <v>2018</v>
      </c>
      <c r="B1340" t="s">
        <v>58</v>
      </c>
      <c r="C1340" t="s">
        <v>43</v>
      </c>
      <c r="D1340" s="1">
        <v>2463</v>
      </c>
      <c r="E1340" s="1">
        <v>62630</v>
      </c>
      <c r="F1340" s="2">
        <v>46699</v>
      </c>
    </row>
    <row r="1341" spans="1:6" x14ac:dyDescent="0.25">
      <c r="A1341">
        <v>2018</v>
      </c>
      <c r="B1341" t="s">
        <v>58</v>
      </c>
      <c r="C1341" t="s">
        <v>44</v>
      </c>
      <c r="D1341" s="1">
        <v>43566</v>
      </c>
      <c r="E1341" s="1">
        <v>505487</v>
      </c>
      <c r="F1341" s="2">
        <v>49627</v>
      </c>
    </row>
    <row r="1342" spans="1:6" x14ac:dyDescent="0.25">
      <c r="A1342">
        <v>2018</v>
      </c>
      <c r="B1342" t="s">
        <v>58</v>
      </c>
      <c r="C1342" t="s">
        <v>45</v>
      </c>
      <c r="D1342" s="1">
        <v>61026</v>
      </c>
      <c r="E1342" s="1">
        <v>465717</v>
      </c>
      <c r="F1342" s="2">
        <v>51354</v>
      </c>
    </row>
    <row r="1343" spans="1:6" x14ac:dyDescent="0.25">
      <c r="A1343">
        <v>2018</v>
      </c>
      <c r="B1343" t="s">
        <v>58</v>
      </c>
      <c r="C1343" t="s">
        <v>46</v>
      </c>
      <c r="D1343" s="1">
        <v>5765</v>
      </c>
      <c r="E1343" s="1">
        <v>124431</v>
      </c>
      <c r="F1343" s="2">
        <v>46182</v>
      </c>
    </row>
    <row r="1344" spans="1:6" x14ac:dyDescent="0.25">
      <c r="A1344">
        <v>2018</v>
      </c>
      <c r="B1344" t="s">
        <v>58</v>
      </c>
      <c r="C1344" t="s">
        <v>47</v>
      </c>
      <c r="D1344" s="1">
        <v>28013</v>
      </c>
      <c r="E1344" s="1">
        <v>434143</v>
      </c>
      <c r="F1344" s="2">
        <v>49195</v>
      </c>
    </row>
    <row r="1345" spans="1:6" x14ac:dyDescent="0.25">
      <c r="A1345">
        <v>2018</v>
      </c>
      <c r="B1345" t="s">
        <v>58</v>
      </c>
      <c r="C1345" t="s">
        <v>48</v>
      </c>
      <c r="D1345" s="1">
        <v>3338</v>
      </c>
      <c r="E1345" s="1">
        <v>26972</v>
      </c>
      <c r="F1345" s="2">
        <v>42906</v>
      </c>
    </row>
    <row r="1346" spans="1:6" x14ac:dyDescent="0.25">
      <c r="A1346">
        <v>2018</v>
      </c>
      <c r="B1346" t="s">
        <v>59</v>
      </c>
      <c r="C1346" t="s">
        <v>1</v>
      </c>
      <c r="D1346" s="1">
        <v>10993</v>
      </c>
      <c r="E1346" s="1">
        <v>205942</v>
      </c>
      <c r="F1346" s="2">
        <v>16798</v>
      </c>
    </row>
    <row r="1347" spans="1:6" x14ac:dyDescent="0.25">
      <c r="A1347">
        <v>2018</v>
      </c>
      <c r="B1347" t="s">
        <v>59</v>
      </c>
      <c r="C1347" t="s">
        <v>2</v>
      </c>
      <c r="D1347" s="1">
        <v>13627</v>
      </c>
      <c r="E1347" s="1">
        <v>325897</v>
      </c>
      <c r="F1347" s="2">
        <v>24580</v>
      </c>
    </row>
    <row r="1348" spans="1:6" x14ac:dyDescent="0.25">
      <c r="A1348">
        <v>2018</v>
      </c>
      <c r="B1348" t="s">
        <v>59</v>
      </c>
      <c r="C1348" t="s">
        <v>3</v>
      </c>
      <c r="D1348" s="1">
        <v>7168</v>
      </c>
      <c r="E1348" s="1">
        <v>118405</v>
      </c>
      <c r="F1348" s="2">
        <v>16536</v>
      </c>
    </row>
    <row r="1349" spans="1:6" x14ac:dyDescent="0.25">
      <c r="A1349">
        <v>2018</v>
      </c>
      <c r="B1349" t="s">
        <v>59</v>
      </c>
      <c r="C1349" t="s">
        <v>4</v>
      </c>
      <c r="D1349" s="1">
        <v>111455</v>
      </c>
      <c r="E1349" s="1">
        <v>1988750</v>
      </c>
      <c r="F1349" s="2">
        <v>30527</v>
      </c>
    </row>
    <row r="1350" spans="1:6" x14ac:dyDescent="0.25">
      <c r="A1350">
        <v>2018</v>
      </c>
      <c r="B1350" t="s">
        <v>59</v>
      </c>
      <c r="C1350" t="s">
        <v>5</v>
      </c>
      <c r="D1350" s="1">
        <v>16939</v>
      </c>
      <c r="E1350" s="1">
        <v>339407</v>
      </c>
      <c r="F1350" s="2">
        <v>25878</v>
      </c>
    </row>
    <row r="1351" spans="1:6" x14ac:dyDescent="0.25">
      <c r="A1351">
        <v>2018</v>
      </c>
      <c r="B1351" t="s">
        <v>59</v>
      </c>
      <c r="C1351" t="s">
        <v>6</v>
      </c>
      <c r="D1351" s="1">
        <v>10668</v>
      </c>
      <c r="E1351" s="1">
        <v>157709</v>
      </c>
      <c r="F1351" s="2">
        <v>23705</v>
      </c>
    </row>
    <row r="1352" spans="1:6" x14ac:dyDescent="0.25">
      <c r="A1352">
        <v>2018</v>
      </c>
      <c r="B1352" t="s">
        <v>59</v>
      </c>
      <c r="C1352" t="s">
        <v>7</v>
      </c>
      <c r="D1352" s="1">
        <v>2637</v>
      </c>
      <c r="E1352" s="1">
        <v>51696</v>
      </c>
      <c r="F1352" s="2">
        <v>20414</v>
      </c>
    </row>
    <row r="1353" spans="1:6" x14ac:dyDescent="0.25">
      <c r="A1353">
        <v>2018</v>
      </c>
      <c r="B1353" t="s">
        <v>59</v>
      </c>
      <c r="C1353" t="s">
        <v>8</v>
      </c>
      <c r="D1353" s="1">
        <v>56587</v>
      </c>
      <c r="E1353" s="1">
        <v>1226786</v>
      </c>
      <c r="F1353" s="2">
        <v>25881</v>
      </c>
    </row>
    <row r="1354" spans="1:6" x14ac:dyDescent="0.25">
      <c r="A1354">
        <v>2018</v>
      </c>
      <c r="B1354" t="s">
        <v>59</v>
      </c>
      <c r="C1354" t="s">
        <v>9</v>
      </c>
      <c r="D1354" s="1">
        <v>24275</v>
      </c>
      <c r="E1354" s="1">
        <v>487598</v>
      </c>
      <c r="F1354" s="2">
        <v>20604</v>
      </c>
    </row>
    <row r="1355" spans="1:6" x14ac:dyDescent="0.25">
      <c r="A1355">
        <v>2018</v>
      </c>
      <c r="B1355" t="s">
        <v>59</v>
      </c>
      <c r="C1355" t="s">
        <v>10</v>
      </c>
      <c r="D1355" s="1">
        <v>5008</v>
      </c>
      <c r="E1355" s="1">
        <v>78912</v>
      </c>
      <c r="F1355" s="2">
        <v>17141</v>
      </c>
    </row>
    <row r="1356" spans="1:6" x14ac:dyDescent="0.25">
      <c r="A1356">
        <v>2018</v>
      </c>
      <c r="B1356" t="s">
        <v>59</v>
      </c>
      <c r="C1356" t="s">
        <v>11</v>
      </c>
      <c r="D1356" s="1">
        <v>32619</v>
      </c>
      <c r="E1356" s="1">
        <v>617101</v>
      </c>
      <c r="F1356" s="2">
        <v>23765</v>
      </c>
    </row>
    <row r="1357" spans="1:6" x14ac:dyDescent="0.25">
      <c r="A1357">
        <v>2018</v>
      </c>
      <c r="B1357" t="s">
        <v>59</v>
      </c>
      <c r="C1357" t="s">
        <v>12</v>
      </c>
      <c r="D1357" s="1">
        <v>15564</v>
      </c>
      <c r="E1357" s="1">
        <v>310335</v>
      </c>
      <c r="F1357" s="2">
        <v>18981</v>
      </c>
    </row>
    <row r="1358" spans="1:6" x14ac:dyDescent="0.25">
      <c r="A1358">
        <v>2018</v>
      </c>
      <c r="B1358" t="s">
        <v>59</v>
      </c>
      <c r="C1358" t="s">
        <v>13</v>
      </c>
      <c r="D1358" s="1">
        <v>8670</v>
      </c>
      <c r="E1358" s="1">
        <v>143729</v>
      </c>
      <c r="F1358" s="2">
        <v>16799</v>
      </c>
    </row>
    <row r="1359" spans="1:6" x14ac:dyDescent="0.25">
      <c r="A1359">
        <v>2018</v>
      </c>
      <c r="B1359" t="s">
        <v>59</v>
      </c>
      <c r="C1359" t="s">
        <v>14</v>
      </c>
      <c r="D1359" s="1">
        <v>6895</v>
      </c>
      <c r="E1359" s="1">
        <v>129372</v>
      </c>
      <c r="F1359" s="2">
        <v>16764</v>
      </c>
    </row>
    <row r="1360" spans="1:6" x14ac:dyDescent="0.25">
      <c r="A1360">
        <v>2018</v>
      </c>
      <c r="B1360" t="s">
        <v>59</v>
      </c>
      <c r="C1360" t="s">
        <v>15</v>
      </c>
      <c r="D1360" s="1">
        <v>10080</v>
      </c>
      <c r="E1360" s="1">
        <v>197894</v>
      </c>
      <c r="F1360" s="2">
        <v>17719</v>
      </c>
    </row>
    <row r="1361" spans="1:6" x14ac:dyDescent="0.25">
      <c r="A1361">
        <v>2018</v>
      </c>
      <c r="B1361" t="s">
        <v>59</v>
      </c>
      <c r="C1361" t="s">
        <v>16</v>
      </c>
      <c r="D1361" s="1">
        <v>12415</v>
      </c>
      <c r="E1361" s="1">
        <v>236357</v>
      </c>
      <c r="F1361" s="2">
        <v>21264</v>
      </c>
    </row>
    <row r="1362" spans="1:6" x14ac:dyDescent="0.25">
      <c r="A1362">
        <v>2018</v>
      </c>
      <c r="B1362" t="s">
        <v>59</v>
      </c>
      <c r="C1362" t="s">
        <v>17</v>
      </c>
      <c r="D1362" s="1">
        <v>5047</v>
      </c>
      <c r="E1362" s="1">
        <v>68406</v>
      </c>
      <c r="F1362" s="2">
        <v>22087</v>
      </c>
    </row>
    <row r="1363" spans="1:6" x14ac:dyDescent="0.25">
      <c r="A1363">
        <v>2018</v>
      </c>
      <c r="B1363" t="s">
        <v>59</v>
      </c>
      <c r="C1363" t="s">
        <v>18</v>
      </c>
      <c r="D1363" s="1">
        <v>14772</v>
      </c>
      <c r="E1363" s="1">
        <v>282009</v>
      </c>
      <c r="F1363" s="2">
        <v>24012</v>
      </c>
    </row>
    <row r="1364" spans="1:6" x14ac:dyDescent="0.25">
      <c r="A1364">
        <v>2018</v>
      </c>
      <c r="B1364" t="s">
        <v>59</v>
      </c>
      <c r="C1364" t="s">
        <v>19</v>
      </c>
      <c r="D1364" s="1">
        <v>20642</v>
      </c>
      <c r="E1364" s="1">
        <v>375767</v>
      </c>
      <c r="F1364" s="2">
        <v>27758</v>
      </c>
    </row>
    <row r="1365" spans="1:6" x14ac:dyDescent="0.25">
      <c r="A1365">
        <v>2018</v>
      </c>
      <c r="B1365" t="s">
        <v>59</v>
      </c>
      <c r="C1365" t="s">
        <v>20</v>
      </c>
      <c r="D1365" s="1">
        <v>22025</v>
      </c>
      <c r="E1365" s="1">
        <v>432290</v>
      </c>
      <c r="F1365" s="2">
        <v>20566</v>
      </c>
    </row>
    <row r="1366" spans="1:6" x14ac:dyDescent="0.25">
      <c r="A1366">
        <v>2018</v>
      </c>
      <c r="B1366" t="s">
        <v>59</v>
      </c>
      <c r="C1366" t="s">
        <v>21</v>
      </c>
      <c r="D1366" s="1">
        <v>15294</v>
      </c>
      <c r="E1366" s="1">
        <v>272821</v>
      </c>
      <c r="F1366" s="2">
        <v>22507</v>
      </c>
    </row>
    <row r="1367" spans="1:6" x14ac:dyDescent="0.25">
      <c r="A1367">
        <v>2018</v>
      </c>
      <c r="B1367" t="s">
        <v>59</v>
      </c>
      <c r="C1367" t="s">
        <v>22</v>
      </c>
      <c r="D1367" s="1">
        <v>6464</v>
      </c>
      <c r="E1367" s="1">
        <v>134785</v>
      </c>
      <c r="F1367" s="2">
        <v>17523</v>
      </c>
    </row>
    <row r="1368" spans="1:6" x14ac:dyDescent="0.25">
      <c r="A1368">
        <v>2018</v>
      </c>
      <c r="B1368" t="s">
        <v>59</v>
      </c>
      <c r="C1368" t="s">
        <v>23</v>
      </c>
      <c r="D1368" s="1">
        <v>14797</v>
      </c>
      <c r="E1368" s="1">
        <v>305418</v>
      </c>
      <c r="F1368" s="2">
        <v>20892</v>
      </c>
    </row>
    <row r="1369" spans="1:6" x14ac:dyDescent="0.25">
      <c r="A1369">
        <v>2018</v>
      </c>
      <c r="B1369" t="s">
        <v>59</v>
      </c>
      <c r="C1369" t="s">
        <v>24</v>
      </c>
      <c r="D1369" s="1">
        <v>5071</v>
      </c>
      <c r="E1369" s="1">
        <v>66044</v>
      </c>
      <c r="F1369" s="2">
        <v>19150</v>
      </c>
    </row>
    <row r="1370" spans="1:6" x14ac:dyDescent="0.25">
      <c r="A1370">
        <v>2018</v>
      </c>
      <c r="B1370" t="s">
        <v>59</v>
      </c>
      <c r="C1370" t="s">
        <v>25</v>
      </c>
      <c r="D1370" s="1">
        <v>5561</v>
      </c>
      <c r="E1370" s="1">
        <v>92581</v>
      </c>
      <c r="F1370" s="2">
        <v>16715</v>
      </c>
    </row>
    <row r="1371" spans="1:6" x14ac:dyDescent="0.25">
      <c r="A1371">
        <v>2018</v>
      </c>
      <c r="B1371" t="s">
        <v>59</v>
      </c>
      <c r="C1371" t="s">
        <v>26</v>
      </c>
      <c r="D1371" s="1">
        <v>8499</v>
      </c>
      <c r="E1371" s="1">
        <v>352051</v>
      </c>
      <c r="F1371" s="2">
        <v>33688</v>
      </c>
    </row>
    <row r="1372" spans="1:6" x14ac:dyDescent="0.25">
      <c r="A1372">
        <v>2018</v>
      </c>
      <c r="B1372" t="s">
        <v>59</v>
      </c>
      <c r="C1372" t="s">
        <v>27</v>
      </c>
      <c r="D1372" s="1">
        <v>4595</v>
      </c>
      <c r="E1372" s="1">
        <v>71975</v>
      </c>
      <c r="F1372" s="2">
        <v>21945</v>
      </c>
    </row>
    <row r="1373" spans="1:6" x14ac:dyDescent="0.25">
      <c r="A1373">
        <v>2018</v>
      </c>
      <c r="B1373" t="s">
        <v>59</v>
      </c>
      <c r="C1373" t="s">
        <v>28</v>
      </c>
      <c r="D1373" s="1">
        <v>24132</v>
      </c>
      <c r="E1373" s="1">
        <v>385616</v>
      </c>
      <c r="F1373" s="2">
        <v>26316</v>
      </c>
    </row>
    <row r="1374" spans="1:6" x14ac:dyDescent="0.25">
      <c r="A1374">
        <v>2018</v>
      </c>
      <c r="B1374" t="s">
        <v>59</v>
      </c>
      <c r="C1374" t="s">
        <v>29</v>
      </c>
      <c r="D1374" s="1">
        <v>5107</v>
      </c>
      <c r="E1374" s="1">
        <v>97785</v>
      </c>
      <c r="F1374" s="2">
        <v>18651</v>
      </c>
    </row>
    <row r="1375" spans="1:6" x14ac:dyDescent="0.25">
      <c r="A1375">
        <v>2018</v>
      </c>
      <c r="B1375" t="s">
        <v>59</v>
      </c>
      <c r="C1375" t="s">
        <v>30</v>
      </c>
      <c r="D1375" s="1">
        <v>66285</v>
      </c>
      <c r="E1375" s="1">
        <v>957343</v>
      </c>
      <c r="F1375" s="2">
        <v>33850</v>
      </c>
    </row>
    <row r="1376" spans="1:6" x14ac:dyDescent="0.25">
      <c r="A1376">
        <v>2018</v>
      </c>
      <c r="B1376" t="s">
        <v>59</v>
      </c>
      <c r="C1376" t="s">
        <v>31</v>
      </c>
      <c r="D1376" s="1">
        <v>25859</v>
      </c>
      <c r="E1376" s="1">
        <v>502877</v>
      </c>
      <c r="F1376" s="2">
        <v>19767</v>
      </c>
    </row>
    <row r="1377" spans="1:6" x14ac:dyDescent="0.25">
      <c r="A1377">
        <v>2018</v>
      </c>
      <c r="B1377" t="s">
        <v>59</v>
      </c>
      <c r="C1377" t="s">
        <v>32</v>
      </c>
      <c r="D1377" s="1">
        <v>2627</v>
      </c>
      <c r="E1377" s="1">
        <v>40375</v>
      </c>
      <c r="F1377" s="2">
        <v>17889</v>
      </c>
    </row>
    <row r="1378" spans="1:6" x14ac:dyDescent="0.25">
      <c r="A1378">
        <v>2018</v>
      </c>
      <c r="B1378" t="s">
        <v>59</v>
      </c>
      <c r="C1378" t="s">
        <v>33</v>
      </c>
      <c r="D1378" s="1">
        <v>28523</v>
      </c>
      <c r="E1378" s="1">
        <v>566681</v>
      </c>
      <c r="F1378" s="2">
        <v>19459</v>
      </c>
    </row>
    <row r="1379" spans="1:6" x14ac:dyDescent="0.25">
      <c r="A1379">
        <v>2018</v>
      </c>
      <c r="B1379" t="s">
        <v>59</v>
      </c>
      <c r="C1379" t="s">
        <v>34</v>
      </c>
      <c r="D1379" s="1">
        <v>9140</v>
      </c>
      <c r="E1379" s="1">
        <v>171567</v>
      </c>
      <c r="F1379" s="2">
        <v>18204</v>
      </c>
    </row>
    <row r="1380" spans="1:6" x14ac:dyDescent="0.25">
      <c r="A1380">
        <v>2018</v>
      </c>
      <c r="B1380" t="s">
        <v>59</v>
      </c>
      <c r="C1380" t="s">
        <v>35</v>
      </c>
      <c r="D1380" s="1">
        <v>13794</v>
      </c>
      <c r="E1380" s="1">
        <v>210781</v>
      </c>
      <c r="F1380" s="2">
        <v>22754</v>
      </c>
    </row>
    <row r="1381" spans="1:6" x14ac:dyDescent="0.25">
      <c r="A1381">
        <v>2018</v>
      </c>
      <c r="B1381" t="s">
        <v>59</v>
      </c>
      <c r="C1381" t="s">
        <v>36</v>
      </c>
      <c r="D1381" s="1">
        <v>33471</v>
      </c>
      <c r="E1381" s="1">
        <v>571799</v>
      </c>
      <c r="F1381" s="2">
        <v>21102</v>
      </c>
    </row>
    <row r="1382" spans="1:6" x14ac:dyDescent="0.25">
      <c r="A1382">
        <v>2018</v>
      </c>
      <c r="B1382" t="s">
        <v>59</v>
      </c>
      <c r="C1382" t="s">
        <v>37</v>
      </c>
      <c r="D1382" s="1">
        <v>3748</v>
      </c>
      <c r="E1382" s="1">
        <v>59154</v>
      </c>
      <c r="F1382" s="2">
        <v>22818</v>
      </c>
    </row>
    <row r="1383" spans="1:6" x14ac:dyDescent="0.25">
      <c r="A1383">
        <v>2018</v>
      </c>
      <c r="B1383" t="s">
        <v>59</v>
      </c>
      <c r="C1383" t="s">
        <v>38</v>
      </c>
      <c r="D1383" s="1">
        <v>12841</v>
      </c>
      <c r="E1383" s="1">
        <v>263743</v>
      </c>
      <c r="F1383" s="2">
        <v>17991</v>
      </c>
    </row>
    <row r="1384" spans="1:6" x14ac:dyDescent="0.25">
      <c r="A1384">
        <v>2018</v>
      </c>
      <c r="B1384" t="s">
        <v>59</v>
      </c>
      <c r="C1384" t="s">
        <v>39</v>
      </c>
      <c r="D1384" s="1">
        <v>3149</v>
      </c>
      <c r="E1384" s="1">
        <v>47321</v>
      </c>
      <c r="F1384" s="2">
        <v>16954</v>
      </c>
    </row>
    <row r="1385" spans="1:6" x14ac:dyDescent="0.25">
      <c r="A1385">
        <v>2018</v>
      </c>
      <c r="B1385" t="s">
        <v>59</v>
      </c>
      <c r="C1385" t="s">
        <v>40</v>
      </c>
      <c r="D1385" s="1">
        <v>16427</v>
      </c>
      <c r="E1385" s="1">
        <v>337857</v>
      </c>
      <c r="F1385" s="2">
        <v>23524</v>
      </c>
    </row>
    <row r="1386" spans="1:6" x14ac:dyDescent="0.25">
      <c r="A1386">
        <v>2018</v>
      </c>
      <c r="B1386" t="s">
        <v>59</v>
      </c>
      <c r="C1386" t="s">
        <v>41</v>
      </c>
      <c r="D1386" s="1">
        <v>62760</v>
      </c>
      <c r="E1386" s="1">
        <v>1354468</v>
      </c>
      <c r="F1386" s="2">
        <v>21861</v>
      </c>
    </row>
    <row r="1387" spans="1:6" x14ac:dyDescent="0.25">
      <c r="A1387">
        <v>2018</v>
      </c>
      <c r="B1387" t="s">
        <v>59</v>
      </c>
      <c r="C1387" t="s">
        <v>42</v>
      </c>
      <c r="D1387" s="1">
        <v>7374</v>
      </c>
      <c r="E1387" s="1">
        <v>148446</v>
      </c>
      <c r="F1387" s="2">
        <v>20121</v>
      </c>
    </row>
    <row r="1388" spans="1:6" x14ac:dyDescent="0.25">
      <c r="A1388">
        <v>2018</v>
      </c>
      <c r="B1388" t="s">
        <v>59</v>
      </c>
      <c r="C1388" t="s">
        <v>43</v>
      </c>
      <c r="D1388" s="1">
        <v>2279</v>
      </c>
      <c r="E1388" s="1">
        <v>37198</v>
      </c>
      <c r="F1388" s="2">
        <v>23107</v>
      </c>
    </row>
    <row r="1389" spans="1:6" x14ac:dyDescent="0.25">
      <c r="A1389">
        <v>2018</v>
      </c>
      <c r="B1389" t="s">
        <v>59</v>
      </c>
      <c r="C1389" t="s">
        <v>44</v>
      </c>
      <c r="D1389" s="1">
        <v>20479</v>
      </c>
      <c r="E1389" s="1">
        <v>406321</v>
      </c>
      <c r="F1389" s="2">
        <v>20678</v>
      </c>
    </row>
    <row r="1390" spans="1:6" x14ac:dyDescent="0.25">
      <c r="A1390">
        <v>2018</v>
      </c>
      <c r="B1390" t="s">
        <v>59</v>
      </c>
      <c r="C1390" t="s">
        <v>45</v>
      </c>
      <c r="D1390" s="1">
        <v>20431</v>
      </c>
      <c r="E1390" s="1">
        <v>335635</v>
      </c>
      <c r="F1390" s="2">
        <v>25357</v>
      </c>
    </row>
    <row r="1391" spans="1:6" x14ac:dyDescent="0.25">
      <c r="A1391">
        <v>2018</v>
      </c>
      <c r="B1391" t="s">
        <v>59</v>
      </c>
      <c r="C1391" t="s">
        <v>46</v>
      </c>
      <c r="D1391" s="1">
        <v>4722</v>
      </c>
      <c r="E1391" s="1">
        <v>74133</v>
      </c>
      <c r="F1391" s="2">
        <v>17916</v>
      </c>
    </row>
    <row r="1392" spans="1:6" x14ac:dyDescent="0.25">
      <c r="A1392">
        <v>2018</v>
      </c>
      <c r="B1392" t="s">
        <v>59</v>
      </c>
      <c r="C1392" t="s">
        <v>47</v>
      </c>
      <c r="D1392" s="1">
        <v>16931</v>
      </c>
      <c r="E1392" s="1">
        <v>282313</v>
      </c>
      <c r="F1392" s="2">
        <v>18305</v>
      </c>
    </row>
    <row r="1393" spans="1:6" x14ac:dyDescent="0.25">
      <c r="A1393">
        <v>2018</v>
      </c>
      <c r="B1393" t="s">
        <v>59</v>
      </c>
      <c r="C1393" t="s">
        <v>48</v>
      </c>
      <c r="D1393" s="1">
        <v>2383</v>
      </c>
      <c r="E1393" s="1">
        <v>36403</v>
      </c>
      <c r="F1393" s="2">
        <v>21270</v>
      </c>
    </row>
    <row r="1394" spans="1:6" x14ac:dyDescent="0.25">
      <c r="A1394">
        <v>2018</v>
      </c>
      <c r="B1394" t="s">
        <v>60</v>
      </c>
      <c r="C1394" t="s">
        <v>1</v>
      </c>
      <c r="D1394" s="1">
        <v>10102</v>
      </c>
      <c r="E1394" s="1">
        <v>46094</v>
      </c>
      <c r="F1394" s="2">
        <v>37839</v>
      </c>
    </row>
    <row r="1395" spans="1:6" x14ac:dyDescent="0.25">
      <c r="A1395">
        <v>2018</v>
      </c>
      <c r="B1395" t="s">
        <v>60</v>
      </c>
      <c r="C1395" t="s">
        <v>2</v>
      </c>
      <c r="D1395" s="1">
        <v>11119</v>
      </c>
      <c r="E1395" s="1">
        <v>75319</v>
      </c>
      <c r="F1395" s="2">
        <v>37697</v>
      </c>
    </row>
    <row r="1396" spans="1:6" x14ac:dyDescent="0.25">
      <c r="A1396">
        <v>2018</v>
      </c>
      <c r="B1396" t="s">
        <v>60</v>
      </c>
      <c r="C1396" t="s">
        <v>3</v>
      </c>
      <c r="D1396" s="1">
        <v>5345</v>
      </c>
      <c r="E1396" s="1">
        <v>24966</v>
      </c>
      <c r="F1396" s="2">
        <v>34843</v>
      </c>
    </row>
    <row r="1397" spans="1:6" x14ac:dyDescent="0.25">
      <c r="A1397">
        <v>2018</v>
      </c>
      <c r="B1397" t="s">
        <v>60</v>
      </c>
      <c r="C1397" t="s">
        <v>4</v>
      </c>
      <c r="D1397" s="1">
        <v>95398</v>
      </c>
      <c r="E1397" s="1">
        <v>541832</v>
      </c>
      <c r="F1397" s="2">
        <v>40668</v>
      </c>
    </row>
    <row r="1398" spans="1:6" x14ac:dyDescent="0.25">
      <c r="A1398">
        <v>2018</v>
      </c>
      <c r="B1398" t="s">
        <v>60</v>
      </c>
      <c r="C1398" t="s">
        <v>5</v>
      </c>
      <c r="D1398" s="1">
        <v>16405</v>
      </c>
      <c r="E1398" s="1">
        <v>82040</v>
      </c>
      <c r="F1398" s="2">
        <v>40987</v>
      </c>
    </row>
    <row r="1399" spans="1:6" x14ac:dyDescent="0.25">
      <c r="A1399">
        <v>2018</v>
      </c>
      <c r="B1399" t="s">
        <v>60</v>
      </c>
      <c r="C1399" t="s">
        <v>6</v>
      </c>
      <c r="D1399" s="1">
        <v>17517</v>
      </c>
      <c r="E1399" s="1">
        <v>66913</v>
      </c>
      <c r="F1399" s="2">
        <v>33615</v>
      </c>
    </row>
    <row r="1400" spans="1:6" x14ac:dyDescent="0.25">
      <c r="A1400">
        <v>2018</v>
      </c>
      <c r="B1400" t="s">
        <v>60</v>
      </c>
      <c r="C1400" t="s">
        <v>7</v>
      </c>
      <c r="D1400" s="1">
        <v>2054</v>
      </c>
      <c r="E1400" s="1">
        <v>11930</v>
      </c>
      <c r="F1400" s="2">
        <v>34259</v>
      </c>
    </row>
    <row r="1401" spans="1:6" x14ac:dyDescent="0.25">
      <c r="A1401">
        <v>2018</v>
      </c>
      <c r="B1401" t="s">
        <v>60</v>
      </c>
      <c r="C1401" t="s">
        <v>8</v>
      </c>
      <c r="D1401" s="1">
        <v>55687</v>
      </c>
      <c r="E1401" s="1">
        <v>279269</v>
      </c>
      <c r="F1401" s="2">
        <v>36402</v>
      </c>
    </row>
    <row r="1402" spans="1:6" x14ac:dyDescent="0.25">
      <c r="A1402">
        <v>2018</v>
      </c>
      <c r="B1402" t="s">
        <v>60</v>
      </c>
      <c r="C1402" t="s">
        <v>9</v>
      </c>
      <c r="D1402" s="1">
        <v>17999</v>
      </c>
      <c r="E1402" s="1">
        <v>108656</v>
      </c>
      <c r="F1402" s="2">
        <v>36377</v>
      </c>
    </row>
    <row r="1403" spans="1:6" x14ac:dyDescent="0.25">
      <c r="A1403">
        <v>2018</v>
      </c>
      <c r="B1403" t="s">
        <v>60</v>
      </c>
      <c r="C1403" t="s">
        <v>10</v>
      </c>
      <c r="D1403" s="1">
        <v>3985</v>
      </c>
      <c r="E1403" s="1">
        <v>18622</v>
      </c>
      <c r="F1403" s="2">
        <v>31284</v>
      </c>
    </row>
    <row r="1404" spans="1:6" x14ac:dyDescent="0.25">
      <c r="A1404">
        <v>2018</v>
      </c>
      <c r="B1404" t="s">
        <v>60</v>
      </c>
      <c r="C1404" t="s">
        <v>11</v>
      </c>
      <c r="D1404" s="1">
        <v>39449</v>
      </c>
      <c r="E1404" s="1">
        <v>208655</v>
      </c>
      <c r="F1404" s="2">
        <v>42392</v>
      </c>
    </row>
    <row r="1405" spans="1:6" x14ac:dyDescent="0.25">
      <c r="A1405">
        <v>2018</v>
      </c>
      <c r="B1405" t="s">
        <v>60</v>
      </c>
      <c r="C1405" t="s">
        <v>12</v>
      </c>
      <c r="D1405" s="1">
        <v>13122</v>
      </c>
      <c r="E1405" s="1">
        <v>87997</v>
      </c>
      <c r="F1405" s="2">
        <v>32900</v>
      </c>
    </row>
    <row r="1406" spans="1:6" x14ac:dyDescent="0.25">
      <c r="A1406">
        <v>2018</v>
      </c>
      <c r="B1406" t="s">
        <v>60</v>
      </c>
      <c r="C1406" t="s">
        <v>13</v>
      </c>
      <c r="D1406" s="1">
        <v>8669</v>
      </c>
      <c r="E1406" s="1">
        <v>42339</v>
      </c>
      <c r="F1406" s="2">
        <v>34313</v>
      </c>
    </row>
    <row r="1407" spans="1:6" x14ac:dyDescent="0.25">
      <c r="A1407">
        <v>2018</v>
      </c>
      <c r="B1407" t="s">
        <v>60</v>
      </c>
      <c r="C1407" t="s">
        <v>14</v>
      </c>
      <c r="D1407" s="1">
        <v>5983</v>
      </c>
      <c r="E1407" s="1">
        <v>33757</v>
      </c>
      <c r="F1407" s="2">
        <v>34478</v>
      </c>
    </row>
    <row r="1408" spans="1:6" x14ac:dyDescent="0.25">
      <c r="A1408">
        <v>2018</v>
      </c>
      <c r="B1408" t="s">
        <v>60</v>
      </c>
      <c r="C1408" t="s">
        <v>15</v>
      </c>
      <c r="D1408" s="1">
        <v>10697</v>
      </c>
      <c r="E1408" s="1">
        <v>46476</v>
      </c>
      <c r="F1408" s="2">
        <v>33616</v>
      </c>
    </row>
    <row r="1409" spans="1:6" x14ac:dyDescent="0.25">
      <c r="A1409">
        <v>2018</v>
      </c>
      <c r="B1409" t="s">
        <v>60</v>
      </c>
      <c r="C1409" t="s">
        <v>16</v>
      </c>
      <c r="D1409" s="1">
        <v>9230</v>
      </c>
      <c r="E1409" s="1">
        <v>45904</v>
      </c>
      <c r="F1409" s="2">
        <v>37854</v>
      </c>
    </row>
    <row r="1410" spans="1:6" x14ac:dyDescent="0.25">
      <c r="A1410">
        <v>2018</v>
      </c>
      <c r="B1410" t="s">
        <v>60</v>
      </c>
      <c r="C1410" t="s">
        <v>17</v>
      </c>
      <c r="D1410" s="1">
        <v>3832</v>
      </c>
      <c r="E1410" s="1">
        <v>18021</v>
      </c>
      <c r="F1410" s="2">
        <v>33967</v>
      </c>
    </row>
    <row r="1411" spans="1:6" x14ac:dyDescent="0.25">
      <c r="A1411">
        <v>2018</v>
      </c>
      <c r="B1411" t="s">
        <v>60</v>
      </c>
      <c r="C1411" t="s">
        <v>18</v>
      </c>
      <c r="D1411" s="1">
        <v>19354</v>
      </c>
      <c r="E1411" s="1">
        <v>91803</v>
      </c>
      <c r="F1411" s="2">
        <v>43222</v>
      </c>
    </row>
    <row r="1412" spans="1:6" x14ac:dyDescent="0.25">
      <c r="A1412">
        <v>2018</v>
      </c>
      <c r="B1412" t="s">
        <v>60</v>
      </c>
      <c r="C1412" t="s">
        <v>19</v>
      </c>
      <c r="D1412" s="1">
        <v>21621</v>
      </c>
      <c r="E1412" s="1">
        <v>119963</v>
      </c>
      <c r="F1412" s="2">
        <v>38569</v>
      </c>
    </row>
    <row r="1413" spans="1:6" x14ac:dyDescent="0.25">
      <c r="A1413">
        <v>2018</v>
      </c>
      <c r="B1413" t="s">
        <v>60</v>
      </c>
      <c r="C1413" t="s">
        <v>20</v>
      </c>
      <c r="D1413" s="1">
        <v>31024</v>
      </c>
      <c r="E1413" s="1">
        <v>139968</v>
      </c>
      <c r="F1413" s="2">
        <v>33275</v>
      </c>
    </row>
    <row r="1414" spans="1:6" x14ac:dyDescent="0.25">
      <c r="A1414">
        <v>2018</v>
      </c>
      <c r="B1414" t="s">
        <v>60</v>
      </c>
      <c r="C1414" t="s">
        <v>21</v>
      </c>
      <c r="D1414" s="1">
        <v>17099</v>
      </c>
      <c r="E1414" s="1">
        <v>90096</v>
      </c>
      <c r="F1414" s="2">
        <v>34221</v>
      </c>
    </row>
    <row r="1415" spans="1:6" x14ac:dyDescent="0.25">
      <c r="A1415">
        <v>2018</v>
      </c>
      <c r="B1415" t="s">
        <v>60</v>
      </c>
      <c r="C1415" t="s">
        <v>22</v>
      </c>
      <c r="D1415" s="1">
        <v>4645</v>
      </c>
      <c r="E1415" s="1">
        <v>21202</v>
      </c>
      <c r="F1415" s="2">
        <v>34491</v>
      </c>
    </row>
    <row r="1416" spans="1:6" x14ac:dyDescent="0.25">
      <c r="A1416">
        <v>2018</v>
      </c>
      <c r="B1416" t="s">
        <v>60</v>
      </c>
      <c r="C1416" t="s">
        <v>23</v>
      </c>
      <c r="D1416" s="1">
        <v>12996</v>
      </c>
      <c r="E1416" s="1">
        <v>75350</v>
      </c>
      <c r="F1416" s="2">
        <v>34075</v>
      </c>
    </row>
    <row r="1417" spans="1:6" x14ac:dyDescent="0.25">
      <c r="A1417">
        <v>2018</v>
      </c>
      <c r="B1417" t="s">
        <v>60</v>
      </c>
      <c r="C1417" t="s">
        <v>24</v>
      </c>
      <c r="D1417" s="1">
        <v>4285</v>
      </c>
      <c r="E1417" s="1">
        <v>18301</v>
      </c>
      <c r="F1417" s="2">
        <v>30293</v>
      </c>
    </row>
    <row r="1418" spans="1:6" x14ac:dyDescent="0.25">
      <c r="A1418">
        <v>2018</v>
      </c>
      <c r="B1418" t="s">
        <v>60</v>
      </c>
      <c r="C1418" t="s">
        <v>25</v>
      </c>
      <c r="D1418" s="1">
        <v>4614</v>
      </c>
      <c r="E1418" s="1">
        <v>25333</v>
      </c>
      <c r="F1418" s="2">
        <v>32212</v>
      </c>
    </row>
    <row r="1419" spans="1:6" x14ac:dyDescent="0.25">
      <c r="A1419">
        <v>2018</v>
      </c>
      <c r="B1419" t="s">
        <v>60</v>
      </c>
      <c r="C1419" t="s">
        <v>26</v>
      </c>
      <c r="D1419" s="1">
        <v>5080</v>
      </c>
      <c r="E1419" s="1">
        <v>34964</v>
      </c>
      <c r="F1419" s="2">
        <v>37484</v>
      </c>
    </row>
    <row r="1420" spans="1:6" x14ac:dyDescent="0.25">
      <c r="A1420">
        <v>2018</v>
      </c>
      <c r="B1420" t="s">
        <v>60</v>
      </c>
      <c r="C1420" t="s">
        <v>27</v>
      </c>
      <c r="D1420" s="1">
        <v>3934</v>
      </c>
      <c r="E1420" s="1">
        <v>20991</v>
      </c>
      <c r="F1420" s="2">
        <v>37927</v>
      </c>
    </row>
    <row r="1421" spans="1:6" x14ac:dyDescent="0.25">
      <c r="A1421">
        <v>2018</v>
      </c>
      <c r="B1421" t="s">
        <v>60</v>
      </c>
      <c r="C1421" t="s">
        <v>28</v>
      </c>
      <c r="D1421" s="1">
        <v>24105</v>
      </c>
      <c r="E1421" s="1">
        <v>135824</v>
      </c>
      <c r="F1421" s="2">
        <v>36518</v>
      </c>
    </row>
    <row r="1422" spans="1:6" x14ac:dyDescent="0.25">
      <c r="A1422">
        <v>2018</v>
      </c>
      <c r="B1422" t="s">
        <v>60</v>
      </c>
      <c r="C1422" t="s">
        <v>29</v>
      </c>
      <c r="D1422" s="1">
        <v>4073</v>
      </c>
      <c r="E1422" s="1">
        <v>20964</v>
      </c>
      <c r="F1422" s="2">
        <v>34365</v>
      </c>
    </row>
    <row r="1423" spans="1:6" x14ac:dyDescent="0.25">
      <c r="A1423">
        <v>2018</v>
      </c>
      <c r="B1423" t="s">
        <v>60</v>
      </c>
      <c r="C1423" t="s">
        <v>30</v>
      </c>
      <c r="D1423" s="1">
        <v>73275</v>
      </c>
      <c r="E1423" s="1">
        <v>370268</v>
      </c>
      <c r="F1423" s="2">
        <v>41910</v>
      </c>
    </row>
    <row r="1424" spans="1:6" x14ac:dyDescent="0.25">
      <c r="A1424">
        <v>2018</v>
      </c>
      <c r="B1424" t="s">
        <v>60</v>
      </c>
      <c r="C1424" t="s">
        <v>31</v>
      </c>
      <c r="D1424" s="1">
        <v>23444</v>
      </c>
      <c r="E1424" s="1">
        <v>109986</v>
      </c>
      <c r="F1424" s="2">
        <v>35102</v>
      </c>
    </row>
    <row r="1425" spans="1:6" x14ac:dyDescent="0.25">
      <c r="A1425">
        <v>2018</v>
      </c>
      <c r="B1425" t="s">
        <v>60</v>
      </c>
      <c r="C1425" t="s">
        <v>32</v>
      </c>
      <c r="D1425" s="1">
        <v>2051</v>
      </c>
      <c r="E1425" s="1">
        <v>11307</v>
      </c>
      <c r="F1425" s="2">
        <v>37216</v>
      </c>
    </row>
    <row r="1426" spans="1:6" x14ac:dyDescent="0.25">
      <c r="A1426">
        <v>2018</v>
      </c>
      <c r="B1426" t="s">
        <v>60</v>
      </c>
      <c r="C1426" t="s">
        <v>33</v>
      </c>
      <c r="D1426" s="1">
        <v>23542</v>
      </c>
      <c r="E1426" s="1">
        <v>156685</v>
      </c>
      <c r="F1426" s="2">
        <v>34001</v>
      </c>
    </row>
    <row r="1427" spans="1:6" x14ac:dyDescent="0.25">
      <c r="A1427">
        <v>2018</v>
      </c>
      <c r="B1427" t="s">
        <v>60</v>
      </c>
      <c r="C1427" t="s">
        <v>34</v>
      </c>
      <c r="D1427" s="1">
        <v>6640</v>
      </c>
      <c r="E1427" s="1">
        <v>36417</v>
      </c>
      <c r="F1427" s="2">
        <v>35221</v>
      </c>
    </row>
    <row r="1428" spans="1:6" x14ac:dyDescent="0.25">
      <c r="A1428">
        <v>2018</v>
      </c>
      <c r="B1428" t="s">
        <v>60</v>
      </c>
      <c r="C1428" t="s">
        <v>35</v>
      </c>
      <c r="D1428" s="1">
        <v>24302</v>
      </c>
      <c r="E1428" s="1">
        <v>77296</v>
      </c>
      <c r="F1428" s="2">
        <v>34031</v>
      </c>
    </row>
    <row r="1429" spans="1:6" x14ac:dyDescent="0.25">
      <c r="A1429">
        <v>2018</v>
      </c>
      <c r="B1429" t="s">
        <v>60</v>
      </c>
      <c r="C1429" t="s">
        <v>36</v>
      </c>
      <c r="D1429" s="1">
        <v>32530</v>
      </c>
      <c r="E1429" s="1">
        <v>199883</v>
      </c>
      <c r="F1429" s="2">
        <v>33988</v>
      </c>
    </row>
    <row r="1430" spans="1:6" x14ac:dyDescent="0.25">
      <c r="A1430">
        <v>2018</v>
      </c>
      <c r="B1430" t="s">
        <v>60</v>
      </c>
      <c r="C1430" t="s">
        <v>37</v>
      </c>
      <c r="D1430" s="1">
        <v>3459</v>
      </c>
      <c r="E1430" s="1">
        <v>17990</v>
      </c>
      <c r="F1430" s="2">
        <v>33322</v>
      </c>
    </row>
    <row r="1431" spans="1:6" x14ac:dyDescent="0.25">
      <c r="A1431">
        <v>2018</v>
      </c>
      <c r="B1431" t="s">
        <v>60</v>
      </c>
      <c r="C1431" t="s">
        <v>38</v>
      </c>
      <c r="D1431" s="1">
        <v>11329</v>
      </c>
      <c r="E1431" s="1">
        <v>53632</v>
      </c>
      <c r="F1431" s="2">
        <v>32985</v>
      </c>
    </row>
    <row r="1432" spans="1:6" x14ac:dyDescent="0.25">
      <c r="A1432">
        <v>2018</v>
      </c>
      <c r="B1432" t="s">
        <v>60</v>
      </c>
      <c r="C1432" t="s">
        <v>39</v>
      </c>
      <c r="D1432" s="1">
        <v>2201</v>
      </c>
      <c r="E1432" s="1">
        <v>11149</v>
      </c>
      <c r="F1432" s="2">
        <v>32874</v>
      </c>
    </row>
    <row r="1433" spans="1:6" x14ac:dyDescent="0.25">
      <c r="A1433">
        <v>2018</v>
      </c>
      <c r="B1433" t="s">
        <v>60</v>
      </c>
      <c r="C1433" t="s">
        <v>40</v>
      </c>
      <c r="D1433" s="1">
        <v>15494</v>
      </c>
      <c r="E1433" s="1">
        <v>78706</v>
      </c>
      <c r="F1433" s="2">
        <v>35137</v>
      </c>
    </row>
    <row r="1434" spans="1:6" x14ac:dyDescent="0.25">
      <c r="A1434">
        <v>2018</v>
      </c>
      <c r="B1434" t="s">
        <v>60</v>
      </c>
      <c r="C1434" t="s">
        <v>41</v>
      </c>
      <c r="D1434" s="1">
        <v>56598</v>
      </c>
      <c r="E1434" s="1">
        <v>334126</v>
      </c>
      <c r="F1434" s="2">
        <v>39429</v>
      </c>
    </row>
    <row r="1435" spans="1:6" x14ac:dyDescent="0.25">
      <c r="A1435">
        <v>2018</v>
      </c>
      <c r="B1435" t="s">
        <v>60</v>
      </c>
      <c r="C1435" t="s">
        <v>42</v>
      </c>
      <c r="D1435" s="1">
        <v>6320</v>
      </c>
      <c r="E1435" s="1">
        <v>36120</v>
      </c>
      <c r="F1435" s="2">
        <v>35627</v>
      </c>
    </row>
    <row r="1436" spans="1:6" x14ac:dyDescent="0.25">
      <c r="A1436">
        <v>2018</v>
      </c>
      <c r="B1436" t="s">
        <v>60</v>
      </c>
      <c r="C1436" t="s">
        <v>43</v>
      </c>
      <c r="D1436" s="1">
        <v>1954</v>
      </c>
      <c r="E1436" s="1">
        <v>8748</v>
      </c>
      <c r="F1436" s="2">
        <v>36288</v>
      </c>
    </row>
    <row r="1437" spans="1:6" x14ac:dyDescent="0.25">
      <c r="A1437">
        <v>2018</v>
      </c>
      <c r="B1437" t="s">
        <v>60</v>
      </c>
      <c r="C1437" t="s">
        <v>44</v>
      </c>
      <c r="D1437" s="1">
        <v>36204</v>
      </c>
      <c r="E1437" s="1">
        <v>145640</v>
      </c>
      <c r="F1437" s="2">
        <v>42804</v>
      </c>
    </row>
    <row r="1438" spans="1:6" x14ac:dyDescent="0.25">
      <c r="A1438">
        <v>2018</v>
      </c>
      <c r="B1438" t="s">
        <v>60</v>
      </c>
      <c r="C1438" t="s">
        <v>45</v>
      </c>
      <c r="D1438" s="1">
        <v>19893</v>
      </c>
      <c r="E1438" s="1">
        <v>99054</v>
      </c>
      <c r="F1438" s="2">
        <v>40310</v>
      </c>
    </row>
    <row r="1439" spans="1:6" x14ac:dyDescent="0.25">
      <c r="A1439">
        <v>2018</v>
      </c>
      <c r="B1439" t="s">
        <v>60</v>
      </c>
      <c r="C1439" t="s">
        <v>46</v>
      </c>
      <c r="D1439" s="1">
        <v>5536</v>
      </c>
      <c r="E1439" s="1">
        <v>19873</v>
      </c>
      <c r="F1439" s="2">
        <v>31425</v>
      </c>
    </row>
    <row r="1440" spans="1:6" x14ac:dyDescent="0.25">
      <c r="A1440">
        <v>2018</v>
      </c>
      <c r="B1440" t="s">
        <v>60</v>
      </c>
      <c r="C1440" t="s">
        <v>47</v>
      </c>
      <c r="D1440" s="1">
        <v>14009</v>
      </c>
      <c r="E1440" s="1">
        <v>84183</v>
      </c>
      <c r="F1440" s="2">
        <v>30593</v>
      </c>
    </row>
    <row r="1441" spans="1:6" x14ac:dyDescent="0.25">
      <c r="A1441">
        <v>2018</v>
      </c>
      <c r="B1441" t="s">
        <v>60</v>
      </c>
      <c r="C1441" t="s">
        <v>48</v>
      </c>
      <c r="D1441" s="1">
        <v>1664</v>
      </c>
      <c r="E1441" s="1">
        <v>7261</v>
      </c>
      <c r="F1441" s="2">
        <v>37155</v>
      </c>
    </row>
    <row r="1442" spans="1:6" x14ac:dyDescent="0.25">
      <c r="A1442">
        <v>2017</v>
      </c>
      <c r="B1442" t="s">
        <v>55</v>
      </c>
      <c r="C1442" t="s">
        <v>1</v>
      </c>
      <c r="D1442" s="1">
        <v>1815</v>
      </c>
      <c r="E1442" s="1">
        <v>17999</v>
      </c>
      <c r="F1442" s="2">
        <v>52748</v>
      </c>
    </row>
    <row r="1443" spans="1:6" x14ac:dyDescent="0.25">
      <c r="A1443">
        <v>2017</v>
      </c>
      <c r="B1443" t="s">
        <v>55</v>
      </c>
      <c r="C1443" t="s">
        <v>2</v>
      </c>
      <c r="D1443" s="1">
        <v>1257</v>
      </c>
      <c r="E1443" s="1">
        <v>37216</v>
      </c>
      <c r="F1443" s="2">
        <v>47116</v>
      </c>
    </row>
    <row r="1444" spans="1:6" x14ac:dyDescent="0.25">
      <c r="A1444">
        <v>2017</v>
      </c>
      <c r="B1444" t="s">
        <v>55</v>
      </c>
      <c r="C1444" t="s">
        <v>3</v>
      </c>
      <c r="D1444" s="1">
        <v>2551</v>
      </c>
      <c r="E1444" s="1">
        <v>16476</v>
      </c>
      <c r="F1444" s="2">
        <v>46191</v>
      </c>
    </row>
    <row r="1445" spans="1:6" x14ac:dyDescent="0.25">
      <c r="A1445">
        <v>2017</v>
      </c>
      <c r="B1445" t="s">
        <v>55</v>
      </c>
      <c r="C1445" t="s">
        <v>4</v>
      </c>
      <c r="D1445" s="1">
        <v>17021</v>
      </c>
      <c r="E1445" s="1">
        <v>441460</v>
      </c>
      <c r="F1445" s="2">
        <v>37249</v>
      </c>
    </row>
    <row r="1446" spans="1:6" x14ac:dyDescent="0.25">
      <c r="A1446">
        <v>2017</v>
      </c>
      <c r="B1446" t="s">
        <v>55</v>
      </c>
      <c r="C1446" t="s">
        <v>5</v>
      </c>
      <c r="D1446" s="1">
        <v>3202</v>
      </c>
      <c r="E1446" s="1">
        <v>43394</v>
      </c>
      <c r="F1446" s="2">
        <v>84161</v>
      </c>
    </row>
    <row r="1447" spans="1:6" x14ac:dyDescent="0.25">
      <c r="A1447">
        <v>2017</v>
      </c>
      <c r="B1447" t="s">
        <v>55</v>
      </c>
      <c r="C1447" t="s">
        <v>6</v>
      </c>
      <c r="D1447">
        <v>433</v>
      </c>
      <c r="E1447" s="1">
        <v>5305</v>
      </c>
      <c r="F1447" s="2">
        <v>40017</v>
      </c>
    </row>
    <row r="1448" spans="1:6" x14ac:dyDescent="0.25">
      <c r="A1448">
        <v>2017</v>
      </c>
      <c r="B1448" t="s">
        <v>55</v>
      </c>
      <c r="C1448" t="s">
        <v>7</v>
      </c>
      <c r="D1448">
        <v>177</v>
      </c>
      <c r="E1448" s="1">
        <v>1538</v>
      </c>
      <c r="F1448" s="2">
        <v>39651</v>
      </c>
    </row>
    <row r="1449" spans="1:6" x14ac:dyDescent="0.25">
      <c r="A1449">
        <v>2017</v>
      </c>
      <c r="B1449" t="s">
        <v>55</v>
      </c>
      <c r="C1449" t="s">
        <v>8</v>
      </c>
      <c r="D1449" s="1">
        <v>5285</v>
      </c>
      <c r="E1449" s="1">
        <v>75471</v>
      </c>
      <c r="F1449" s="2">
        <v>32773</v>
      </c>
    </row>
    <row r="1450" spans="1:6" x14ac:dyDescent="0.25">
      <c r="A1450">
        <v>2017</v>
      </c>
      <c r="B1450" t="s">
        <v>55</v>
      </c>
      <c r="C1450" t="s">
        <v>9</v>
      </c>
      <c r="D1450" s="1">
        <v>2594</v>
      </c>
      <c r="E1450" s="1">
        <v>29299</v>
      </c>
      <c r="F1450" s="2">
        <v>41048</v>
      </c>
    </row>
    <row r="1451" spans="1:6" x14ac:dyDescent="0.25">
      <c r="A1451">
        <v>2017</v>
      </c>
      <c r="B1451" t="s">
        <v>55</v>
      </c>
      <c r="C1451" t="s">
        <v>10</v>
      </c>
      <c r="D1451" s="1">
        <v>2448</v>
      </c>
      <c r="E1451" s="1">
        <v>26790</v>
      </c>
      <c r="F1451" s="2">
        <v>38417</v>
      </c>
    </row>
    <row r="1452" spans="1:6" x14ac:dyDescent="0.25">
      <c r="A1452">
        <v>2017</v>
      </c>
      <c r="B1452" t="s">
        <v>55</v>
      </c>
      <c r="C1452" t="s">
        <v>11</v>
      </c>
      <c r="D1452" s="1">
        <v>2730</v>
      </c>
      <c r="E1452" s="1">
        <v>26665</v>
      </c>
      <c r="F1452" s="2">
        <v>48549</v>
      </c>
    </row>
    <row r="1453" spans="1:6" x14ac:dyDescent="0.25">
      <c r="A1453">
        <v>2017</v>
      </c>
      <c r="B1453" t="s">
        <v>55</v>
      </c>
      <c r="C1453" t="s">
        <v>12</v>
      </c>
      <c r="D1453" s="1">
        <v>2183</v>
      </c>
      <c r="E1453" s="1">
        <v>21072</v>
      </c>
      <c r="F1453" s="2">
        <v>47269</v>
      </c>
    </row>
    <row r="1454" spans="1:6" x14ac:dyDescent="0.25">
      <c r="A1454">
        <v>2017</v>
      </c>
      <c r="B1454" t="s">
        <v>55</v>
      </c>
      <c r="C1454" t="s">
        <v>13</v>
      </c>
      <c r="D1454" s="1">
        <v>2766</v>
      </c>
      <c r="E1454" s="1">
        <v>22503</v>
      </c>
      <c r="F1454" s="2">
        <v>41388</v>
      </c>
    </row>
    <row r="1455" spans="1:6" x14ac:dyDescent="0.25">
      <c r="A1455">
        <v>2017</v>
      </c>
      <c r="B1455" t="s">
        <v>55</v>
      </c>
      <c r="C1455" t="s">
        <v>14</v>
      </c>
      <c r="D1455" s="1">
        <v>2686</v>
      </c>
      <c r="E1455" s="1">
        <v>19024</v>
      </c>
      <c r="F1455" s="2">
        <v>45105</v>
      </c>
    </row>
    <row r="1456" spans="1:6" x14ac:dyDescent="0.25">
      <c r="A1456">
        <v>2017</v>
      </c>
      <c r="B1456" t="s">
        <v>55</v>
      </c>
      <c r="C1456" t="s">
        <v>15</v>
      </c>
      <c r="D1456" s="1">
        <v>1584</v>
      </c>
      <c r="E1456" s="1">
        <v>18306</v>
      </c>
      <c r="F1456" s="2">
        <v>54943</v>
      </c>
    </row>
    <row r="1457" spans="1:6" x14ac:dyDescent="0.25">
      <c r="A1457">
        <v>2017</v>
      </c>
      <c r="B1457" t="s">
        <v>55</v>
      </c>
      <c r="C1457" t="s">
        <v>16</v>
      </c>
      <c r="D1457" s="1">
        <v>3082</v>
      </c>
      <c r="E1457" s="1">
        <v>42251</v>
      </c>
      <c r="F1457" s="2">
        <v>80128</v>
      </c>
    </row>
    <row r="1458" spans="1:6" x14ac:dyDescent="0.25">
      <c r="A1458">
        <v>2017</v>
      </c>
      <c r="B1458" t="s">
        <v>55</v>
      </c>
      <c r="C1458" t="s">
        <v>17</v>
      </c>
      <c r="D1458" s="1">
        <v>1370</v>
      </c>
      <c r="E1458" s="1">
        <v>6817</v>
      </c>
      <c r="F1458" s="2">
        <v>40118</v>
      </c>
    </row>
    <row r="1459" spans="1:6" x14ac:dyDescent="0.25">
      <c r="A1459">
        <v>2017</v>
      </c>
      <c r="B1459" t="s">
        <v>55</v>
      </c>
      <c r="C1459" t="s">
        <v>18</v>
      </c>
      <c r="D1459">
        <v>723</v>
      </c>
      <c r="E1459" s="1">
        <v>6432</v>
      </c>
      <c r="F1459" s="2">
        <v>42478</v>
      </c>
    </row>
    <row r="1460" spans="1:6" x14ac:dyDescent="0.25">
      <c r="A1460">
        <v>2017</v>
      </c>
      <c r="B1460" t="s">
        <v>55</v>
      </c>
      <c r="C1460" t="s">
        <v>19</v>
      </c>
      <c r="D1460" s="1">
        <v>1030</v>
      </c>
      <c r="E1460" s="1">
        <v>9290</v>
      </c>
      <c r="F1460" s="2">
        <v>61286</v>
      </c>
    </row>
    <row r="1461" spans="1:6" x14ac:dyDescent="0.25">
      <c r="A1461">
        <v>2017</v>
      </c>
      <c r="B1461" t="s">
        <v>55</v>
      </c>
      <c r="C1461" t="s">
        <v>20</v>
      </c>
      <c r="D1461" s="1">
        <v>3203</v>
      </c>
      <c r="E1461" s="1">
        <v>36801</v>
      </c>
      <c r="F1461" s="2">
        <v>38160</v>
      </c>
    </row>
    <row r="1462" spans="1:6" x14ac:dyDescent="0.25">
      <c r="A1462">
        <v>2017</v>
      </c>
      <c r="B1462" t="s">
        <v>55</v>
      </c>
      <c r="C1462" t="s">
        <v>21</v>
      </c>
      <c r="D1462" s="1">
        <v>2992</v>
      </c>
      <c r="E1462" s="1">
        <v>27804</v>
      </c>
      <c r="F1462" s="2">
        <v>47599</v>
      </c>
    </row>
    <row r="1463" spans="1:6" x14ac:dyDescent="0.25">
      <c r="A1463">
        <v>2017</v>
      </c>
      <c r="B1463" t="s">
        <v>55</v>
      </c>
      <c r="C1463" t="s">
        <v>22</v>
      </c>
      <c r="D1463" s="1">
        <v>2168</v>
      </c>
      <c r="E1463" s="1">
        <v>16360</v>
      </c>
      <c r="F1463" s="2">
        <v>45681</v>
      </c>
    </row>
    <row r="1464" spans="1:6" x14ac:dyDescent="0.25">
      <c r="A1464">
        <v>2017</v>
      </c>
      <c r="B1464" t="s">
        <v>55</v>
      </c>
      <c r="C1464" t="s">
        <v>23</v>
      </c>
      <c r="D1464" s="1">
        <v>1950</v>
      </c>
      <c r="E1464" s="1">
        <v>16365</v>
      </c>
      <c r="F1464" s="2">
        <v>42894</v>
      </c>
    </row>
    <row r="1465" spans="1:6" x14ac:dyDescent="0.25">
      <c r="A1465">
        <v>2017</v>
      </c>
      <c r="B1465" t="s">
        <v>55</v>
      </c>
      <c r="C1465" t="s">
        <v>24</v>
      </c>
      <c r="D1465" s="1">
        <v>1753</v>
      </c>
      <c r="E1465" s="1">
        <v>11976</v>
      </c>
      <c r="F1465" s="2">
        <v>64781</v>
      </c>
    </row>
    <row r="1466" spans="1:6" x14ac:dyDescent="0.25">
      <c r="A1466">
        <v>2017</v>
      </c>
      <c r="B1466" t="s">
        <v>55</v>
      </c>
      <c r="C1466" t="s">
        <v>25</v>
      </c>
      <c r="D1466" s="1">
        <v>2337</v>
      </c>
      <c r="E1466" s="1">
        <v>15500</v>
      </c>
      <c r="F1466" s="2">
        <v>39544</v>
      </c>
    </row>
    <row r="1467" spans="1:6" x14ac:dyDescent="0.25">
      <c r="A1467">
        <v>2017</v>
      </c>
      <c r="B1467" t="s">
        <v>55</v>
      </c>
      <c r="C1467" t="s">
        <v>26</v>
      </c>
      <c r="D1467">
        <v>612</v>
      </c>
      <c r="E1467" s="1">
        <v>17902</v>
      </c>
      <c r="F1467" s="2">
        <v>82999</v>
      </c>
    </row>
    <row r="1468" spans="1:6" x14ac:dyDescent="0.25">
      <c r="A1468">
        <v>2017</v>
      </c>
      <c r="B1468" t="s">
        <v>55</v>
      </c>
      <c r="C1468" t="s">
        <v>27</v>
      </c>
      <c r="D1468">
        <v>350</v>
      </c>
      <c r="E1468" s="1">
        <v>2556</v>
      </c>
      <c r="F1468" s="2">
        <v>41972</v>
      </c>
    </row>
    <row r="1469" spans="1:6" x14ac:dyDescent="0.25">
      <c r="A1469">
        <v>2017</v>
      </c>
      <c r="B1469" t="s">
        <v>55</v>
      </c>
      <c r="C1469" t="s">
        <v>28</v>
      </c>
      <c r="D1469" s="1">
        <v>1018</v>
      </c>
      <c r="E1469" s="1">
        <v>12853</v>
      </c>
      <c r="F1469" s="2">
        <v>37279</v>
      </c>
    </row>
    <row r="1470" spans="1:6" x14ac:dyDescent="0.25">
      <c r="A1470">
        <v>2017</v>
      </c>
      <c r="B1470" t="s">
        <v>55</v>
      </c>
      <c r="C1470" t="s">
        <v>29</v>
      </c>
      <c r="D1470" s="1">
        <v>1991</v>
      </c>
      <c r="E1470" s="1">
        <v>32275</v>
      </c>
      <c r="F1470" s="2">
        <v>59989</v>
      </c>
    </row>
    <row r="1471" spans="1:6" x14ac:dyDescent="0.25">
      <c r="A1471">
        <v>2017</v>
      </c>
      <c r="B1471" t="s">
        <v>55</v>
      </c>
      <c r="C1471" t="s">
        <v>30</v>
      </c>
      <c r="D1471" s="1">
        <v>3023</v>
      </c>
      <c r="E1471" s="1">
        <v>30834</v>
      </c>
      <c r="F1471" s="2">
        <v>39487</v>
      </c>
    </row>
    <row r="1472" spans="1:6" x14ac:dyDescent="0.25">
      <c r="A1472">
        <v>2017</v>
      </c>
      <c r="B1472" t="s">
        <v>55</v>
      </c>
      <c r="C1472" t="s">
        <v>31</v>
      </c>
      <c r="D1472" s="1">
        <v>3306</v>
      </c>
      <c r="E1472" s="1">
        <v>30981</v>
      </c>
      <c r="F1472" s="2">
        <v>37636</v>
      </c>
    </row>
    <row r="1473" spans="1:6" x14ac:dyDescent="0.25">
      <c r="A1473">
        <v>2017</v>
      </c>
      <c r="B1473" t="s">
        <v>55</v>
      </c>
      <c r="C1473" t="s">
        <v>32</v>
      </c>
      <c r="D1473" s="1">
        <v>1771</v>
      </c>
      <c r="E1473" s="1">
        <v>22394</v>
      </c>
      <c r="F1473" s="2">
        <v>89578</v>
      </c>
    </row>
    <row r="1474" spans="1:6" x14ac:dyDescent="0.25">
      <c r="A1474">
        <v>2017</v>
      </c>
      <c r="B1474" t="s">
        <v>55</v>
      </c>
      <c r="C1474" t="s">
        <v>33</v>
      </c>
      <c r="D1474" s="1">
        <v>2483</v>
      </c>
      <c r="E1474" s="1">
        <v>27504</v>
      </c>
      <c r="F1474" s="2">
        <v>48849</v>
      </c>
    </row>
    <row r="1475" spans="1:6" x14ac:dyDescent="0.25">
      <c r="A1475">
        <v>2017</v>
      </c>
      <c r="B1475" t="s">
        <v>55</v>
      </c>
      <c r="C1475" t="s">
        <v>34</v>
      </c>
      <c r="D1475" s="1">
        <v>4333</v>
      </c>
      <c r="E1475" s="1">
        <v>58716</v>
      </c>
      <c r="F1475" s="2">
        <v>88899</v>
      </c>
    </row>
    <row r="1476" spans="1:6" x14ac:dyDescent="0.25">
      <c r="A1476">
        <v>2017</v>
      </c>
      <c r="B1476" t="s">
        <v>55</v>
      </c>
      <c r="C1476" t="s">
        <v>35</v>
      </c>
      <c r="D1476" s="1">
        <v>4453</v>
      </c>
      <c r="E1476" s="1">
        <v>52439</v>
      </c>
      <c r="F1476" s="2">
        <v>35362</v>
      </c>
    </row>
    <row r="1477" spans="1:6" x14ac:dyDescent="0.25">
      <c r="A1477">
        <v>2017</v>
      </c>
      <c r="B1477" t="s">
        <v>55</v>
      </c>
      <c r="C1477" t="s">
        <v>36</v>
      </c>
      <c r="D1477" s="1">
        <v>3498</v>
      </c>
      <c r="E1477" s="1">
        <v>50197</v>
      </c>
      <c r="F1477" s="2">
        <v>63021</v>
      </c>
    </row>
    <row r="1478" spans="1:6" x14ac:dyDescent="0.25">
      <c r="A1478">
        <v>2017</v>
      </c>
      <c r="B1478" t="s">
        <v>55</v>
      </c>
      <c r="C1478" t="s">
        <v>38</v>
      </c>
      <c r="D1478" s="1">
        <v>1230</v>
      </c>
      <c r="E1478" s="1">
        <v>12432</v>
      </c>
      <c r="F1478" s="2">
        <v>40520</v>
      </c>
    </row>
    <row r="1479" spans="1:6" x14ac:dyDescent="0.25">
      <c r="A1479">
        <v>2017</v>
      </c>
      <c r="B1479" t="s">
        <v>55</v>
      </c>
      <c r="C1479" t="s">
        <v>39</v>
      </c>
      <c r="D1479" s="1">
        <v>1026</v>
      </c>
      <c r="E1479" s="1">
        <v>6646</v>
      </c>
      <c r="F1479" s="2">
        <v>41459</v>
      </c>
    </row>
    <row r="1480" spans="1:6" x14ac:dyDescent="0.25">
      <c r="A1480">
        <v>2017</v>
      </c>
      <c r="B1480" t="s">
        <v>55</v>
      </c>
      <c r="C1480" t="s">
        <v>40</v>
      </c>
      <c r="D1480" s="1">
        <v>1071</v>
      </c>
      <c r="E1480" s="1">
        <v>10750</v>
      </c>
      <c r="F1480" s="2">
        <v>43908</v>
      </c>
    </row>
    <row r="1481" spans="1:6" x14ac:dyDescent="0.25">
      <c r="A1481">
        <v>2017</v>
      </c>
      <c r="B1481" t="s">
        <v>55</v>
      </c>
      <c r="C1481" t="s">
        <v>41</v>
      </c>
      <c r="D1481" s="1">
        <v>19580</v>
      </c>
      <c r="E1481" s="1">
        <v>281110</v>
      </c>
      <c r="F1481" s="2">
        <v>107415</v>
      </c>
    </row>
    <row r="1482" spans="1:6" x14ac:dyDescent="0.25">
      <c r="A1482">
        <v>2017</v>
      </c>
      <c r="B1482" t="s">
        <v>55</v>
      </c>
      <c r="C1482" t="s">
        <v>42</v>
      </c>
      <c r="D1482" s="1">
        <v>1034</v>
      </c>
      <c r="E1482" s="1">
        <v>14217</v>
      </c>
      <c r="F1482" s="2">
        <v>59120</v>
      </c>
    </row>
    <row r="1483" spans="1:6" x14ac:dyDescent="0.25">
      <c r="A1483">
        <v>2017</v>
      </c>
      <c r="B1483" t="s">
        <v>55</v>
      </c>
      <c r="C1483" t="s">
        <v>43</v>
      </c>
      <c r="D1483">
        <v>551</v>
      </c>
      <c r="E1483" s="1">
        <v>3901</v>
      </c>
      <c r="F1483" s="2">
        <v>37223</v>
      </c>
    </row>
    <row r="1484" spans="1:6" x14ac:dyDescent="0.25">
      <c r="A1484">
        <v>2017</v>
      </c>
      <c r="B1484" t="s">
        <v>55</v>
      </c>
      <c r="C1484" t="s">
        <v>44</v>
      </c>
      <c r="D1484" s="1">
        <v>2061</v>
      </c>
      <c r="E1484" s="1">
        <v>19558</v>
      </c>
      <c r="F1484" s="2">
        <v>44371</v>
      </c>
    </row>
    <row r="1485" spans="1:6" x14ac:dyDescent="0.25">
      <c r="A1485">
        <v>2017</v>
      </c>
      <c r="B1485" t="s">
        <v>55</v>
      </c>
      <c r="C1485" t="s">
        <v>45</v>
      </c>
      <c r="D1485" s="1">
        <v>7493</v>
      </c>
      <c r="E1485" s="1">
        <v>107674</v>
      </c>
      <c r="F1485" s="2">
        <v>32082</v>
      </c>
    </row>
    <row r="1486" spans="1:6" x14ac:dyDescent="0.25">
      <c r="A1486">
        <v>2017</v>
      </c>
      <c r="B1486" t="s">
        <v>55</v>
      </c>
      <c r="C1486" t="s">
        <v>46</v>
      </c>
      <c r="D1486" s="1">
        <v>1221</v>
      </c>
      <c r="E1486" s="1">
        <v>22793</v>
      </c>
      <c r="F1486" s="2">
        <v>76848</v>
      </c>
    </row>
    <row r="1487" spans="1:6" x14ac:dyDescent="0.25">
      <c r="A1487">
        <v>2017</v>
      </c>
      <c r="B1487" t="s">
        <v>55</v>
      </c>
      <c r="C1487" t="s">
        <v>47</v>
      </c>
      <c r="D1487" s="1">
        <v>2865</v>
      </c>
      <c r="E1487" s="1">
        <v>31986</v>
      </c>
      <c r="F1487" s="2">
        <v>37981</v>
      </c>
    </row>
    <row r="1488" spans="1:6" x14ac:dyDescent="0.25">
      <c r="A1488">
        <v>2017</v>
      </c>
      <c r="B1488" t="s">
        <v>55</v>
      </c>
      <c r="C1488" t="s">
        <v>48</v>
      </c>
      <c r="D1488" s="1">
        <v>1442</v>
      </c>
      <c r="E1488" s="1">
        <v>22390</v>
      </c>
      <c r="F1488" s="2">
        <v>81163</v>
      </c>
    </row>
    <row r="1489" spans="1:6" x14ac:dyDescent="0.25">
      <c r="A1489">
        <v>2017</v>
      </c>
      <c r="B1489" t="s">
        <v>51</v>
      </c>
      <c r="C1489" t="s">
        <v>1</v>
      </c>
      <c r="D1489" s="1">
        <v>9645</v>
      </c>
      <c r="E1489" s="1">
        <v>85262</v>
      </c>
      <c r="F1489" s="2">
        <v>52230</v>
      </c>
    </row>
    <row r="1490" spans="1:6" x14ac:dyDescent="0.25">
      <c r="A1490">
        <v>2017</v>
      </c>
      <c r="B1490" t="s">
        <v>51</v>
      </c>
      <c r="C1490" t="s">
        <v>2</v>
      </c>
      <c r="D1490" s="1">
        <v>11368</v>
      </c>
      <c r="E1490" s="1">
        <v>144747</v>
      </c>
      <c r="F1490" s="2">
        <v>53440</v>
      </c>
    </row>
    <row r="1491" spans="1:6" x14ac:dyDescent="0.25">
      <c r="A1491">
        <v>2017</v>
      </c>
      <c r="B1491" t="s">
        <v>51</v>
      </c>
      <c r="C1491" t="s">
        <v>3</v>
      </c>
      <c r="D1491" s="1">
        <v>6817</v>
      </c>
      <c r="E1491" s="1">
        <v>51130</v>
      </c>
      <c r="F1491" s="2">
        <v>47283</v>
      </c>
    </row>
    <row r="1492" spans="1:6" x14ac:dyDescent="0.25">
      <c r="A1492">
        <v>2017</v>
      </c>
      <c r="B1492" t="s">
        <v>51</v>
      </c>
      <c r="C1492" t="s">
        <v>4</v>
      </c>
      <c r="D1492" s="1">
        <v>72972</v>
      </c>
      <c r="E1492" s="1">
        <v>805942</v>
      </c>
      <c r="F1492" s="2">
        <v>67561</v>
      </c>
    </row>
    <row r="1493" spans="1:6" x14ac:dyDescent="0.25">
      <c r="A1493">
        <v>2017</v>
      </c>
      <c r="B1493" t="s">
        <v>51</v>
      </c>
      <c r="C1493" t="s">
        <v>5</v>
      </c>
      <c r="D1493" s="1">
        <v>19243</v>
      </c>
      <c r="E1493" s="1">
        <v>163473</v>
      </c>
      <c r="F1493" s="2">
        <v>59444</v>
      </c>
    </row>
    <row r="1494" spans="1:6" x14ac:dyDescent="0.25">
      <c r="A1494">
        <v>2017</v>
      </c>
      <c r="B1494" t="s">
        <v>51</v>
      </c>
      <c r="C1494" t="s">
        <v>6</v>
      </c>
      <c r="D1494" s="1">
        <v>9351</v>
      </c>
      <c r="E1494" s="1">
        <v>58327</v>
      </c>
      <c r="F1494" s="2">
        <v>68641</v>
      </c>
    </row>
    <row r="1495" spans="1:6" x14ac:dyDescent="0.25">
      <c r="A1495">
        <v>2017</v>
      </c>
      <c r="B1495" t="s">
        <v>51</v>
      </c>
      <c r="C1495" t="s">
        <v>7</v>
      </c>
      <c r="D1495" s="1">
        <v>2777</v>
      </c>
      <c r="E1495" s="1">
        <v>21591</v>
      </c>
      <c r="F1495" s="2">
        <v>59040</v>
      </c>
    </row>
    <row r="1496" spans="1:6" x14ac:dyDescent="0.25">
      <c r="A1496">
        <v>2017</v>
      </c>
      <c r="B1496" t="s">
        <v>51</v>
      </c>
      <c r="C1496" t="s">
        <v>8</v>
      </c>
      <c r="D1496" s="1">
        <v>67384</v>
      </c>
      <c r="E1496" s="1">
        <v>503704</v>
      </c>
      <c r="F1496" s="2">
        <v>49256</v>
      </c>
    </row>
    <row r="1497" spans="1:6" x14ac:dyDescent="0.25">
      <c r="A1497">
        <v>2017</v>
      </c>
      <c r="B1497" t="s">
        <v>51</v>
      </c>
      <c r="C1497" t="s">
        <v>9</v>
      </c>
      <c r="D1497" s="1">
        <v>20135</v>
      </c>
      <c r="E1497" s="1">
        <v>182259</v>
      </c>
      <c r="F1497" s="2">
        <v>58213</v>
      </c>
    </row>
    <row r="1498" spans="1:6" x14ac:dyDescent="0.25">
      <c r="A1498">
        <v>2017</v>
      </c>
      <c r="B1498" t="s">
        <v>51</v>
      </c>
      <c r="C1498" t="s">
        <v>10</v>
      </c>
      <c r="D1498" s="1">
        <v>7660</v>
      </c>
      <c r="E1498" s="1">
        <v>42668</v>
      </c>
      <c r="F1498" s="2">
        <v>42865</v>
      </c>
    </row>
    <row r="1499" spans="1:6" x14ac:dyDescent="0.25">
      <c r="A1499">
        <v>2017</v>
      </c>
      <c r="B1499" t="s">
        <v>51</v>
      </c>
      <c r="C1499" t="s">
        <v>11</v>
      </c>
      <c r="D1499" s="1">
        <v>31422</v>
      </c>
      <c r="E1499" s="1">
        <v>220019</v>
      </c>
      <c r="F1499" s="2">
        <v>70893</v>
      </c>
    </row>
    <row r="1500" spans="1:6" x14ac:dyDescent="0.25">
      <c r="A1500">
        <v>2017</v>
      </c>
      <c r="B1500" t="s">
        <v>51</v>
      </c>
      <c r="C1500" t="s">
        <v>12</v>
      </c>
      <c r="D1500" s="1">
        <v>14839</v>
      </c>
      <c r="E1500" s="1">
        <v>138040</v>
      </c>
      <c r="F1500" s="2">
        <v>57099</v>
      </c>
    </row>
    <row r="1501" spans="1:6" x14ac:dyDescent="0.25">
      <c r="A1501">
        <v>2017</v>
      </c>
      <c r="B1501" t="s">
        <v>51</v>
      </c>
      <c r="C1501" t="s">
        <v>13</v>
      </c>
      <c r="D1501" s="1">
        <v>9417</v>
      </c>
      <c r="E1501" s="1">
        <v>76086</v>
      </c>
      <c r="F1501" s="2">
        <v>55415</v>
      </c>
    </row>
    <row r="1502" spans="1:6" x14ac:dyDescent="0.25">
      <c r="A1502">
        <v>2017</v>
      </c>
      <c r="B1502" t="s">
        <v>51</v>
      </c>
      <c r="C1502" t="s">
        <v>14</v>
      </c>
      <c r="D1502" s="1">
        <v>7584</v>
      </c>
      <c r="E1502" s="1">
        <v>60238</v>
      </c>
      <c r="F1502" s="2">
        <v>52807</v>
      </c>
    </row>
    <row r="1503" spans="1:6" x14ac:dyDescent="0.25">
      <c r="A1503">
        <v>2017</v>
      </c>
      <c r="B1503" t="s">
        <v>51</v>
      </c>
      <c r="C1503" t="s">
        <v>15</v>
      </c>
      <c r="D1503" s="1">
        <v>9339</v>
      </c>
      <c r="E1503" s="1">
        <v>77332</v>
      </c>
      <c r="F1503" s="2">
        <v>53194</v>
      </c>
    </row>
    <row r="1504" spans="1:6" x14ac:dyDescent="0.25">
      <c r="A1504">
        <v>2017</v>
      </c>
      <c r="B1504" t="s">
        <v>51</v>
      </c>
      <c r="C1504" t="s">
        <v>16</v>
      </c>
      <c r="D1504" s="1">
        <v>10825</v>
      </c>
      <c r="E1504" s="1">
        <v>147021</v>
      </c>
      <c r="F1504" s="2">
        <v>61781</v>
      </c>
    </row>
    <row r="1505" spans="1:6" x14ac:dyDescent="0.25">
      <c r="A1505">
        <v>2017</v>
      </c>
      <c r="B1505" t="s">
        <v>51</v>
      </c>
      <c r="C1505" t="s">
        <v>17</v>
      </c>
      <c r="D1505" s="1">
        <v>5502</v>
      </c>
      <c r="E1505" s="1">
        <v>28253</v>
      </c>
      <c r="F1505" s="2">
        <v>47930</v>
      </c>
    </row>
    <row r="1506" spans="1:6" x14ac:dyDescent="0.25">
      <c r="A1506">
        <v>2017</v>
      </c>
      <c r="B1506" t="s">
        <v>51</v>
      </c>
      <c r="C1506" t="s">
        <v>18</v>
      </c>
      <c r="D1506" s="1">
        <v>16463</v>
      </c>
      <c r="E1506" s="1">
        <v>162140</v>
      </c>
      <c r="F1506" s="2">
        <v>65027</v>
      </c>
    </row>
    <row r="1507" spans="1:6" x14ac:dyDescent="0.25">
      <c r="A1507">
        <v>2017</v>
      </c>
      <c r="B1507" t="s">
        <v>51</v>
      </c>
      <c r="C1507" t="s">
        <v>19</v>
      </c>
      <c r="D1507" s="1">
        <v>21055</v>
      </c>
      <c r="E1507" s="1">
        <v>152131</v>
      </c>
      <c r="F1507" s="2">
        <v>75405</v>
      </c>
    </row>
    <row r="1508" spans="1:6" x14ac:dyDescent="0.25">
      <c r="A1508">
        <v>2017</v>
      </c>
      <c r="B1508" t="s">
        <v>51</v>
      </c>
      <c r="C1508" t="s">
        <v>20</v>
      </c>
      <c r="D1508" s="1">
        <v>19544</v>
      </c>
      <c r="E1508" s="1">
        <v>161903</v>
      </c>
      <c r="F1508" s="2">
        <v>61511</v>
      </c>
    </row>
    <row r="1509" spans="1:6" x14ac:dyDescent="0.25">
      <c r="A1509">
        <v>2017</v>
      </c>
      <c r="B1509" t="s">
        <v>51</v>
      </c>
      <c r="C1509" t="s">
        <v>21</v>
      </c>
      <c r="D1509" s="1">
        <v>15746</v>
      </c>
      <c r="E1509" s="1">
        <v>119642</v>
      </c>
      <c r="F1509" s="2">
        <v>65464</v>
      </c>
    </row>
    <row r="1510" spans="1:6" x14ac:dyDescent="0.25">
      <c r="A1510">
        <v>2017</v>
      </c>
      <c r="B1510" t="s">
        <v>51</v>
      </c>
      <c r="C1510" t="s">
        <v>22</v>
      </c>
      <c r="D1510" s="1">
        <v>5670</v>
      </c>
      <c r="E1510" s="1">
        <v>43467</v>
      </c>
      <c r="F1510" s="2">
        <v>48782</v>
      </c>
    </row>
    <row r="1511" spans="1:6" x14ac:dyDescent="0.25">
      <c r="A1511">
        <v>2017</v>
      </c>
      <c r="B1511" t="s">
        <v>51</v>
      </c>
      <c r="C1511" t="s">
        <v>23</v>
      </c>
      <c r="D1511" s="1">
        <v>15141</v>
      </c>
      <c r="E1511" s="1">
        <v>123034</v>
      </c>
      <c r="F1511" s="2">
        <v>57823</v>
      </c>
    </row>
    <row r="1512" spans="1:6" x14ac:dyDescent="0.25">
      <c r="A1512">
        <v>2017</v>
      </c>
      <c r="B1512" t="s">
        <v>51</v>
      </c>
      <c r="C1512" t="s">
        <v>24</v>
      </c>
      <c r="D1512" s="1">
        <v>6287</v>
      </c>
      <c r="E1512" s="1">
        <v>27712</v>
      </c>
      <c r="F1512" s="2">
        <v>50369</v>
      </c>
    </row>
    <row r="1513" spans="1:6" x14ac:dyDescent="0.25">
      <c r="A1513">
        <v>2017</v>
      </c>
      <c r="B1513" t="s">
        <v>51</v>
      </c>
      <c r="C1513" t="s">
        <v>25</v>
      </c>
      <c r="D1513" s="1">
        <v>7053</v>
      </c>
      <c r="E1513" s="1">
        <v>51174</v>
      </c>
      <c r="F1513" s="2">
        <v>49634</v>
      </c>
    </row>
    <row r="1514" spans="1:6" x14ac:dyDescent="0.25">
      <c r="A1514">
        <v>2017</v>
      </c>
      <c r="B1514" t="s">
        <v>51</v>
      </c>
      <c r="C1514" t="s">
        <v>26</v>
      </c>
      <c r="D1514" s="1">
        <v>5859</v>
      </c>
      <c r="E1514" s="1">
        <v>82998</v>
      </c>
      <c r="F1514" s="2">
        <v>58071</v>
      </c>
    </row>
    <row r="1515" spans="1:6" x14ac:dyDescent="0.25">
      <c r="A1515">
        <v>2017</v>
      </c>
      <c r="B1515" t="s">
        <v>51</v>
      </c>
      <c r="C1515" t="s">
        <v>27</v>
      </c>
      <c r="D1515" s="1">
        <v>4363</v>
      </c>
      <c r="E1515" s="1">
        <v>26466</v>
      </c>
      <c r="F1515" s="2">
        <v>61497</v>
      </c>
    </row>
    <row r="1516" spans="1:6" x14ac:dyDescent="0.25">
      <c r="A1516">
        <v>2017</v>
      </c>
      <c r="B1516" t="s">
        <v>51</v>
      </c>
      <c r="C1516" t="s">
        <v>28</v>
      </c>
      <c r="D1516" s="1">
        <v>21672</v>
      </c>
      <c r="E1516" s="1">
        <v>154907</v>
      </c>
      <c r="F1516" s="2">
        <v>71145</v>
      </c>
    </row>
    <row r="1517" spans="1:6" x14ac:dyDescent="0.25">
      <c r="A1517">
        <v>2017</v>
      </c>
      <c r="B1517" t="s">
        <v>51</v>
      </c>
      <c r="C1517" t="s">
        <v>29</v>
      </c>
      <c r="D1517" s="1">
        <v>5141</v>
      </c>
      <c r="E1517" s="1">
        <v>45511</v>
      </c>
      <c r="F1517" s="2">
        <v>46369</v>
      </c>
    </row>
    <row r="1518" spans="1:6" x14ac:dyDescent="0.25">
      <c r="A1518">
        <v>2017</v>
      </c>
      <c r="B1518" t="s">
        <v>51</v>
      </c>
      <c r="C1518" t="s">
        <v>30</v>
      </c>
      <c r="D1518" s="1">
        <v>50064</v>
      </c>
      <c r="E1518" s="1">
        <v>386615</v>
      </c>
      <c r="F1518" s="2">
        <v>71408</v>
      </c>
    </row>
    <row r="1519" spans="1:6" x14ac:dyDescent="0.25">
      <c r="A1519">
        <v>2017</v>
      </c>
      <c r="B1519" t="s">
        <v>51</v>
      </c>
      <c r="C1519" t="s">
        <v>31</v>
      </c>
      <c r="D1519" s="1">
        <v>26057</v>
      </c>
      <c r="E1519" s="1">
        <v>208662</v>
      </c>
      <c r="F1519" s="2">
        <v>52372</v>
      </c>
    </row>
    <row r="1520" spans="1:6" x14ac:dyDescent="0.25">
      <c r="A1520">
        <v>2017</v>
      </c>
      <c r="B1520" t="s">
        <v>51</v>
      </c>
      <c r="C1520" t="s">
        <v>32</v>
      </c>
      <c r="D1520" s="1">
        <v>4035</v>
      </c>
      <c r="E1520" s="1">
        <v>26732</v>
      </c>
      <c r="F1520" s="2">
        <v>63029</v>
      </c>
    </row>
    <row r="1521" spans="1:6" x14ac:dyDescent="0.25">
      <c r="A1521">
        <v>2017</v>
      </c>
      <c r="B1521" t="s">
        <v>51</v>
      </c>
      <c r="C1521" t="s">
        <v>33</v>
      </c>
      <c r="D1521" s="1">
        <v>23022</v>
      </c>
      <c r="E1521" s="1">
        <v>217025</v>
      </c>
      <c r="F1521" s="2">
        <v>60831</v>
      </c>
    </row>
    <row r="1522" spans="1:6" x14ac:dyDescent="0.25">
      <c r="A1522">
        <v>2017</v>
      </c>
      <c r="B1522" t="s">
        <v>51</v>
      </c>
      <c r="C1522" t="s">
        <v>34</v>
      </c>
      <c r="D1522" s="1">
        <v>9823</v>
      </c>
      <c r="E1522" s="1">
        <v>77247</v>
      </c>
      <c r="F1522" s="2">
        <v>50585</v>
      </c>
    </row>
    <row r="1523" spans="1:6" x14ac:dyDescent="0.25">
      <c r="A1523">
        <v>2017</v>
      </c>
      <c r="B1523" t="s">
        <v>51</v>
      </c>
      <c r="C1523" t="s">
        <v>35</v>
      </c>
      <c r="D1523" s="1">
        <v>13468</v>
      </c>
      <c r="E1523" s="1">
        <v>96991</v>
      </c>
      <c r="F1523" s="2">
        <v>57987</v>
      </c>
    </row>
    <row r="1524" spans="1:6" x14ac:dyDescent="0.25">
      <c r="A1524">
        <v>2017</v>
      </c>
      <c r="B1524" t="s">
        <v>51</v>
      </c>
      <c r="C1524" t="s">
        <v>36</v>
      </c>
      <c r="D1524" s="1">
        <v>28397</v>
      </c>
      <c r="E1524" s="1">
        <v>248932</v>
      </c>
      <c r="F1524" s="2">
        <v>64769</v>
      </c>
    </row>
    <row r="1525" spans="1:6" x14ac:dyDescent="0.25">
      <c r="A1525">
        <v>2017</v>
      </c>
      <c r="B1525" t="s">
        <v>51</v>
      </c>
      <c r="C1525" t="s">
        <v>38</v>
      </c>
      <c r="D1525" s="1">
        <v>11635</v>
      </c>
      <c r="E1525" s="1">
        <v>100817</v>
      </c>
      <c r="F1525" s="2">
        <v>53542</v>
      </c>
    </row>
    <row r="1526" spans="1:6" x14ac:dyDescent="0.25">
      <c r="A1526">
        <v>2017</v>
      </c>
      <c r="B1526" t="s">
        <v>51</v>
      </c>
      <c r="C1526" t="s">
        <v>39</v>
      </c>
      <c r="D1526" s="1">
        <v>3883</v>
      </c>
      <c r="E1526" s="1">
        <v>22351</v>
      </c>
      <c r="F1526" s="2">
        <v>47385</v>
      </c>
    </row>
    <row r="1527" spans="1:6" x14ac:dyDescent="0.25">
      <c r="A1527">
        <v>2017</v>
      </c>
      <c r="B1527" t="s">
        <v>51</v>
      </c>
      <c r="C1527" t="s">
        <v>40</v>
      </c>
      <c r="D1527" s="1">
        <v>11745</v>
      </c>
      <c r="E1527" s="1">
        <v>119968</v>
      </c>
      <c r="F1527" s="2">
        <v>56642</v>
      </c>
    </row>
    <row r="1528" spans="1:6" x14ac:dyDescent="0.25">
      <c r="A1528">
        <v>2017</v>
      </c>
      <c r="B1528" t="s">
        <v>51</v>
      </c>
      <c r="C1528" t="s">
        <v>41</v>
      </c>
      <c r="D1528" s="1">
        <v>49310</v>
      </c>
      <c r="E1528" s="1">
        <v>711119</v>
      </c>
      <c r="F1528" s="2">
        <v>63219</v>
      </c>
    </row>
    <row r="1529" spans="1:6" x14ac:dyDescent="0.25">
      <c r="A1529">
        <v>2017</v>
      </c>
      <c r="B1529" t="s">
        <v>51</v>
      </c>
      <c r="C1529" t="s">
        <v>42</v>
      </c>
      <c r="D1529" s="1">
        <v>10886</v>
      </c>
      <c r="E1529" s="1">
        <v>97495</v>
      </c>
      <c r="F1529" s="2">
        <v>49132</v>
      </c>
    </row>
    <row r="1530" spans="1:6" x14ac:dyDescent="0.25">
      <c r="A1530">
        <v>2017</v>
      </c>
      <c r="B1530" t="s">
        <v>51</v>
      </c>
      <c r="C1530" t="s">
        <v>43</v>
      </c>
      <c r="D1530" s="1">
        <v>2865</v>
      </c>
      <c r="E1530" s="1">
        <v>15187</v>
      </c>
      <c r="F1530" s="2">
        <v>50125</v>
      </c>
    </row>
    <row r="1531" spans="1:6" x14ac:dyDescent="0.25">
      <c r="A1531">
        <v>2017</v>
      </c>
      <c r="B1531" t="s">
        <v>51</v>
      </c>
      <c r="C1531" t="s">
        <v>44</v>
      </c>
      <c r="D1531" s="1">
        <v>21256</v>
      </c>
      <c r="E1531" s="1">
        <v>192576</v>
      </c>
      <c r="F1531" s="2">
        <v>56166</v>
      </c>
    </row>
    <row r="1532" spans="1:6" x14ac:dyDescent="0.25">
      <c r="A1532">
        <v>2017</v>
      </c>
      <c r="B1532" t="s">
        <v>51</v>
      </c>
      <c r="C1532" t="s">
        <v>45</v>
      </c>
      <c r="D1532" s="1">
        <v>25279</v>
      </c>
      <c r="E1532" s="1">
        <v>187247</v>
      </c>
      <c r="F1532" s="2">
        <v>61249</v>
      </c>
    </row>
    <row r="1533" spans="1:6" x14ac:dyDescent="0.25">
      <c r="A1533">
        <v>2017</v>
      </c>
      <c r="B1533" t="s">
        <v>51</v>
      </c>
      <c r="C1533" t="s">
        <v>46</v>
      </c>
      <c r="D1533" s="1">
        <v>4402</v>
      </c>
      <c r="E1533" s="1">
        <v>31522</v>
      </c>
      <c r="F1533" s="2">
        <v>57987</v>
      </c>
    </row>
    <row r="1534" spans="1:6" x14ac:dyDescent="0.25">
      <c r="A1534">
        <v>2017</v>
      </c>
      <c r="B1534" t="s">
        <v>51</v>
      </c>
      <c r="C1534" t="s">
        <v>47</v>
      </c>
      <c r="D1534" s="1">
        <v>14158</v>
      </c>
      <c r="E1534" s="1">
        <v>117226</v>
      </c>
      <c r="F1534" s="2">
        <v>60136</v>
      </c>
    </row>
    <row r="1535" spans="1:6" x14ac:dyDescent="0.25">
      <c r="A1535">
        <v>2017</v>
      </c>
      <c r="B1535" t="s">
        <v>51</v>
      </c>
      <c r="C1535" t="s">
        <v>48</v>
      </c>
      <c r="D1535" s="1">
        <v>3427</v>
      </c>
      <c r="E1535" s="1">
        <v>19573</v>
      </c>
      <c r="F1535" s="2">
        <v>50877</v>
      </c>
    </row>
    <row r="1536" spans="1:6" x14ac:dyDescent="0.25">
      <c r="A1536">
        <v>2017</v>
      </c>
      <c r="B1536" t="s">
        <v>52</v>
      </c>
      <c r="C1536" t="s">
        <v>1</v>
      </c>
      <c r="D1536" s="1">
        <v>5447</v>
      </c>
      <c r="E1536" s="1">
        <v>263487</v>
      </c>
      <c r="F1536" s="2">
        <v>55197</v>
      </c>
    </row>
    <row r="1537" spans="1:6" x14ac:dyDescent="0.25">
      <c r="A1537">
        <v>2017</v>
      </c>
      <c r="B1537" t="s">
        <v>52</v>
      </c>
      <c r="C1537" t="s">
        <v>2</v>
      </c>
      <c r="D1537" s="1">
        <v>4657</v>
      </c>
      <c r="E1537" s="1">
        <v>162399</v>
      </c>
      <c r="F1537" s="2">
        <v>73528</v>
      </c>
    </row>
    <row r="1538" spans="1:6" x14ac:dyDescent="0.25">
      <c r="A1538">
        <v>2017</v>
      </c>
      <c r="B1538" t="s">
        <v>52</v>
      </c>
      <c r="C1538" t="s">
        <v>3</v>
      </c>
      <c r="D1538" s="1">
        <v>2928</v>
      </c>
      <c r="E1538" s="1">
        <v>157305</v>
      </c>
      <c r="F1538" s="2">
        <v>46766</v>
      </c>
    </row>
    <row r="1539" spans="1:6" x14ac:dyDescent="0.25">
      <c r="A1539">
        <v>2017</v>
      </c>
      <c r="B1539" t="s">
        <v>52</v>
      </c>
      <c r="C1539" t="s">
        <v>4</v>
      </c>
      <c r="D1539" s="1">
        <v>42215</v>
      </c>
      <c r="E1539" s="1">
        <v>1303550</v>
      </c>
      <c r="F1539" s="2">
        <v>92246</v>
      </c>
    </row>
    <row r="1540" spans="1:6" x14ac:dyDescent="0.25">
      <c r="A1540">
        <v>2017</v>
      </c>
      <c r="B1540" t="s">
        <v>52</v>
      </c>
      <c r="C1540" t="s">
        <v>5</v>
      </c>
      <c r="D1540" s="1">
        <v>5750</v>
      </c>
      <c r="E1540" s="1">
        <v>144067</v>
      </c>
      <c r="F1540" s="2">
        <v>69446</v>
      </c>
    </row>
    <row r="1541" spans="1:6" x14ac:dyDescent="0.25">
      <c r="A1541">
        <v>2017</v>
      </c>
      <c r="B1541" t="s">
        <v>52</v>
      </c>
      <c r="C1541" t="s">
        <v>6</v>
      </c>
      <c r="D1541" s="1">
        <v>4460</v>
      </c>
      <c r="E1541" s="1">
        <v>158891</v>
      </c>
      <c r="F1541" s="2">
        <v>81864</v>
      </c>
    </row>
    <row r="1542" spans="1:6" x14ac:dyDescent="0.25">
      <c r="A1542">
        <v>2017</v>
      </c>
      <c r="B1542" t="s">
        <v>52</v>
      </c>
      <c r="C1542" t="s">
        <v>7</v>
      </c>
      <c r="D1542">
        <v>688</v>
      </c>
      <c r="E1542" s="1">
        <v>25928</v>
      </c>
      <c r="F1542" s="2">
        <v>62417</v>
      </c>
    </row>
    <row r="1543" spans="1:6" x14ac:dyDescent="0.25">
      <c r="A1543">
        <v>2017</v>
      </c>
      <c r="B1543" t="s">
        <v>52</v>
      </c>
      <c r="C1543" t="s">
        <v>8</v>
      </c>
      <c r="D1543" s="1">
        <v>20513</v>
      </c>
      <c r="E1543" s="1">
        <v>363137</v>
      </c>
      <c r="F1543" s="2">
        <v>59389</v>
      </c>
    </row>
    <row r="1544" spans="1:6" x14ac:dyDescent="0.25">
      <c r="A1544">
        <v>2017</v>
      </c>
      <c r="B1544" t="s">
        <v>52</v>
      </c>
      <c r="C1544" t="s">
        <v>9</v>
      </c>
      <c r="D1544" s="1">
        <v>9745</v>
      </c>
      <c r="E1544" s="1">
        <v>395916</v>
      </c>
      <c r="F1544" s="2">
        <v>57889</v>
      </c>
    </row>
    <row r="1545" spans="1:6" x14ac:dyDescent="0.25">
      <c r="A1545">
        <v>2017</v>
      </c>
      <c r="B1545" t="s">
        <v>52</v>
      </c>
      <c r="C1545" t="s">
        <v>10</v>
      </c>
      <c r="D1545" s="1">
        <v>2750</v>
      </c>
      <c r="E1545" s="1">
        <v>66056</v>
      </c>
      <c r="F1545" s="2">
        <v>61543</v>
      </c>
    </row>
    <row r="1546" spans="1:6" x14ac:dyDescent="0.25">
      <c r="A1546">
        <v>2017</v>
      </c>
      <c r="B1546" t="s">
        <v>52</v>
      </c>
      <c r="C1546" t="s">
        <v>11</v>
      </c>
      <c r="D1546" s="1">
        <v>17979</v>
      </c>
      <c r="E1546" s="1">
        <v>574692</v>
      </c>
      <c r="F1546" s="2">
        <v>70174</v>
      </c>
    </row>
    <row r="1547" spans="1:6" x14ac:dyDescent="0.25">
      <c r="A1547">
        <v>2017</v>
      </c>
      <c r="B1547" t="s">
        <v>52</v>
      </c>
      <c r="C1547" t="s">
        <v>12</v>
      </c>
      <c r="D1547" s="1">
        <v>8554</v>
      </c>
      <c r="E1547" s="1">
        <v>531312</v>
      </c>
      <c r="F1547" s="2">
        <v>61118</v>
      </c>
    </row>
    <row r="1548" spans="1:6" x14ac:dyDescent="0.25">
      <c r="A1548">
        <v>2017</v>
      </c>
      <c r="B1548" t="s">
        <v>52</v>
      </c>
      <c r="C1548" t="s">
        <v>13</v>
      </c>
      <c r="D1548" s="1">
        <v>4125</v>
      </c>
      <c r="E1548" s="1">
        <v>215910</v>
      </c>
      <c r="F1548" s="2">
        <v>58617</v>
      </c>
    </row>
    <row r="1549" spans="1:6" x14ac:dyDescent="0.25">
      <c r="A1549">
        <v>2017</v>
      </c>
      <c r="B1549" t="s">
        <v>52</v>
      </c>
      <c r="C1549" t="s">
        <v>14</v>
      </c>
      <c r="D1549" s="1">
        <v>3164</v>
      </c>
      <c r="E1549" s="1">
        <v>161517</v>
      </c>
      <c r="F1549" s="2">
        <v>57532</v>
      </c>
    </row>
    <row r="1550" spans="1:6" x14ac:dyDescent="0.25">
      <c r="A1550">
        <v>2017</v>
      </c>
      <c r="B1550" t="s">
        <v>52</v>
      </c>
      <c r="C1550" t="s">
        <v>15</v>
      </c>
      <c r="D1550" s="1">
        <v>4368</v>
      </c>
      <c r="E1550" s="1">
        <v>250180</v>
      </c>
      <c r="F1550" s="2">
        <v>58143</v>
      </c>
    </row>
    <row r="1551" spans="1:6" x14ac:dyDescent="0.25">
      <c r="A1551">
        <v>2017</v>
      </c>
      <c r="B1551" t="s">
        <v>52</v>
      </c>
      <c r="C1551" t="s">
        <v>16</v>
      </c>
      <c r="D1551" s="1">
        <v>4464</v>
      </c>
      <c r="E1551" s="1">
        <v>134680</v>
      </c>
      <c r="F1551" s="2">
        <v>72604</v>
      </c>
    </row>
    <row r="1552" spans="1:6" x14ac:dyDescent="0.25">
      <c r="A1552">
        <v>2017</v>
      </c>
      <c r="B1552" t="s">
        <v>52</v>
      </c>
      <c r="C1552" t="s">
        <v>17</v>
      </c>
      <c r="D1552" s="1">
        <v>1877</v>
      </c>
      <c r="E1552" s="1">
        <v>50911</v>
      </c>
      <c r="F1552" s="2">
        <v>55458</v>
      </c>
    </row>
    <row r="1553" spans="1:6" x14ac:dyDescent="0.25">
      <c r="A1553">
        <v>2017</v>
      </c>
      <c r="B1553" t="s">
        <v>52</v>
      </c>
      <c r="C1553" t="s">
        <v>18</v>
      </c>
      <c r="D1553" s="1">
        <v>3901</v>
      </c>
      <c r="E1553" s="1">
        <v>106864</v>
      </c>
      <c r="F1553" s="2">
        <v>77289</v>
      </c>
    </row>
    <row r="1554" spans="1:6" x14ac:dyDescent="0.25">
      <c r="A1554">
        <v>2017</v>
      </c>
      <c r="B1554" t="s">
        <v>52</v>
      </c>
      <c r="C1554" t="s">
        <v>19</v>
      </c>
      <c r="D1554" s="1">
        <v>6850</v>
      </c>
      <c r="E1554" s="1">
        <v>244647</v>
      </c>
      <c r="F1554" s="2">
        <v>88132</v>
      </c>
    </row>
    <row r="1555" spans="1:6" x14ac:dyDescent="0.25">
      <c r="A1555">
        <v>2017</v>
      </c>
      <c r="B1555" t="s">
        <v>52</v>
      </c>
      <c r="C1555" t="s">
        <v>20</v>
      </c>
      <c r="D1555" s="1">
        <v>15721</v>
      </c>
      <c r="E1555" s="1">
        <v>615106</v>
      </c>
      <c r="F1555" s="2">
        <v>66395</v>
      </c>
    </row>
    <row r="1556" spans="1:6" x14ac:dyDescent="0.25">
      <c r="A1556">
        <v>2017</v>
      </c>
      <c r="B1556" t="s">
        <v>52</v>
      </c>
      <c r="C1556" t="s">
        <v>21</v>
      </c>
      <c r="D1556" s="1">
        <v>8369</v>
      </c>
      <c r="E1556" s="1">
        <v>319035</v>
      </c>
      <c r="F1556" s="2">
        <v>65734</v>
      </c>
    </row>
    <row r="1557" spans="1:6" x14ac:dyDescent="0.25">
      <c r="A1557">
        <v>2017</v>
      </c>
      <c r="B1557" t="s">
        <v>52</v>
      </c>
      <c r="C1557" t="s">
        <v>22</v>
      </c>
      <c r="D1557" s="1">
        <v>2441</v>
      </c>
      <c r="E1557" s="1">
        <v>144047</v>
      </c>
      <c r="F1557" s="2">
        <v>48199</v>
      </c>
    </row>
    <row r="1558" spans="1:6" x14ac:dyDescent="0.25">
      <c r="A1558">
        <v>2017</v>
      </c>
      <c r="B1558" t="s">
        <v>52</v>
      </c>
      <c r="C1558" t="s">
        <v>23</v>
      </c>
      <c r="D1558" s="1">
        <v>6636</v>
      </c>
      <c r="E1558" s="1">
        <v>265863</v>
      </c>
      <c r="F1558" s="2">
        <v>57139</v>
      </c>
    </row>
    <row r="1559" spans="1:6" x14ac:dyDescent="0.25">
      <c r="A1559">
        <v>2017</v>
      </c>
      <c r="B1559" t="s">
        <v>52</v>
      </c>
      <c r="C1559" t="s">
        <v>24</v>
      </c>
      <c r="D1559" s="1">
        <v>1572</v>
      </c>
      <c r="E1559" s="1">
        <v>19893</v>
      </c>
      <c r="F1559" s="2">
        <v>48758</v>
      </c>
    </row>
    <row r="1560" spans="1:6" x14ac:dyDescent="0.25">
      <c r="A1560">
        <v>2017</v>
      </c>
      <c r="B1560" t="s">
        <v>52</v>
      </c>
      <c r="C1560" t="s">
        <v>25</v>
      </c>
      <c r="D1560" s="1">
        <v>1977</v>
      </c>
      <c r="E1560" s="1">
        <v>98082</v>
      </c>
      <c r="F1560" s="2">
        <v>49568</v>
      </c>
    </row>
    <row r="1561" spans="1:6" x14ac:dyDescent="0.25">
      <c r="A1561">
        <v>2017</v>
      </c>
      <c r="B1561" t="s">
        <v>52</v>
      </c>
      <c r="C1561" t="s">
        <v>26</v>
      </c>
      <c r="D1561" s="1">
        <v>2043</v>
      </c>
      <c r="E1561" s="1">
        <v>47800</v>
      </c>
      <c r="F1561" s="2">
        <v>56486</v>
      </c>
    </row>
    <row r="1562" spans="1:6" x14ac:dyDescent="0.25">
      <c r="A1562">
        <v>2017</v>
      </c>
      <c r="B1562" t="s">
        <v>52</v>
      </c>
      <c r="C1562" t="s">
        <v>27</v>
      </c>
      <c r="D1562" s="1">
        <v>2011</v>
      </c>
      <c r="E1562" s="1">
        <v>68971</v>
      </c>
      <c r="F1562" s="2">
        <v>70482</v>
      </c>
    </row>
    <row r="1563" spans="1:6" x14ac:dyDescent="0.25">
      <c r="A1563">
        <v>2017</v>
      </c>
      <c r="B1563" t="s">
        <v>52</v>
      </c>
      <c r="C1563" t="s">
        <v>28</v>
      </c>
      <c r="D1563" s="1">
        <v>8962</v>
      </c>
      <c r="E1563" s="1">
        <v>242476</v>
      </c>
      <c r="F1563" s="2">
        <v>78813</v>
      </c>
    </row>
    <row r="1564" spans="1:6" x14ac:dyDescent="0.25">
      <c r="A1564">
        <v>2017</v>
      </c>
      <c r="B1564" t="s">
        <v>52</v>
      </c>
      <c r="C1564" t="s">
        <v>29</v>
      </c>
      <c r="D1564" s="1">
        <v>1724</v>
      </c>
      <c r="E1564" s="1">
        <v>26398</v>
      </c>
      <c r="F1564" s="2">
        <v>53328</v>
      </c>
    </row>
    <row r="1565" spans="1:6" x14ac:dyDescent="0.25">
      <c r="A1565">
        <v>2017</v>
      </c>
      <c r="B1565" t="s">
        <v>52</v>
      </c>
      <c r="C1565" t="s">
        <v>30</v>
      </c>
      <c r="D1565" s="1">
        <v>17319</v>
      </c>
      <c r="E1565" s="1">
        <v>444182</v>
      </c>
      <c r="F1565" s="2">
        <v>65899</v>
      </c>
    </row>
    <row r="1566" spans="1:6" x14ac:dyDescent="0.25">
      <c r="A1566">
        <v>2017</v>
      </c>
      <c r="B1566" t="s">
        <v>52</v>
      </c>
      <c r="C1566" t="s">
        <v>31</v>
      </c>
      <c r="D1566" s="1">
        <v>10287</v>
      </c>
      <c r="E1566" s="1">
        <v>467306</v>
      </c>
      <c r="F1566" s="2">
        <v>58368</v>
      </c>
    </row>
    <row r="1567" spans="1:6" x14ac:dyDescent="0.25">
      <c r="A1567">
        <v>2017</v>
      </c>
      <c r="B1567" t="s">
        <v>52</v>
      </c>
      <c r="C1567" t="s">
        <v>32</v>
      </c>
      <c r="D1567">
        <v>810</v>
      </c>
      <c r="E1567" s="1">
        <v>24680</v>
      </c>
      <c r="F1567" s="2">
        <v>52594</v>
      </c>
    </row>
    <row r="1568" spans="1:6" x14ac:dyDescent="0.25">
      <c r="A1568">
        <v>2017</v>
      </c>
      <c r="B1568" t="s">
        <v>52</v>
      </c>
      <c r="C1568" t="s">
        <v>33</v>
      </c>
      <c r="D1568" s="1">
        <v>15430</v>
      </c>
      <c r="E1568" s="1">
        <v>685942</v>
      </c>
      <c r="F1568" s="2">
        <v>60002</v>
      </c>
    </row>
    <row r="1569" spans="1:6" x14ac:dyDescent="0.25">
      <c r="A1569">
        <v>2017</v>
      </c>
      <c r="B1569" t="s">
        <v>52</v>
      </c>
      <c r="C1569" t="s">
        <v>34</v>
      </c>
      <c r="D1569" s="1">
        <v>4230</v>
      </c>
      <c r="E1569" s="1">
        <v>128122</v>
      </c>
      <c r="F1569" s="2">
        <v>55496</v>
      </c>
    </row>
    <row r="1570" spans="1:6" x14ac:dyDescent="0.25">
      <c r="A1570">
        <v>2017</v>
      </c>
      <c r="B1570" t="s">
        <v>52</v>
      </c>
      <c r="C1570" t="s">
        <v>35</v>
      </c>
      <c r="D1570" s="1">
        <v>6175</v>
      </c>
      <c r="E1570" s="1">
        <v>189318</v>
      </c>
      <c r="F1570" s="2">
        <v>68161</v>
      </c>
    </row>
    <row r="1571" spans="1:6" x14ac:dyDescent="0.25">
      <c r="A1571">
        <v>2017</v>
      </c>
      <c r="B1571" t="s">
        <v>52</v>
      </c>
      <c r="C1571" t="s">
        <v>36</v>
      </c>
      <c r="D1571" s="1">
        <v>14414</v>
      </c>
      <c r="E1571" s="1">
        <v>561774</v>
      </c>
      <c r="F1571" s="2">
        <v>61111</v>
      </c>
    </row>
    <row r="1572" spans="1:6" x14ac:dyDescent="0.25">
      <c r="A1572">
        <v>2017</v>
      </c>
      <c r="B1572" t="s">
        <v>52</v>
      </c>
      <c r="C1572" t="s">
        <v>37</v>
      </c>
      <c r="D1572" s="1">
        <v>1567</v>
      </c>
      <c r="E1572" s="1">
        <v>40341</v>
      </c>
      <c r="F1572" s="2">
        <v>57616</v>
      </c>
    </row>
    <row r="1573" spans="1:6" x14ac:dyDescent="0.25">
      <c r="A1573">
        <v>2017</v>
      </c>
      <c r="B1573" t="s">
        <v>52</v>
      </c>
      <c r="C1573" t="s">
        <v>38</v>
      </c>
      <c r="D1573" s="1">
        <v>5906</v>
      </c>
      <c r="E1573" s="1">
        <v>240456</v>
      </c>
      <c r="F1573" s="2">
        <v>58927</v>
      </c>
    </row>
    <row r="1574" spans="1:6" x14ac:dyDescent="0.25">
      <c r="A1574">
        <v>2017</v>
      </c>
      <c r="B1574" t="s">
        <v>52</v>
      </c>
      <c r="C1574" t="s">
        <v>39</v>
      </c>
      <c r="D1574" s="1">
        <v>1091</v>
      </c>
      <c r="E1574" s="1">
        <v>43081</v>
      </c>
      <c r="F1574" s="2">
        <v>47877</v>
      </c>
    </row>
    <row r="1575" spans="1:6" x14ac:dyDescent="0.25">
      <c r="A1575">
        <v>2017</v>
      </c>
      <c r="B1575" t="s">
        <v>52</v>
      </c>
      <c r="C1575" t="s">
        <v>40</v>
      </c>
      <c r="D1575" s="1">
        <v>6835</v>
      </c>
      <c r="E1575" s="1">
        <v>348417</v>
      </c>
      <c r="F1575" s="2">
        <v>59526</v>
      </c>
    </row>
    <row r="1576" spans="1:6" x14ac:dyDescent="0.25">
      <c r="A1576">
        <v>2017</v>
      </c>
      <c r="B1576" t="s">
        <v>52</v>
      </c>
      <c r="C1576" t="s">
        <v>41</v>
      </c>
      <c r="D1576" s="1">
        <v>24275</v>
      </c>
      <c r="E1576" s="1">
        <v>851513</v>
      </c>
      <c r="F1576" s="2">
        <v>75813</v>
      </c>
    </row>
    <row r="1577" spans="1:6" x14ac:dyDescent="0.25">
      <c r="A1577">
        <v>2017</v>
      </c>
      <c r="B1577" t="s">
        <v>52</v>
      </c>
      <c r="C1577" t="s">
        <v>42</v>
      </c>
      <c r="D1577" s="1">
        <v>4248</v>
      </c>
      <c r="E1577" s="1">
        <v>128365</v>
      </c>
      <c r="F1577" s="2">
        <v>56723</v>
      </c>
    </row>
    <row r="1578" spans="1:6" x14ac:dyDescent="0.25">
      <c r="A1578">
        <v>2017</v>
      </c>
      <c r="B1578" t="s">
        <v>52</v>
      </c>
      <c r="C1578" t="s">
        <v>43</v>
      </c>
      <c r="D1578" s="1">
        <v>1105</v>
      </c>
      <c r="E1578" s="1">
        <v>29550</v>
      </c>
      <c r="F1578" s="2">
        <v>58004</v>
      </c>
    </row>
    <row r="1579" spans="1:6" x14ac:dyDescent="0.25">
      <c r="A1579">
        <v>2017</v>
      </c>
      <c r="B1579" t="s">
        <v>52</v>
      </c>
      <c r="C1579" t="s">
        <v>44</v>
      </c>
      <c r="D1579" s="1">
        <v>6475</v>
      </c>
      <c r="E1579" s="1">
        <v>232927</v>
      </c>
      <c r="F1579" s="2">
        <v>57894</v>
      </c>
    </row>
    <row r="1580" spans="1:6" x14ac:dyDescent="0.25">
      <c r="A1580">
        <v>2017</v>
      </c>
      <c r="B1580" t="s">
        <v>52</v>
      </c>
      <c r="C1580" t="s">
        <v>45</v>
      </c>
      <c r="D1580" s="1">
        <v>7671</v>
      </c>
      <c r="E1580" s="1">
        <v>280368</v>
      </c>
      <c r="F1580" s="2">
        <v>76290</v>
      </c>
    </row>
    <row r="1581" spans="1:6" x14ac:dyDescent="0.25">
      <c r="A1581">
        <v>2017</v>
      </c>
      <c r="B1581" t="s">
        <v>52</v>
      </c>
      <c r="C1581" t="s">
        <v>46</v>
      </c>
      <c r="D1581" s="1">
        <v>1272</v>
      </c>
      <c r="E1581" s="1">
        <v>46575</v>
      </c>
      <c r="F1581" s="2">
        <v>58624</v>
      </c>
    </row>
    <row r="1582" spans="1:6" x14ac:dyDescent="0.25">
      <c r="A1582">
        <v>2017</v>
      </c>
      <c r="B1582" t="s">
        <v>52</v>
      </c>
      <c r="C1582" t="s">
        <v>47</v>
      </c>
      <c r="D1582" s="1">
        <v>9356</v>
      </c>
      <c r="E1582" s="1">
        <v>466595</v>
      </c>
      <c r="F1582" s="2">
        <v>57001</v>
      </c>
    </row>
    <row r="1583" spans="1:6" x14ac:dyDescent="0.25">
      <c r="A1583">
        <v>2017</v>
      </c>
      <c r="B1583" t="s">
        <v>52</v>
      </c>
      <c r="C1583" t="s">
        <v>48</v>
      </c>
      <c r="D1583">
        <v>598</v>
      </c>
      <c r="E1583" s="1">
        <v>9378</v>
      </c>
      <c r="F1583" s="2">
        <v>65834</v>
      </c>
    </row>
    <row r="1584" spans="1:6" x14ac:dyDescent="0.25">
      <c r="A1584">
        <v>2017</v>
      </c>
      <c r="B1584" t="s">
        <v>54</v>
      </c>
      <c r="C1584" t="s">
        <v>1</v>
      </c>
      <c r="D1584" s="1">
        <v>32410</v>
      </c>
      <c r="E1584" s="1">
        <v>375653</v>
      </c>
      <c r="F1584" s="2">
        <v>40518</v>
      </c>
    </row>
    <row r="1585" spans="1:6" x14ac:dyDescent="0.25">
      <c r="A1585">
        <v>2017</v>
      </c>
      <c r="B1585" t="s">
        <v>54</v>
      </c>
      <c r="C1585" t="s">
        <v>2</v>
      </c>
      <c r="D1585" s="1">
        <v>29489</v>
      </c>
      <c r="E1585" s="1">
        <v>518475</v>
      </c>
      <c r="F1585" s="2">
        <v>45126</v>
      </c>
    </row>
    <row r="1586" spans="1:6" x14ac:dyDescent="0.25">
      <c r="A1586">
        <v>2017</v>
      </c>
      <c r="B1586" t="s">
        <v>54</v>
      </c>
      <c r="C1586" t="s">
        <v>3</v>
      </c>
      <c r="D1586" s="1">
        <v>21486</v>
      </c>
      <c r="E1586" s="1">
        <v>247661</v>
      </c>
      <c r="F1586" s="2">
        <v>40275</v>
      </c>
    </row>
    <row r="1587" spans="1:6" x14ac:dyDescent="0.25">
      <c r="A1587">
        <v>2017</v>
      </c>
      <c r="B1587" t="s">
        <v>54</v>
      </c>
      <c r="C1587" t="s">
        <v>4</v>
      </c>
      <c r="D1587" s="1">
        <v>185826</v>
      </c>
      <c r="E1587" s="1">
        <v>3010983</v>
      </c>
      <c r="F1587" s="2">
        <v>51095</v>
      </c>
    </row>
    <row r="1588" spans="1:6" x14ac:dyDescent="0.25">
      <c r="A1588">
        <v>2017</v>
      </c>
      <c r="B1588" t="s">
        <v>54</v>
      </c>
      <c r="C1588" t="s">
        <v>5</v>
      </c>
      <c r="D1588" s="1">
        <v>35715</v>
      </c>
      <c r="E1588" s="1">
        <v>458174</v>
      </c>
      <c r="F1588" s="2">
        <v>48601</v>
      </c>
    </row>
    <row r="1589" spans="1:6" x14ac:dyDescent="0.25">
      <c r="A1589">
        <v>2017</v>
      </c>
      <c r="B1589" t="s">
        <v>54</v>
      </c>
      <c r="C1589" t="s">
        <v>6</v>
      </c>
      <c r="D1589" s="1">
        <v>25027</v>
      </c>
      <c r="E1589" s="1">
        <v>297198</v>
      </c>
      <c r="F1589" s="2">
        <v>50064</v>
      </c>
    </row>
    <row r="1590" spans="1:6" x14ac:dyDescent="0.25">
      <c r="A1590">
        <v>2017</v>
      </c>
      <c r="B1590" t="s">
        <v>54</v>
      </c>
      <c r="C1590" t="s">
        <v>7</v>
      </c>
      <c r="D1590" s="1">
        <v>6681</v>
      </c>
      <c r="E1590" s="1">
        <v>79724</v>
      </c>
      <c r="F1590" s="2">
        <v>39700</v>
      </c>
    </row>
    <row r="1591" spans="1:6" x14ac:dyDescent="0.25">
      <c r="A1591">
        <v>2017</v>
      </c>
      <c r="B1591" t="s">
        <v>54</v>
      </c>
      <c r="C1591" t="s">
        <v>8</v>
      </c>
      <c r="D1591" s="1">
        <v>139501</v>
      </c>
      <c r="E1591" s="1">
        <v>1739867</v>
      </c>
      <c r="F1591" s="2">
        <v>43229</v>
      </c>
    </row>
    <row r="1592" spans="1:6" x14ac:dyDescent="0.25">
      <c r="A1592">
        <v>2017</v>
      </c>
      <c r="B1592" t="s">
        <v>54</v>
      </c>
      <c r="C1592" t="s">
        <v>9</v>
      </c>
      <c r="D1592" s="1">
        <v>60382</v>
      </c>
      <c r="E1592" s="1">
        <v>930943</v>
      </c>
      <c r="F1592" s="2">
        <v>48763</v>
      </c>
    </row>
    <row r="1593" spans="1:6" x14ac:dyDescent="0.25">
      <c r="A1593">
        <v>2017</v>
      </c>
      <c r="B1593" t="s">
        <v>54</v>
      </c>
      <c r="C1593" t="s">
        <v>10</v>
      </c>
      <c r="D1593" s="1">
        <v>11706</v>
      </c>
      <c r="E1593" s="1">
        <v>136606</v>
      </c>
      <c r="F1593" s="2">
        <v>38856</v>
      </c>
    </row>
    <row r="1594" spans="1:6" x14ac:dyDescent="0.25">
      <c r="A1594">
        <v>2017</v>
      </c>
      <c r="B1594" t="s">
        <v>54</v>
      </c>
      <c r="C1594" t="s">
        <v>11</v>
      </c>
      <c r="D1594" s="1">
        <v>77273</v>
      </c>
      <c r="E1594" s="1">
        <v>1192805</v>
      </c>
      <c r="F1594" s="2">
        <v>50025</v>
      </c>
    </row>
    <row r="1595" spans="1:6" x14ac:dyDescent="0.25">
      <c r="A1595">
        <v>2017</v>
      </c>
      <c r="B1595" t="s">
        <v>54</v>
      </c>
      <c r="C1595" t="s">
        <v>12</v>
      </c>
      <c r="D1595" s="1">
        <v>40630</v>
      </c>
      <c r="E1595" s="1">
        <v>588381</v>
      </c>
      <c r="F1595" s="2">
        <v>40479</v>
      </c>
    </row>
    <row r="1596" spans="1:6" x14ac:dyDescent="0.25">
      <c r="A1596">
        <v>2017</v>
      </c>
      <c r="B1596" t="s">
        <v>54</v>
      </c>
      <c r="C1596" t="s">
        <v>13</v>
      </c>
      <c r="D1596" s="1">
        <v>23446</v>
      </c>
      <c r="E1596" s="1">
        <v>311763</v>
      </c>
      <c r="F1596" s="2">
        <v>39025</v>
      </c>
    </row>
    <row r="1597" spans="1:6" x14ac:dyDescent="0.25">
      <c r="A1597">
        <v>2017</v>
      </c>
      <c r="B1597" t="s">
        <v>54</v>
      </c>
      <c r="C1597" t="s">
        <v>14</v>
      </c>
      <c r="D1597" s="1">
        <v>20676</v>
      </c>
      <c r="E1597" s="1">
        <v>263529</v>
      </c>
      <c r="F1597" s="2">
        <v>40705</v>
      </c>
    </row>
    <row r="1598" spans="1:6" x14ac:dyDescent="0.25">
      <c r="A1598">
        <v>2017</v>
      </c>
      <c r="B1598" t="s">
        <v>54</v>
      </c>
      <c r="C1598" t="s">
        <v>15</v>
      </c>
      <c r="D1598" s="1">
        <v>27941</v>
      </c>
      <c r="E1598" s="1">
        <v>398217</v>
      </c>
      <c r="F1598" s="2">
        <v>41261</v>
      </c>
    </row>
    <row r="1599" spans="1:6" x14ac:dyDescent="0.25">
      <c r="A1599">
        <v>2017</v>
      </c>
      <c r="B1599" t="s">
        <v>54</v>
      </c>
      <c r="C1599" t="s">
        <v>16</v>
      </c>
      <c r="D1599" s="1">
        <v>30444</v>
      </c>
      <c r="E1599" s="1">
        <v>378830</v>
      </c>
      <c r="F1599" s="2">
        <v>40938</v>
      </c>
    </row>
    <row r="1600" spans="1:6" x14ac:dyDescent="0.25">
      <c r="A1600">
        <v>2017</v>
      </c>
      <c r="B1600" t="s">
        <v>54</v>
      </c>
      <c r="C1600" t="s">
        <v>17</v>
      </c>
      <c r="D1600" s="1">
        <v>11060</v>
      </c>
      <c r="E1600" s="1">
        <v>119329</v>
      </c>
      <c r="F1600" s="2">
        <v>36287</v>
      </c>
    </row>
    <row r="1601" spans="1:6" x14ac:dyDescent="0.25">
      <c r="A1601">
        <v>2017</v>
      </c>
      <c r="B1601" t="s">
        <v>54</v>
      </c>
      <c r="C1601" t="s">
        <v>18</v>
      </c>
      <c r="D1601" s="1">
        <v>33064</v>
      </c>
      <c r="E1601" s="1">
        <v>462131</v>
      </c>
      <c r="F1601" s="2">
        <v>45367</v>
      </c>
    </row>
    <row r="1602" spans="1:6" x14ac:dyDescent="0.25">
      <c r="A1602">
        <v>2017</v>
      </c>
      <c r="B1602" t="s">
        <v>54</v>
      </c>
      <c r="C1602" t="s">
        <v>19</v>
      </c>
      <c r="D1602" s="1">
        <v>42906</v>
      </c>
      <c r="E1602" s="1">
        <v>577319</v>
      </c>
      <c r="F1602" s="2">
        <v>51500</v>
      </c>
    </row>
    <row r="1603" spans="1:6" x14ac:dyDescent="0.25">
      <c r="A1603">
        <v>2017</v>
      </c>
      <c r="B1603" t="s">
        <v>54</v>
      </c>
      <c r="C1603" t="s">
        <v>20</v>
      </c>
      <c r="D1603" s="1">
        <v>52149</v>
      </c>
      <c r="E1603" s="1">
        <v>784393</v>
      </c>
      <c r="F1603" s="2">
        <v>45628</v>
      </c>
    </row>
    <row r="1604" spans="1:6" x14ac:dyDescent="0.25">
      <c r="A1604">
        <v>2017</v>
      </c>
      <c r="B1604" t="s">
        <v>54</v>
      </c>
      <c r="C1604" t="s">
        <v>21</v>
      </c>
      <c r="D1604" s="1">
        <v>36334</v>
      </c>
      <c r="E1604" s="1">
        <v>531926</v>
      </c>
      <c r="F1604" s="2">
        <v>48273</v>
      </c>
    </row>
    <row r="1605" spans="1:6" x14ac:dyDescent="0.25">
      <c r="A1605">
        <v>2017</v>
      </c>
      <c r="B1605" t="s">
        <v>54</v>
      </c>
      <c r="C1605" t="s">
        <v>22</v>
      </c>
      <c r="D1605" s="1">
        <v>19589</v>
      </c>
      <c r="E1605" s="1">
        <v>229775</v>
      </c>
      <c r="F1605" s="2">
        <v>35324</v>
      </c>
    </row>
    <row r="1606" spans="1:6" x14ac:dyDescent="0.25">
      <c r="A1606">
        <v>2017</v>
      </c>
      <c r="B1606" t="s">
        <v>54</v>
      </c>
      <c r="C1606" t="s">
        <v>23</v>
      </c>
      <c r="D1606" s="1">
        <v>40324</v>
      </c>
      <c r="E1606" s="1">
        <v>538185</v>
      </c>
      <c r="F1606" s="2">
        <v>41095</v>
      </c>
    </row>
    <row r="1607" spans="1:6" x14ac:dyDescent="0.25">
      <c r="A1607">
        <v>2017</v>
      </c>
      <c r="B1607" t="s">
        <v>54</v>
      </c>
      <c r="C1607" t="s">
        <v>24</v>
      </c>
      <c r="D1607" s="1">
        <v>9270</v>
      </c>
      <c r="E1607" s="1">
        <v>91194</v>
      </c>
      <c r="F1607" s="2">
        <v>38067</v>
      </c>
    </row>
    <row r="1608" spans="1:6" x14ac:dyDescent="0.25">
      <c r="A1608">
        <v>2017</v>
      </c>
      <c r="B1608" t="s">
        <v>54</v>
      </c>
      <c r="C1608" t="s">
        <v>25</v>
      </c>
      <c r="D1608" s="1">
        <v>15024</v>
      </c>
      <c r="E1608" s="1">
        <v>190930</v>
      </c>
      <c r="F1608" s="2">
        <v>38493</v>
      </c>
    </row>
    <row r="1609" spans="1:6" x14ac:dyDescent="0.25">
      <c r="A1609">
        <v>2017</v>
      </c>
      <c r="B1609" t="s">
        <v>54</v>
      </c>
      <c r="C1609" t="s">
        <v>26</v>
      </c>
      <c r="D1609" s="1">
        <v>15910</v>
      </c>
      <c r="E1609" s="1">
        <v>247973</v>
      </c>
      <c r="F1609" s="2">
        <v>42847</v>
      </c>
    </row>
    <row r="1610" spans="1:6" x14ac:dyDescent="0.25">
      <c r="A1610">
        <v>2017</v>
      </c>
      <c r="B1610" t="s">
        <v>54</v>
      </c>
      <c r="C1610" t="s">
        <v>27</v>
      </c>
      <c r="D1610" s="1">
        <v>12612</v>
      </c>
      <c r="E1610" s="1">
        <v>139876</v>
      </c>
      <c r="F1610" s="2">
        <v>46101</v>
      </c>
    </row>
    <row r="1611" spans="1:6" x14ac:dyDescent="0.25">
      <c r="A1611">
        <v>2017</v>
      </c>
      <c r="B1611" t="s">
        <v>54</v>
      </c>
      <c r="C1611" t="s">
        <v>28</v>
      </c>
      <c r="D1611" s="1">
        <v>53977</v>
      </c>
      <c r="E1611" s="1">
        <v>872180</v>
      </c>
      <c r="F1611" s="2">
        <v>52631</v>
      </c>
    </row>
    <row r="1612" spans="1:6" x14ac:dyDescent="0.25">
      <c r="A1612">
        <v>2017</v>
      </c>
      <c r="B1612" t="s">
        <v>54</v>
      </c>
      <c r="C1612" t="s">
        <v>29</v>
      </c>
      <c r="D1612" s="1">
        <v>10538</v>
      </c>
      <c r="E1612" s="1">
        <v>134696</v>
      </c>
      <c r="F1612" s="2">
        <v>36519</v>
      </c>
    </row>
    <row r="1613" spans="1:6" x14ac:dyDescent="0.25">
      <c r="A1613">
        <v>2017</v>
      </c>
      <c r="B1613" t="s">
        <v>54</v>
      </c>
      <c r="C1613" t="s">
        <v>30</v>
      </c>
      <c r="D1613" s="1">
        <v>126549</v>
      </c>
      <c r="E1613" s="1">
        <v>1562385</v>
      </c>
      <c r="F1613" s="2">
        <v>50389</v>
      </c>
    </row>
    <row r="1614" spans="1:6" x14ac:dyDescent="0.25">
      <c r="A1614">
        <v>2017</v>
      </c>
      <c r="B1614" t="s">
        <v>54</v>
      </c>
      <c r="C1614" t="s">
        <v>31</v>
      </c>
      <c r="D1614" s="1">
        <v>61042</v>
      </c>
      <c r="E1614" s="1">
        <v>824989</v>
      </c>
      <c r="F1614" s="2">
        <v>41845</v>
      </c>
    </row>
    <row r="1615" spans="1:6" x14ac:dyDescent="0.25">
      <c r="A1615">
        <v>2017</v>
      </c>
      <c r="B1615" t="s">
        <v>54</v>
      </c>
      <c r="C1615" t="s">
        <v>32</v>
      </c>
      <c r="D1615" s="1">
        <v>7819</v>
      </c>
      <c r="E1615" s="1">
        <v>92052</v>
      </c>
      <c r="F1615" s="2">
        <v>47910</v>
      </c>
    </row>
    <row r="1616" spans="1:6" x14ac:dyDescent="0.25">
      <c r="A1616">
        <v>2017</v>
      </c>
      <c r="B1616" t="s">
        <v>54</v>
      </c>
      <c r="C1616" t="s">
        <v>33</v>
      </c>
      <c r="D1616" s="1">
        <v>68763</v>
      </c>
      <c r="E1616" s="1">
        <v>1018161</v>
      </c>
      <c r="F1616" s="2">
        <v>42564</v>
      </c>
    </row>
    <row r="1617" spans="1:6" x14ac:dyDescent="0.25">
      <c r="A1617">
        <v>2017</v>
      </c>
      <c r="B1617" t="s">
        <v>54</v>
      </c>
      <c r="C1617" t="s">
        <v>34</v>
      </c>
      <c r="D1617" s="1">
        <v>23838</v>
      </c>
      <c r="E1617" s="1">
        <v>301165</v>
      </c>
      <c r="F1617" s="2">
        <v>41040</v>
      </c>
    </row>
    <row r="1618" spans="1:6" x14ac:dyDescent="0.25">
      <c r="A1618">
        <v>2017</v>
      </c>
      <c r="B1618" t="s">
        <v>54</v>
      </c>
      <c r="C1618" t="s">
        <v>35</v>
      </c>
      <c r="D1618" s="1">
        <v>26684</v>
      </c>
      <c r="E1618" s="1">
        <v>347515</v>
      </c>
      <c r="F1618" s="2">
        <v>42870</v>
      </c>
    </row>
    <row r="1619" spans="1:6" x14ac:dyDescent="0.25">
      <c r="A1619">
        <v>2017</v>
      </c>
      <c r="B1619" t="s">
        <v>54</v>
      </c>
      <c r="C1619" t="s">
        <v>36</v>
      </c>
      <c r="D1619" s="1">
        <v>75374</v>
      </c>
      <c r="E1619" s="1">
        <v>1115565</v>
      </c>
      <c r="F1619" s="2">
        <v>43972</v>
      </c>
    </row>
    <row r="1620" spans="1:6" x14ac:dyDescent="0.25">
      <c r="A1620">
        <v>2017</v>
      </c>
      <c r="B1620" t="s">
        <v>54</v>
      </c>
      <c r="C1620" t="s">
        <v>37</v>
      </c>
      <c r="D1620" s="1">
        <v>7674</v>
      </c>
      <c r="E1620" s="1">
        <v>76263</v>
      </c>
      <c r="F1620" s="2">
        <v>42503</v>
      </c>
    </row>
    <row r="1621" spans="1:6" x14ac:dyDescent="0.25">
      <c r="A1621">
        <v>2017</v>
      </c>
      <c r="B1621" t="s">
        <v>54</v>
      </c>
      <c r="C1621" t="s">
        <v>38</v>
      </c>
      <c r="D1621" s="1">
        <v>29784</v>
      </c>
      <c r="E1621" s="1">
        <v>395329</v>
      </c>
      <c r="F1621" s="2">
        <v>38973</v>
      </c>
    </row>
    <row r="1622" spans="1:6" x14ac:dyDescent="0.25">
      <c r="A1622">
        <v>2017</v>
      </c>
      <c r="B1622" t="s">
        <v>54</v>
      </c>
      <c r="C1622" t="s">
        <v>39</v>
      </c>
      <c r="D1622" s="1">
        <v>8036</v>
      </c>
      <c r="E1622" s="1">
        <v>86427</v>
      </c>
      <c r="F1622" s="2">
        <v>38278</v>
      </c>
    </row>
    <row r="1623" spans="1:6" x14ac:dyDescent="0.25">
      <c r="A1623">
        <v>2017</v>
      </c>
      <c r="B1623" t="s">
        <v>54</v>
      </c>
      <c r="C1623" t="s">
        <v>40</v>
      </c>
      <c r="D1623" s="1">
        <v>39250</v>
      </c>
      <c r="E1623" s="1">
        <v>618046</v>
      </c>
      <c r="F1623" s="2">
        <v>44773</v>
      </c>
    </row>
    <row r="1624" spans="1:6" x14ac:dyDescent="0.25">
      <c r="A1624">
        <v>2017</v>
      </c>
      <c r="B1624" t="s">
        <v>54</v>
      </c>
      <c r="C1624" t="s">
        <v>41</v>
      </c>
      <c r="D1624" s="1">
        <v>145842</v>
      </c>
      <c r="E1624" s="1">
        <v>2432880</v>
      </c>
      <c r="F1624" s="2">
        <v>50316</v>
      </c>
    </row>
    <row r="1625" spans="1:6" x14ac:dyDescent="0.25">
      <c r="A1625">
        <v>2017</v>
      </c>
      <c r="B1625" t="s">
        <v>54</v>
      </c>
      <c r="C1625" t="s">
        <v>42</v>
      </c>
      <c r="D1625" s="1">
        <v>19048</v>
      </c>
      <c r="E1625" s="1">
        <v>276552</v>
      </c>
      <c r="F1625" s="2">
        <v>42378</v>
      </c>
    </row>
    <row r="1626" spans="1:6" x14ac:dyDescent="0.25">
      <c r="A1626">
        <v>2017</v>
      </c>
      <c r="B1626" t="s">
        <v>54</v>
      </c>
      <c r="C1626" t="s">
        <v>43</v>
      </c>
      <c r="D1626" s="1">
        <v>5138</v>
      </c>
      <c r="E1626" s="1">
        <v>55012</v>
      </c>
      <c r="F1626" s="2">
        <v>38650</v>
      </c>
    </row>
    <row r="1627" spans="1:6" x14ac:dyDescent="0.25">
      <c r="A1627">
        <v>2017</v>
      </c>
      <c r="B1627" t="s">
        <v>54</v>
      </c>
      <c r="C1627" t="s">
        <v>44</v>
      </c>
      <c r="D1627" s="1">
        <v>42996</v>
      </c>
      <c r="E1627" s="1">
        <v>652711</v>
      </c>
      <c r="F1627" s="2">
        <v>42291</v>
      </c>
    </row>
    <row r="1628" spans="1:6" x14ac:dyDescent="0.25">
      <c r="A1628">
        <v>2017</v>
      </c>
      <c r="B1628" t="s">
        <v>54</v>
      </c>
      <c r="C1628" t="s">
        <v>45</v>
      </c>
      <c r="D1628" s="1">
        <v>39715</v>
      </c>
      <c r="E1628" s="1">
        <v>610599</v>
      </c>
      <c r="F1628" s="2">
        <v>58924</v>
      </c>
    </row>
    <row r="1629" spans="1:6" x14ac:dyDescent="0.25">
      <c r="A1629">
        <v>2017</v>
      </c>
      <c r="B1629" t="s">
        <v>54</v>
      </c>
      <c r="C1629" t="s">
        <v>46</v>
      </c>
      <c r="D1629" s="1">
        <v>10925</v>
      </c>
      <c r="E1629" s="1">
        <v>129300</v>
      </c>
      <c r="F1629" s="2">
        <v>37489</v>
      </c>
    </row>
    <row r="1630" spans="1:6" x14ac:dyDescent="0.25">
      <c r="A1630">
        <v>2017</v>
      </c>
      <c r="B1630" t="s">
        <v>54</v>
      </c>
      <c r="C1630" t="s">
        <v>47</v>
      </c>
      <c r="D1630" s="1">
        <v>35433</v>
      </c>
      <c r="E1630" s="1">
        <v>539603</v>
      </c>
      <c r="F1630" s="2">
        <v>39831</v>
      </c>
    </row>
    <row r="1631" spans="1:6" x14ac:dyDescent="0.25">
      <c r="A1631">
        <v>2017</v>
      </c>
      <c r="B1631" t="s">
        <v>54</v>
      </c>
      <c r="C1631" t="s">
        <v>48</v>
      </c>
      <c r="D1631" s="1">
        <v>4822</v>
      </c>
      <c r="E1631" s="1">
        <v>49799</v>
      </c>
      <c r="F1631" s="2">
        <v>40999</v>
      </c>
    </row>
    <row r="1632" spans="1:6" x14ac:dyDescent="0.25">
      <c r="A1632">
        <v>2017</v>
      </c>
      <c r="B1632" t="s">
        <v>53</v>
      </c>
      <c r="C1632" t="s">
        <v>1</v>
      </c>
      <c r="D1632" s="1">
        <v>1969</v>
      </c>
      <c r="E1632" s="1">
        <v>20807</v>
      </c>
      <c r="F1632" s="2">
        <v>58932</v>
      </c>
    </row>
    <row r="1633" spans="1:6" x14ac:dyDescent="0.25">
      <c r="A1633">
        <v>2017</v>
      </c>
      <c r="B1633" t="s">
        <v>53</v>
      </c>
      <c r="C1633" t="s">
        <v>2</v>
      </c>
      <c r="D1633" s="1">
        <v>2461</v>
      </c>
      <c r="E1633" s="1">
        <v>44962</v>
      </c>
      <c r="F1633" s="2">
        <v>71171</v>
      </c>
    </row>
    <row r="1634" spans="1:6" x14ac:dyDescent="0.25">
      <c r="A1634">
        <v>2017</v>
      </c>
      <c r="B1634" t="s">
        <v>53</v>
      </c>
      <c r="C1634" t="s">
        <v>3</v>
      </c>
      <c r="D1634" s="1">
        <v>1123</v>
      </c>
      <c r="E1634" s="1">
        <v>12766</v>
      </c>
      <c r="F1634" s="2">
        <v>56682</v>
      </c>
    </row>
    <row r="1635" spans="1:6" x14ac:dyDescent="0.25">
      <c r="A1635">
        <v>2017</v>
      </c>
      <c r="B1635" t="s">
        <v>53</v>
      </c>
      <c r="C1635" t="s">
        <v>4</v>
      </c>
      <c r="D1635" s="1">
        <v>22519</v>
      </c>
      <c r="E1635" s="1">
        <v>513029</v>
      </c>
      <c r="F1635" s="2">
        <v>172309</v>
      </c>
    </row>
    <row r="1636" spans="1:6" x14ac:dyDescent="0.25">
      <c r="A1636">
        <v>2017</v>
      </c>
      <c r="B1636" t="s">
        <v>53</v>
      </c>
      <c r="C1636" t="s">
        <v>5</v>
      </c>
      <c r="D1636" s="1">
        <v>3891</v>
      </c>
      <c r="E1636" s="1">
        <v>71641</v>
      </c>
      <c r="F1636" s="2">
        <v>100781</v>
      </c>
    </row>
    <row r="1637" spans="1:6" x14ac:dyDescent="0.25">
      <c r="A1637">
        <v>2017</v>
      </c>
      <c r="B1637" t="s">
        <v>53</v>
      </c>
      <c r="C1637" t="s">
        <v>6</v>
      </c>
      <c r="D1637" s="1">
        <v>2146</v>
      </c>
      <c r="E1637" s="1">
        <v>31542</v>
      </c>
      <c r="F1637" s="2">
        <v>103094</v>
      </c>
    </row>
    <row r="1638" spans="1:6" x14ac:dyDescent="0.25">
      <c r="A1638">
        <v>2017</v>
      </c>
      <c r="B1638" t="s">
        <v>53</v>
      </c>
      <c r="C1638" t="s">
        <v>7</v>
      </c>
      <c r="D1638">
        <v>409</v>
      </c>
      <c r="E1638" s="1">
        <v>4560</v>
      </c>
      <c r="F1638" s="2">
        <v>64686</v>
      </c>
    </row>
    <row r="1639" spans="1:6" x14ac:dyDescent="0.25">
      <c r="A1639">
        <v>2017</v>
      </c>
      <c r="B1639" t="s">
        <v>53</v>
      </c>
      <c r="C1639" t="s">
        <v>8</v>
      </c>
      <c r="D1639" s="1">
        <v>10983</v>
      </c>
      <c r="E1639" s="1">
        <v>138039</v>
      </c>
      <c r="F1639" s="2">
        <v>80305</v>
      </c>
    </row>
    <row r="1640" spans="1:6" x14ac:dyDescent="0.25">
      <c r="A1640">
        <v>2017</v>
      </c>
      <c r="B1640" t="s">
        <v>53</v>
      </c>
      <c r="C1640" t="s">
        <v>9</v>
      </c>
      <c r="D1640" s="1">
        <v>4911</v>
      </c>
      <c r="E1640" s="1">
        <v>116074</v>
      </c>
      <c r="F1640" s="2">
        <v>96306</v>
      </c>
    </row>
    <row r="1641" spans="1:6" x14ac:dyDescent="0.25">
      <c r="A1641">
        <v>2017</v>
      </c>
      <c r="B1641" t="s">
        <v>53</v>
      </c>
      <c r="C1641" t="s">
        <v>10</v>
      </c>
      <c r="D1641" s="1">
        <v>1175</v>
      </c>
      <c r="E1641" s="1">
        <v>8923</v>
      </c>
      <c r="F1641" s="2">
        <v>51032</v>
      </c>
    </row>
    <row r="1642" spans="1:6" x14ac:dyDescent="0.25">
      <c r="A1642">
        <v>2017</v>
      </c>
      <c r="B1642" t="s">
        <v>53</v>
      </c>
      <c r="C1642" t="s">
        <v>11</v>
      </c>
      <c r="D1642" s="1">
        <v>6534</v>
      </c>
      <c r="E1642" s="1">
        <v>96181</v>
      </c>
      <c r="F1642" s="2">
        <v>85328</v>
      </c>
    </row>
    <row r="1643" spans="1:6" x14ac:dyDescent="0.25">
      <c r="A1643">
        <v>2017</v>
      </c>
      <c r="B1643" t="s">
        <v>53</v>
      </c>
      <c r="C1643" t="s">
        <v>12</v>
      </c>
      <c r="D1643" s="1">
        <v>2019</v>
      </c>
      <c r="E1643" s="1">
        <v>31465</v>
      </c>
      <c r="F1643" s="2">
        <v>59391</v>
      </c>
    </row>
    <row r="1644" spans="1:6" x14ac:dyDescent="0.25">
      <c r="A1644">
        <v>2017</v>
      </c>
      <c r="B1644" t="s">
        <v>53</v>
      </c>
      <c r="C1644" t="s">
        <v>13</v>
      </c>
      <c r="D1644" s="1">
        <v>1698</v>
      </c>
      <c r="E1644" s="1">
        <v>21891</v>
      </c>
      <c r="F1644" s="2">
        <v>55957</v>
      </c>
    </row>
    <row r="1645" spans="1:6" x14ac:dyDescent="0.25">
      <c r="A1645">
        <v>2017</v>
      </c>
      <c r="B1645" t="s">
        <v>53</v>
      </c>
      <c r="C1645" t="s">
        <v>14</v>
      </c>
      <c r="D1645" s="1">
        <v>1260</v>
      </c>
      <c r="E1645" s="1">
        <v>19279</v>
      </c>
      <c r="F1645" s="2">
        <v>61084</v>
      </c>
    </row>
    <row r="1646" spans="1:6" x14ac:dyDescent="0.25">
      <c r="A1646">
        <v>2017</v>
      </c>
      <c r="B1646" t="s">
        <v>53</v>
      </c>
      <c r="C1646" t="s">
        <v>15</v>
      </c>
      <c r="D1646" s="1">
        <v>1697</v>
      </c>
      <c r="E1646" s="1">
        <v>22698</v>
      </c>
      <c r="F1646" s="2">
        <v>54857</v>
      </c>
    </row>
    <row r="1647" spans="1:6" x14ac:dyDescent="0.25">
      <c r="A1647">
        <v>2017</v>
      </c>
      <c r="B1647" t="s">
        <v>53</v>
      </c>
      <c r="C1647" t="s">
        <v>16</v>
      </c>
      <c r="D1647" s="1">
        <v>1650</v>
      </c>
      <c r="E1647" s="1">
        <v>22941</v>
      </c>
      <c r="F1647" s="2">
        <v>55038</v>
      </c>
    </row>
    <row r="1648" spans="1:6" x14ac:dyDescent="0.25">
      <c r="A1648">
        <v>2017</v>
      </c>
      <c r="B1648" t="s">
        <v>53</v>
      </c>
      <c r="C1648" t="s">
        <v>17</v>
      </c>
      <c r="D1648">
        <v>843</v>
      </c>
      <c r="E1648" s="1">
        <v>7340</v>
      </c>
      <c r="F1648" s="2">
        <v>52561</v>
      </c>
    </row>
    <row r="1649" spans="1:6" x14ac:dyDescent="0.25">
      <c r="A1649">
        <v>2017</v>
      </c>
      <c r="B1649" t="s">
        <v>53</v>
      </c>
      <c r="C1649" t="s">
        <v>18</v>
      </c>
      <c r="D1649" s="1">
        <v>2719</v>
      </c>
      <c r="E1649" s="1">
        <v>37583</v>
      </c>
      <c r="F1649" s="2">
        <v>88009</v>
      </c>
    </row>
    <row r="1650" spans="1:6" x14ac:dyDescent="0.25">
      <c r="A1650">
        <v>2017</v>
      </c>
      <c r="B1650" t="s">
        <v>53</v>
      </c>
      <c r="C1650" t="s">
        <v>19</v>
      </c>
      <c r="D1650" s="1">
        <v>5143</v>
      </c>
      <c r="E1650" s="1">
        <v>91861</v>
      </c>
      <c r="F1650" s="2">
        <v>114166</v>
      </c>
    </row>
    <row r="1651" spans="1:6" x14ac:dyDescent="0.25">
      <c r="A1651">
        <v>2017</v>
      </c>
      <c r="B1651" t="s">
        <v>53</v>
      </c>
      <c r="C1651" t="s">
        <v>20</v>
      </c>
      <c r="D1651" s="1">
        <v>5934</v>
      </c>
      <c r="E1651" s="1">
        <v>56524</v>
      </c>
      <c r="F1651" s="2">
        <v>70884</v>
      </c>
    </row>
    <row r="1652" spans="1:6" x14ac:dyDescent="0.25">
      <c r="A1652">
        <v>2017</v>
      </c>
      <c r="B1652" t="s">
        <v>53</v>
      </c>
      <c r="C1652" t="s">
        <v>21</v>
      </c>
      <c r="D1652" s="1">
        <v>3663</v>
      </c>
      <c r="E1652" s="1">
        <v>50310</v>
      </c>
      <c r="F1652" s="2">
        <v>75459</v>
      </c>
    </row>
    <row r="1653" spans="1:6" x14ac:dyDescent="0.25">
      <c r="A1653">
        <v>2017</v>
      </c>
      <c r="B1653" t="s">
        <v>53</v>
      </c>
      <c r="C1653" t="s">
        <v>22</v>
      </c>
      <c r="D1653">
        <v>962</v>
      </c>
      <c r="E1653" s="1">
        <v>11593</v>
      </c>
      <c r="F1653" s="2">
        <v>48002</v>
      </c>
    </row>
    <row r="1654" spans="1:6" x14ac:dyDescent="0.25">
      <c r="A1654">
        <v>2017</v>
      </c>
      <c r="B1654" t="s">
        <v>53</v>
      </c>
      <c r="C1654" t="s">
        <v>23</v>
      </c>
      <c r="D1654" s="1">
        <v>3051</v>
      </c>
      <c r="E1654" s="1">
        <v>48249</v>
      </c>
      <c r="F1654" s="2">
        <v>73665</v>
      </c>
    </row>
    <row r="1655" spans="1:6" x14ac:dyDescent="0.25">
      <c r="A1655">
        <v>2017</v>
      </c>
      <c r="B1655" t="s">
        <v>53</v>
      </c>
      <c r="C1655" t="s">
        <v>24</v>
      </c>
      <c r="D1655">
        <v>759</v>
      </c>
      <c r="E1655" s="1">
        <v>6394</v>
      </c>
      <c r="F1655" s="2">
        <v>51903</v>
      </c>
    </row>
    <row r="1656" spans="1:6" x14ac:dyDescent="0.25">
      <c r="A1656">
        <v>2017</v>
      </c>
      <c r="B1656" t="s">
        <v>53</v>
      </c>
      <c r="C1656" t="s">
        <v>25</v>
      </c>
      <c r="D1656">
        <v>964</v>
      </c>
      <c r="E1656" s="1">
        <v>18204</v>
      </c>
      <c r="F1656" s="2">
        <v>61365</v>
      </c>
    </row>
    <row r="1657" spans="1:6" x14ac:dyDescent="0.25">
      <c r="A1657">
        <v>2017</v>
      </c>
      <c r="B1657" t="s">
        <v>53</v>
      </c>
      <c r="C1657" t="s">
        <v>26</v>
      </c>
      <c r="D1657" s="1">
        <v>1440</v>
      </c>
      <c r="E1657" s="1">
        <v>14735</v>
      </c>
      <c r="F1657" s="2">
        <v>65866</v>
      </c>
    </row>
    <row r="1658" spans="1:6" x14ac:dyDescent="0.25">
      <c r="A1658">
        <v>2017</v>
      </c>
      <c r="B1658" t="s">
        <v>53</v>
      </c>
      <c r="C1658" t="s">
        <v>27</v>
      </c>
      <c r="D1658">
        <v>843</v>
      </c>
      <c r="E1658" s="1">
        <v>12554</v>
      </c>
      <c r="F1658" s="2">
        <v>88119</v>
      </c>
    </row>
    <row r="1659" spans="1:6" x14ac:dyDescent="0.25">
      <c r="A1659">
        <v>2017</v>
      </c>
      <c r="B1659" t="s">
        <v>53</v>
      </c>
      <c r="C1659" t="s">
        <v>28</v>
      </c>
      <c r="D1659" s="1">
        <v>3595</v>
      </c>
      <c r="E1659" s="1">
        <v>70379</v>
      </c>
      <c r="F1659" s="2">
        <v>108638</v>
      </c>
    </row>
    <row r="1660" spans="1:6" x14ac:dyDescent="0.25">
      <c r="A1660">
        <v>2017</v>
      </c>
      <c r="B1660" t="s">
        <v>53</v>
      </c>
      <c r="C1660" t="s">
        <v>29</v>
      </c>
      <c r="D1660">
        <v>929</v>
      </c>
      <c r="E1660" s="1">
        <v>12398</v>
      </c>
      <c r="F1660" s="2">
        <v>51009</v>
      </c>
    </row>
    <row r="1661" spans="1:6" x14ac:dyDescent="0.25">
      <c r="A1661">
        <v>2017</v>
      </c>
      <c r="B1661" t="s">
        <v>53</v>
      </c>
      <c r="C1661" t="s">
        <v>30</v>
      </c>
      <c r="D1661" s="1">
        <v>12397</v>
      </c>
      <c r="E1661" s="1">
        <v>269233</v>
      </c>
      <c r="F1661" s="2">
        <v>119508</v>
      </c>
    </row>
    <row r="1662" spans="1:6" x14ac:dyDescent="0.25">
      <c r="A1662">
        <v>2017</v>
      </c>
      <c r="B1662" t="s">
        <v>53</v>
      </c>
      <c r="C1662" t="s">
        <v>31</v>
      </c>
      <c r="D1662" s="1">
        <v>5042</v>
      </c>
      <c r="E1662" s="1">
        <v>78826</v>
      </c>
      <c r="F1662" s="2">
        <v>80496</v>
      </c>
    </row>
    <row r="1663" spans="1:6" x14ac:dyDescent="0.25">
      <c r="A1663">
        <v>2017</v>
      </c>
      <c r="B1663" t="s">
        <v>53</v>
      </c>
      <c r="C1663" t="s">
        <v>32</v>
      </c>
      <c r="D1663">
        <v>396</v>
      </c>
      <c r="E1663" s="1">
        <v>6502</v>
      </c>
      <c r="F1663" s="2">
        <v>65114</v>
      </c>
    </row>
    <row r="1664" spans="1:6" x14ac:dyDescent="0.25">
      <c r="A1664">
        <v>2017</v>
      </c>
      <c r="B1664" t="s">
        <v>53</v>
      </c>
      <c r="C1664" t="s">
        <v>33</v>
      </c>
      <c r="D1664" s="1">
        <v>4456</v>
      </c>
      <c r="E1664" s="1">
        <v>71562</v>
      </c>
      <c r="F1664" s="2">
        <v>67912</v>
      </c>
    </row>
    <row r="1665" spans="1:6" x14ac:dyDescent="0.25">
      <c r="A1665">
        <v>2017</v>
      </c>
      <c r="B1665" t="s">
        <v>53</v>
      </c>
      <c r="C1665" t="s">
        <v>34</v>
      </c>
      <c r="D1665" s="1">
        <v>1491</v>
      </c>
      <c r="E1665" s="1">
        <v>20417</v>
      </c>
      <c r="F1665" s="2">
        <v>57922</v>
      </c>
    </row>
    <row r="1666" spans="1:6" x14ac:dyDescent="0.25">
      <c r="A1666">
        <v>2017</v>
      </c>
      <c r="B1666" t="s">
        <v>53</v>
      </c>
      <c r="C1666" t="s">
        <v>35</v>
      </c>
      <c r="D1666" s="1">
        <v>3521</v>
      </c>
      <c r="E1666" s="1">
        <v>34177</v>
      </c>
      <c r="F1666" s="2">
        <v>80210</v>
      </c>
    </row>
    <row r="1667" spans="1:6" x14ac:dyDescent="0.25">
      <c r="A1667">
        <v>2017</v>
      </c>
      <c r="B1667" t="s">
        <v>53</v>
      </c>
      <c r="C1667" t="s">
        <v>36</v>
      </c>
      <c r="D1667" s="1">
        <v>4664</v>
      </c>
      <c r="E1667" s="1">
        <v>83352</v>
      </c>
      <c r="F1667" s="2">
        <v>78987</v>
      </c>
    </row>
    <row r="1668" spans="1:6" x14ac:dyDescent="0.25">
      <c r="A1668">
        <v>2017</v>
      </c>
      <c r="B1668" t="s">
        <v>53</v>
      </c>
      <c r="C1668" t="s">
        <v>37</v>
      </c>
      <c r="D1668">
        <v>745</v>
      </c>
      <c r="E1668" s="1">
        <v>6125</v>
      </c>
      <c r="F1668" s="2">
        <v>70660</v>
      </c>
    </row>
    <row r="1669" spans="1:6" x14ac:dyDescent="0.25">
      <c r="A1669">
        <v>2017</v>
      </c>
      <c r="B1669" t="s">
        <v>53</v>
      </c>
      <c r="C1669" t="s">
        <v>38</v>
      </c>
      <c r="D1669" s="1">
        <v>2430</v>
      </c>
      <c r="E1669" s="1">
        <v>27428</v>
      </c>
      <c r="F1669" s="2">
        <v>61428</v>
      </c>
    </row>
    <row r="1670" spans="1:6" x14ac:dyDescent="0.25">
      <c r="A1670">
        <v>2017</v>
      </c>
      <c r="B1670" t="s">
        <v>53</v>
      </c>
      <c r="C1670" t="s">
        <v>39</v>
      </c>
      <c r="D1670">
        <v>561</v>
      </c>
      <c r="E1670" s="1">
        <v>5720</v>
      </c>
      <c r="F1670" s="2">
        <v>47231</v>
      </c>
    </row>
    <row r="1671" spans="1:6" x14ac:dyDescent="0.25">
      <c r="A1671">
        <v>2017</v>
      </c>
      <c r="B1671" t="s">
        <v>53</v>
      </c>
      <c r="C1671" t="s">
        <v>40</v>
      </c>
      <c r="D1671" s="1">
        <v>3260</v>
      </c>
      <c r="E1671" s="1">
        <v>45482</v>
      </c>
      <c r="F1671" s="2">
        <v>68381</v>
      </c>
    </row>
    <row r="1672" spans="1:6" x14ac:dyDescent="0.25">
      <c r="A1672">
        <v>2017</v>
      </c>
      <c r="B1672" t="s">
        <v>53</v>
      </c>
      <c r="C1672" t="s">
        <v>41</v>
      </c>
      <c r="D1672" s="1">
        <v>9521</v>
      </c>
      <c r="E1672" s="1">
        <v>201873</v>
      </c>
      <c r="F1672" s="2">
        <v>84394</v>
      </c>
    </row>
    <row r="1673" spans="1:6" x14ac:dyDescent="0.25">
      <c r="A1673">
        <v>2017</v>
      </c>
      <c r="B1673" t="s">
        <v>53</v>
      </c>
      <c r="C1673" t="s">
        <v>42</v>
      </c>
      <c r="D1673" s="1">
        <v>2347</v>
      </c>
      <c r="E1673" s="1">
        <v>37185</v>
      </c>
      <c r="F1673" s="2">
        <v>71167</v>
      </c>
    </row>
    <row r="1674" spans="1:6" x14ac:dyDescent="0.25">
      <c r="A1674">
        <v>2017</v>
      </c>
      <c r="B1674" t="s">
        <v>53</v>
      </c>
      <c r="C1674" t="s">
        <v>43</v>
      </c>
      <c r="D1674">
        <v>503</v>
      </c>
      <c r="E1674" s="1">
        <v>4478</v>
      </c>
      <c r="F1674" s="2">
        <v>58372</v>
      </c>
    </row>
    <row r="1675" spans="1:6" x14ac:dyDescent="0.25">
      <c r="A1675">
        <v>2017</v>
      </c>
      <c r="B1675" t="s">
        <v>53</v>
      </c>
      <c r="C1675" t="s">
        <v>44</v>
      </c>
      <c r="D1675" s="1">
        <v>4222</v>
      </c>
      <c r="E1675" s="1">
        <v>67623</v>
      </c>
      <c r="F1675" s="2">
        <v>98219</v>
      </c>
    </row>
    <row r="1676" spans="1:6" x14ac:dyDescent="0.25">
      <c r="A1676">
        <v>2017</v>
      </c>
      <c r="B1676" t="s">
        <v>53</v>
      </c>
      <c r="C1676" t="s">
        <v>45</v>
      </c>
      <c r="D1676" s="1">
        <v>4271</v>
      </c>
      <c r="E1676" s="1">
        <v>125798</v>
      </c>
      <c r="F1676" s="2">
        <v>172513</v>
      </c>
    </row>
    <row r="1677" spans="1:6" x14ac:dyDescent="0.25">
      <c r="A1677">
        <v>2017</v>
      </c>
      <c r="B1677" t="s">
        <v>53</v>
      </c>
      <c r="C1677" t="s">
        <v>46</v>
      </c>
      <c r="D1677">
        <v>764</v>
      </c>
      <c r="E1677" s="1">
        <v>8615</v>
      </c>
      <c r="F1677" s="2">
        <v>50474</v>
      </c>
    </row>
    <row r="1678" spans="1:6" x14ac:dyDescent="0.25">
      <c r="A1678">
        <v>2017</v>
      </c>
      <c r="B1678" t="s">
        <v>53</v>
      </c>
      <c r="C1678" t="s">
        <v>47</v>
      </c>
      <c r="D1678" s="1">
        <v>2126</v>
      </c>
      <c r="E1678" s="1">
        <v>47658</v>
      </c>
      <c r="F1678" s="2">
        <v>71912</v>
      </c>
    </row>
    <row r="1679" spans="1:6" x14ac:dyDescent="0.25">
      <c r="A1679">
        <v>2017</v>
      </c>
      <c r="B1679" t="s">
        <v>53</v>
      </c>
      <c r="C1679" t="s">
        <v>48</v>
      </c>
      <c r="D1679">
        <v>389</v>
      </c>
      <c r="E1679" s="1">
        <v>3680</v>
      </c>
      <c r="F1679" s="2">
        <v>46375</v>
      </c>
    </row>
    <row r="1680" spans="1:6" x14ac:dyDescent="0.25">
      <c r="A1680">
        <v>2017</v>
      </c>
      <c r="B1680" t="s">
        <v>56</v>
      </c>
      <c r="C1680" t="s">
        <v>1</v>
      </c>
      <c r="D1680" s="1">
        <v>13089</v>
      </c>
      <c r="E1680" s="1">
        <v>94756</v>
      </c>
      <c r="F1680" s="2">
        <v>66324</v>
      </c>
    </row>
    <row r="1681" spans="1:6" x14ac:dyDescent="0.25">
      <c r="A1681">
        <v>2017</v>
      </c>
      <c r="B1681" t="s">
        <v>56</v>
      </c>
      <c r="C1681" t="s">
        <v>2</v>
      </c>
      <c r="D1681" s="1">
        <v>15754</v>
      </c>
      <c r="E1681" s="1">
        <v>206540</v>
      </c>
      <c r="F1681" s="2">
        <v>68059</v>
      </c>
    </row>
    <row r="1682" spans="1:6" x14ac:dyDescent="0.25">
      <c r="A1682">
        <v>2017</v>
      </c>
      <c r="B1682" t="s">
        <v>56</v>
      </c>
      <c r="C1682" t="s">
        <v>3</v>
      </c>
      <c r="D1682" s="1">
        <v>8251</v>
      </c>
      <c r="E1682" s="1">
        <v>49596</v>
      </c>
      <c r="F1682" s="2">
        <v>55939</v>
      </c>
    </row>
    <row r="1683" spans="1:6" x14ac:dyDescent="0.25">
      <c r="A1683">
        <v>2017</v>
      </c>
      <c r="B1683" t="s">
        <v>56</v>
      </c>
      <c r="C1683" t="s">
        <v>4</v>
      </c>
      <c r="D1683" s="1">
        <v>98024</v>
      </c>
      <c r="E1683" s="1">
        <v>827494</v>
      </c>
      <c r="F1683" s="2">
        <v>104466</v>
      </c>
    </row>
    <row r="1684" spans="1:6" x14ac:dyDescent="0.25">
      <c r="A1684">
        <v>2017</v>
      </c>
      <c r="B1684" t="s">
        <v>56</v>
      </c>
      <c r="C1684" t="s">
        <v>5</v>
      </c>
      <c r="D1684" s="1">
        <v>22552</v>
      </c>
      <c r="E1684" s="1">
        <v>161870</v>
      </c>
      <c r="F1684" s="2">
        <v>81536</v>
      </c>
    </row>
    <row r="1685" spans="1:6" x14ac:dyDescent="0.25">
      <c r="A1685">
        <v>2017</v>
      </c>
      <c r="B1685" t="s">
        <v>56</v>
      </c>
      <c r="C1685" t="s">
        <v>6</v>
      </c>
      <c r="D1685" s="1">
        <v>10779</v>
      </c>
      <c r="E1685" s="1">
        <v>126051</v>
      </c>
      <c r="F1685" s="2">
        <v>152598</v>
      </c>
    </row>
    <row r="1686" spans="1:6" x14ac:dyDescent="0.25">
      <c r="A1686">
        <v>2017</v>
      </c>
      <c r="B1686" t="s">
        <v>56</v>
      </c>
      <c r="C1686" t="s">
        <v>7</v>
      </c>
      <c r="D1686" s="1">
        <v>2800</v>
      </c>
      <c r="E1686" s="1">
        <v>47894</v>
      </c>
      <c r="F1686" s="2">
        <v>92267</v>
      </c>
    </row>
    <row r="1687" spans="1:6" x14ac:dyDescent="0.25">
      <c r="A1687">
        <v>2017</v>
      </c>
      <c r="B1687" t="s">
        <v>56</v>
      </c>
      <c r="C1687" t="s">
        <v>8</v>
      </c>
      <c r="D1687" s="1">
        <v>71616</v>
      </c>
      <c r="E1687" s="1">
        <v>556510</v>
      </c>
      <c r="F1687" s="2">
        <v>72708</v>
      </c>
    </row>
    <row r="1688" spans="1:6" x14ac:dyDescent="0.25">
      <c r="A1688">
        <v>2017</v>
      </c>
      <c r="B1688" t="s">
        <v>56</v>
      </c>
      <c r="C1688" t="s">
        <v>9</v>
      </c>
      <c r="D1688" s="1">
        <v>25978</v>
      </c>
      <c r="E1688" s="1">
        <v>233995</v>
      </c>
      <c r="F1688" s="2">
        <v>81197</v>
      </c>
    </row>
    <row r="1689" spans="1:6" x14ac:dyDescent="0.25">
      <c r="A1689">
        <v>2017</v>
      </c>
      <c r="B1689" t="s">
        <v>56</v>
      </c>
      <c r="C1689" t="s">
        <v>10</v>
      </c>
      <c r="D1689" s="1">
        <v>5522</v>
      </c>
      <c r="E1689" s="1">
        <v>31064</v>
      </c>
      <c r="F1689" s="2">
        <v>53820</v>
      </c>
    </row>
    <row r="1690" spans="1:6" x14ac:dyDescent="0.25">
      <c r="A1690">
        <v>2017</v>
      </c>
      <c r="B1690" t="s">
        <v>56</v>
      </c>
      <c r="C1690" t="s">
        <v>11</v>
      </c>
      <c r="D1690" s="1">
        <v>32114</v>
      </c>
      <c r="E1690" s="1">
        <v>370517</v>
      </c>
      <c r="F1690" s="2">
        <v>104689</v>
      </c>
    </row>
    <row r="1691" spans="1:6" x14ac:dyDescent="0.25">
      <c r="A1691">
        <v>2017</v>
      </c>
      <c r="B1691" t="s">
        <v>56</v>
      </c>
      <c r="C1691" t="s">
        <v>12</v>
      </c>
      <c r="D1691" s="1">
        <v>16124</v>
      </c>
      <c r="E1691" s="1">
        <v>131758</v>
      </c>
      <c r="F1691" s="2">
        <v>62518</v>
      </c>
    </row>
    <row r="1692" spans="1:6" x14ac:dyDescent="0.25">
      <c r="A1692">
        <v>2017</v>
      </c>
      <c r="B1692" t="s">
        <v>56</v>
      </c>
      <c r="C1692" t="s">
        <v>13</v>
      </c>
      <c r="D1692" s="1">
        <v>9983</v>
      </c>
      <c r="E1692" s="1">
        <v>108983</v>
      </c>
      <c r="F1692" s="2">
        <v>71597</v>
      </c>
    </row>
    <row r="1693" spans="1:6" x14ac:dyDescent="0.25">
      <c r="A1693">
        <v>2017</v>
      </c>
      <c r="B1693" t="s">
        <v>56</v>
      </c>
      <c r="C1693" t="s">
        <v>14</v>
      </c>
      <c r="D1693" s="1">
        <v>8858</v>
      </c>
      <c r="E1693" s="1">
        <v>74321</v>
      </c>
      <c r="F1693" s="2">
        <v>65845</v>
      </c>
    </row>
    <row r="1694" spans="1:6" x14ac:dyDescent="0.25">
      <c r="A1694">
        <v>2017</v>
      </c>
      <c r="B1694" t="s">
        <v>56</v>
      </c>
      <c r="C1694" t="s">
        <v>15</v>
      </c>
      <c r="D1694" s="1">
        <v>10845</v>
      </c>
      <c r="E1694" s="1">
        <v>93126</v>
      </c>
      <c r="F1694" s="2">
        <v>64967</v>
      </c>
    </row>
    <row r="1695" spans="1:6" x14ac:dyDescent="0.25">
      <c r="A1695">
        <v>2017</v>
      </c>
      <c r="B1695" t="s">
        <v>56</v>
      </c>
      <c r="C1695" t="s">
        <v>16</v>
      </c>
      <c r="D1695" s="1">
        <v>13618</v>
      </c>
      <c r="E1695" s="1">
        <v>85771</v>
      </c>
      <c r="F1695" s="2">
        <v>59758</v>
      </c>
    </row>
    <row r="1696" spans="1:6" x14ac:dyDescent="0.25">
      <c r="A1696">
        <v>2017</v>
      </c>
      <c r="B1696" t="s">
        <v>56</v>
      </c>
      <c r="C1696" t="s">
        <v>17</v>
      </c>
      <c r="D1696" s="1">
        <v>3827</v>
      </c>
      <c r="E1696" s="1">
        <v>29417</v>
      </c>
      <c r="F1696" s="2">
        <v>65934</v>
      </c>
    </row>
    <row r="1697" spans="1:6" x14ac:dyDescent="0.25">
      <c r="A1697">
        <v>2017</v>
      </c>
      <c r="B1697" t="s">
        <v>56</v>
      </c>
      <c r="C1697" t="s">
        <v>18</v>
      </c>
      <c r="D1697" s="1">
        <v>15099</v>
      </c>
      <c r="E1697" s="1">
        <v>140287</v>
      </c>
      <c r="F1697" s="2">
        <v>90791</v>
      </c>
    </row>
    <row r="1698" spans="1:6" x14ac:dyDescent="0.25">
      <c r="A1698">
        <v>2017</v>
      </c>
      <c r="B1698" t="s">
        <v>56</v>
      </c>
      <c r="C1698" t="s">
        <v>19</v>
      </c>
      <c r="D1698" s="1">
        <v>17270</v>
      </c>
      <c r="E1698" s="1">
        <v>216567</v>
      </c>
      <c r="F1698" s="2">
        <v>136040</v>
      </c>
    </row>
    <row r="1699" spans="1:6" x14ac:dyDescent="0.25">
      <c r="A1699">
        <v>2017</v>
      </c>
      <c r="B1699" t="s">
        <v>56</v>
      </c>
      <c r="C1699" t="s">
        <v>20</v>
      </c>
      <c r="D1699" s="1">
        <v>18942</v>
      </c>
      <c r="E1699" s="1">
        <v>202358</v>
      </c>
      <c r="F1699" s="2">
        <v>69275</v>
      </c>
    </row>
    <row r="1700" spans="1:6" x14ac:dyDescent="0.25">
      <c r="A1700">
        <v>2017</v>
      </c>
      <c r="B1700" t="s">
        <v>56</v>
      </c>
      <c r="C1700" t="s">
        <v>21</v>
      </c>
      <c r="D1700" s="1">
        <v>15467</v>
      </c>
      <c r="E1700" s="1">
        <v>175945</v>
      </c>
      <c r="F1700" s="2">
        <v>91036</v>
      </c>
    </row>
    <row r="1701" spans="1:6" x14ac:dyDescent="0.25">
      <c r="A1701">
        <v>2017</v>
      </c>
      <c r="B1701" t="s">
        <v>56</v>
      </c>
      <c r="C1701" t="s">
        <v>22</v>
      </c>
      <c r="D1701" s="1">
        <v>7854</v>
      </c>
      <c r="E1701" s="1">
        <v>42981</v>
      </c>
      <c r="F1701" s="2">
        <v>51222</v>
      </c>
    </row>
    <row r="1702" spans="1:6" x14ac:dyDescent="0.25">
      <c r="A1702">
        <v>2017</v>
      </c>
      <c r="B1702" t="s">
        <v>56</v>
      </c>
      <c r="C1702" t="s">
        <v>23</v>
      </c>
      <c r="D1702" s="1">
        <v>17661</v>
      </c>
      <c r="E1702" s="1">
        <v>163353</v>
      </c>
      <c r="F1702" s="2">
        <v>68974</v>
      </c>
    </row>
    <row r="1703" spans="1:6" x14ac:dyDescent="0.25">
      <c r="A1703">
        <v>2017</v>
      </c>
      <c r="B1703" t="s">
        <v>56</v>
      </c>
      <c r="C1703" t="s">
        <v>24</v>
      </c>
      <c r="D1703" s="1">
        <v>4178</v>
      </c>
      <c r="E1703" s="1">
        <v>20935</v>
      </c>
      <c r="F1703" s="2">
        <v>56708</v>
      </c>
    </row>
    <row r="1704" spans="1:6" x14ac:dyDescent="0.25">
      <c r="A1704">
        <v>2017</v>
      </c>
      <c r="B1704" t="s">
        <v>56</v>
      </c>
      <c r="C1704" t="s">
        <v>25</v>
      </c>
      <c r="D1704" s="1">
        <v>6481</v>
      </c>
      <c r="E1704" s="1">
        <v>66237</v>
      </c>
      <c r="F1704" s="2">
        <v>63484</v>
      </c>
    </row>
    <row r="1705" spans="1:6" x14ac:dyDescent="0.25">
      <c r="A1705">
        <v>2017</v>
      </c>
      <c r="B1705" t="s">
        <v>56</v>
      </c>
      <c r="C1705" t="s">
        <v>26</v>
      </c>
      <c r="D1705" s="1">
        <v>8856</v>
      </c>
      <c r="E1705" s="1">
        <v>61375</v>
      </c>
      <c r="F1705" s="2">
        <v>63979</v>
      </c>
    </row>
    <row r="1706" spans="1:6" x14ac:dyDescent="0.25">
      <c r="A1706">
        <v>2017</v>
      </c>
      <c r="B1706" t="s">
        <v>56</v>
      </c>
      <c r="C1706" t="s">
        <v>27</v>
      </c>
      <c r="D1706" s="1">
        <v>3835</v>
      </c>
      <c r="E1706" s="1">
        <v>33894</v>
      </c>
      <c r="F1706" s="2">
        <v>91139</v>
      </c>
    </row>
    <row r="1707" spans="1:6" x14ac:dyDescent="0.25">
      <c r="A1707">
        <v>2017</v>
      </c>
      <c r="B1707" t="s">
        <v>56</v>
      </c>
      <c r="C1707" t="s">
        <v>28</v>
      </c>
      <c r="D1707" s="1">
        <v>19625</v>
      </c>
      <c r="E1707" s="1">
        <v>241026</v>
      </c>
      <c r="F1707" s="2">
        <v>111862</v>
      </c>
    </row>
    <row r="1708" spans="1:6" x14ac:dyDescent="0.25">
      <c r="A1708">
        <v>2017</v>
      </c>
      <c r="B1708" t="s">
        <v>56</v>
      </c>
      <c r="C1708" t="s">
        <v>29</v>
      </c>
      <c r="D1708" s="1">
        <v>5092</v>
      </c>
      <c r="E1708" s="1">
        <v>32604</v>
      </c>
      <c r="F1708" s="2">
        <v>53932</v>
      </c>
    </row>
    <row r="1709" spans="1:6" x14ac:dyDescent="0.25">
      <c r="A1709">
        <v>2017</v>
      </c>
      <c r="B1709" t="s">
        <v>56</v>
      </c>
      <c r="C1709" t="s">
        <v>30</v>
      </c>
      <c r="D1709" s="1">
        <v>65326</v>
      </c>
      <c r="E1709" s="1">
        <v>708995</v>
      </c>
      <c r="F1709" s="2">
        <v>189559</v>
      </c>
    </row>
    <row r="1710" spans="1:6" x14ac:dyDescent="0.25">
      <c r="A1710">
        <v>2017</v>
      </c>
      <c r="B1710" t="s">
        <v>56</v>
      </c>
      <c r="C1710" t="s">
        <v>31</v>
      </c>
      <c r="D1710" s="1">
        <v>27332</v>
      </c>
      <c r="E1710" s="1">
        <v>226679</v>
      </c>
      <c r="F1710" s="2">
        <v>82975</v>
      </c>
    </row>
    <row r="1711" spans="1:6" x14ac:dyDescent="0.25">
      <c r="A1711">
        <v>2017</v>
      </c>
      <c r="B1711" t="s">
        <v>56</v>
      </c>
      <c r="C1711" t="s">
        <v>32</v>
      </c>
      <c r="D1711" s="1">
        <v>2979</v>
      </c>
      <c r="E1711" s="1">
        <v>23135</v>
      </c>
      <c r="F1711" s="2">
        <v>60044</v>
      </c>
    </row>
    <row r="1712" spans="1:6" x14ac:dyDescent="0.25">
      <c r="A1712">
        <v>2017</v>
      </c>
      <c r="B1712" t="s">
        <v>56</v>
      </c>
      <c r="C1712" t="s">
        <v>33</v>
      </c>
      <c r="D1712" s="1">
        <v>28537</v>
      </c>
      <c r="E1712" s="1">
        <v>288615</v>
      </c>
      <c r="F1712" s="2">
        <v>69967</v>
      </c>
    </row>
    <row r="1713" spans="1:6" x14ac:dyDescent="0.25">
      <c r="A1713">
        <v>2017</v>
      </c>
      <c r="B1713" t="s">
        <v>56</v>
      </c>
      <c r="C1713" t="s">
        <v>34</v>
      </c>
      <c r="D1713" s="1">
        <v>11379</v>
      </c>
      <c r="E1713" s="1">
        <v>76757</v>
      </c>
      <c r="F1713" s="2">
        <v>56323</v>
      </c>
    </row>
    <row r="1714" spans="1:6" x14ac:dyDescent="0.25">
      <c r="A1714">
        <v>2017</v>
      </c>
      <c r="B1714" t="s">
        <v>56</v>
      </c>
      <c r="C1714" t="s">
        <v>35</v>
      </c>
      <c r="D1714" s="1">
        <v>12686</v>
      </c>
      <c r="E1714" s="1">
        <v>83715</v>
      </c>
      <c r="F1714" s="2">
        <v>67638</v>
      </c>
    </row>
    <row r="1715" spans="1:6" x14ac:dyDescent="0.25">
      <c r="A1715">
        <v>2017</v>
      </c>
      <c r="B1715" t="s">
        <v>56</v>
      </c>
      <c r="C1715" t="s">
        <v>36</v>
      </c>
      <c r="D1715" s="1">
        <v>28479</v>
      </c>
      <c r="E1715" s="1">
        <v>321121</v>
      </c>
      <c r="F1715" s="2">
        <v>85405</v>
      </c>
    </row>
    <row r="1716" spans="1:6" x14ac:dyDescent="0.25">
      <c r="A1716">
        <v>2017</v>
      </c>
      <c r="B1716" t="s">
        <v>56</v>
      </c>
      <c r="C1716" t="s">
        <v>37</v>
      </c>
      <c r="D1716" s="1">
        <v>2802</v>
      </c>
      <c r="E1716" s="1">
        <v>32758</v>
      </c>
      <c r="F1716" s="2">
        <v>89570</v>
      </c>
    </row>
    <row r="1717" spans="1:6" x14ac:dyDescent="0.25">
      <c r="A1717">
        <v>2017</v>
      </c>
      <c r="B1717" t="s">
        <v>56</v>
      </c>
      <c r="C1717" t="s">
        <v>38</v>
      </c>
      <c r="D1717" s="1">
        <v>12653</v>
      </c>
      <c r="E1717" s="1">
        <v>98790</v>
      </c>
      <c r="F1717" s="2">
        <v>59859</v>
      </c>
    </row>
    <row r="1718" spans="1:6" x14ac:dyDescent="0.25">
      <c r="A1718">
        <v>2017</v>
      </c>
      <c r="B1718" t="s">
        <v>56</v>
      </c>
      <c r="C1718" t="s">
        <v>39</v>
      </c>
      <c r="D1718" s="1">
        <v>3221</v>
      </c>
      <c r="E1718" s="1">
        <v>28761</v>
      </c>
      <c r="F1718" s="2">
        <v>57506</v>
      </c>
    </row>
    <row r="1719" spans="1:6" x14ac:dyDescent="0.25">
      <c r="A1719">
        <v>2017</v>
      </c>
      <c r="B1719" t="s">
        <v>56</v>
      </c>
      <c r="C1719" t="s">
        <v>40</v>
      </c>
      <c r="D1719" s="1">
        <v>15531</v>
      </c>
      <c r="E1719" s="1">
        <v>148433</v>
      </c>
      <c r="F1719" s="2">
        <v>71601</v>
      </c>
    </row>
    <row r="1720" spans="1:6" x14ac:dyDescent="0.25">
      <c r="A1720">
        <v>2017</v>
      </c>
      <c r="B1720" t="s">
        <v>56</v>
      </c>
      <c r="C1720" t="s">
        <v>41</v>
      </c>
      <c r="D1720" s="1">
        <v>71279</v>
      </c>
      <c r="E1720" s="1">
        <v>740328</v>
      </c>
      <c r="F1720" s="2">
        <v>80242</v>
      </c>
    </row>
    <row r="1721" spans="1:6" x14ac:dyDescent="0.25">
      <c r="A1721">
        <v>2017</v>
      </c>
      <c r="B1721" t="s">
        <v>56</v>
      </c>
      <c r="C1721" t="s">
        <v>42</v>
      </c>
      <c r="D1721" s="1">
        <v>11066</v>
      </c>
      <c r="E1721" s="1">
        <v>84072</v>
      </c>
      <c r="F1721" s="2">
        <v>64760</v>
      </c>
    </row>
    <row r="1722" spans="1:6" x14ac:dyDescent="0.25">
      <c r="A1722">
        <v>2017</v>
      </c>
      <c r="B1722" t="s">
        <v>56</v>
      </c>
      <c r="C1722" t="s">
        <v>43</v>
      </c>
      <c r="D1722" s="1">
        <v>1700</v>
      </c>
      <c r="E1722" s="1">
        <v>11731</v>
      </c>
      <c r="F1722" s="2">
        <v>70768</v>
      </c>
    </row>
    <row r="1723" spans="1:6" x14ac:dyDescent="0.25">
      <c r="A1723">
        <v>2017</v>
      </c>
      <c r="B1723" t="s">
        <v>56</v>
      </c>
      <c r="C1723" t="s">
        <v>44</v>
      </c>
      <c r="D1723" s="1">
        <v>21609</v>
      </c>
      <c r="E1723" s="1">
        <v>192079</v>
      </c>
      <c r="F1723" s="2">
        <v>82201</v>
      </c>
    </row>
    <row r="1724" spans="1:6" x14ac:dyDescent="0.25">
      <c r="A1724">
        <v>2017</v>
      </c>
      <c r="B1724" t="s">
        <v>56</v>
      </c>
      <c r="C1724" t="s">
        <v>45</v>
      </c>
      <c r="D1724" s="1">
        <v>17184</v>
      </c>
      <c r="E1724" s="1">
        <v>144458</v>
      </c>
      <c r="F1724" s="2">
        <v>76957</v>
      </c>
    </row>
    <row r="1725" spans="1:6" x14ac:dyDescent="0.25">
      <c r="A1725">
        <v>2017</v>
      </c>
      <c r="B1725" t="s">
        <v>56</v>
      </c>
      <c r="C1725" t="s">
        <v>46</v>
      </c>
      <c r="D1725" s="1">
        <v>3992</v>
      </c>
      <c r="E1725" s="1">
        <v>24123</v>
      </c>
      <c r="F1725" s="2">
        <v>50354</v>
      </c>
    </row>
    <row r="1726" spans="1:6" x14ac:dyDescent="0.25">
      <c r="A1726">
        <v>2017</v>
      </c>
      <c r="B1726" t="s">
        <v>56</v>
      </c>
      <c r="C1726" t="s">
        <v>47</v>
      </c>
      <c r="D1726" s="1">
        <v>13244</v>
      </c>
      <c r="E1726" s="1">
        <v>148873</v>
      </c>
      <c r="F1726" s="2">
        <v>68759</v>
      </c>
    </row>
    <row r="1727" spans="1:6" x14ac:dyDescent="0.25">
      <c r="A1727">
        <v>2017</v>
      </c>
      <c r="B1727" t="s">
        <v>56</v>
      </c>
      <c r="C1727" t="s">
        <v>48</v>
      </c>
      <c r="D1727" s="1">
        <v>2248</v>
      </c>
      <c r="E1727" s="1">
        <v>10938</v>
      </c>
      <c r="F1727" s="2">
        <v>54692</v>
      </c>
    </row>
    <row r="1728" spans="1:6" x14ac:dyDescent="0.25">
      <c r="A1728">
        <v>2017</v>
      </c>
      <c r="B1728" t="s">
        <v>57</v>
      </c>
      <c r="C1728" t="s">
        <v>1</v>
      </c>
      <c r="D1728" s="1">
        <v>21426</v>
      </c>
      <c r="E1728" s="1">
        <v>239356</v>
      </c>
      <c r="F1728" s="2">
        <v>53774</v>
      </c>
    </row>
    <row r="1729" spans="1:6" x14ac:dyDescent="0.25">
      <c r="A1729">
        <v>2017</v>
      </c>
      <c r="B1729" t="s">
        <v>57</v>
      </c>
      <c r="C1729" t="s">
        <v>2</v>
      </c>
      <c r="D1729" s="1">
        <v>31059</v>
      </c>
      <c r="E1729" s="1">
        <v>417456</v>
      </c>
      <c r="F1729" s="2">
        <v>55334</v>
      </c>
    </row>
    <row r="1730" spans="1:6" x14ac:dyDescent="0.25">
      <c r="A1730">
        <v>2017</v>
      </c>
      <c r="B1730" t="s">
        <v>57</v>
      </c>
      <c r="C1730" t="s">
        <v>3</v>
      </c>
      <c r="D1730" s="1">
        <v>13845</v>
      </c>
      <c r="E1730" s="1">
        <v>144215</v>
      </c>
      <c r="F1730" s="2">
        <v>59263</v>
      </c>
    </row>
    <row r="1731" spans="1:6" x14ac:dyDescent="0.25">
      <c r="A1731">
        <v>2017</v>
      </c>
      <c r="B1731" t="s">
        <v>57</v>
      </c>
      <c r="C1731" t="s">
        <v>4</v>
      </c>
      <c r="D1731" s="1">
        <v>188712</v>
      </c>
      <c r="E1731" s="1">
        <v>2551444</v>
      </c>
      <c r="F1731" s="2">
        <v>86955</v>
      </c>
    </row>
    <row r="1732" spans="1:6" x14ac:dyDescent="0.25">
      <c r="A1732">
        <v>2017</v>
      </c>
      <c r="B1732" t="s">
        <v>57</v>
      </c>
      <c r="C1732" t="s">
        <v>5</v>
      </c>
      <c r="D1732" s="1">
        <v>50576</v>
      </c>
      <c r="E1732" s="1">
        <v>412889</v>
      </c>
      <c r="F1732" s="2">
        <v>78698</v>
      </c>
    </row>
    <row r="1733" spans="1:6" x14ac:dyDescent="0.25">
      <c r="A1733">
        <v>2017</v>
      </c>
      <c r="B1733" t="s">
        <v>57</v>
      </c>
      <c r="C1733" t="s">
        <v>6</v>
      </c>
      <c r="D1733" s="1">
        <v>22807</v>
      </c>
      <c r="E1733" s="1">
        <v>218450</v>
      </c>
      <c r="F1733" s="2">
        <v>87307</v>
      </c>
    </row>
    <row r="1734" spans="1:6" x14ac:dyDescent="0.25">
      <c r="A1734">
        <v>2017</v>
      </c>
      <c r="B1734" t="s">
        <v>57</v>
      </c>
      <c r="C1734" t="s">
        <v>7</v>
      </c>
      <c r="D1734" s="1">
        <v>8644</v>
      </c>
      <c r="E1734" s="1">
        <v>61956</v>
      </c>
      <c r="F1734" s="2">
        <v>80600</v>
      </c>
    </row>
    <row r="1735" spans="1:6" x14ac:dyDescent="0.25">
      <c r="A1735">
        <v>2017</v>
      </c>
      <c r="B1735" t="s">
        <v>57</v>
      </c>
      <c r="C1735" t="s">
        <v>8</v>
      </c>
      <c r="D1735" s="1">
        <v>156978</v>
      </c>
      <c r="E1735" s="1">
        <v>1322562</v>
      </c>
      <c r="F1735" s="2">
        <v>58653</v>
      </c>
    </row>
    <row r="1736" spans="1:6" x14ac:dyDescent="0.25">
      <c r="A1736">
        <v>2017</v>
      </c>
      <c r="B1736" t="s">
        <v>57</v>
      </c>
      <c r="C1736" t="s">
        <v>9</v>
      </c>
      <c r="D1736" s="1">
        <v>54102</v>
      </c>
      <c r="E1736" s="1">
        <v>668820</v>
      </c>
      <c r="F1736" s="2">
        <v>64724</v>
      </c>
    </row>
    <row r="1737" spans="1:6" x14ac:dyDescent="0.25">
      <c r="A1737">
        <v>2017</v>
      </c>
      <c r="B1737" t="s">
        <v>57</v>
      </c>
      <c r="C1737" t="s">
        <v>10</v>
      </c>
      <c r="D1737" s="1">
        <v>11075</v>
      </c>
      <c r="E1737" s="1">
        <v>88110</v>
      </c>
      <c r="F1737" s="2">
        <v>48653</v>
      </c>
    </row>
    <row r="1738" spans="1:6" x14ac:dyDescent="0.25">
      <c r="A1738">
        <v>2017</v>
      </c>
      <c r="B1738" t="s">
        <v>57</v>
      </c>
      <c r="C1738" t="s">
        <v>11</v>
      </c>
      <c r="D1738" s="1">
        <v>73447</v>
      </c>
      <c r="E1738" s="1">
        <v>942202</v>
      </c>
      <c r="F1738" s="2">
        <v>73829</v>
      </c>
    </row>
    <row r="1739" spans="1:6" x14ac:dyDescent="0.25">
      <c r="A1739">
        <v>2017</v>
      </c>
      <c r="B1739" t="s">
        <v>57</v>
      </c>
      <c r="C1739" t="s">
        <v>12</v>
      </c>
      <c r="D1739" s="1">
        <v>29045</v>
      </c>
      <c r="E1739" s="1">
        <v>336985</v>
      </c>
      <c r="F1739" s="2">
        <v>50796</v>
      </c>
    </row>
    <row r="1740" spans="1:6" x14ac:dyDescent="0.25">
      <c r="A1740">
        <v>2017</v>
      </c>
      <c r="B1740" t="s">
        <v>57</v>
      </c>
      <c r="C1740" t="s">
        <v>13</v>
      </c>
      <c r="D1740" s="1">
        <v>15401</v>
      </c>
      <c r="E1740" s="1">
        <v>139096</v>
      </c>
      <c r="F1740" s="2">
        <v>52293</v>
      </c>
    </row>
    <row r="1741" spans="1:6" x14ac:dyDescent="0.25">
      <c r="A1741">
        <v>2017</v>
      </c>
      <c r="B1741" t="s">
        <v>57</v>
      </c>
      <c r="C1741" t="s">
        <v>14</v>
      </c>
      <c r="D1741" s="1">
        <v>16569</v>
      </c>
      <c r="E1741" s="1">
        <v>177353</v>
      </c>
      <c r="F1741" s="2">
        <v>59048</v>
      </c>
    </row>
    <row r="1742" spans="1:6" x14ac:dyDescent="0.25">
      <c r="A1742">
        <v>2017</v>
      </c>
      <c r="B1742" t="s">
        <v>57</v>
      </c>
      <c r="C1742" t="s">
        <v>15</v>
      </c>
      <c r="D1742" s="1">
        <v>20206</v>
      </c>
      <c r="E1742" s="1">
        <v>214141</v>
      </c>
      <c r="F1742" s="2">
        <v>48829</v>
      </c>
    </row>
    <row r="1743" spans="1:6" x14ac:dyDescent="0.25">
      <c r="A1743">
        <v>2017</v>
      </c>
      <c r="B1743" t="s">
        <v>57</v>
      </c>
      <c r="C1743" t="s">
        <v>16</v>
      </c>
      <c r="D1743" s="1">
        <v>24001</v>
      </c>
      <c r="E1743" s="1">
        <v>209874</v>
      </c>
      <c r="F1743" s="2">
        <v>55218</v>
      </c>
    </row>
    <row r="1744" spans="1:6" x14ac:dyDescent="0.25">
      <c r="A1744">
        <v>2017</v>
      </c>
      <c r="B1744" t="s">
        <v>57</v>
      </c>
      <c r="C1744" t="s">
        <v>17</v>
      </c>
      <c r="D1744" s="1">
        <v>9912</v>
      </c>
      <c r="E1744" s="1">
        <v>66736</v>
      </c>
      <c r="F1744" s="2">
        <v>55405</v>
      </c>
    </row>
    <row r="1745" spans="1:6" x14ac:dyDescent="0.25">
      <c r="A1745">
        <v>2017</v>
      </c>
      <c r="B1745" t="s">
        <v>57</v>
      </c>
      <c r="C1745" t="s">
        <v>18</v>
      </c>
      <c r="D1745" s="1">
        <v>42175</v>
      </c>
      <c r="E1745" s="1">
        <v>443764</v>
      </c>
      <c r="F1745" s="2">
        <v>77259</v>
      </c>
    </row>
    <row r="1746" spans="1:6" x14ac:dyDescent="0.25">
      <c r="A1746">
        <v>2017</v>
      </c>
      <c r="B1746" t="s">
        <v>57</v>
      </c>
      <c r="C1746" t="s">
        <v>19</v>
      </c>
      <c r="D1746" s="1">
        <v>47186</v>
      </c>
      <c r="E1746" s="1">
        <v>566190</v>
      </c>
      <c r="F1746" s="2">
        <v>102580</v>
      </c>
    </row>
    <row r="1747" spans="1:6" x14ac:dyDescent="0.25">
      <c r="A1747">
        <v>2017</v>
      </c>
      <c r="B1747" t="s">
        <v>57</v>
      </c>
      <c r="C1747" t="s">
        <v>20</v>
      </c>
      <c r="D1747" s="1">
        <v>42271</v>
      </c>
      <c r="E1747" s="1">
        <v>645279</v>
      </c>
      <c r="F1747" s="2">
        <v>68677</v>
      </c>
    </row>
    <row r="1748" spans="1:6" x14ac:dyDescent="0.25">
      <c r="A1748">
        <v>2017</v>
      </c>
      <c r="B1748" t="s">
        <v>57</v>
      </c>
      <c r="C1748" t="s">
        <v>21</v>
      </c>
      <c r="D1748" s="1">
        <v>29916</v>
      </c>
      <c r="E1748" s="1">
        <v>373603</v>
      </c>
      <c r="F1748" s="2">
        <v>80794</v>
      </c>
    </row>
    <row r="1749" spans="1:6" x14ac:dyDescent="0.25">
      <c r="A1749">
        <v>2017</v>
      </c>
      <c r="B1749" t="s">
        <v>57</v>
      </c>
      <c r="C1749" t="s">
        <v>22</v>
      </c>
      <c r="D1749" s="1">
        <v>11953</v>
      </c>
      <c r="E1749" s="1">
        <v>107737</v>
      </c>
      <c r="F1749" s="2">
        <v>41461</v>
      </c>
    </row>
    <row r="1750" spans="1:6" x14ac:dyDescent="0.25">
      <c r="A1750">
        <v>2017</v>
      </c>
      <c r="B1750" t="s">
        <v>57</v>
      </c>
      <c r="C1750" t="s">
        <v>23</v>
      </c>
      <c r="D1750" s="1">
        <v>33699</v>
      </c>
      <c r="E1750" s="1">
        <v>381525</v>
      </c>
      <c r="F1750" s="2">
        <v>63932</v>
      </c>
    </row>
    <row r="1751" spans="1:6" x14ac:dyDescent="0.25">
      <c r="A1751">
        <v>2017</v>
      </c>
      <c r="B1751" t="s">
        <v>57</v>
      </c>
      <c r="C1751" t="s">
        <v>24</v>
      </c>
      <c r="D1751" s="1">
        <v>8994</v>
      </c>
      <c r="E1751" s="1">
        <v>41010</v>
      </c>
      <c r="F1751" s="2">
        <v>50921</v>
      </c>
    </row>
    <row r="1752" spans="1:6" x14ac:dyDescent="0.25">
      <c r="A1752">
        <v>2017</v>
      </c>
      <c r="B1752" t="s">
        <v>57</v>
      </c>
      <c r="C1752" t="s">
        <v>25</v>
      </c>
      <c r="D1752" s="1">
        <v>11395</v>
      </c>
      <c r="E1752" s="1">
        <v>117542</v>
      </c>
      <c r="F1752" s="2">
        <v>59204</v>
      </c>
    </row>
    <row r="1753" spans="1:6" x14ac:dyDescent="0.25">
      <c r="A1753">
        <v>2017</v>
      </c>
      <c r="B1753" t="s">
        <v>57</v>
      </c>
      <c r="C1753" t="s">
        <v>26</v>
      </c>
      <c r="D1753" s="1">
        <v>19521</v>
      </c>
      <c r="E1753" s="1">
        <v>181485</v>
      </c>
      <c r="F1753" s="2">
        <v>58283</v>
      </c>
    </row>
    <row r="1754" spans="1:6" x14ac:dyDescent="0.25">
      <c r="A1754">
        <v>2017</v>
      </c>
      <c r="B1754" t="s">
        <v>57</v>
      </c>
      <c r="C1754" t="s">
        <v>27</v>
      </c>
      <c r="D1754" s="1">
        <v>11938</v>
      </c>
      <c r="E1754" s="1">
        <v>81761</v>
      </c>
      <c r="F1754" s="2">
        <v>75584</v>
      </c>
    </row>
    <row r="1755" spans="1:6" x14ac:dyDescent="0.25">
      <c r="A1755">
        <v>2017</v>
      </c>
      <c r="B1755" t="s">
        <v>57</v>
      </c>
      <c r="C1755" t="s">
        <v>28</v>
      </c>
      <c r="D1755" s="1">
        <v>50907</v>
      </c>
      <c r="E1755" s="1">
        <v>663584</v>
      </c>
      <c r="F1755" s="2">
        <v>88404</v>
      </c>
    </row>
    <row r="1756" spans="1:6" x14ac:dyDescent="0.25">
      <c r="A1756">
        <v>2017</v>
      </c>
      <c r="B1756" t="s">
        <v>57</v>
      </c>
      <c r="C1756" t="s">
        <v>29</v>
      </c>
      <c r="D1756" s="1">
        <v>10062</v>
      </c>
      <c r="E1756" s="1">
        <v>104434</v>
      </c>
      <c r="F1756" s="2">
        <v>60086</v>
      </c>
    </row>
    <row r="1757" spans="1:6" x14ac:dyDescent="0.25">
      <c r="A1757">
        <v>2017</v>
      </c>
      <c r="B1757" t="s">
        <v>57</v>
      </c>
      <c r="C1757" t="s">
        <v>30</v>
      </c>
      <c r="D1757" s="1">
        <v>111646</v>
      </c>
      <c r="E1757" s="1">
        <v>1314408</v>
      </c>
      <c r="F1757" s="2">
        <v>92549</v>
      </c>
    </row>
    <row r="1758" spans="1:6" x14ac:dyDescent="0.25">
      <c r="A1758">
        <v>2017</v>
      </c>
      <c r="B1758" t="s">
        <v>57</v>
      </c>
      <c r="C1758" t="s">
        <v>31</v>
      </c>
      <c r="D1758" s="1">
        <v>57179</v>
      </c>
      <c r="E1758" s="1">
        <v>616193</v>
      </c>
      <c r="F1758" s="2">
        <v>62617</v>
      </c>
    </row>
    <row r="1759" spans="1:6" x14ac:dyDescent="0.25">
      <c r="A1759">
        <v>2017</v>
      </c>
      <c r="B1759" t="s">
        <v>57</v>
      </c>
      <c r="C1759" t="s">
        <v>32</v>
      </c>
      <c r="D1759" s="1">
        <v>4917</v>
      </c>
      <c r="E1759" s="1">
        <v>34300</v>
      </c>
      <c r="F1759" s="2">
        <v>59438</v>
      </c>
    </row>
    <row r="1760" spans="1:6" x14ac:dyDescent="0.25">
      <c r="A1760">
        <v>2017</v>
      </c>
      <c r="B1760" t="s">
        <v>57</v>
      </c>
      <c r="C1760" t="s">
        <v>33</v>
      </c>
      <c r="D1760" s="1">
        <v>52650</v>
      </c>
      <c r="E1760" s="1">
        <v>724748</v>
      </c>
      <c r="F1760" s="2">
        <v>62445</v>
      </c>
    </row>
    <row r="1761" spans="1:6" x14ac:dyDescent="0.25">
      <c r="A1761">
        <v>2017</v>
      </c>
      <c r="B1761" t="s">
        <v>57</v>
      </c>
      <c r="C1761" t="s">
        <v>34</v>
      </c>
      <c r="D1761" s="1">
        <v>20434</v>
      </c>
      <c r="E1761" s="1">
        <v>185534</v>
      </c>
      <c r="F1761" s="2">
        <v>50640</v>
      </c>
    </row>
    <row r="1762" spans="1:6" x14ac:dyDescent="0.25">
      <c r="A1762">
        <v>2017</v>
      </c>
      <c r="B1762" t="s">
        <v>57</v>
      </c>
      <c r="C1762" t="s">
        <v>35</v>
      </c>
      <c r="D1762" s="1">
        <v>24942</v>
      </c>
      <c r="E1762" s="1">
        <v>242708</v>
      </c>
      <c r="F1762" s="2">
        <v>67873</v>
      </c>
    </row>
    <row r="1763" spans="1:6" x14ac:dyDescent="0.25">
      <c r="A1763">
        <v>2017</v>
      </c>
      <c r="B1763" t="s">
        <v>57</v>
      </c>
      <c r="C1763" t="s">
        <v>36</v>
      </c>
      <c r="D1763" s="1">
        <v>61779</v>
      </c>
      <c r="E1763" s="1">
        <v>799939</v>
      </c>
      <c r="F1763" s="2">
        <v>76029</v>
      </c>
    </row>
    <row r="1764" spans="1:6" x14ac:dyDescent="0.25">
      <c r="A1764">
        <v>2017</v>
      </c>
      <c r="B1764" t="s">
        <v>57</v>
      </c>
      <c r="C1764" t="s">
        <v>37</v>
      </c>
      <c r="D1764" s="1">
        <v>8350</v>
      </c>
      <c r="E1764" s="1">
        <v>67366</v>
      </c>
      <c r="F1764" s="2">
        <v>67763</v>
      </c>
    </row>
    <row r="1765" spans="1:6" x14ac:dyDescent="0.25">
      <c r="A1765">
        <v>2017</v>
      </c>
      <c r="B1765" t="s">
        <v>57</v>
      </c>
      <c r="C1765" t="s">
        <v>38</v>
      </c>
      <c r="D1765" s="1">
        <v>25902</v>
      </c>
      <c r="E1765" s="1">
        <v>280711</v>
      </c>
      <c r="F1765" s="2">
        <v>49505</v>
      </c>
    </row>
    <row r="1766" spans="1:6" x14ac:dyDescent="0.25">
      <c r="A1766">
        <v>2017</v>
      </c>
      <c r="B1766" t="s">
        <v>57</v>
      </c>
      <c r="C1766" t="s">
        <v>39</v>
      </c>
      <c r="D1766" s="1">
        <v>5030</v>
      </c>
      <c r="E1766" s="1">
        <v>31264</v>
      </c>
      <c r="F1766" s="2">
        <v>55293</v>
      </c>
    </row>
    <row r="1767" spans="1:6" x14ac:dyDescent="0.25">
      <c r="A1767">
        <v>2017</v>
      </c>
      <c r="B1767" t="s">
        <v>57</v>
      </c>
      <c r="C1767" t="s">
        <v>40</v>
      </c>
      <c r="D1767" s="1">
        <v>28315</v>
      </c>
      <c r="E1767" s="1">
        <v>407133</v>
      </c>
      <c r="F1767" s="2">
        <v>56172</v>
      </c>
    </row>
    <row r="1768" spans="1:6" x14ac:dyDescent="0.25">
      <c r="A1768">
        <v>2017</v>
      </c>
      <c r="B1768" t="s">
        <v>57</v>
      </c>
      <c r="C1768" t="s">
        <v>41</v>
      </c>
      <c r="D1768" s="1">
        <v>129242</v>
      </c>
      <c r="E1768" s="1">
        <v>1666865</v>
      </c>
      <c r="F1768" s="2">
        <v>71507</v>
      </c>
    </row>
    <row r="1769" spans="1:6" x14ac:dyDescent="0.25">
      <c r="A1769">
        <v>2017</v>
      </c>
      <c r="B1769" t="s">
        <v>57</v>
      </c>
      <c r="C1769" t="s">
        <v>42</v>
      </c>
      <c r="D1769" s="1">
        <v>21911</v>
      </c>
      <c r="E1769" s="1">
        <v>205052</v>
      </c>
      <c r="F1769" s="2">
        <v>56815</v>
      </c>
    </row>
    <row r="1770" spans="1:6" x14ac:dyDescent="0.25">
      <c r="A1770">
        <v>2017</v>
      </c>
      <c r="B1770" t="s">
        <v>57</v>
      </c>
      <c r="C1770" t="s">
        <v>43</v>
      </c>
      <c r="D1770" s="1">
        <v>5488</v>
      </c>
      <c r="E1770" s="1">
        <v>28484</v>
      </c>
      <c r="F1770" s="2">
        <v>63457</v>
      </c>
    </row>
    <row r="1771" spans="1:6" x14ac:dyDescent="0.25">
      <c r="A1771">
        <v>2017</v>
      </c>
      <c r="B1771" t="s">
        <v>57</v>
      </c>
      <c r="C1771" t="s">
        <v>44</v>
      </c>
      <c r="D1771" s="1">
        <v>57146</v>
      </c>
      <c r="E1771" s="1">
        <v>725936</v>
      </c>
      <c r="F1771" s="2">
        <v>84971</v>
      </c>
    </row>
    <row r="1772" spans="1:6" x14ac:dyDescent="0.25">
      <c r="A1772">
        <v>2017</v>
      </c>
      <c r="B1772" t="s">
        <v>57</v>
      </c>
      <c r="C1772" t="s">
        <v>45</v>
      </c>
      <c r="D1772" s="1">
        <v>39177</v>
      </c>
      <c r="E1772" s="1">
        <v>404782</v>
      </c>
      <c r="F1772" s="2">
        <v>76348</v>
      </c>
    </row>
    <row r="1773" spans="1:6" x14ac:dyDescent="0.25">
      <c r="A1773">
        <v>2017</v>
      </c>
      <c r="B1773" t="s">
        <v>57</v>
      </c>
      <c r="C1773" t="s">
        <v>46</v>
      </c>
      <c r="D1773" s="1">
        <v>8077</v>
      </c>
      <c r="E1773" s="1">
        <v>66420</v>
      </c>
      <c r="F1773" s="2">
        <v>48213</v>
      </c>
    </row>
    <row r="1774" spans="1:6" x14ac:dyDescent="0.25">
      <c r="A1774">
        <v>2017</v>
      </c>
      <c r="B1774" t="s">
        <v>57</v>
      </c>
      <c r="C1774" t="s">
        <v>47</v>
      </c>
      <c r="D1774" s="1">
        <v>23769</v>
      </c>
      <c r="E1774" s="1">
        <v>324012</v>
      </c>
      <c r="F1774" s="2">
        <v>57868</v>
      </c>
    </row>
    <row r="1775" spans="1:6" x14ac:dyDescent="0.25">
      <c r="A1775">
        <v>2017</v>
      </c>
      <c r="B1775" t="s">
        <v>57</v>
      </c>
      <c r="C1775" t="s">
        <v>48</v>
      </c>
      <c r="D1775" s="1">
        <v>4417</v>
      </c>
      <c r="E1775" s="1">
        <v>18050</v>
      </c>
      <c r="F1775" s="2">
        <v>50226</v>
      </c>
    </row>
    <row r="1776" spans="1:6" x14ac:dyDescent="0.25">
      <c r="A1776">
        <v>2017</v>
      </c>
      <c r="B1776" t="s">
        <v>58</v>
      </c>
      <c r="C1776" t="s">
        <v>1</v>
      </c>
      <c r="D1776" s="1">
        <v>12429</v>
      </c>
      <c r="E1776" s="1">
        <v>229821</v>
      </c>
      <c r="F1776" s="2">
        <v>45641</v>
      </c>
    </row>
    <row r="1777" spans="1:6" x14ac:dyDescent="0.25">
      <c r="A1777">
        <v>2017</v>
      </c>
      <c r="B1777" t="s">
        <v>58</v>
      </c>
      <c r="C1777" t="s">
        <v>2</v>
      </c>
      <c r="D1777" s="1">
        <v>16509</v>
      </c>
      <c r="E1777" s="1">
        <v>420129</v>
      </c>
      <c r="F1777" s="2">
        <v>50240</v>
      </c>
    </row>
    <row r="1778" spans="1:6" x14ac:dyDescent="0.25">
      <c r="A1778">
        <v>2017</v>
      </c>
      <c r="B1778" t="s">
        <v>58</v>
      </c>
      <c r="C1778" t="s">
        <v>3</v>
      </c>
      <c r="D1778" s="1">
        <v>15762</v>
      </c>
      <c r="E1778" s="1">
        <v>183433</v>
      </c>
      <c r="F1778" s="2">
        <v>41521</v>
      </c>
    </row>
    <row r="1779" spans="1:6" x14ac:dyDescent="0.25">
      <c r="A1779">
        <v>2017</v>
      </c>
      <c r="B1779" t="s">
        <v>58</v>
      </c>
      <c r="C1779" t="s">
        <v>4</v>
      </c>
      <c r="D1779" s="1">
        <v>593987</v>
      </c>
      <c r="E1779" s="1">
        <v>2560907</v>
      </c>
      <c r="F1779" s="2">
        <v>50766</v>
      </c>
    </row>
    <row r="1780" spans="1:6" x14ac:dyDescent="0.25">
      <c r="A1780">
        <v>2017</v>
      </c>
      <c r="B1780" t="s">
        <v>58</v>
      </c>
      <c r="C1780" t="s">
        <v>5</v>
      </c>
      <c r="D1780" s="1">
        <v>21356</v>
      </c>
      <c r="E1780" s="1">
        <v>328843</v>
      </c>
      <c r="F1780" s="2">
        <v>48754</v>
      </c>
    </row>
    <row r="1781" spans="1:6" x14ac:dyDescent="0.25">
      <c r="A1781">
        <v>2017</v>
      </c>
      <c r="B1781" t="s">
        <v>58</v>
      </c>
      <c r="C1781" t="s">
        <v>6</v>
      </c>
      <c r="D1781" s="1">
        <v>12701</v>
      </c>
      <c r="E1781" s="1">
        <v>325348</v>
      </c>
      <c r="F1781" s="2">
        <v>53993</v>
      </c>
    </row>
    <row r="1782" spans="1:6" x14ac:dyDescent="0.25">
      <c r="A1782">
        <v>2017</v>
      </c>
      <c r="B1782" t="s">
        <v>58</v>
      </c>
      <c r="C1782" t="s">
        <v>7</v>
      </c>
      <c r="D1782" s="1">
        <v>4626</v>
      </c>
      <c r="E1782" s="1">
        <v>73879</v>
      </c>
      <c r="F1782" s="2">
        <v>53083</v>
      </c>
    </row>
    <row r="1783" spans="1:6" x14ac:dyDescent="0.25">
      <c r="A1783">
        <v>2017</v>
      </c>
      <c r="B1783" t="s">
        <v>58</v>
      </c>
      <c r="C1783" t="s">
        <v>8</v>
      </c>
      <c r="D1783" s="1">
        <v>71929</v>
      </c>
      <c r="E1783" s="1">
        <v>1258710</v>
      </c>
      <c r="F1783" s="2">
        <v>49450</v>
      </c>
    </row>
    <row r="1784" spans="1:6" x14ac:dyDescent="0.25">
      <c r="A1784">
        <v>2017</v>
      </c>
      <c r="B1784" t="s">
        <v>58</v>
      </c>
      <c r="C1784" t="s">
        <v>9</v>
      </c>
      <c r="D1784" s="1">
        <v>28426</v>
      </c>
      <c r="E1784" s="1">
        <v>546707</v>
      </c>
      <c r="F1784" s="2">
        <v>50819</v>
      </c>
    </row>
    <row r="1785" spans="1:6" x14ac:dyDescent="0.25">
      <c r="A1785">
        <v>2017</v>
      </c>
      <c r="B1785" t="s">
        <v>58</v>
      </c>
      <c r="C1785" t="s">
        <v>10</v>
      </c>
      <c r="D1785" s="1">
        <v>7292</v>
      </c>
      <c r="E1785" s="1">
        <v>96246</v>
      </c>
      <c r="F1785" s="2">
        <v>40927</v>
      </c>
    </row>
    <row r="1786" spans="1:6" x14ac:dyDescent="0.25">
      <c r="A1786">
        <v>2017</v>
      </c>
      <c r="B1786" t="s">
        <v>58</v>
      </c>
      <c r="C1786" t="s">
        <v>11</v>
      </c>
      <c r="D1786" s="1">
        <v>34414</v>
      </c>
      <c r="E1786" s="1">
        <v>910288</v>
      </c>
      <c r="F1786" s="2">
        <v>49347</v>
      </c>
    </row>
    <row r="1787" spans="1:6" x14ac:dyDescent="0.25">
      <c r="A1787">
        <v>2017</v>
      </c>
      <c r="B1787" t="s">
        <v>58</v>
      </c>
      <c r="C1787" t="s">
        <v>12</v>
      </c>
      <c r="D1787" s="1">
        <v>15254</v>
      </c>
      <c r="E1787" s="1">
        <v>452646</v>
      </c>
      <c r="F1787" s="2">
        <v>46791</v>
      </c>
    </row>
    <row r="1788" spans="1:6" x14ac:dyDescent="0.25">
      <c r="A1788">
        <v>2017</v>
      </c>
      <c r="B1788" t="s">
        <v>58</v>
      </c>
      <c r="C1788" t="s">
        <v>13</v>
      </c>
      <c r="D1788" s="1">
        <v>11324</v>
      </c>
      <c r="E1788" s="1">
        <v>219362</v>
      </c>
      <c r="F1788" s="2">
        <v>42092</v>
      </c>
    </row>
    <row r="1789" spans="1:6" x14ac:dyDescent="0.25">
      <c r="A1789">
        <v>2017</v>
      </c>
      <c r="B1789" t="s">
        <v>58</v>
      </c>
      <c r="C1789" t="s">
        <v>14</v>
      </c>
      <c r="D1789" s="1">
        <v>10129</v>
      </c>
      <c r="E1789" s="1">
        <v>192638</v>
      </c>
      <c r="F1789" s="2">
        <v>41465</v>
      </c>
    </row>
    <row r="1790" spans="1:6" x14ac:dyDescent="0.25">
      <c r="A1790">
        <v>2017</v>
      </c>
      <c r="B1790" t="s">
        <v>58</v>
      </c>
      <c r="C1790" t="s">
        <v>15</v>
      </c>
      <c r="D1790" s="1">
        <v>17849</v>
      </c>
      <c r="E1790" s="1">
        <v>262151</v>
      </c>
      <c r="F1790" s="2">
        <v>47340</v>
      </c>
    </row>
    <row r="1791" spans="1:6" x14ac:dyDescent="0.25">
      <c r="A1791">
        <v>2017</v>
      </c>
      <c r="B1791" t="s">
        <v>58</v>
      </c>
      <c r="C1791" t="s">
        <v>16</v>
      </c>
      <c r="D1791" s="1">
        <v>15003</v>
      </c>
      <c r="E1791" s="1">
        <v>297694</v>
      </c>
      <c r="F1791" s="2">
        <v>42305</v>
      </c>
    </row>
    <row r="1792" spans="1:6" x14ac:dyDescent="0.25">
      <c r="A1792">
        <v>2017</v>
      </c>
      <c r="B1792" t="s">
        <v>58</v>
      </c>
      <c r="C1792" t="s">
        <v>17</v>
      </c>
      <c r="D1792" s="1">
        <v>6292</v>
      </c>
      <c r="E1792" s="1">
        <v>118412</v>
      </c>
      <c r="F1792" s="2">
        <v>45937</v>
      </c>
    </row>
    <row r="1793" spans="1:6" x14ac:dyDescent="0.25">
      <c r="A1793">
        <v>2017</v>
      </c>
      <c r="B1793" t="s">
        <v>58</v>
      </c>
      <c r="C1793" t="s">
        <v>18</v>
      </c>
      <c r="D1793" s="1">
        <v>20270</v>
      </c>
      <c r="E1793" s="1">
        <v>436185</v>
      </c>
      <c r="F1793" s="2">
        <v>53201</v>
      </c>
    </row>
    <row r="1794" spans="1:6" x14ac:dyDescent="0.25">
      <c r="A1794">
        <v>2017</v>
      </c>
      <c r="B1794" t="s">
        <v>58</v>
      </c>
      <c r="C1794" t="s">
        <v>19</v>
      </c>
      <c r="D1794" s="1">
        <v>61589</v>
      </c>
      <c r="E1794" s="1">
        <v>769824</v>
      </c>
      <c r="F1794" s="2">
        <v>57794</v>
      </c>
    </row>
    <row r="1795" spans="1:6" x14ac:dyDescent="0.25">
      <c r="A1795">
        <v>2017</v>
      </c>
      <c r="B1795" t="s">
        <v>58</v>
      </c>
      <c r="C1795" t="s">
        <v>20</v>
      </c>
      <c r="D1795" s="1">
        <v>24957</v>
      </c>
      <c r="E1795" s="1">
        <v>656020</v>
      </c>
      <c r="F1795" s="2">
        <v>48406</v>
      </c>
    </row>
    <row r="1796" spans="1:6" x14ac:dyDescent="0.25">
      <c r="A1796">
        <v>2017</v>
      </c>
      <c r="B1796" t="s">
        <v>58</v>
      </c>
      <c r="C1796" t="s">
        <v>21</v>
      </c>
      <c r="D1796" s="1">
        <v>17543</v>
      </c>
      <c r="E1796" s="1">
        <v>514711</v>
      </c>
      <c r="F1796" s="2">
        <v>49720</v>
      </c>
    </row>
    <row r="1797" spans="1:6" x14ac:dyDescent="0.25">
      <c r="A1797">
        <v>2017</v>
      </c>
      <c r="B1797" t="s">
        <v>58</v>
      </c>
      <c r="C1797" t="s">
        <v>22</v>
      </c>
      <c r="D1797" s="1">
        <v>7420</v>
      </c>
      <c r="E1797" s="1">
        <v>142412</v>
      </c>
      <c r="F1797" s="2">
        <v>40426</v>
      </c>
    </row>
    <row r="1798" spans="1:6" x14ac:dyDescent="0.25">
      <c r="A1798">
        <v>2017</v>
      </c>
      <c r="B1798" t="s">
        <v>58</v>
      </c>
      <c r="C1798" t="s">
        <v>23</v>
      </c>
      <c r="D1798" s="1">
        <v>48626</v>
      </c>
      <c r="E1798" s="1">
        <v>450671</v>
      </c>
      <c r="F1798" s="2">
        <v>44800</v>
      </c>
    </row>
    <row r="1799" spans="1:6" x14ac:dyDescent="0.25">
      <c r="A1799">
        <v>2017</v>
      </c>
      <c r="B1799" t="s">
        <v>58</v>
      </c>
      <c r="C1799" t="s">
        <v>24</v>
      </c>
      <c r="D1799" s="1">
        <v>4448</v>
      </c>
      <c r="E1799" s="1">
        <v>73262</v>
      </c>
      <c r="F1799" s="2">
        <v>46171</v>
      </c>
    </row>
    <row r="1800" spans="1:6" x14ac:dyDescent="0.25">
      <c r="A1800">
        <v>2017</v>
      </c>
      <c r="B1800" t="s">
        <v>58</v>
      </c>
      <c r="C1800" t="s">
        <v>25</v>
      </c>
      <c r="D1800" s="1">
        <v>13241</v>
      </c>
      <c r="E1800" s="1">
        <v>136970</v>
      </c>
      <c r="F1800" s="2">
        <v>44565</v>
      </c>
    </row>
    <row r="1801" spans="1:6" x14ac:dyDescent="0.25">
      <c r="A1801">
        <v>2017</v>
      </c>
      <c r="B1801" t="s">
        <v>58</v>
      </c>
      <c r="C1801" t="s">
        <v>26</v>
      </c>
      <c r="D1801" s="1">
        <v>8681</v>
      </c>
      <c r="E1801" s="1">
        <v>131756</v>
      </c>
      <c r="F1801" s="2">
        <v>53119</v>
      </c>
    </row>
    <row r="1802" spans="1:6" x14ac:dyDescent="0.25">
      <c r="A1802">
        <v>2017</v>
      </c>
      <c r="B1802" t="s">
        <v>58</v>
      </c>
      <c r="C1802" t="s">
        <v>27</v>
      </c>
      <c r="D1802" s="1">
        <v>4635</v>
      </c>
      <c r="E1802" s="1">
        <v>111212</v>
      </c>
      <c r="F1802" s="2">
        <v>54599</v>
      </c>
    </row>
    <row r="1803" spans="1:6" x14ac:dyDescent="0.25">
      <c r="A1803">
        <v>2017</v>
      </c>
      <c r="B1803" t="s">
        <v>58</v>
      </c>
      <c r="C1803" t="s">
        <v>28</v>
      </c>
      <c r="D1803" s="1">
        <v>33411</v>
      </c>
      <c r="E1803" s="1">
        <v>644049</v>
      </c>
      <c r="F1803" s="2">
        <v>52138</v>
      </c>
    </row>
    <row r="1804" spans="1:6" x14ac:dyDescent="0.25">
      <c r="A1804">
        <v>2017</v>
      </c>
      <c r="B1804" t="s">
        <v>58</v>
      </c>
      <c r="C1804" t="s">
        <v>29</v>
      </c>
      <c r="D1804" s="1">
        <v>9629</v>
      </c>
      <c r="E1804" s="1">
        <v>127804</v>
      </c>
      <c r="F1804" s="2">
        <v>40621</v>
      </c>
    </row>
    <row r="1805" spans="1:6" x14ac:dyDescent="0.25">
      <c r="A1805">
        <v>2017</v>
      </c>
      <c r="B1805" t="s">
        <v>58</v>
      </c>
      <c r="C1805" t="s">
        <v>30</v>
      </c>
      <c r="D1805" s="1">
        <v>67533</v>
      </c>
      <c r="E1805" s="1">
        <v>1847585</v>
      </c>
      <c r="F1805" s="2">
        <v>51932</v>
      </c>
    </row>
    <row r="1806" spans="1:6" x14ac:dyDescent="0.25">
      <c r="A1806">
        <v>2017</v>
      </c>
      <c r="B1806" t="s">
        <v>58</v>
      </c>
      <c r="C1806" t="s">
        <v>31</v>
      </c>
      <c r="D1806" s="1">
        <v>26885</v>
      </c>
      <c r="E1806" s="1">
        <v>578637</v>
      </c>
      <c r="F1806" s="2">
        <v>47135</v>
      </c>
    </row>
    <row r="1807" spans="1:6" x14ac:dyDescent="0.25">
      <c r="A1807">
        <v>2017</v>
      </c>
      <c r="B1807" t="s">
        <v>58</v>
      </c>
      <c r="C1807" t="s">
        <v>32</v>
      </c>
      <c r="D1807" s="1">
        <v>2484</v>
      </c>
      <c r="E1807" s="1">
        <v>61847</v>
      </c>
      <c r="F1807" s="2">
        <v>49915</v>
      </c>
    </row>
    <row r="1808" spans="1:6" x14ac:dyDescent="0.25">
      <c r="A1808">
        <v>2017</v>
      </c>
      <c r="B1808" t="s">
        <v>58</v>
      </c>
      <c r="C1808" t="s">
        <v>33</v>
      </c>
      <c r="D1808" s="1">
        <v>34090</v>
      </c>
      <c r="E1808" s="1">
        <v>897244</v>
      </c>
      <c r="F1808" s="2">
        <v>45314</v>
      </c>
    </row>
    <row r="1809" spans="1:6" x14ac:dyDescent="0.25">
      <c r="A1809">
        <v>2017</v>
      </c>
      <c r="B1809" t="s">
        <v>58</v>
      </c>
      <c r="C1809" t="s">
        <v>34</v>
      </c>
      <c r="D1809" s="1">
        <v>13367</v>
      </c>
      <c r="E1809" s="1">
        <v>208934</v>
      </c>
      <c r="F1809" s="2">
        <v>44167</v>
      </c>
    </row>
    <row r="1810" spans="1:6" x14ac:dyDescent="0.25">
      <c r="A1810">
        <v>2017</v>
      </c>
      <c r="B1810" t="s">
        <v>58</v>
      </c>
      <c r="C1810" t="s">
        <v>35</v>
      </c>
      <c r="D1810" s="1">
        <v>15363</v>
      </c>
      <c r="E1810" s="1">
        <v>266489</v>
      </c>
      <c r="F1810" s="2">
        <v>50908</v>
      </c>
    </row>
    <row r="1811" spans="1:6" x14ac:dyDescent="0.25">
      <c r="A1811">
        <v>2017</v>
      </c>
      <c r="B1811" t="s">
        <v>58</v>
      </c>
      <c r="C1811" t="s">
        <v>36</v>
      </c>
      <c r="D1811" s="1">
        <v>58709</v>
      </c>
      <c r="E1811" s="1">
        <v>1179271</v>
      </c>
      <c r="F1811" s="2">
        <v>50500</v>
      </c>
    </row>
    <row r="1812" spans="1:6" x14ac:dyDescent="0.25">
      <c r="A1812">
        <v>2017</v>
      </c>
      <c r="B1812" t="s">
        <v>58</v>
      </c>
      <c r="C1812" t="s">
        <v>37</v>
      </c>
      <c r="D1812" s="1">
        <v>4485</v>
      </c>
      <c r="E1812" s="1">
        <v>99581</v>
      </c>
      <c r="F1812" s="2">
        <v>47941</v>
      </c>
    </row>
    <row r="1813" spans="1:6" x14ac:dyDescent="0.25">
      <c r="A1813">
        <v>2017</v>
      </c>
      <c r="B1813" t="s">
        <v>58</v>
      </c>
      <c r="C1813" t="s">
        <v>38</v>
      </c>
      <c r="D1813" s="1">
        <v>11574</v>
      </c>
      <c r="E1813" s="1">
        <v>226255</v>
      </c>
      <c r="F1813" s="2">
        <v>45624</v>
      </c>
    </row>
    <row r="1814" spans="1:6" x14ac:dyDescent="0.25">
      <c r="A1814">
        <v>2017</v>
      </c>
      <c r="B1814" t="s">
        <v>58</v>
      </c>
      <c r="C1814" t="s">
        <v>39</v>
      </c>
      <c r="D1814" s="1">
        <v>2732</v>
      </c>
      <c r="E1814" s="1">
        <v>66629</v>
      </c>
      <c r="F1814" s="2">
        <v>49512</v>
      </c>
    </row>
    <row r="1815" spans="1:6" x14ac:dyDescent="0.25">
      <c r="A1815">
        <v>2017</v>
      </c>
      <c r="B1815" t="s">
        <v>58</v>
      </c>
      <c r="C1815" t="s">
        <v>40</v>
      </c>
      <c r="D1815" s="1">
        <v>15761</v>
      </c>
      <c r="E1815" s="1">
        <v>416511</v>
      </c>
      <c r="F1815" s="2">
        <v>50938</v>
      </c>
    </row>
    <row r="1816" spans="1:6" x14ac:dyDescent="0.25">
      <c r="A1816">
        <v>2017</v>
      </c>
      <c r="B1816" t="s">
        <v>58</v>
      </c>
      <c r="C1816" t="s">
        <v>41</v>
      </c>
      <c r="D1816" s="1">
        <v>87635</v>
      </c>
      <c r="E1816" s="1">
        <v>1607487</v>
      </c>
      <c r="F1816" s="2">
        <v>47096</v>
      </c>
    </row>
    <row r="1817" spans="1:6" x14ac:dyDescent="0.25">
      <c r="A1817">
        <v>2017</v>
      </c>
      <c r="B1817" t="s">
        <v>58</v>
      </c>
      <c r="C1817" t="s">
        <v>42</v>
      </c>
      <c r="D1817" s="1">
        <v>11679</v>
      </c>
      <c r="E1817" s="1">
        <v>181402</v>
      </c>
      <c r="F1817" s="2">
        <v>42492</v>
      </c>
    </row>
    <row r="1818" spans="1:6" x14ac:dyDescent="0.25">
      <c r="A1818">
        <v>2017</v>
      </c>
      <c r="B1818" t="s">
        <v>58</v>
      </c>
      <c r="C1818" t="s">
        <v>43</v>
      </c>
      <c r="D1818" s="1">
        <v>2460</v>
      </c>
      <c r="E1818" s="1">
        <v>62109</v>
      </c>
      <c r="F1818" s="2">
        <v>45259</v>
      </c>
    </row>
    <row r="1819" spans="1:6" x14ac:dyDescent="0.25">
      <c r="A1819">
        <v>2017</v>
      </c>
      <c r="B1819" t="s">
        <v>58</v>
      </c>
      <c r="C1819" t="s">
        <v>44</v>
      </c>
      <c r="D1819" s="1">
        <v>42910</v>
      </c>
      <c r="E1819" s="1">
        <v>496944</v>
      </c>
      <c r="F1819" s="2">
        <v>48573</v>
      </c>
    </row>
    <row r="1820" spans="1:6" x14ac:dyDescent="0.25">
      <c r="A1820">
        <v>2017</v>
      </c>
      <c r="B1820" t="s">
        <v>58</v>
      </c>
      <c r="C1820" t="s">
        <v>45</v>
      </c>
      <c r="D1820" s="1">
        <v>56689</v>
      </c>
      <c r="E1820" s="1">
        <v>451563</v>
      </c>
      <c r="F1820" s="2">
        <v>49782</v>
      </c>
    </row>
    <row r="1821" spans="1:6" x14ac:dyDescent="0.25">
      <c r="A1821">
        <v>2017</v>
      </c>
      <c r="B1821" t="s">
        <v>58</v>
      </c>
      <c r="C1821" t="s">
        <v>46</v>
      </c>
      <c r="D1821" s="1">
        <v>5679</v>
      </c>
      <c r="E1821" s="1">
        <v>123772</v>
      </c>
      <c r="F1821" s="2">
        <v>44732</v>
      </c>
    </row>
    <row r="1822" spans="1:6" x14ac:dyDescent="0.25">
      <c r="A1822">
        <v>2017</v>
      </c>
      <c r="B1822" t="s">
        <v>58</v>
      </c>
      <c r="C1822" t="s">
        <v>47</v>
      </c>
      <c r="D1822" s="1">
        <v>25989</v>
      </c>
      <c r="E1822" s="1">
        <v>428367</v>
      </c>
      <c r="F1822" s="2">
        <v>47663</v>
      </c>
    </row>
    <row r="1823" spans="1:6" x14ac:dyDescent="0.25">
      <c r="A1823">
        <v>2017</v>
      </c>
      <c r="B1823" t="s">
        <v>58</v>
      </c>
      <c r="C1823" t="s">
        <v>48</v>
      </c>
      <c r="D1823" s="1">
        <v>3268</v>
      </c>
      <c r="E1823" s="1">
        <v>26479</v>
      </c>
      <c r="F1823" s="2">
        <v>41913</v>
      </c>
    </row>
    <row r="1824" spans="1:6" x14ac:dyDescent="0.25">
      <c r="A1824">
        <v>2017</v>
      </c>
      <c r="B1824" t="s">
        <v>59</v>
      </c>
      <c r="C1824" t="s">
        <v>1</v>
      </c>
      <c r="D1824" s="1">
        <v>10741</v>
      </c>
      <c r="E1824" s="1">
        <v>202336</v>
      </c>
      <c r="F1824" s="2">
        <v>16222</v>
      </c>
    </row>
    <row r="1825" spans="1:6" x14ac:dyDescent="0.25">
      <c r="A1825">
        <v>2017</v>
      </c>
      <c r="B1825" t="s">
        <v>59</v>
      </c>
      <c r="C1825" t="s">
        <v>2</v>
      </c>
      <c r="D1825" s="1">
        <v>12771</v>
      </c>
      <c r="E1825" s="1">
        <v>317076</v>
      </c>
      <c r="F1825" s="2">
        <v>23505</v>
      </c>
    </row>
    <row r="1826" spans="1:6" x14ac:dyDescent="0.25">
      <c r="A1826">
        <v>2017</v>
      </c>
      <c r="B1826" t="s">
        <v>59</v>
      </c>
      <c r="C1826" t="s">
        <v>3</v>
      </c>
      <c r="D1826" s="1">
        <v>7024</v>
      </c>
      <c r="E1826" s="1">
        <v>116690</v>
      </c>
      <c r="F1826" s="2">
        <v>16181</v>
      </c>
    </row>
    <row r="1827" spans="1:6" x14ac:dyDescent="0.25">
      <c r="A1827">
        <v>2017</v>
      </c>
      <c r="B1827" t="s">
        <v>59</v>
      </c>
      <c r="C1827" t="s">
        <v>4</v>
      </c>
      <c r="D1827" s="1">
        <v>103495</v>
      </c>
      <c r="E1827" s="1">
        <v>1935980</v>
      </c>
      <c r="F1827" s="2">
        <v>29214</v>
      </c>
    </row>
    <row r="1828" spans="1:6" x14ac:dyDescent="0.25">
      <c r="A1828">
        <v>2017</v>
      </c>
      <c r="B1828" t="s">
        <v>59</v>
      </c>
      <c r="C1828" t="s">
        <v>5</v>
      </c>
      <c r="D1828" s="1">
        <v>16627</v>
      </c>
      <c r="E1828" s="1">
        <v>333190</v>
      </c>
      <c r="F1828" s="2">
        <v>24462</v>
      </c>
    </row>
    <row r="1829" spans="1:6" x14ac:dyDescent="0.25">
      <c r="A1829">
        <v>2017</v>
      </c>
      <c r="B1829" t="s">
        <v>59</v>
      </c>
      <c r="C1829" t="s">
        <v>6</v>
      </c>
      <c r="D1829" s="1">
        <v>10338</v>
      </c>
      <c r="E1829" s="1">
        <v>156514</v>
      </c>
      <c r="F1829" s="2">
        <v>23066</v>
      </c>
    </row>
    <row r="1830" spans="1:6" x14ac:dyDescent="0.25">
      <c r="A1830">
        <v>2017</v>
      </c>
      <c r="B1830" t="s">
        <v>59</v>
      </c>
      <c r="C1830" t="s">
        <v>7</v>
      </c>
      <c r="D1830" s="1">
        <v>2565</v>
      </c>
      <c r="E1830" s="1">
        <v>50272</v>
      </c>
      <c r="F1830" s="2">
        <v>19997</v>
      </c>
    </row>
    <row r="1831" spans="1:6" x14ac:dyDescent="0.25">
      <c r="A1831">
        <v>2017</v>
      </c>
      <c r="B1831" t="s">
        <v>59</v>
      </c>
      <c r="C1831" t="s">
        <v>8</v>
      </c>
      <c r="D1831" s="1">
        <v>55396</v>
      </c>
      <c r="E1831" s="1">
        <v>1198478</v>
      </c>
      <c r="F1831" s="2">
        <v>24953</v>
      </c>
    </row>
    <row r="1832" spans="1:6" x14ac:dyDescent="0.25">
      <c r="A1832">
        <v>2017</v>
      </c>
      <c r="B1832" t="s">
        <v>59</v>
      </c>
      <c r="C1832" t="s">
        <v>9</v>
      </c>
      <c r="D1832" s="1">
        <v>23538</v>
      </c>
      <c r="E1832" s="1">
        <v>476035</v>
      </c>
      <c r="F1832" s="2">
        <v>20142</v>
      </c>
    </row>
    <row r="1833" spans="1:6" x14ac:dyDescent="0.25">
      <c r="A1833">
        <v>2017</v>
      </c>
      <c r="B1833" t="s">
        <v>59</v>
      </c>
      <c r="C1833" t="s">
        <v>10</v>
      </c>
      <c r="D1833" s="1">
        <v>4906</v>
      </c>
      <c r="E1833" s="1">
        <v>74928</v>
      </c>
      <c r="F1833" s="2">
        <v>16382</v>
      </c>
    </row>
    <row r="1834" spans="1:6" x14ac:dyDescent="0.25">
      <c r="A1834">
        <v>2017</v>
      </c>
      <c r="B1834" t="s">
        <v>59</v>
      </c>
      <c r="C1834" t="s">
        <v>11</v>
      </c>
      <c r="D1834" s="1">
        <v>32076</v>
      </c>
      <c r="E1834" s="1">
        <v>610100</v>
      </c>
      <c r="F1834" s="2">
        <v>22930</v>
      </c>
    </row>
    <row r="1835" spans="1:6" x14ac:dyDescent="0.25">
      <c r="A1835">
        <v>2017</v>
      </c>
      <c r="B1835" t="s">
        <v>59</v>
      </c>
      <c r="C1835" t="s">
        <v>12</v>
      </c>
      <c r="D1835" s="1">
        <v>15273</v>
      </c>
      <c r="E1835" s="1">
        <v>308506</v>
      </c>
      <c r="F1835" s="2">
        <v>18223</v>
      </c>
    </row>
    <row r="1836" spans="1:6" x14ac:dyDescent="0.25">
      <c r="A1836">
        <v>2017</v>
      </c>
      <c r="B1836" t="s">
        <v>59</v>
      </c>
      <c r="C1836" t="s">
        <v>13</v>
      </c>
      <c r="D1836" s="1">
        <v>8532</v>
      </c>
      <c r="E1836" s="1">
        <v>143101</v>
      </c>
      <c r="F1836" s="2">
        <v>16280</v>
      </c>
    </row>
    <row r="1837" spans="1:6" x14ac:dyDescent="0.25">
      <c r="A1837">
        <v>2017</v>
      </c>
      <c r="B1837" t="s">
        <v>59</v>
      </c>
      <c r="C1837" t="s">
        <v>14</v>
      </c>
      <c r="D1837" s="1">
        <v>6839</v>
      </c>
      <c r="E1837" s="1">
        <v>128449</v>
      </c>
      <c r="F1837" s="2">
        <v>16257</v>
      </c>
    </row>
    <row r="1838" spans="1:6" x14ac:dyDescent="0.25">
      <c r="A1838">
        <v>2017</v>
      </c>
      <c r="B1838" t="s">
        <v>59</v>
      </c>
      <c r="C1838" t="s">
        <v>15</v>
      </c>
      <c r="D1838" s="1">
        <v>10063</v>
      </c>
      <c r="E1838" s="1">
        <v>196846</v>
      </c>
      <c r="F1838" s="2">
        <v>17160</v>
      </c>
    </row>
    <row r="1839" spans="1:6" x14ac:dyDescent="0.25">
      <c r="A1839">
        <v>2017</v>
      </c>
      <c r="B1839" t="s">
        <v>59</v>
      </c>
      <c r="C1839" t="s">
        <v>16</v>
      </c>
      <c r="D1839" s="1">
        <v>12015</v>
      </c>
      <c r="E1839" s="1">
        <v>233109</v>
      </c>
      <c r="F1839" s="2">
        <v>20623</v>
      </c>
    </row>
    <row r="1840" spans="1:6" x14ac:dyDescent="0.25">
      <c r="A1840">
        <v>2017</v>
      </c>
      <c r="B1840" t="s">
        <v>59</v>
      </c>
      <c r="C1840" t="s">
        <v>17</v>
      </c>
      <c r="D1840" s="1">
        <v>5119</v>
      </c>
      <c r="E1840" s="1">
        <v>67354</v>
      </c>
      <c r="F1840" s="2">
        <v>21119</v>
      </c>
    </row>
    <row r="1841" spans="1:6" x14ac:dyDescent="0.25">
      <c r="A1841">
        <v>2017</v>
      </c>
      <c r="B1841" t="s">
        <v>59</v>
      </c>
      <c r="C1841" t="s">
        <v>18</v>
      </c>
      <c r="D1841" s="1">
        <v>14733</v>
      </c>
      <c r="E1841" s="1">
        <v>280195</v>
      </c>
      <c r="F1841" s="2">
        <v>23436</v>
      </c>
    </row>
    <row r="1842" spans="1:6" x14ac:dyDescent="0.25">
      <c r="A1842">
        <v>2017</v>
      </c>
      <c r="B1842" t="s">
        <v>59</v>
      </c>
      <c r="C1842" t="s">
        <v>19</v>
      </c>
      <c r="D1842" s="1">
        <v>20695</v>
      </c>
      <c r="E1842" s="1">
        <v>369350</v>
      </c>
      <c r="F1842" s="2">
        <v>26779</v>
      </c>
    </row>
    <row r="1843" spans="1:6" x14ac:dyDescent="0.25">
      <c r="A1843">
        <v>2017</v>
      </c>
      <c r="B1843" t="s">
        <v>59</v>
      </c>
      <c r="C1843" t="s">
        <v>20</v>
      </c>
      <c r="D1843" s="1">
        <v>21783</v>
      </c>
      <c r="E1843" s="1">
        <v>431316</v>
      </c>
      <c r="F1843" s="2">
        <v>19834</v>
      </c>
    </row>
    <row r="1844" spans="1:6" x14ac:dyDescent="0.25">
      <c r="A1844">
        <v>2017</v>
      </c>
      <c r="B1844" t="s">
        <v>59</v>
      </c>
      <c r="C1844" t="s">
        <v>21</v>
      </c>
      <c r="D1844" s="1">
        <v>14729</v>
      </c>
      <c r="E1844" s="1">
        <v>270490</v>
      </c>
      <c r="F1844" s="2">
        <v>21386</v>
      </c>
    </row>
    <row r="1845" spans="1:6" x14ac:dyDescent="0.25">
      <c r="A1845">
        <v>2017</v>
      </c>
      <c r="B1845" t="s">
        <v>59</v>
      </c>
      <c r="C1845" t="s">
        <v>22</v>
      </c>
      <c r="D1845" s="1">
        <v>6381</v>
      </c>
      <c r="E1845" s="1">
        <v>134613</v>
      </c>
      <c r="F1845" s="2">
        <v>17011</v>
      </c>
    </row>
    <row r="1846" spans="1:6" x14ac:dyDescent="0.25">
      <c r="A1846">
        <v>2017</v>
      </c>
      <c r="B1846" t="s">
        <v>59</v>
      </c>
      <c r="C1846" t="s">
        <v>23</v>
      </c>
      <c r="D1846" s="1">
        <v>14797</v>
      </c>
      <c r="E1846" s="1">
        <v>303022</v>
      </c>
      <c r="F1846" s="2">
        <v>20276</v>
      </c>
    </row>
    <row r="1847" spans="1:6" x14ac:dyDescent="0.25">
      <c r="A1847">
        <v>2017</v>
      </c>
      <c r="B1847" t="s">
        <v>59</v>
      </c>
      <c r="C1847" t="s">
        <v>24</v>
      </c>
      <c r="D1847" s="1">
        <v>4978</v>
      </c>
      <c r="E1847" s="1">
        <v>64958</v>
      </c>
      <c r="F1847" s="2">
        <v>18625</v>
      </c>
    </row>
    <row r="1848" spans="1:6" x14ac:dyDescent="0.25">
      <c r="A1848">
        <v>2017</v>
      </c>
      <c r="B1848" t="s">
        <v>59</v>
      </c>
      <c r="C1848" t="s">
        <v>25</v>
      </c>
      <c r="D1848" s="1">
        <v>5508</v>
      </c>
      <c r="E1848" s="1">
        <v>91776</v>
      </c>
      <c r="F1848" s="2">
        <v>16253</v>
      </c>
    </row>
    <row r="1849" spans="1:6" x14ac:dyDescent="0.25">
      <c r="A1849">
        <v>2017</v>
      </c>
      <c r="B1849" t="s">
        <v>59</v>
      </c>
      <c r="C1849" t="s">
        <v>26</v>
      </c>
      <c r="D1849" s="1">
        <v>8246</v>
      </c>
      <c r="E1849" s="1">
        <v>348888</v>
      </c>
      <c r="F1849" s="2">
        <v>33048</v>
      </c>
    </row>
    <row r="1850" spans="1:6" x14ac:dyDescent="0.25">
      <c r="A1850">
        <v>2017</v>
      </c>
      <c r="B1850" t="s">
        <v>59</v>
      </c>
      <c r="C1850" t="s">
        <v>27</v>
      </c>
      <c r="D1850" s="1">
        <v>4512</v>
      </c>
      <c r="E1850" s="1">
        <v>70729</v>
      </c>
      <c r="F1850" s="2">
        <v>21058</v>
      </c>
    </row>
    <row r="1851" spans="1:6" x14ac:dyDescent="0.25">
      <c r="A1851">
        <v>2017</v>
      </c>
      <c r="B1851" t="s">
        <v>59</v>
      </c>
      <c r="C1851" t="s">
        <v>28</v>
      </c>
      <c r="D1851" s="1">
        <v>23501</v>
      </c>
      <c r="E1851" s="1">
        <v>372798</v>
      </c>
      <c r="F1851" s="2">
        <v>24851</v>
      </c>
    </row>
    <row r="1852" spans="1:6" x14ac:dyDescent="0.25">
      <c r="A1852">
        <v>2017</v>
      </c>
      <c r="B1852" t="s">
        <v>59</v>
      </c>
      <c r="C1852" t="s">
        <v>29</v>
      </c>
      <c r="D1852" s="1">
        <v>4929</v>
      </c>
      <c r="E1852" s="1">
        <v>96321</v>
      </c>
      <c r="F1852" s="2">
        <v>17901</v>
      </c>
    </row>
    <row r="1853" spans="1:6" x14ac:dyDescent="0.25">
      <c r="A1853">
        <v>2017</v>
      </c>
      <c r="B1853" t="s">
        <v>59</v>
      </c>
      <c r="C1853" t="s">
        <v>30</v>
      </c>
      <c r="D1853" s="1">
        <v>66166</v>
      </c>
      <c r="E1853" s="1">
        <v>944545</v>
      </c>
      <c r="F1853" s="2">
        <v>32365</v>
      </c>
    </row>
    <row r="1854" spans="1:6" x14ac:dyDescent="0.25">
      <c r="A1854">
        <v>2017</v>
      </c>
      <c r="B1854" t="s">
        <v>59</v>
      </c>
      <c r="C1854" t="s">
        <v>31</v>
      </c>
      <c r="D1854" s="1">
        <v>25235</v>
      </c>
      <c r="E1854" s="1">
        <v>493758</v>
      </c>
      <c r="F1854" s="2">
        <v>19111</v>
      </c>
    </row>
    <row r="1855" spans="1:6" x14ac:dyDescent="0.25">
      <c r="A1855">
        <v>2017</v>
      </c>
      <c r="B1855" t="s">
        <v>59</v>
      </c>
      <c r="C1855" t="s">
        <v>32</v>
      </c>
      <c r="D1855" s="1">
        <v>2600</v>
      </c>
      <c r="E1855" s="1">
        <v>39316</v>
      </c>
      <c r="F1855" s="2">
        <v>17400</v>
      </c>
    </row>
    <row r="1856" spans="1:6" x14ac:dyDescent="0.25">
      <c r="A1856">
        <v>2017</v>
      </c>
      <c r="B1856" t="s">
        <v>59</v>
      </c>
      <c r="C1856" t="s">
        <v>33</v>
      </c>
      <c r="D1856" s="1">
        <v>28218</v>
      </c>
      <c r="E1856" s="1">
        <v>560257</v>
      </c>
      <c r="F1856" s="2">
        <v>18856</v>
      </c>
    </row>
    <row r="1857" spans="1:6" x14ac:dyDescent="0.25">
      <c r="A1857">
        <v>2017</v>
      </c>
      <c r="B1857" t="s">
        <v>59</v>
      </c>
      <c r="C1857" t="s">
        <v>34</v>
      </c>
      <c r="D1857" s="1">
        <v>8969</v>
      </c>
      <c r="E1857" s="1">
        <v>167540</v>
      </c>
      <c r="F1857" s="2">
        <v>17729</v>
      </c>
    </row>
    <row r="1858" spans="1:6" x14ac:dyDescent="0.25">
      <c r="A1858">
        <v>2017</v>
      </c>
      <c r="B1858" t="s">
        <v>59</v>
      </c>
      <c r="C1858" t="s">
        <v>35</v>
      </c>
      <c r="D1858" s="1">
        <v>13588</v>
      </c>
      <c r="E1858" s="1">
        <v>205823</v>
      </c>
      <c r="F1858" s="2">
        <v>21379</v>
      </c>
    </row>
    <row r="1859" spans="1:6" x14ac:dyDescent="0.25">
      <c r="A1859">
        <v>2017</v>
      </c>
      <c r="B1859" t="s">
        <v>59</v>
      </c>
      <c r="C1859" t="s">
        <v>36</v>
      </c>
      <c r="D1859" s="1">
        <v>33146</v>
      </c>
      <c r="E1859" s="1">
        <v>566779</v>
      </c>
      <c r="F1859" s="2">
        <v>20389</v>
      </c>
    </row>
    <row r="1860" spans="1:6" x14ac:dyDescent="0.25">
      <c r="A1860">
        <v>2017</v>
      </c>
      <c r="B1860" t="s">
        <v>59</v>
      </c>
      <c r="C1860" t="s">
        <v>37</v>
      </c>
      <c r="D1860" s="1">
        <v>3683</v>
      </c>
      <c r="E1860" s="1">
        <v>58183</v>
      </c>
      <c r="F1860" s="2">
        <v>22353</v>
      </c>
    </row>
    <row r="1861" spans="1:6" x14ac:dyDescent="0.25">
      <c r="A1861">
        <v>2017</v>
      </c>
      <c r="B1861" t="s">
        <v>59</v>
      </c>
      <c r="C1861" t="s">
        <v>38</v>
      </c>
      <c r="D1861" s="1">
        <v>12337</v>
      </c>
      <c r="E1861" s="1">
        <v>254069</v>
      </c>
      <c r="F1861" s="2">
        <v>17885</v>
      </c>
    </row>
    <row r="1862" spans="1:6" x14ac:dyDescent="0.25">
      <c r="A1862">
        <v>2017</v>
      </c>
      <c r="B1862" t="s">
        <v>59</v>
      </c>
      <c r="C1862" t="s">
        <v>39</v>
      </c>
      <c r="D1862" s="1">
        <v>3109</v>
      </c>
      <c r="E1862" s="1">
        <v>46967</v>
      </c>
      <c r="F1862" s="2">
        <v>16460</v>
      </c>
    </row>
    <row r="1863" spans="1:6" x14ac:dyDescent="0.25">
      <c r="A1863">
        <v>2017</v>
      </c>
      <c r="B1863" t="s">
        <v>59</v>
      </c>
      <c r="C1863" t="s">
        <v>40</v>
      </c>
      <c r="D1863" s="1">
        <v>15932</v>
      </c>
      <c r="E1863" s="1">
        <v>328856</v>
      </c>
      <c r="F1863" s="2">
        <v>22398</v>
      </c>
    </row>
    <row r="1864" spans="1:6" x14ac:dyDescent="0.25">
      <c r="A1864">
        <v>2017</v>
      </c>
      <c r="B1864" t="s">
        <v>59</v>
      </c>
      <c r="C1864" t="s">
        <v>41</v>
      </c>
      <c r="D1864" s="1">
        <v>60744</v>
      </c>
      <c r="E1864" s="1">
        <v>1317762</v>
      </c>
      <c r="F1864" s="2">
        <v>21234</v>
      </c>
    </row>
    <row r="1865" spans="1:6" x14ac:dyDescent="0.25">
      <c r="A1865">
        <v>2017</v>
      </c>
      <c r="B1865" t="s">
        <v>59</v>
      </c>
      <c r="C1865" t="s">
        <v>42</v>
      </c>
      <c r="D1865" s="1">
        <v>7068</v>
      </c>
      <c r="E1865" s="1">
        <v>142985</v>
      </c>
      <c r="F1865" s="2">
        <v>19510</v>
      </c>
    </row>
    <row r="1866" spans="1:6" x14ac:dyDescent="0.25">
      <c r="A1866">
        <v>2017</v>
      </c>
      <c r="B1866" t="s">
        <v>59</v>
      </c>
      <c r="C1866" t="s">
        <v>43</v>
      </c>
      <c r="D1866" s="1">
        <v>2266</v>
      </c>
      <c r="E1866" s="1">
        <v>37337</v>
      </c>
      <c r="F1866" s="2">
        <v>22375</v>
      </c>
    </row>
    <row r="1867" spans="1:6" x14ac:dyDescent="0.25">
      <c r="A1867">
        <v>2017</v>
      </c>
      <c r="B1867" t="s">
        <v>59</v>
      </c>
      <c r="C1867" t="s">
        <v>44</v>
      </c>
      <c r="D1867" s="1">
        <v>20269</v>
      </c>
      <c r="E1867" s="1">
        <v>402475</v>
      </c>
      <c r="F1867" s="2">
        <v>20078</v>
      </c>
    </row>
    <row r="1868" spans="1:6" x14ac:dyDescent="0.25">
      <c r="A1868">
        <v>2017</v>
      </c>
      <c r="B1868" t="s">
        <v>59</v>
      </c>
      <c r="C1868" t="s">
        <v>45</v>
      </c>
      <c r="D1868" s="1">
        <v>20065</v>
      </c>
      <c r="E1868" s="1">
        <v>325141</v>
      </c>
      <c r="F1868" s="2">
        <v>24250</v>
      </c>
    </row>
    <row r="1869" spans="1:6" x14ac:dyDescent="0.25">
      <c r="A1869">
        <v>2017</v>
      </c>
      <c r="B1869" t="s">
        <v>59</v>
      </c>
      <c r="C1869" t="s">
        <v>46</v>
      </c>
      <c r="D1869" s="1">
        <v>4646</v>
      </c>
      <c r="E1869" s="1">
        <v>74275</v>
      </c>
      <c r="F1869" s="2">
        <v>17335</v>
      </c>
    </row>
    <row r="1870" spans="1:6" x14ac:dyDescent="0.25">
      <c r="A1870">
        <v>2017</v>
      </c>
      <c r="B1870" t="s">
        <v>59</v>
      </c>
      <c r="C1870" t="s">
        <v>47</v>
      </c>
      <c r="D1870" s="1">
        <v>16599</v>
      </c>
      <c r="E1870" s="1">
        <v>279749</v>
      </c>
      <c r="F1870" s="2">
        <v>17248</v>
      </c>
    </row>
    <row r="1871" spans="1:6" x14ac:dyDescent="0.25">
      <c r="A1871">
        <v>2017</v>
      </c>
      <c r="B1871" t="s">
        <v>59</v>
      </c>
      <c r="C1871" t="s">
        <v>48</v>
      </c>
      <c r="D1871" s="1">
        <v>2355</v>
      </c>
      <c r="E1871" s="1">
        <v>36297</v>
      </c>
      <c r="F1871" s="2">
        <v>19867</v>
      </c>
    </row>
    <row r="1872" spans="1:6" x14ac:dyDescent="0.25">
      <c r="A1872">
        <v>2017</v>
      </c>
      <c r="B1872" t="s">
        <v>60</v>
      </c>
      <c r="C1872" t="s">
        <v>1</v>
      </c>
      <c r="D1872" s="1">
        <v>9603</v>
      </c>
      <c r="E1872" s="1">
        <v>45296</v>
      </c>
      <c r="F1872" s="2">
        <v>36539</v>
      </c>
    </row>
    <row r="1873" spans="1:6" x14ac:dyDescent="0.25">
      <c r="A1873">
        <v>2017</v>
      </c>
      <c r="B1873" t="s">
        <v>60</v>
      </c>
      <c r="C1873" t="s">
        <v>2</v>
      </c>
      <c r="D1873" s="1">
        <v>10297</v>
      </c>
      <c r="E1873" s="1">
        <v>71320</v>
      </c>
      <c r="F1873" s="2">
        <v>37061</v>
      </c>
    </row>
    <row r="1874" spans="1:6" x14ac:dyDescent="0.25">
      <c r="A1874">
        <v>2017</v>
      </c>
      <c r="B1874" t="s">
        <v>60</v>
      </c>
      <c r="C1874" t="s">
        <v>3</v>
      </c>
      <c r="D1874" s="1">
        <v>5315</v>
      </c>
      <c r="E1874" s="1">
        <v>24804</v>
      </c>
      <c r="F1874" s="2">
        <v>33179</v>
      </c>
    </row>
    <row r="1875" spans="1:6" x14ac:dyDescent="0.25">
      <c r="A1875">
        <v>2017</v>
      </c>
      <c r="B1875" t="s">
        <v>60</v>
      </c>
      <c r="C1875" t="s">
        <v>4</v>
      </c>
      <c r="D1875" s="1">
        <v>88470</v>
      </c>
      <c r="E1875" s="1">
        <v>527915</v>
      </c>
      <c r="F1875" s="2">
        <v>40412</v>
      </c>
    </row>
    <row r="1876" spans="1:6" x14ac:dyDescent="0.25">
      <c r="A1876">
        <v>2017</v>
      </c>
      <c r="B1876" t="s">
        <v>60</v>
      </c>
      <c r="C1876" t="s">
        <v>5</v>
      </c>
      <c r="D1876" s="1">
        <v>15777</v>
      </c>
      <c r="E1876" s="1">
        <v>80034</v>
      </c>
      <c r="F1876" s="2">
        <v>39558</v>
      </c>
    </row>
    <row r="1877" spans="1:6" x14ac:dyDescent="0.25">
      <c r="A1877">
        <v>2017</v>
      </c>
      <c r="B1877" t="s">
        <v>60</v>
      </c>
      <c r="C1877" t="s">
        <v>6</v>
      </c>
      <c r="D1877" s="1">
        <v>16529</v>
      </c>
      <c r="E1877" s="1">
        <v>64279</v>
      </c>
      <c r="F1877" s="2">
        <v>33397</v>
      </c>
    </row>
    <row r="1878" spans="1:6" x14ac:dyDescent="0.25">
      <c r="A1878">
        <v>2017</v>
      </c>
      <c r="B1878" t="s">
        <v>60</v>
      </c>
      <c r="C1878" t="s">
        <v>7</v>
      </c>
      <c r="D1878" s="1">
        <v>2003</v>
      </c>
      <c r="E1878" s="1">
        <v>11881</v>
      </c>
      <c r="F1878" s="2">
        <v>33610</v>
      </c>
    </row>
    <row r="1879" spans="1:6" x14ac:dyDescent="0.25">
      <c r="A1879">
        <v>2017</v>
      </c>
      <c r="B1879" t="s">
        <v>60</v>
      </c>
      <c r="C1879" t="s">
        <v>8</v>
      </c>
      <c r="D1879" s="1">
        <v>54928</v>
      </c>
      <c r="E1879" s="1">
        <v>273903</v>
      </c>
      <c r="F1879" s="2">
        <v>35319</v>
      </c>
    </row>
    <row r="1880" spans="1:6" x14ac:dyDescent="0.25">
      <c r="A1880">
        <v>2017</v>
      </c>
      <c r="B1880" t="s">
        <v>60</v>
      </c>
      <c r="C1880" t="s">
        <v>9</v>
      </c>
      <c r="D1880" s="1">
        <v>18097</v>
      </c>
      <c r="E1880" s="1">
        <v>106445</v>
      </c>
      <c r="F1880" s="2">
        <v>35520</v>
      </c>
    </row>
    <row r="1881" spans="1:6" x14ac:dyDescent="0.25">
      <c r="A1881">
        <v>2017</v>
      </c>
      <c r="B1881" t="s">
        <v>60</v>
      </c>
      <c r="C1881" t="s">
        <v>10</v>
      </c>
      <c r="D1881" s="1">
        <v>3888</v>
      </c>
      <c r="E1881" s="1">
        <v>17915</v>
      </c>
      <c r="F1881" s="2">
        <v>30056</v>
      </c>
    </row>
    <row r="1882" spans="1:6" x14ac:dyDescent="0.25">
      <c r="A1882">
        <v>2017</v>
      </c>
      <c r="B1882" t="s">
        <v>60</v>
      </c>
      <c r="C1882" t="s">
        <v>11</v>
      </c>
      <c r="D1882" s="1">
        <v>39500</v>
      </c>
      <c r="E1882" s="1">
        <v>206494</v>
      </c>
      <c r="F1882" s="2">
        <v>41240</v>
      </c>
    </row>
    <row r="1883" spans="1:6" x14ac:dyDescent="0.25">
      <c r="A1883">
        <v>2017</v>
      </c>
      <c r="B1883" t="s">
        <v>60</v>
      </c>
      <c r="C1883" t="s">
        <v>12</v>
      </c>
      <c r="D1883" s="1">
        <v>13113</v>
      </c>
      <c r="E1883" s="1">
        <v>86944</v>
      </c>
      <c r="F1883" s="2">
        <v>31882</v>
      </c>
    </row>
    <row r="1884" spans="1:6" x14ac:dyDescent="0.25">
      <c r="A1884">
        <v>2017</v>
      </c>
      <c r="B1884" t="s">
        <v>60</v>
      </c>
      <c r="C1884" t="s">
        <v>13</v>
      </c>
      <c r="D1884" s="1">
        <v>8710</v>
      </c>
      <c r="E1884" s="1">
        <v>42498</v>
      </c>
      <c r="F1884" s="2">
        <v>33069</v>
      </c>
    </row>
    <row r="1885" spans="1:6" x14ac:dyDescent="0.25">
      <c r="A1885">
        <v>2017</v>
      </c>
      <c r="B1885" t="s">
        <v>60</v>
      </c>
      <c r="C1885" t="s">
        <v>14</v>
      </c>
      <c r="D1885" s="1">
        <v>6031</v>
      </c>
      <c r="E1885" s="1">
        <v>33578</v>
      </c>
      <c r="F1885" s="2">
        <v>33575</v>
      </c>
    </row>
    <row r="1886" spans="1:6" x14ac:dyDescent="0.25">
      <c r="A1886">
        <v>2017</v>
      </c>
      <c r="B1886" t="s">
        <v>60</v>
      </c>
      <c r="C1886" t="s">
        <v>15</v>
      </c>
      <c r="D1886" s="1">
        <v>10912</v>
      </c>
      <c r="E1886" s="1">
        <v>46382</v>
      </c>
      <c r="F1886" s="2">
        <v>32330</v>
      </c>
    </row>
    <row r="1887" spans="1:6" x14ac:dyDescent="0.25">
      <c r="A1887">
        <v>2017</v>
      </c>
      <c r="B1887" t="s">
        <v>60</v>
      </c>
      <c r="C1887" t="s">
        <v>16</v>
      </c>
      <c r="D1887" s="1">
        <v>9250</v>
      </c>
      <c r="E1887" s="1">
        <v>45963</v>
      </c>
      <c r="F1887" s="2">
        <v>36468</v>
      </c>
    </row>
    <row r="1888" spans="1:6" x14ac:dyDescent="0.25">
      <c r="A1888">
        <v>2017</v>
      </c>
      <c r="B1888" t="s">
        <v>60</v>
      </c>
      <c r="C1888" t="s">
        <v>17</v>
      </c>
      <c r="D1888" s="1">
        <v>4028</v>
      </c>
      <c r="E1888" s="1">
        <v>17774</v>
      </c>
      <c r="F1888" s="2">
        <v>32993</v>
      </c>
    </row>
    <row r="1889" spans="1:6" x14ac:dyDescent="0.25">
      <c r="A1889">
        <v>2017</v>
      </c>
      <c r="B1889" t="s">
        <v>60</v>
      </c>
      <c r="C1889" t="s">
        <v>18</v>
      </c>
      <c r="D1889" s="1">
        <v>19506</v>
      </c>
      <c r="E1889" s="1">
        <v>91492</v>
      </c>
      <c r="F1889" s="2">
        <v>41793</v>
      </c>
    </row>
    <row r="1890" spans="1:6" x14ac:dyDescent="0.25">
      <c r="A1890">
        <v>2017</v>
      </c>
      <c r="B1890" t="s">
        <v>60</v>
      </c>
      <c r="C1890" t="s">
        <v>19</v>
      </c>
      <c r="D1890" s="1">
        <v>21677</v>
      </c>
      <c r="E1890" s="1">
        <v>118160</v>
      </c>
      <c r="F1890" s="2">
        <v>37032</v>
      </c>
    </row>
    <row r="1891" spans="1:6" x14ac:dyDescent="0.25">
      <c r="A1891">
        <v>2017</v>
      </c>
      <c r="B1891" t="s">
        <v>60</v>
      </c>
      <c r="C1891" t="s">
        <v>20</v>
      </c>
      <c r="D1891" s="1">
        <v>29930</v>
      </c>
      <c r="E1891" s="1">
        <v>137568</v>
      </c>
      <c r="F1891" s="2">
        <v>32157</v>
      </c>
    </row>
    <row r="1892" spans="1:6" x14ac:dyDescent="0.25">
      <c r="A1892">
        <v>2017</v>
      </c>
      <c r="B1892" t="s">
        <v>60</v>
      </c>
      <c r="C1892" t="s">
        <v>21</v>
      </c>
      <c r="D1892" s="1">
        <v>16226</v>
      </c>
      <c r="E1892" s="1">
        <v>90138</v>
      </c>
      <c r="F1892" s="2">
        <v>33237</v>
      </c>
    </row>
    <row r="1893" spans="1:6" x14ac:dyDescent="0.25">
      <c r="A1893">
        <v>2017</v>
      </c>
      <c r="B1893" t="s">
        <v>60</v>
      </c>
      <c r="C1893" t="s">
        <v>22</v>
      </c>
      <c r="D1893" s="1">
        <v>4726</v>
      </c>
      <c r="E1893" s="1">
        <v>21154</v>
      </c>
      <c r="F1893" s="2">
        <v>33958</v>
      </c>
    </row>
    <row r="1894" spans="1:6" x14ac:dyDescent="0.25">
      <c r="A1894">
        <v>2017</v>
      </c>
      <c r="B1894" t="s">
        <v>60</v>
      </c>
      <c r="C1894" t="s">
        <v>23</v>
      </c>
      <c r="D1894" s="1">
        <v>13734</v>
      </c>
      <c r="E1894" s="1">
        <v>76037</v>
      </c>
      <c r="F1894" s="2">
        <v>32705</v>
      </c>
    </row>
    <row r="1895" spans="1:6" x14ac:dyDescent="0.25">
      <c r="A1895">
        <v>2017</v>
      </c>
      <c r="B1895" t="s">
        <v>60</v>
      </c>
      <c r="C1895" t="s">
        <v>24</v>
      </c>
      <c r="D1895" s="1">
        <v>4094</v>
      </c>
      <c r="E1895" s="1">
        <v>17909</v>
      </c>
      <c r="F1895" s="2">
        <v>29177</v>
      </c>
    </row>
    <row r="1896" spans="1:6" x14ac:dyDescent="0.25">
      <c r="A1896">
        <v>2017</v>
      </c>
      <c r="B1896" t="s">
        <v>60</v>
      </c>
      <c r="C1896" t="s">
        <v>25</v>
      </c>
      <c r="D1896" s="1">
        <v>4671</v>
      </c>
      <c r="E1896" s="1">
        <v>25082</v>
      </c>
      <c r="F1896" s="2">
        <v>31310</v>
      </c>
    </row>
    <row r="1897" spans="1:6" x14ac:dyDescent="0.25">
      <c r="A1897">
        <v>2017</v>
      </c>
      <c r="B1897" t="s">
        <v>60</v>
      </c>
      <c r="C1897" t="s">
        <v>26</v>
      </c>
      <c r="D1897" s="1">
        <v>4959</v>
      </c>
      <c r="E1897" s="1">
        <v>33667</v>
      </c>
      <c r="F1897" s="2">
        <v>36336</v>
      </c>
    </row>
    <row r="1898" spans="1:6" x14ac:dyDescent="0.25">
      <c r="A1898">
        <v>2017</v>
      </c>
      <c r="B1898" t="s">
        <v>60</v>
      </c>
      <c r="C1898" t="s">
        <v>27</v>
      </c>
      <c r="D1898" s="1">
        <v>3871</v>
      </c>
      <c r="E1898" s="1">
        <v>20493</v>
      </c>
      <c r="F1898" s="2">
        <v>36646</v>
      </c>
    </row>
    <row r="1899" spans="1:6" x14ac:dyDescent="0.25">
      <c r="A1899">
        <v>2017</v>
      </c>
      <c r="B1899" t="s">
        <v>60</v>
      </c>
      <c r="C1899" t="s">
        <v>28</v>
      </c>
      <c r="D1899" s="1">
        <v>25881</v>
      </c>
      <c r="E1899" s="1">
        <v>136480</v>
      </c>
      <c r="F1899" s="2">
        <v>35059</v>
      </c>
    </row>
    <row r="1900" spans="1:6" x14ac:dyDescent="0.25">
      <c r="A1900">
        <v>2017</v>
      </c>
      <c r="B1900" t="s">
        <v>60</v>
      </c>
      <c r="C1900" t="s">
        <v>29</v>
      </c>
      <c r="D1900" s="1">
        <v>3961</v>
      </c>
      <c r="E1900" s="1">
        <v>20593</v>
      </c>
      <c r="F1900" s="2">
        <v>32578</v>
      </c>
    </row>
    <row r="1901" spans="1:6" x14ac:dyDescent="0.25">
      <c r="A1901">
        <v>2017</v>
      </c>
      <c r="B1901" t="s">
        <v>60</v>
      </c>
      <c r="C1901" t="s">
        <v>30</v>
      </c>
      <c r="D1901" s="1">
        <v>74536</v>
      </c>
      <c r="E1901" s="1">
        <v>369805</v>
      </c>
      <c r="F1901" s="2">
        <v>40436</v>
      </c>
    </row>
    <row r="1902" spans="1:6" x14ac:dyDescent="0.25">
      <c r="A1902">
        <v>2017</v>
      </c>
      <c r="B1902" t="s">
        <v>60</v>
      </c>
      <c r="C1902" t="s">
        <v>31</v>
      </c>
      <c r="D1902" s="1">
        <v>23024</v>
      </c>
      <c r="E1902" s="1">
        <v>107404</v>
      </c>
      <c r="F1902" s="2">
        <v>33978</v>
      </c>
    </row>
    <row r="1903" spans="1:6" x14ac:dyDescent="0.25">
      <c r="A1903">
        <v>2017</v>
      </c>
      <c r="B1903" t="s">
        <v>60</v>
      </c>
      <c r="C1903" t="s">
        <v>32</v>
      </c>
      <c r="D1903" s="1">
        <v>2040</v>
      </c>
      <c r="E1903" s="1">
        <v>12231</v>
      </c>
      <c r="F1903" s="2">
        <v>34167</v>
      </c>
    </row>
    <row r="1904" spans="1:6" x14ac:dyDescent="0.25">
      <c r="A1904">
        <v>2017</v>
      </c>
      <c r="B1904" t="s">
        <v>60</v>
      </c>
      <c r="C1904" t="s">
        <v>33</v>
      </c>
      <c r="D1904" s="1">
        <v>23601</v>
      </c>
      <c r="E1904" s="1">
        <v>155257</v>
      </c>
      <c r="F1904" s="2">
        <v>33039</v>
      </c>
    </row>
    <row r="1905" spans="1:6" x14ac:dyDescent="0.25">
      <c r="A1905">
        <v>2017</v>
      </c>
      <c r="B1905" t="s">
        <v>60</v>
      </c>
      <c r="C1905" t="s">
        <v>34</v>
      </c>
      <c r="D1905" s="1">
        <v>6751</v>
      </c>
      <c r="E1905" s="1">
        <v>35772</v>
      </c>
      <c r="F1905" s="2">
        <v>34306</v>
      </c>
    </row>
    <row r="1906" spans="1:6" x14ac:dyDescent="0.25">
      <c r="A1906">
        <v>2017</v>
      </c>
      <c r="B1906" t="s">
        <v>60</v>
      </c>
      <c r="C1906" t="s">
        <v>35</v>
      </c>
      <c r="D1906" s="1">
        <v>22753</v>
      </c>
      <c r="E1906" s="1">
        <v>77028</v>
      </c>
      <c r="F1906" s="2">
        <v>31901</v>
      </c>
    </row>
    <row r="1907" spans="1:6" x14ac:dyDescent="0.25">
      <c r="A1907">
        <v>2017</v>
      </c>
      <c r="B1907" t="s">
        <v>60</v>
      </c>
      <c r="C1907" t="s">
        <v>36</v>
      </c>
      <c r="D1907" s="1">
        <v>32259</v>
      </c>
      <c r="E1907" s="1">
        <v>197527</v>
      </c>
      <c r="F1907" s="2">
        <v>32593</v>
      </c>
    </row>
    <row r="1908" spans="1:6" x14ac:dyDescent="0.25">
      <c r="A1908">
        <v>2017</v>
      </c>
      <c r="B1908" t="s">
        <v>60</v>
      </c>
      <c r="C1908" t="s">
        <v>37</v>
      </c>
      <c r="D1908" s="1">
        <v>3395</v>
      </c>
      <c r="E1908" s="1">
        <v>17959</v>
      </c>
      <c r="F1908" s="2">
        <v>32566</v>
      </c>
    </row>
    <row r="1909" spans="1:6" x14ac:dyDescent="0.25">
      <c r="A1909">
        <v>2017</v>
      </c>
      <c r="B1909" t="s">
        <v>60</v>
      </c>
      <c r="C1909" t="s">
        <v>38</v>
      </c>
      <c r="D1909" s="1">
        <v>11490</v>
      </c>
      <c r="E1909" s="1">
        <v>51779</v>
      </c>
      <c r="F1909" s="2">
        <v>32842</v>
      </c>
    </row>
    <row r="1910" spans="1:6" x14ac:dyDescent="0.25">
      <c r="A1910">
        <v>2017</v>
      </c>
      <c r="B1910" t="s">
        <v>60</v>
      </c>
      <c r="C1910" t="s">
        <v>39</v>
      </c>
      <c r="D1910" s="1">
        <v>2171</v>
      </c>
      <c r="E1910" s="1">
        <v>11078</v>
      </c>
      <c r="F1910" s="2">
        <v>31403</v>
      </c>
    </row>
    <row r="1911" spans="1:6" x14ac:dyDescent="0.25">
      <c r="A1911">
        <v>2017</v>
      </c>
      <c r="B1911" t="s">
        <v>60</v>
      </c>
      <c r="C1911" t="s">
        <v>40</v>
      </c>
      <c r="D1911" s="1">
        <v>14618</v>
      </c>
      <c r="E1911" s="1">
        <v>76045</v>
      </c>
      <c r="F1911" s="2">
        <v>34443</v>
      </c>
    </row>
    <row r="1912" spans="1:6" x14ac:dyDescent="0.25">
      <c r="A1912">
        <v>2017</v>
      </c>
      <c r="B1912" t="s">
        <v>60</v>
      </c>
      <c r="C1912" t="s">
        <v>41</v>
      </c>
      <c r="D1912" s="1">
        <v>56060</v>
      </c>
      <c r="E1912" s="1">
        <v>328026</v>
      </c>
      <c r="F1912" s="2">
        <v>37841</v>
      </c>
    </row>
    <row r="1913" spans="1:6" x14ac:dyDescent="0.25">
      <c r="A1913">
        <v>2017</v>
      </c>
      <c r="B1913" t="s">
        <v>60</v>
      </c>
      <c r="C1913" t="s">
        <v>42</v>
      </c>
      <c r="D1913" s="1">
        <v>6084</v>
      </c>
      <c r="E1913" s="1">
        <v>35143</v>
      </c>
      <c r="F1913" s="2">
        <v>34421</v>
      </c>
    </row>
    <row r="1914" spans="1:6" x14ac:dyDescent="0.25">
      <c r="A1914">
        <v>2017</v>
      </c>
      <c r="B1914" t="s">
        <v>60</v>
      </c>
      <c r="C1914" t="s">
        <v>43</v>
      </c>
      <c r="D1914" s="1">
        <v>1958</v>
      </c>
      <c r="E1914" s="1">
        <v>8658</v>
      </c>
      <c r="F1914" s="2">
        <v>34757</v>
      </c>
    </row>
    <row r="1915" spans="1:6" x14ac:dyDescent="0.25">
      <c r="A1915">
        <v>2017</v>
      </c>
      <c r="B1915" t="s">
        <v>60</v>
      </c>
      <c r="C1915" t="s">
        <v>44</v>
      </c>
      <c r="D1915" s="1">
        <v>32154</v>
      </c>
      <c r="E1915" s="1">
        <v>141985</v>
      </c>
      <c r="F1915" s="2">
        <v>42290</v>
      </c>
    </row>
    <row r="1916" spans="1:6" x14ac:dyDescent="0.25">
      <c r="A1916">
        <v>2017</v>
      </c>
      <c r="B1916" t="s">
        <v>60</v>
      </c>
      <c r="C1916" t="s">
        <v>45</v>
      </c>
      <c r="D1916" s="1">
        <v>19701</v>
      </c>
      <c r="E1916" s="1">
        <v>97492</v>
      </c>
      <c r="F1916" s="2">
        <v>38822</v>
      </c>
    </row>
    <row r="1917" spans="1:6" x14ac:dyDescent="0.25">
      <c r="A1917">
        <v>2017</v>
      </c>
      <c r="B1917" t="s">
        <v>60</v>
      </c>
      <c r="C1917" t="s">
        <v>46</v>
      </c>
      <c r="D1917" s="1">
        <v>5237</v>
      </c>
      <c r="E1917" s="1">
        <v>19979</v>
      </c>
      <c r="F1917" s="2">
        <v>29927</v>
      </c>
    </row>
    <row r="1918" spans="1:6" x14ac:dyDescent="0.25">
      <c r="A1918">
        <v>2017</v>
      </c>
      <c r="B1918" t="s">
        <v>60</v>
      </c>
      <c r="C1918" t="s">
        <v>47</v>
      </c>
      <c r="D1918" s="1">
        <v>14001</v>
      </c>
      <c r="E1918" s="1">
        <v>84153</v>
      </c>
      <c r="F1918" s="2">
        <v>29242</v>
      </c>
    </row>
    <row r="1919" spans="1:6" x14ac:dyDescent="0.25">
      <c r="A1919">
        <v>2017</v>
      </c>
      <c r="B1919" t="s">
        <v>60</v>
      </c>
      <c r="C1919" t="s">
        <v>48</v>
      </c>
      <c r="D1919" s="1">
        <v>1656</v>
      </c>
      <c r="E1919" s="1">
        <v>7231</v>
      </c>
      <c r="F1919" s="2">
        <v>35035</v>
      </c>
    </row>
  </sheetData>
  <customSheetViews>
    <customSheetView guid="{948164EF-B902-4A6C-8E3C-A935061C5153}" state="hidden">
      <selection activeCell="F150" sqref="F150"/>
      <pageMargins left="0.7" right="0.7" top="0.75" bottom="0.75" header="0.3" footer="0.3"/>
      <pageSetup orientation="portrait" r:id="rId1"/>
    </customSheetView>
    <customSheetView guid="{A1F01C08-243B-48FC-94A8-F102AEB1706D}">
      <selection activeCell="F150" sqref="F150"/>
      <pageMargins left="0.7" right="0.7" top="0.75" bottom="0.75" header="0.3" footer="0.3"/>
      <pageSetup orientation="portrait" r:id="rId2"/>
    </customSheetView>
  </customSheetView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414F1-73B2-485C-A1EB-1EC9C1D480D9}">
  <dimension ref="A1:X50"/>
  <sheetViews>
    <sheetView workbookViewId="0">
      <selection activeCell="B21" sqref="B21"/>
    </sheetView>
  </sheetViews>
  <sheetFormatPr defaultRowHeight="15" x14ac:dyDescent="0.25"/>
  <cols>
    <col min="1" max="1" width="21.7109375" bestFit="1" customWidth="1"/>
    <col min="2" max="2" width="25" bestFit="1" customWidth="1"/>
    <col min="4" max="4" width="22.85546875" bestFit="1" customWidth="1"/>
    <col min="5" max="5" width="16.7109375" bestFit="1" customWidth="1"/>
    <col min="6" max="6" width="9.28515625" bestFit="1" customWidth="1"/>
    <col min="10" max="10" width="22" customWidth="1"/>
    <col min="11" max="11" width="15.28515625" customWidth="1"/>
    <col min="13" max="13" width="10.28515625" customWidth="1"/>
    <col min="14" max="14" width="13.28515625" customWidth="1"/>
    <col min="15" max="15" width="13.42578125" customWidth="1"/>
    <col min="17" max="18" width="23.42578125" customWidth="1"/>
    <col min="19" max="19" width="10.7109375" bestFit="1" customWidth="1"/>
    <col min="20" max="20" width="25" bestFit="1" customWidth="1"/>
    <col min="21" max="21" width="14" bestFit="1" customWidth="1"/>
    <col min="22" max="22" width="25" bestFit="1" customWidth="1"/>
    <col min="24" max="24" width="21.7109375" bestFit="1" customWidth="1"/>
  </cols>
  <sheetData>
    <row r="1" spans="1:24" x14ac:dyDescent="0.25">
      <c r="A1" s="8" t="s">
        <v>64</v>
      </c>
      <c r="B1" s="8"/>
      <c r="D1" s="9" t="s">
        <v>68</v>
      </c>
      <c r="E1" s="9"/>
      <c r="F1" s="9"/>
      <c r="J1" s="9" t="s">
        <v>69</v>
      </c>
      <c r="K1" s="9"/>
      <c r="M1" s="9" t="s">
        <v>72</v>
      </c>
      <c r="N1" s="9"/>
      <c r="O1" s="12"/>
      <c r="Q1" s="9" t="s">
        <v>75</v>
      </c>
      <c r="R1" s="9"/>
      <c r="S1" s="9"/>
      <c r="T1" s="9"/>
      <c r="U1" s="9"/>
      <c r="V1" s="9"/>
    </row>
    <row r="2" spans="1:24" x14ac:dyDescent="0.25">
      <c r="A2" s="7" t="s">
        <v>49</v>
      </c>
      <c r="B2" s="7" t="s">
        <v>65</v>
      </c>
      <c r="D2" s="6" t="s">
        <v>49</v>
      </c>
      <c r="E2" s="6" t="s">
        <v>63</v>
      </c>
      <c r="F2" s="6" t="s">
        <v>65</v>
      </c>
      <c r="J2" s="6" t="s">
        <v>49</v>
      </c>
      <c r="K2" s="6" t="s">
        <v>62</v>
      </c>
      <c r="M2" s="13" t="s">
        <v>50</v>
      </c>
      <c r="N2" s="13" t="s">
        <v>73</v>
      </c>
      <c r="O2" s="13" t="s">
        <v>74</v>
      </c>
      <c r="Q2" s="6" t="s">
        <v>0</v>
      </c>
      <c r="R2" s="6" t="s">
        <v>62</v>
      </c>
      <c r="S2" s="6" t="s">
        <v>76</v>
      </c>
      <c r="T2" s="6" t="s">
        <v>77</v>
      </c>
      <c r="U2" s="6" t="s">
        <v>78</v>
      </c>
      <c r="V2" s="6" t="str">
        <f>B20</f>
        <v>Employees per 1000 Capita</v>
      </c>
      <c r="X2" t="str" cm="1">
        <f t="array" ref="X2:X11">_xlfn._xlws.SORT(_xlfn.UNIQUE(Data!B2:B1919))</f>
        <v>Business Services</v>
      </c>
    </row>
    <row r="3" spans="1:24" x14ac:dyDescent="0.25">
      <c r="A3" t="s">
        <v>57</v>
      </c>
      <c r="B3" t="str">
        <f>Dashboard!B5</f>
        <v>Information</v>
      </c>
      <c r="D3" t="s">
        <v>53</v>
      </c>
      <c r="E3" s="2">
        <f>AVERAGEIFS(Data!F:F,Data!B:B,D3,Data!A:A,$B$16)</f>
        <v>93586.333333333328</v>
      </c>
      <c r="F3" s="2">
        <f>IF(D3=$B$3,E3,0)</f>
        <v>93586.333333333328</v>
      </c>
      <c r="J3" t="s">
        <v>54</v>
      </c>
      <c r="K3" s="10">
        <f>SUMIFS(Data!E:E,Data!B:B,J3,Data!A:A,$B$16)</f>
        <v>26277342</v>
      </c>
      <c r="M3">
        <v>2017</v>
      </c>
      <c r="N3" s="2">
        <f>AVERAGEIFS(Data!F:F,Data!B:B,$B$3,Data!A:A,M3)</f>
        <v>75580.708333333328</v>
      </c>
      <c r="O3" s="10">
        <f>SUMIFS(Data!E:E,Data!B:B,$B$3,Data!A:A,M3)</f>
        <v>2760656</v>
      </c>
      <c r="Q3" t="str" cm="1">
        <f t="array" ref="Q3:Q50">_xlfn.UNIQUE(Data!C2:C1919)</f>
        <v>Alabama</v>
      </c>
      <c r="R3" s="10">
        <f>SUMIFS(Data!E:E,Data!B:B,$B$3,Data!A:A,$B$16,Data!C:C,Q3)</f>
        <v>19310</v>
      </c>
      <c r="S3" vm="1">
        <v>4887871</v>
      </c>
      <c r="T3" s="14">
        <f>(R3/S3)*1000</f>
        <v>3.9505952591629363</v>
      </c>
      <c r="U3" s="2">
        <f>AVERAGEIFS(Data!F:F,Data!B:B,$B$3,Data!A:A,$B$16,Data!C:C,Q3)</f>
        <v>69393</v>
      </c>
      <c r="V3" s="15">
        <f>IF($V$2=$U$2,-U3,T3)</f>
        <v>3.9505952591629363</v>
      </c>
      <c r="X3" t="str">
        <v>Construction</v>
      </c>
    </row>
    <row r="4" spans="1:24" x14ac:dyDescent="0.25">
      <c r="A4" t="s">
        <v>51</v>
      </c>
      <c r="D4" t="s">
        <v>56</v>
      </c>
      <c r="E4" s="2">
        <f>AVERAGEIFS(Data!F:F,Data!B:B,D4,Data!A:A,$B$16)</f>
        <v>90040.666666666672</v>
      </c>
      <c r="F4" s="2">
        <f t="shared" ref="F4:F12" si="0">IF(D4=$B$3,E4,0)</f>
        <v>0</v>
      </c>
      <c r="J4" t="s">
        <v>58</v>
      </c>
      <c r="K4" s="10">
        <f>SUMIFS(Data!E:E,Data!B:B,J4,Data!A:A,$B$16)</f>
        <v>22035033</v>
      </c>
      <c r="M4">
        <v>2018</v>
      </c>
      <c r="N4" s="2">
        <f>AVERAGEIFS(Data!F:F,Data!B:B,$B$3,Data!A:A,M4)</f>
        <v>79569.104166666672</v>
      </c>
      <c r="O4" s="10">
        <f>SUMIFS(Data!E:E,Data!B:B,$B$3,Data!A:A,M4)</f>
        <v>2781425</v>
      </c>
      <c r="Q4" t="str">
        <v>Arizona</v>
      </c>
      <c r="R4" s="10">
        <f>SUMIFS(Data!E:E,Data!B:B,$B$3,Data!A:A,$B$16,Data!C:C,Q4)</f>
        <v>45513</v>
      </c>
      <c r="S4" vm="2">
        <v>7171646</v>
      </c>
      <c r="T4" s="14">
        <f t="shared" ref="T4:T50" si="1">(R4/S4)*1000</f>
        <v>6.3462418529860507</v>
      </c>
      <c r="U4" s="2">
        <f>AVERAGEIFS(Data!F:F,Data!B:B,$B$3,Data!A:A,$B$16,Data!C:C,Q4)</f>
        <v>90871</v>
      </c>
      <c r="V4" s="15">
        <f t="shared" ref="V4:V50" si="2">IF($V$2=$U$2,-U4,T4)</f>
        <v>6.3462418529860507</v>
      </c>
      <c r="X4" t="str">
        <v>Education &amp; Health</v>
      </c>
    </row>
    <row r="5" spans="1:24" x14ac:dyDescent="0.25">
      <c r="A5" t="s">
        <v>58</v>
      </c>
      <c r="D5" t="s">
        <v>57</v>
      </c>
      <c r="E5" s="2">
        <f>AVERAGEIFS(Data!F:F,Data!B:B,D5,Data!A:A,$B$16)</f>
        <v>74713.0625</v>
      </c>
      <c r="F5" s="2">
        <f t="shared" si="0"/>
        <v>0</v>
      </c>
      <c r="J5" t="s">
        <v>57</v>
      </c>
      <c r="K5" s="10">
        <f>SUMIFS(Data!E:E,Data!B:B,J5,Data!A:A,$B$16)</f>
        <v>20065896</v>
      </c>
      <c r="M5">
        <v>2019</v>
      </c>
      <c r="N5" s="2">
        <f>AVERAGEIFS(Data!F:F,Data!B:B,$B$3,Data!A:A,M5)</f>
        <v>83493.333333333328</v>
      </c>
      <c r="O5" s="10">
        <f>SUMIFS(Data!E:E,Data!B:B,$B$3,Data!A:A,M5)</f>
        <v>2815141</v>
      </c>
      <c r="Q5" t="str">
        <v>Arkansas</v>
      </c>
      <c r="R5" s="10">
        <f>SUMIFS(Data!E:E,Data!B:B,$B$3,Data!A:A,$B$16,Data!C:C,Q5)</f>
        <v>11509</v>
      </c>
      <c r="S5" vm="3">
        <v>3013825</v>
      </c>
      <c r="T5" s="14">
        <f t="shared" si="1"/>
        <v>3.8187353280299954</v>
      </c>
      <c r="U5" s="2">
        <f>AVERAGEIFS(Data!F:F,Data!B:B,$B$3,Data!A:A,$B$16,Data!C:C,Q5)</f>
        <v>69820</v>
      </c>
      <c r="V5" s="15">
        <f t="shared" si="2"/>
        <v>3.8187353280299954</v>
      </c>
      <c r="X5" t="str">
        <v>Finance</v>
      </c>
    </row>
    <row r="6" spans="1:24" x14ac:dyDescent="0.25">
      <c r="A6" t="s">
        <v>56</v>
      </c>
      <c r="D6" t="s">
        <v>52</v>
      </c>
      <c r="E6" s="2">
        <f>AVERAGEIFS(Data!F:F,Data!B:B,D6,Data!A:A,$B$16)</f>
        <v>68427.875</v>
      </c>
      <c r="F6" s="2">
        <f t="shared" si="0"/>
        <v>0</v>
      </c>
      <c r="J6" t="s">
        <v>59</v>
      </c>
      <c r="K6" s="10">
        <f>SUMIFS(Data!E:E,Data!B:B,J6,Data!A:A,$B$16)</f>
        <v>12649500</v>
      </c>
      <c r="M6">
        <v>2020</v>
      </c>
      <c r="N6" s="2">
        <f>AVERAGEIFS(Data!F:F,Data!B:B,$B$3,Data!A:A,M6)</f>
        <v>93586.333333333328</v>
      </c>
      <c r="O6" s="10">
        <f>SUMIFS(Data!E:E,Data!B:B,$B$3,Data!A:A,M6)</f>
        <v>2677815</v>
      </c>
      <c r="Q6" t="str">
        <v>California</v>
      </c>
      <c r="R6" s="10">
        <f>SUMIFS(Data!E:E,Data!B:B,$B$3,Data!A:A,$B$16,Data!C:C,Q6)</f>
        <v>527549</v>
      </c>
      <c r="S6" vm="4">
        <v>39557045</v>
      </c>
      <c r="T6" s="14">
        <f t="shared" si="1"/>
        <v>13.33641074554482</v>
      </c>
      <c r="U6" s="2">
        <f>AVERAGEIFS(Data!F:F,Data!B:B,$B$3,Data!A:A,$B$16,Data!C:C,Q6)</f>
        <v>217892</v>
      </c>
      <c r="V6" s="15">
        <f t="shared" si="2"/>
        <v>13.33641074554482</v>
      </c>
      <c r="X6" t="str">
        <v>Information</v>
      </c>
    </row>
    <row r="7" spans="1:24" x14ac:dyDescent="0.25">
      <c r="A7" t="s">
        <v>53</v>
      </c>
      <c r="D7" t="s">
        <v>51</v>
      </c>
      <c r="E7" s="2">
        <f>AVERAGEIFS(Data!F:F,Data!B:B,D7,Data!A:A,$B$16)</f>
        <v>63896.895833333336</v>
      </c>
      <c r="F7" s="2">
        <f t="shared" si="0"/>
        <v>0</v>
      </c>
      <c r="J7" t="s">
        <v>52</v>
      </c>
      <c r="K7" s="10">
        <f>SUMIFS(Data!E:E,Data!B:B,J7,Data!A:A,$B$16)</f>
        <v>12058694</v>
      </c>
      <c r="Q7" t="str">
        <v>Colorado</v>
      </c>
      <c r="R7" s="10">
        <f>SUMIFS(Data!E:E,Data!B:B,$B$3,Data!A:A,$B$16,Data!C:C,Q7)</f>
        <v>74867</v>
      </c>
      <c r="S7" vm="5">
        <v>5695564</v>
      </c>
      <c r="T7" s="14">
        <f t="shared" si="1"/>
        <v>13.144791279669581</v>
      </c>
      <c r="U7" s="2">
        <f>AVERAGEIFS(Data!F:F,Data!B:B,$B$3,Data!A:A,$B$16,Data!C:C,Q7)</f>
        <v>123495</v>
      </c>
      <c r="V7" s="15">
        <f t="shared" si="2"/>
        <v>13.144791279669581</v>
      </c>
      <c r="X7" t="str">
        <v>Leisure &amp; Hospitality</v>
      </c>
    </row>
    <row r="8" spans="1:24" x14ac:dyDescent="0.25">
      <c r="A8" t="s">
        <v>59</v>
      </c>
      <c r="D8" t="s">
        <v>55</v>
      </c>
      <c r="E8" s="2">
        <f>AVERAGEIFS(Data!F:F,Data!B:B,D8,Data!A:A,$B$16)</f>
        <v>55605.9375</v>
      </c>
      <c r="F8" s="2">
        <f t="shared" si="0"/>
        <v>0</v>
      </c>
      <c r="J8" t="s">
        <v>56</v>
      </c>
      <c r="K8" s="10">
        <f>SUMIFS(Data!E:E,Data!B:B,J8,Data!A:A,$B$16)</f>
        <v>8142043</v>
      </c>
      <c r="Q8" t="str">
        <v>Connecticut</v>
      </c>
      <c r="R8" s="10">
        <f>SUMIFS(Data!E:E,Data!B:B,$B$3,Data!A:A,$B$16,Data!C:C,Q8)</f>
        <v>29237</v>
      </c>
      <c r="S8" vm="6">
        <v>3572665</v>
      </c>
      <c r="T8" s="14">
        <f t="shared" si="1"/>
        <v>8.1835268630000293</v>
      </c>
      <c r="U8" s="2">
        <f>AVERAGEIFS(Data!F:F,Data!B:B,$B$3,Data!A:A,$B$16,Data!C:C,Q8)</f>
        <v>138917</v>
      </c>
      <c r="V8" s="15">
        <f t="shared" si="2"/>
        <v>8.1835268630000293</v>
      </c>
      <c r="X8" t="str">
        <v>Manufacturing</v>
      </c>
    </row>
    <row r="9" spans="1:24" x14ac:dyDescent="0.25">
      <c r="A9" t="s">
        <v>52</v>
      </c>
      <c r="D9" t="s">
        <v>58</v>
      </c>
      <c r="E9" s="2">
        <f>AVERAGEIFS(Data!F:F,Data!B:B,D9,Data!A:A,$B$16)</f>
        <v>53607.208333333336</v>
      </c>
      <c r="F9" s="2">
        <f t="shared" si="0"/>
        <v>0</v>
      </c>
      <c r="J9" t="s">
        <v>51</v>
      </c>
      <c r="K9" s="10">
        <f>SUMIFS(Data!E:E,Data!B:B,J9,Data!A:A,$B$16)</f>
        <v>7136444</v>
      </c>
      <c r="Q9" t="str">
        <v>Delaware</v>
      </c>
      <c r="R9" s="10">
        <f>SUMIFS(Data!E:E,Data!B:B,$B$3,Data!A:A,$B$16,Data!C:C,Q9)</f>
        <v>3622</v>
      </c>
      <c r="S9" vm="7">
        <v>967171</v>
      </c>
      <c r="T9" s="14">
        <f t="shared" si="1"/>
        <v>3.744942724709488</v>
      </c>
      <c r="U9" s="2">
        <f>AVERAGEIFS(Data!F:F,Data!B:B,$B$3,Data!A:A,$B$16,Data!C:C,Q9)</f>
        <v>78966</v>
      </c>
      <c r="V9" s="15">
        <f t="shared" si="2"/>
        <v>3.744942724709488</v>
      </c>
      <c r="X9" t="str">
        <v>Natural Resources</v>
      </c>
    </row>
    <row r="10" spans="1:24" x14ac:dyDescent="0.25">
      <c r="A10" t="s">
        <v>55</v>
      </c>
      <c r="D10" t="s">
        <v>54</v>
      </c>
      <c r="E10" s="2">
        <f>AVERAGEIFS(Data!F:F,Data!B:B,D10,Data!A:A,$B$16)</f>
        <v>49366.8125</v>
      </c>
      <c r="F10" s="2">
        <f t="shared" si="0"/>
        <v>0</v>
      </c>
      <c r="J10" t="s">
        <v>60</v>
      </c>
      <c r="K10" s="10">
        <f>SUMIFS(Data!E:E,Data!B:B,J10,Data!A:A,$B$16)</f>
        <v>3843699</v>
      </c>
      <c r="Q10" t="str">
        <v>Florida</v>
      </c>
      <c r="R10" s="10">
        <f>SUMIFS(Data!E:E,Data!B:B,$B$3,Data!A:A,$B$16,Data!C:C,Q10)</f>
        <v>130298</v>
      </c>
      <c r="S10" vm="8">
        <v>21670000</v>
      </c>
      <c r="T10" s="14">
        <f t="shared" si="1"/>
        <v>6.0128287955699129</v>
      </c>
      <c r="U10" s="2">
        <f>AVERAGEIFS(Data!F:F,Data!B:B,$B$3,Data!A:A,$B$16,Data!C:C,Q10)</f>
        <v>93350</v>
      </c>
      <c r="V10" s="15">
        <f t="shared" si="2"/>
        <v>6.0128287955699129</v>
      </c>
      <c r="X10" t="str">
        <v>Other Services</v>
      </c>
    </row>
    <row r="11" spans="1:24" x14ac:dyDescent="0.25">
      <c r="A11" t="s">
        <v>60</v>
      </c>
      <c r="D11" t="s">
        <v>60</v>
      </c>
      <c r="E11" s="2">
        <f>AVERAGEIFS(Data!F:F,Data!B:B,D11,Data!A:A,$B$16)</f>
        <v>40790.1875</v>
      </c>
      <c r="F11" s="2">
        <f t="shared" si="0"/>
        <v>0</v>
      </c>
      <c r="J11" t="s">
        <v>53</v>
      </c>
      <c r="K11" s="10">
        <f>SUMIFS(Data!E:E,Data!B:B,J11,Data!A:A,$B$16)</f>
        <v>2677815</v>
      </c>
      <c r="Q11" t="str">
        <v>Georgia</v>
      </c>
      <c r="R11" s="10">
        <f>SUMIFS(Data!E:E,Data!B:B,$B$3,Data!A:A,$B$16,Data!C:C,Q11)</f>
        <v>109190</v>
      </c>
      <c r="S11" vm="9">
        <v>10519475</v>
      </c>
      <c r="T11" s="14">
        <f t="shared" si="1"/>
        <v>10.379795569645824</v>
      </c>
      <c r="U11" s="2">
        <f>AVERAGEIFS(Data!F:F,Data!B:B,$B$3,Data!A:A,$B$16,Data!C:C,Q11)</f>
        <v>108735</v>
      </c>
      <c r="V11" s="15">
        <f t="shared" si="2"/>
        <v>10.379795569645824</v>
      </c>
      <c r="X11" t="str">
        <v>Trade &amp; Transportation</v>
      </c>
    </row>
    <row r="12" spans="1:24" x14ac:dyDescent="0.25">
      <c r="A12" t="s">
        <v>54</v>
      </c>
      <c r="D12" t="s">
        <v>59</v>
      </c>
      <c r="E12" s="2">
        <f>AVERAGEIFS(Data!F:F,Data!B:B,D12,Data!A:A,$B$16)</f>
        <v>23286.416666666668</v>
      </c>
      <c r="F12" s="2">
        <f t="shared" si="0"/>
        <v>0</v>
      </c>
      <c r="J12" t="s">
        <v>55</v>
      </c>
      <c r="K12" s="10">
        <f>SUMIFS(Data!E:E,Data!B:B,J12,Data!A:A,$B$16)</f>
        <v>1762873</v>
      </c>
      <c r="Q12" t="str">
        <v>Idaho</v>
      </c>
      <c r="R12" s="10">
        <f>SUMIFS(Data!E:E,Data!B:B,$B$3,Data!A:A,$B$16,Data!C:C,Q12)</f>
        <v>7346</v>
      </c>
      <c r="S12" vm="10">
        <v>1754208</v>
      </c>
      <c r="T12" s="14">
        <f t="shared" si="1"/>
        <v>4.1876447946879729</v>
      </c>
      <c r="U12" s="2">
        <f>AVERAGEIFS(Data!F:F,Data!B:B,$B$3,Data!A:A,$B$16,Data!C:C,Q12)</f>
        <v>64408</v>
      </c>
      <c r="V12" s="15">
        <f t="shared" si="2"/>
        <v>4.1876447946879729</v>
      </c>
    </row>
    <row r="13" spans="1:24" x14ac:dyDescent="0.25">
      <c r="Q13" t="str">
        <v>Illinois</v>
      </c>
      <c r="R13" s="10">
        <f>SUMIFS(Data!E:E,Data!B:B,$B$3,Data!A:A,$B$16,Data!C:C,Q13)</f>
        <v>87520</v>
      </c>
      <c r="S13" vm="11">
        <v>12741080</v>
      </c>
      <c r="T13" s="14">
        <f t="shared" si="1"/>
        <v>6.8691194153085924</v>
      </c>
      <c r="U13" s="2">
        <f>AVERAGEIFS(Data!F:F,Data!B:B,$B$3,Data!A:A,$B$16,Data!C:C,Q13)</f>
        <v>110059</v>
      </c>
      <c r="V13" s="15">
        <f t="shared" si="2"/>
        <v>6.8691194153085924</v>
      </c>
    </row>
    <row r="14" spans="1:24" x14ac:dyDescent="0.25">
      <c r="Q14" t="str">
        <v>Indiana</v>
      </c>
      <c r="R14" s="10">
        <f>SUMIFS(Data!E:E,Data!B:B,$B$3,Data!A:A,$B$16,Data!C:C,Q14)</f>
        <v>26075</v>
      </c>
      <c r="S14" vm="12">
        <v>6691878</v>
      </c>
      <c r="T14" s="14">
        <f t="shared" si="1"/>
        <v>3.8965145509227757</v>
      </c>
      <c r="U14" s="2">
        <f>AVERAGEIFS(Data!F:F,Data!B:B,$B$3,Data!A:A,$B$16,Data!C:C,Q14)</f>
        <v>67191</v>
      </c>
      <c r="V14" s="15">
        <f t="shared" si="2"/>
        <v>3.8965145509227757</v>
      </c>
    </row>
    <row r="15" spans="1:24" x14ac:dyDescent="0.25">
      <c r="A15" s="8" t="s">
        <v>66</v>
      </c>
      <c r="B15" s="8"/>
      <c r="D15" t="str">
        <f>INDEX(D3:D12,3)</f>
        <v>Business Services</v>
      </c>
      <c r="J15" s="9" t="s">
        <v>70</v>
      </c>
      <c r="K15" s="9"/>
      <c r="Q15" t="str">
        <v>Iowa</v>
      </c>
      <c r="R15" s="10">
        <f>SUMIFS(Data!E:E,Data!B:B,$B$3,Data!A:A,$B$16,Data!C:C,Q15)</f>
        <v>19135</v>
      </c>
      <c r="S15" vm="13">
        <v>3156145</v>
      </c>
      <c r="T15" s="14">
        <f t="shared" si="1"/>
        <v>6.0627759497741707</v>
      </c>
      <c r="U15" s="2">
        <f>AVERAGEIFS(Data!F:F,Data!B:B,$B$3,Data!A:A,$B$16,Data!C:C,Q15)</f>
        <v>66858</v>
      </c>
      <c r="V15" s="15">
        <f t="shared" si="2"/>
        <v>6.0627759497741707</v>
      </c>
    </row>
    <row r="16" spans="1:24" x14ac:dyDescent="0.25">
      <c r="A16" s="4" t="s">
        <v>67</v>
      </c>
      <c r="B16" s="5">
        <v>2020</v>
      </c>
      <c r="J16" s="6" t="s">
        <v>49</v>
      </c>
      <c r="K16" s="6" t="s">
        <v>62</v>
      </c>
      <c r="Q16" t="str">
        <v>Kansas</v>
      </c>
      <c r="R16" s="10">
        <f>SUMIFS(Data!E:E,Data!B:B,$B$3,Data!A:A,$B$16,Data!C:C,Q16)</f>
        <v>16734</v>
      </c>
      <c r="S16" vm="14">
        <v>2911505</v>
      </c>
      <c r="T16" s="14">
        <f t="shared" si="1"/>
        <v>5.7475429374155294</v>
      </c>
      <c r="U16" s="2">
        <f>AVERAGEIFS(Data!F:F,Data!B:B,$B$3,Data!A:A,$B$16,Data!C:C,Q16)</f>
        <v>73749</v>
      </c>
      <c r="V16" s="15">
        <f t="shared" si="2"/>
        <v>5.7475429374155294</v>
      </c>
    </row>
    <row r="17" spans="1:22" x14ac:dyDescent="0.25">
      <c r="J17" t="str">
        <f>B3</f>
        <v>Information</v>
      </c>
      <c r="K17" s="10">
        <f>_xlfn.XLOOKUP(B3,J3:J12,K3:K12,,0)</f>
        <v>2677815</v>
      </c>
      <c r="Q17" t="str">
        <v>Kentucky</v>
      </c>
      <c r="R17" s="10">
        <f>SUMIFS(Data!E:E,Data!B:B,$B$3,Data!A:A,$B$16,Data!C:C,Q17)</f>
        <v>20268</v>
      </c>
      <c r="S17" vm="15">
        <v>4468402</v>
      </c>
      <c r="T17" s="14">
        <f t="shared" si="1"/>
        <v>4.5358497288292332</v>
      </c>
      <c r="U17" s="2">
        <f>AVERAGEIFS(Data!F:F,Data!B:B,$B$3,Data!A:A,$B$16,Data!C:C,Q17)</f>
        <v>63462</v>
      </c>
      <c r="V17" s="15">
        <f t="shared" si="2"/>
        <v>4.5358497288292332</v>
      </c>
    </row>
    <row r="18" spans="1:22" x14ac:dyDescent="0.25">
      <c r="J18" t="s">
        <v>71</v>
      </c>
      <c r="K18" s="11">
        <f>SUM(K3:K12)-K17</f>
        <v>113971524</v>
      </c>
      <c r="Q18" t="str">
        <v>Louisiana</v>
      </c>
      <c r="R18" s="10">
        <f>SUMIFS(Data!E:E,Data!B:B,$B$3,Data!A:A,$B$16,Data!C:C,Q18)</f>
        <v>18712</v>
      </c>
      <c r="S18" vm="16">
        <v>4659978</v>
      </c>
      <c r="T18" s="14">
        <f t="shared" si="1"/>
        <v>4.015469600929447</v>
      </c>
      <c r="U18" s="2">
        <f>AVERAGEIFS(Data!F:F,Data!B:B,$B$3,Data!A:A,$B$16,Data!C:C,Q18)</f>
        <v>65700</v>
      </c>
      <c r="V18" s="15">
        <f t="shared" si="2"/>
        <v>4.015469600929447</v>
      </c>
    </row>
    <row r="19" spans="1:22" x14ac:dyDescent="0.25">
      <c r="A19" s="8" t="s">
        <v>79</v>
      </c>
      <c r="B19" s="8"/>
      <c r="Q19" t="str">
        <v>Maine</v>
      </c>
      <c r="R19" s="10">
        <f>SUMIFS(Data!E:E,Data!B:B,$B$3,Data!A:A,$B$16,Data!C:C,Q19)</f>
        <v>6415</v>
      </c>
      <c r="S19" vm="17">
        <v>1338404</v>
      </c>
      <c r="T19" s="14">
        <f t="shared" si="1"/>
        <v>4.7930221368136978</v>
      </c>
      <c r="U19" s="2">
        <f>AVERAGEIFS(Data!F:F,Data!B:B,$B$3,Data!A:A,$B$16,Data!C:C,Q19)</f>
        <v>64265</v>
      </c>
      <c r="V19" s="15">
        <f t="shared" si="2"/>
        <v>4.7930221368136978</v>
      </c>
    </row>
    <row r="20" spans="1:22" ht="15.75" x14ac:dyDescent="0.25">
      <c r="A20" s="4" t="s">
        <v>80</v>
      </c>
      <c r="B20" s="5" t="str">
        <f>IF(Dashboard!A2=1,'Data Prep'!U2,'Data Prep'!T2)</f>
        <v>Employees per 1000 Capita</v>
      </c>
      <c r="J20" s="17" t="s">
        <v>81</v>
      </c>
      <c r="K20" s="18">
        <f>K17/SUM(K17:K18)</f>
        <v>2.2956109506972858E-2</v>
      </c>
      <c r="Q20" t="str">
        <v>Maryland</v>
      </c>
      <c r="R20" s="10">
        <f>SUMIFS(Data!E:E,Data!B:B,$B$3,Data!A:A,$B$16,Data!C:C,Q20)</f>
        <v>33029</v>
      </c>
      <c r="S20" vm="18">
        <v>6042718</v>
      </c>
      <c r="T20" s="14">
        <f t="shared" si="1"/>
        <v>5.4659178204245169</v>
      </c>
      <c r="U20" s="2">
        <f>AVERAGEIFS(Data!F:F,Data!B:B,$B$3,Data!A:A,$B$16,Data!C:C,Q20)</f>
        <v>110569</v>
      </c>
      <c r="V20" s="15">
        <f t="shared" si="2"/>
        <v>5.4659178204245169</v>
      </c>
    </row>
    <row r="21" spans="1:22" x14ac:dyDescent="0.25">
      <c r="Q21" t="str">
        <v>Massachusetts</v>
      </c>
      <c r="R21" s="10">
        <f>SUMIFS(Data!E:E,Data!B:B,$B$3,Data!A:A,$B$16,Data!C:C,Q21)</f>
        <v>89231</v>
      </c>
      <c r="S21" vm="19">
        <v>6902149</v>
      </c>
      <c r="T21" s="14">
        <f t="shared" si="1"/>
        <v>12.928002568475412</v>
      </c>
      <c r="U21" s="2">
        <f>AVERAGEIFS(Data!F:F,Data!B:B,$B$3,Data!A:A,$B$16,Data!C:C,Q21)</f>
        <v>146746</v>
      </c>
      <c r="V21" s="15">
        <f t="shared" si="2"/>
        <v>12.928002568475412</v>
      </c>
    </row>
    <row r="22" spans="1:22" x14ac:dyDescent="0.25">
      <c r="Q22" t="str">
        <v>Michigan</v>
      </c>
      <c r="R22" s="10">
        <f>SUMIFS(Data!E:E,Data!B:B,$B$3,Data!A:A,$B$16,Data!C:C,Q22)</f>
        <v>50511</v>
      </c>
      <c r="S22" vm="20">
        <v>9995915</v>
      </c>
      <c r="T22" s="14">
        <f t="shared" si="1"/>
        <v>5.053164217582883</v>
      </c>
      <c r="U22" s="2">
        <f>AVERAGEIFS(Data!F:F,Data!B:B,$B$3,Data!A:A,$B$16,Data!C:C,Q22)</f>
        <v>88745</v>
      </c>
      <c r="V22" s="15">
        <f t="shared" si="2"/>
        <v>5.053164217582883</v>
      </c>
    </row>
    <row r="23" spans="1:22" x14ac:dyDescent="0.25">
      <c r="Q23" t="str">
        <v>Minnesota</v>
      </c>
      <c r="R23" s="10">
        <f>SUMIFS(Data!E:E,Data!B:B,$B$3,Data!A:A,$B$16,Data!C:C,Q23)</f>
        <v>43145</v>
      </c>
      <c r="S23" vm="21">
        <v>5611179</v>
      </c>
      <c r="T23" s="14">
        <f t="shared" si="1"/>
        <v>7.6891148901148938</v>
      </c>
      <c r="U23" s="2">
        <f>AVERAGEIFS(Data!F:F,Data!B:B,$B$3,Data!A:A,$B$16,Data!C:C,Q23)</f>
        <v>92292</v>
      </c>
      <c r="V23" s="15">
        <f t="shared" si="2"/>
        <v>7.6891148901148938</v>
      </c>
    </row>
    <row r="24" spans="1:22" x14ac:dyDescent="0.25">
      <c r="Q24" t="str">
        <v>Mississippi</v>
      </c>
      <c r="R24" s="10">
        <f>SUMIFS(Data!E:E,Data!B:B,$B$3,Data!A:A,$B$16,Data!C:C,Q24)</f>
        <v>9629</v>
      </c>
      <c r="S24" vm="22">
        <v>2963914</v>
      </c>
      <c r="T24" s="14">
        <f t="shared" si="1"/>
        <v>3.2487447341589535</v>
      </c>
      <c r="U24" s="2">
        <f>AVERAGEIFS(Data!F:F,Data!B:B,$B$3,Data!A:A,$B$16,Data!C:C,Q24)</f>
        <v>54301</v>
      </c>
      <c r="V24" s="15">
        <f t="shared" si="2"/>
        <v>3.2487447341589535</v>
      </c>
    </row>
    <row r="25" spans="1:22" x14ac:dyDescent="0.25">
      <c r="Q25" t="str">
        <v>Missouri</v>
      </c>
      <c r="R25" s="10">
        <f>SUMIFS(Data!E:E,Data!B:B,$B$3,Data!A:A,$B$16,Data!C:C,Q25)</f>
        <v>43675</v>
      </c>
      <c r="S25" vm="23">
        <v>6126452</v>
      </c>
      <c r="T25" s="14">
        <f t="shared" si="1"/>
        <v>7.1289222538591668</v>
      </c>
      <c r="U25" s="2">
        <f>AVERAGEIFS(Data!F:F,Data!B:B,$B$3,Data!A:A,$B$16,Data!C:C,Q25)</f>
        <v>89327</v>
      </c>
      <c r="V25" s="15">
        <f t="shared" si="2"/>
        <v>7.1289222538591668</v>
      </c>
    </row>
    <row r="26" spans="1:22" x14ac:dyDescent="0.25">
      <c r="Q26" t="str">
        <v>Montana</v>
      </c>
      <c r="R26" s="10">
        <f>SUMIFS(Data!E:E,Data!B:B,$B$3,Data!A:A,$B$16,Data!C:C,Q26)</f>
        <v>5797</v>
      </c>
      <c r="S26" vm="24">
        <v>1062305</v>
      </c>
      <c r="T26" s="14">
        <f t="shared" si="1"/>
        <v>5.4570015202790154</v>
      </c>
      <c r="U26" s="2">
        <f>AVERAGEIFS(Data!F:F,Data!B:B,$B$3,Data!A:A,$B$16,Data!C:C,Q26)</f>
        <v>65673</v>
      </c>
      <c r="V26" s="15">
        <f t="shared" si="2"/>
        <v>5.4570015202790154</v>
      </c>
    </row>
    <row r="27" spans="1:22" x14ac:dyDescent="0.25">
      <c r="Q27" t="str">
        <v>Nebraska</v>
      </c>
      <c r="R27" s="10">
        <f>SUMIFS(Data!E:E,Data!B:B,$B$3,Data!A:A,$B$16,Data!C:C,Q27)</f>
        <v>16165</v>
      </c>
      <c r="S27" vm="25">
        <v>1929268</v>
      </c>
      <c r="T27" s="14">
        <f t="shared" si="1"/>
        <v>8.3788255441960366</v>
      </c>
      <c r="U27" s="2">
        <f>AVERAGEIFS(Data!F:F,Data!B:B,$B$3,Data!A:A,$B$16,Data!C:C,Q27)</f>
        <v>76361</v>
      </c>
      <c r="V27" s="15">
        <f t="shared" si="2"/>
        <v>8.3788255441960366</v>
      </c>
    </row>
    <row r="28" spans="1:22" x14ac:dyDescent="0.25">
      <c r="Q28" t="str">
        <v>Nevada</v>
      </c>
      <c r="R28" s="10">
        <f>SUMIFS(Data!E:E,Data!B:B,$B$3,Data!A:A,$B$16,Data!C:C,Q28)</f>
        <v>13306</v>
      </c>
      <c r="S28" vm="26">
        <v>3034392</v>
      </c>
      <c r="T28" s="14">
        <f t="shared" si="1"/>
        <v>4.3850629714288729</v>
      </c>
      <c r="U28" s="2">
        <f>AVERAGEIFS(Data!F:F,Data!B:B,$B$3,Data!A:A,$B$16,Data!C:C,Q28)</f>
        <v>88353</v>
      </c>
      <c r="V28" s="15">
        <f t="shared" si="2"/>
        <v>4.3850629714288729</v>
      </c>
    </row>
    <row r="29" spans="1:22" x14ac:dyDescent="0.25">
      <c r="Q29" t="str">
        <v>New Hampshire</v>
      </c>
      <c r="R29" s="10">
        <f>SUMIFS(Data!E:E,Data!B:B,$B$3,Data!A:A,$B$16,Data!C:C,Q29)</f>
        <v>11735</v>
      </c>
      <c r="S29" vm="27">
        <v>1356458</v>
      </c>
      <c r="T29" s="14">
        <f t="shared" si="1"/>
        <v>8.651207777903922</v>
      </c>
      <c r="U29" s="2">
        <f>AVERAGEIFS(Data!F:F,Data!B:B,$B$3,Data!A:A,$B$16,Data!C:C,Q29)</f>
        <v>107194</v>
      </c>
      <c r="V29" s="15">
        <f t="shared" si="2"/>
        <v>8.651207777903922</v>
      </c>
    </row>
    <row r="30" spans="1:22" x14ac:dyDescent="0.25">
      <c r="Q30" t="str">
        <v>New Jersey</v>
      </c>
      <c r="R30" s="10">
        <f>SUMIFS(Data!E:E,Data!B:B,$B$3,Data!A:A,$B$16,Data!C:C,Q30)</f>
        <v>67885</v>
      </c>
      <c r="S30" vm="28">
        <v>8908520</v>
      </c>
      <c r="T30" s="14">
        <f t="shared" si="1"/>
        <v>7.6202332149447942</v>
      </c>
      <c r="U30" s="2">
        <f>AVERAGEIFS(Data!F:F,Data!B:B,$B$3,Data!A:A,$B$16,Data!C:C,Q30)</f>
        <v>130541</v>
      </c>
      <c r="V30" s="15">
        <f t="shared" si="2"/>
        <v>7.6202332149447942</v>
      </c>
    </row>
    <row r="31" spans="1:22" x14ac:dyDescent="0.25">
      <c r="Q31" t="str">
        <v>New Mexico</v>
      </c>
      <c r="R31" s="10">
        <f>SUMIFS(Data!E:E,Data!B:B,$B$3,Data!A:A,$B$16,Data!C:C,Q31)</f>
        <v>9076</v>
      </c>
      <c r="S31" vm="29">
        <v>2095428</v>
      </c>
      <c r="T31" s="14">
        <f t="shared" si="1"/>
        <v>4.3313346963007078</v>
      </c>
      <c r="U31" s="2">
        <f>AVERAGEIFS(Data!F:F,Data!B:B,$B$3,Data!A:A,$B$16,Data!C:C,Q31)</f>
        <v>62393</v>
      </c>
      <c r="V31" s="15">
        <f t="shared" si="2"/>
        <v>4.3313346963007078</v>
      </c>
    </row>
    <row r="32" spans="1:22" x14ac:dyDescent="0.25">
      <c r="Q32" t="str">
        <v>New York</v>
      </c>
      <c r="R32" s="10">
        <f>SUMIFS(Data!E:E,Data!B:B,$B$3,Data!A:A,$B$16,Data!C:C,Q32)</f>
        <v>267749</v>
      </c>
      <c r="S32" vm="30">
        <v>19542209</v>
      </c>
      <c r="T32" s="14">
        <f t="shared" si="1"/>
        <v>13.701061123642674</v>
      </c>
      <c r="U32" s="2">
        <f>AVERAGEIFS(Data!F:F,Data!B:B,$B$3,Data!A:A,$B$16,Data!C:C,Q32)</f>
        <v>154357</v>
      </c>
      <c r="V32" s="15">
        <f t="shared" si="2"/>
        <v>13.701061123642674</v>
      </c>
    </row>
    <row r="33" spans="17:22" x14ac:dyDescent="0.25">
      <c r="Q33" t="str">
        <v>North Carolina</v>
      </c>
      <c r="R33" s="10">
        <f>SUMIFS(Data!E:E,Data!B:B,$B$3,Data!A:A,$B$16,Data!C:C,Q33)</f>
        <v>73440</v>
      </c>
      <c r="S33" vm="31">
        <v>10383620</v>
      </c>
      <c r="T33" s="14">
        <f t="shared" si="1"/>
        <v>7.0726779292770727</v>
      </c>
      <c r="U33" s="2">
        <f>AVERAGEIFS(Data!F:F,Data!B:B,$B$3,Data!A:A,$B$16,Data!C:C,Q33)</f>
        <v>96207</v>
      </c>
      <c r="V33" s="15">
        <f t="shared" si="2"/>
        <v>7.0726779292770727</v>
      </c>
    </row>
    <row r="34" spans="17:22" x14ac:dyDescent="0.25">
      <c r="Q34" t="str">
        <v>North Dakota</v>
      </c>
      <c r="R34" s="10">
        <f>SUMIFS(Data!E:E,Data!B:B,$B$3,Data!A:A,$B$16,Data!C:C,Q34)</f>
        <v>5780</v>
      </c>
      <c r="S34" vm="32">
        <v>760077</v>
      </c>
      <c r="T34" s="14">
        <f t="shared" si="1"/>
        <v>7.6044927027130145</v>
      </c>
      <c r="U34" s="2">
        <f>AVERAGEIFS(Data!F:F,Data!B:B,$B$3,Data!A:A,$B$16,Data!C:C,Q34)</f>
        <v>79624</v>
      </c>
      <c r="V34" s="15">
        <f t="shared" si="2"/>
        <v>7.6044927027130145</v>
      </c>
    </row>
    <row r="35" spans="17:22" x14ac:dyDescent="0.25">
      <c r="Q35" t="str">
        <v>Ohio</v>
      </c>
      <c r="R35" s="10">
        <f>SUMIFS(Data!E:E,Data!B:B,$B$3,Data!A:A,$B$16,Data!C:C,Q35)</f>
        <v>63865</v>
      </c>
      <c r="S35" vm="33">
        <v>11689442</v>
      </c>
      <c r="T35" s="14">
        <f t="shared" si="1"/>
        <v>5.4634772130269349</v>
      </c>
      <c r="U35" s="2">
        <f>AVERAGEIFS(Data!F:F,Data!B:B,$B$3,Data!A:A,$B$16,Data!C:C,Q35)</f>
        <v>80052</v>
      </c>
      <c r="V35" s="15">
        <f t="shared" si="2"/>
        <v>5.4634772130269349</v>
      </c>
    </row>
    <row r="36" spans="17:22" x14ac:dyDescent="0.25">
      <c r="Q36" t="str">
        <v>Oklahoma</v>
      </c>
      <c r="R36" s="10">
        <f>SUMIFS(Data!E:E,Data!B:B,$B$3,Data!A:A,$B$16,Data!C:C,Q36)</f>
        <v>18256</v>
      </c>
      <c r="S36" vm="34">
        <v>3943079</v>
      </c>
      <c r="T36" s="14">
        <f t="shared" si="1"/>
        <v>4.6298844126633023</v>
      </c>
      <c r="U36" s="2">
        <f>AVERAGEIFS(Data!F:F,Data!B:B,$B$3,Data!A:A,$B$16,Data!C:C,Q36)</f>
        <v>63710</v>
      </c>
      <c r="V36" s="15">
        <f t="shared" si="2"/>
        <v>4.6298844126633023</v>
      </c>
    </row>
    <row r="37" spans="17:22" x14ac:dyDescent="0.25">
      <c r="Q37" t="str">
        <v>Oregon</v>
      </c>
      <c r="R37" s="10">
        <f>SUMIFS(Data!E:E,Data!B:B,$B$3,Data!A:A,$B$16,Data!C:C,Q37)</f>
        <v>33218</v>
      </c>
      <c r="S37" vm="35">
        <v>4190713</v>
      </c>
      <c r="T37" s="14">
        <f t="shared" si="1"/>
        <v>7.9265747857226208</v>
      </c>
      <c r="U37" s="2">
        <f>AVERAGEIFS(Data!F:F,Data!B:B,$B$3,Data!A:A,$B$16,Data!C:C,Q37)</f>
        <v>101737</v>
      </c>
      <c r="V37" s="15">
        <f t="shared" si="2"/>
        <v>7.9265747857226208</v>
      </c>
    </row>
    <row r="38" spans="17:22" x14ac:dyDescent="0.25">
      <c r="Q38" t="str">
        <v>Pennsylvania</v>
      </c>
      <c r="R38" s="10">
        <f>SUMIFS(Data!E:E,Data!B:B,$B$3,Data!A:A,$B$16,Data!C:C,Q38)</f>
        <v>82872</v>
      </c>
      <c r="S38" vm="36">
        <v>12807060</v>
      </c>
      <c r="T38" s="14">
        <f t="shared" si="1"/>
        <v>6.4708059460953571</v>
      </c>
      <c r="U38" s="2">
        <f>AVERAGEIFS(Data!F:F,Data!B:B,$B$3,Data!A:A,$B$16,Data!C:C,Q38)</f>
        <v>107388</v>
      </c>
      <c r="V38" s="15">
        <f t="shared" si="2"/>
        <v>6.4708059460953571</v>
      </c>
    </row>
    <row r="39" spans="17:22" x14ac:dyDescent="0.25">
      <c r="Q39" t="str">
        <v>Rhode Island</v>
      </c>
      <c r="R39" s="10">
        <f>SUMIFS(Data!E:E,Data!B:B,$B$3,Data!A:A,$B$16,Data!C:C,Q39)</f>
        <v>5243</v>
      </c>
      <c r="S39" vm="37">
        <v>1057315</v>
      </c>
      <c r="T39" s="14">
        <f t="shared" si="1"/>
        <v>4.9587871164222586</v>
      </c>
      <c r="U39" s="2">
        <f>AVERAGEIFS(Data!F:F,Data!B:B,$B$3,Data!A:A,$B$16,Data!C:C,Q39)</f>
        <v>87286</v>
      </c>
      <c r="V39" s="15">
        <f t="shared" si="2"/>
        <v>4.9587871164222586</v>
      </c>
    </row>
    <row r="40" spans="17:22" x14ac:dyDescent="0.25">
      <c r="Q40" t="str">
        <v>South Carolina</v>
      </c>
      <c r="R40" s="10">
        <f>SUMIFS(Data!E:E,Data!B:B,$B$3,Data!A:A,$B$16,Data!C:C,Q40)</f>
        <v>24744</v>
      </c>
      <c r="S40" vm="38">
        <v>5084127</v>
      </c>
      <c r="T40" s="14">
        <f t="shared" si="1"/>
        <v>4.8669122545522558</v>
      </c>
      <c r="U40" s="2">
        <f>AVERAGEIFS(Data!F:F,Data!B:B,$B$3,Data!A:A,$B$16,Data!C:C,Q40)</f>
        <v>73562</v>
      </c>
      <c r="V40" s="15">
        <f t="shared" si="2"/>
        <v>4.8669122545522558</v>
      </c>
    </row>
    <row r="41" spans="17:22" x14ac:dyDescent="0.25">
      <c r="Q41" t="str">
        <v>South Dakota</v>
      </c>
      <c r="R41" s="10">
        <f>SUMIFS(Data!E:E,Data!B:B,$B$3,Data!A:A,$B$16,Data!C:C,Q41)</f>
        <v>5074</v>
      </c>
      <c r="S41" vm="39">
        <v>882235</v>
      </c>
      <c r="T41" s="14">
        <f t="shared" si="1"/>
        <v>5.7513020907127919</v>
      </c>
      <c r="U41" s="2">
        <f>AVERAGEIFS(Data!F:F,Data!B:B,$B$3,Data!A:A,$B$16,Data!C:C,Q41)</f>
        <v>58069</v>
      </c>
      <c r="V41" s="15">
        <f t="shared" si="2"/>
        <v>5.7513020907127919</v>
      </c>
    </row>
    <row r="42" spans="17:22" x14ac:dyDescent="0.25">
      <c r="Q42" t="str">
        <v>Tennessee</v>
      </c>
      <c r="R42" s="10">
        <f>SUMIFS(Data!E:E,Data!B:B,$B$3,Data!A:A,$B$16,Data!C:C,Q42)</f>
        <v>42929</v>
      </c>
      <c r="S42" vm="40">
        <v>6770010</v>
      </c>
      <c r="T42" s="14">
        <f t="shared" si="1"/>
        <v>6.3410541491076087</v>
      </c>
      <c r="U42" s="2">
        <f>AVERAGEIFS(Data!F:F,Data!B:B,$B$3,Data!A:A,$B$16,Data!C:C,Q42)</f>
        <v>81293</v>
      </c>
      <c r="V42" s="15">
        <f t="shared" si="2"/>
        <v>6.3410541491076087</v>
      </c>
    </row>
    <row r="43" spans="17:22" x14ac:dyDescent="0.25">
      <c r="Q43" t="str">
        <v>Texas</v>
      </c>
      <c r="R43" s="10">
        <f>SUMIFS(Data!E:E,Data!B:B,$B$3,Data!A:A,$B$16,Data!C:C,Q43)</f>
        <v>198521</v>
      </c>
      <c r="S43" vm="41">
        <v>28701845</v>
      </c>
      <c r="T43" s="14">
        <f t="shared" si="1"/>
        <v>6.9166633712919854</v>
      </c>
      <c r="U43" s="2">
        <f>AVERAGEIFS(Data!F:F,Data!B:B,$B$3,Data!A:A,$B$16,Data!C:C,Q43)</f>
        <v>102835</v>
      </c>
      <c r="V43" s="15">
        <f t="shared" si="2"/>
        <v>6.9166633712919854</v>
      </c>
    </row>
    <row r="44" spans="17:22" x14ac:dyDescent="0.25">
      <c r="Q44" t="str">
        <v>Utah</v>
      </c>
      <c r="R44" s="10">
        <f>SUMIFS(Data!E:E,Data!B:B,$B$3,Data!A:A,$B$16,Data!C:C,Q44)</f>
        <v>37222</v>
      </c>
      <c r="S44" vm="42">
        <v>3161105</v>
      </c>
      <c r="T44" s="14">
        <f t="shared" si="1"/>
        <v>11.774996401574766</v>
      </c>
      <c r="U44" s="2">
        <f>AVERAGEIFS(Data!F:F,Data!B:B,$B$3,Data!A:A,$B$16,Data!C:C,Q44)</f>
        <v>96974</v>
      </c>
      <c r="V44" s="15">
        <f t="shared" si="2"/>
        <v>11.774996401574766</v>
      </c>
    </row>
    <row r="45" spans="17:22" x14ac:dyDescent="0.25">
      <c r="Q45" t="str">
        <v>Vermont</v>
      </c>
      <c r="R45" s="10">
        <f>SUMIFS(Data!E:E,Data!B:B,$B$3,Data!A:A,$B$16,Data!C:C,Q45)</f>
        <v>3961</v>
      </c>
      <c r="S45" vm="43">
        <v>626299</v>
      </c>
      <c r="T45" s="14">
        <f t="shared" si="1"/>
        <v>6.32445525220382</v>
      </c>
      <c r="U45" s="2">
        <f>AVERAGEIFS(Data!F:F,Data!B:B,$B$3,Data!A:A,$B$16,Data!C:C,Q45)</f>
        <v>68605</v>
      </c>
      <c r="V45" s="15">
        <f t="shared" si="2"/>
        <v>6.32445525220382</v>
      </c>
    </row>
    <row r="46" spans="17:22" x14ac:dyDescent="0.25">
      <c r="Q46" t="str">
        <v>Virginia</v>
      </c>
      <c r="R46" s="10">
        <f>SUMIFS(Data!E:E,Data!B:B,$B$3,Data!A:A,$B$16,Data!C:C,Q46)</f>
        <v>64840</v>
      </c>
      <c r="S46" vm="44">
        <v>8517685</v>
      </c>
      <c r="T46" s="14">
        <f t="shared" si="1"/>
        <v>7.6123970304137796</v>
      </c>
      <c r="U46" s="2">
        <f>AVERAGEIFS(Data!F:F,Data!B:B,$B$3,Data!A:A,$B$16,Data!C:C,Q46)</f>
        <v>117848</v>
      </c>
      <c r="V46" s="15">
        <f t="shared" si="2"/>
        <v>7.6123970304137796</v>
      </c>
    </row>
    <row r="47" spans="17:22" x14ac:dyDescent="0.25">
      <c r="Q47" t="str">
        <v>Washington</v>
      </c>
      <c r="R47" s="10">
        <f>SUMIFS(Data!E:E,Data!B:B,$B$3,Data!A:A,$B$16,Data!C:C,Q47)</f>
        <v>148556</v>
      </c>
      <c r="S47" vm="45">
        <v>7614893</v>
      </c>
      <c r="T47" s="14">
        <f t="shared" si="1"/>
        <v>19.508612924699005</v>
      </c>
      <c r="U47" s="2">
        <f>AVERAGEIFS(Data!F:F,Data!B:B,$B$3,Data!A:A,$B$16,Data!C:C,Q47)</f>
        <v>242273</v>
      </c>
      <c r="V47" s="15">
        <f t="shared" si="2"/>
        <v>19.508612924699005</v>
      </c>
    </row>
    <row r="48" spans="17:22" x14ac:dyDescent="0.25">
      <c r="Q48" t="str">
        <v>West Virginia</v>
      </c>
      <c r="R48" s="10">
        <f>SUMIFS(Data!E:E,Data!B:B,$B$3,Data!A:A,$B$16,Data!C:C,Q48)</f>
        <v>7215</v>
      </c>
      <c r="S48" vm="46">
        <v>1805832</v>
      </c>
      <c r="T48" s="14">
        <f t="shared" si="1"/>
        <v>3.9953882753212926</v>
      </c>
      <c r="U48" s="2">
        <f>AVERAGEIFS(Data!F:F,Data!B:B,$B$3,Data!A:A,$B$16,Data!C:C,Q48)</f>
        <v>58063</v>
      </c>
      <c r="V48" s="15">
        <f t="shared" si="2"/>
        <v>3.9953882753212926</v>
      </c>
    </row>
    <row r="49" spans="17:22" x14ac:dyDescent="0.25">
      <c r="Q49" t="str">
        <v>Wisconsin</v>
      </c>
      <c r="R49" s="10">
        <f>SUMIFS(Data!E:E,Data!B:B,$B$3,Data!A:A,$B$16,Data!C:C,Q49)</f>
        <v>44846</v>
      </c>
      <c r="S49" vm="47">
        <v>5813568</v>
      </c>
      <c r="T49" s="14">
        <f t="shared" si="1"/>
        <v>7.7140234706121955</v>
      </c>
      <c r="U49" s="2">
        <f>AVERAGEIFS(Data!F:F,Data!B:B,$B$3,Data!A:A,$B$16,Data!C:C,Q49)</f>
        <v>88336</v>
      </c>
      <c r="V49" s="15">
        <f t="shared" si="2"/>
        <v>7.7140234706121955</v>
      </c>
    </row>
    <row r="50" spans="17:22" x14ac:dyDescent="0.25">
      <c r="Q50" t="str">
        <v>Wyoming</v>
      </c>
      <c r="R50" s="10">
        <f>SUMIFS(Data!E:E,Data!B:B,$B$3,Data!A:A,$B$16,Data!C:C,Q50)</f>
        <v>3000</v>
      </c>
      <c r="S50" vm="48">
        <v>577737</v>
      </c>
      <c r="T50" s="14">
        <f t="shared" si="1"/>
        <v>5.1926741752735248</v>
      </c>
      <c r="U50" s="2">
        <f>AVERAGEIFS(Data!F:F,Data!B:B,$B$3,Data!A:A,$B$16,Data!C:C,Q50)</f>
        <v>54299</v>
      </c>
      <c r="V50" s="15">
        <f t="shared" si="2"/>
        <v>5.1926741752735248</v>
      </c>
    </row>
  </sheetData>
  <sortState xmlns:xlrd2="http://schemas.microsoft.com/office/spreadsheetml/2017/richdata2" ref="J2:K12">
    <sortCondition descending="1" ref="K2:K12"/>
  </sortState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FB1BE4-6894-410B-82ED-73623A980012}">
  <dimension ref="A1:X5"/>
  <sheetViews>
    <sheetView showGridLines="0" tabSelected="1" workbookViewId="0">
      <selection activeCell="O5" sqref="O5"/>
    </sheetView>
  </sheetViews>
  <sheetFormatPr defaultColWidth="0" defaultRowHeight="15" x14ac:dyDescent="0.25"/>
  <cols>
    <col min="1" max="1" width="2.5703125" customWidth="1"/>
    <col min="2" max="2" width="53.85546875" customWidth="1"/>
    <col min="3" max="10" width="9.140625" customWidth="1"/>
    <col min="11" max="11" width="3" customWidth="1"/>
    <col min="12" max="12" width="4.85546875" customWidth="1"/>
    <col min="13" max="13" width="9.5703125" customWidth="1"/>
    <col min="14" max="16" width="9.140625" customWidth="1"/>
    <col min="17" max="17" width="35.85546875" bestFit="1" customWidth="1"/>
    <col min="18" max="23" width="9.140625" customWidth="1"/>
    <col min="24" max="24" width="2" customWidth="1"/>
    <col min="25" max="16384" width="9.140625" hidden="1"/>
  </cols>
  <sheetData>
    <row r="1" spans="1:2" x14ac:dyDescent="0.25">
      <c r="A1" s="19">
        <v>10</v>
      </c>
    </row>
    <row r="2" spans="1:2" x14ac:dyDescent="0.25">
      <c r="A2" s="19">
        <v>2</v>
      </c>
    </row>
    <row r="5" spans="1:2" ht="31.5" x14ac:dyDescent="0.5">
      <c r="B5" s="16" t="str" cm="1">
        <f t="array" ref="B5">INDEX('Data Prep'!D3:D12,11-Dashboard!A1)</f>
        <v>Information</v>
      </c>
    </row>
  </sheetData>
  <sheetProtection algorithmName="SHA-512" hashValue="Of2osZ/9LBSlCpUw6ug0zYTiim2KoO88XKrDvf/704E6VvYDw4yJ1UGCjrFUoBHjcZZpwIH8lXpeTV+5xOWcKA==" saltValue="5kau4rcjq/QPrCGnYmRlLw==" spinCount="100000" sheet="1" objects="1" scenarios="1" selectLockedCells="1" selectUnlockedCells="1"/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53" r:id="rId3" name="Spinner 5">
              <controlPr defaultSize="0" autoPict="0">
                <anchor moveWithCells="1" sizeWithCells="1">
                  <from>
                    <xdr:col>2</xdr:col>
                    <xdr:colOff>19050</xdr:colOff>
                    <xdr:row>4</xdr:row>
                    <xdr:rowOff>9525</xdr:rowOff>
                  </from>
                  <to>
                    <xdr:col>3</xdr:col>
                    <xdr:colOff>9525</xdr:colOff>
                    <xdr:row>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5" r:id="rId4" name="Option Button 7">
              <controlPr defaultSize="0" autoFill="0" autoLine="0" autoPict="0">
                <anchor moveWithCells="1">
                  <from>
                    <xdr:col>13</xdr:col>
                    <xdr:colOff>76200</xdr:colOff>
                    <xdr:row>5</xdr:row>
                    <xdr:rowOff>57150</xdr:rowOff>
                  </from>
                  <to>
                    <xdr:col>15</xdr:col>
                    <xdr:colOff>581025</xdr:colOff>
                    <xdr:row>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6" r:id="rId5" name="Option Button 8">
              <controlPr defaultSize="0" autoFill="0" autoLine="0" autoPict="0">
                <anchor moveWithCells="1">
                  <from>
                    <xdr:col>16</xdr:col>
                    <xdr:colOff>1190625</xdr:colOff>
                    <xdr:row>5</xdr:row>
                    <xdr:rowOff>57150</xdr:rowOff>
                  </from>
                  <to>
                    <xdr:col>17</xdr:col>
                    <xdr:colOff>523875</xdr:colOff>
                    <xdr:row>8</xdr:row>
                    <xdr:rowOff>9525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Data Prep</vt:lpstr>
      <vt:lpstr>Dashboard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Enrique Ruiz</dc:creator>
  <cp:lastModifiedBy>Zahirul Islam</cp:lastModifiedBy>
  <dcterms:created xsi:type="dcterms:W3CDTF">2021-09-21T20:47:02Z</dcterms:created>
  <dcterms:modified xsi:type="dcterms:W3CDTF">2024-08-07T00:39:28Z</dcterms:modified>
</cp:coreProperties>
</file>