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slicers/slicer2.xml" ContentType="application/vnd.ms-excel.slicer+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charts/chart19.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4.xml" ContentType="application/vnd.openxmlformats-officedocument.drawing+xml"/>
  <Override PartName="/xl/slicers/slicer3.xml" ContentType="application/vnd.ms-excel.slicer+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5.xml" ContentType="application/vnd.openxmlformats-officedocument.drawing+xml"/>
  <Override PartName="/xl/slicers/slicer4.xml" ContentType="application/vnd.ms-excel.slicer+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chart25.xml" ContentType="application/vnd.openxmlformats-officedocument.drawingml.chart+xml"/>
  <Override PartName="/xl/charts/style22.xml" ContentType="application/vnd.ms-office.chartstyle+xml"/>
  <Override PartName="/xl/charts/colors2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https://d.docs.live.net/d670f4a606d5a525/المستندات/Cources/projects/"/>
    </mc:Choice>
  </mc:AlternateContent>
  <xr:revisionPtr revIDLastSave="48" documentId="13_ncr:1_{0BFC2F9B-C6ED-4B14-8692-E41ACE110C94}" xr6:coauthVersionLast="47" xr6:coauthVersionMax="47" xr10:uidLastSave="{FA3C53B9-57C1-43C2-A5ED-32E3AC038251}"/>
  <bookViews>
    <workbookView xWindow="-110" yWindow="-110" windowWidth="19420" windowHeight="11020" firstSheet="8" activeTab="9" xr2:uid="{D02C10BA-E522-4210-9BDB-61F80F574C75}"/>
  </bookViews>
  <sheets>
    <sheet name="treatments" sheetId="6" r:id="rId1"/>
    <sheet name="patients" sheetId="5" r:id="rId2"/>
    <sheet name="doctors" sheetId="4" r:id="rId3"/>
    <sheet name="billing" sheetId="3" r:id="rId4"/>
    <sheet name="appointments" sheetId="2" r:id="rId5"/>
    <sheet name="Pivot Calculations" sheetId="1" state="hidden" r:id="rId6"/>
    <sheet name="Pivot Report" sheetId="8" r:id="rId7"/>
    <sheet name="Appointment management Dashbo" sheetId="12" r:id="rId8"/>
    <sheet name="Doctors Performance Dashboard" sheetId="15" r:id="rId9"/>
    <sheet name="Patient Dashboard" sheetId="16" r:id="rId10"/>
  </sheets>
  <definedNames>
    <definedName name="_xlcn.WorksheetConnection_Book1appointments" hidden="1">appointments[]</definedName>
    <definedName name="_xlcn.WorksheetConnection_Book1billing" hidden="1">billing[]</definedName>
    <definedName name="_xlcn.WorksheetConnection_Book1doctors" hidden="1">doctors[]</definedName>
    <definedName name="_xlcn.WorksheetConnection_Book1patients" hidden="1">patients[]</definedName>
    <definedName name="_xlcn.WorksheetConnection_Book1treatments" hidden="1">treatments[]</definedName>
    <definedName name="ExternalData_1" localSheetId="4" hidden="1">appointments!$A$1:$G$201</definedName>
    <definedName name="ExternalData_2" localSheetId="3" hidden="1">billing!$A$1:$G$201</definedName>
    <definedName name="ExternalData_3" localSheetId="2" hidden="1">doctors!$A$1:$H$11</definedName>
    <definedName name="ExternalData_4" localSheetId="1" hidden="1">patients!$A$1:$K$51</definedName>
    <definedName name="ExternalData_5" localSheetId="0" hidden="1">treatments!$A$1:$F$201</definedName>
    <definedName name="Slicer_age_category">#N/A</definedName>
    <definedName name="Slicer_appointment_date__Month">#N/A</definedName>
    <definedName name="Slicer_gender">#N/A</definedName>
    <definedName name="Slicer_hospital_branch">#N/A</definedName>
    <definedName name="Slicer_reason_for_visit">#N/A</definedName>
    <definedName name="Slicer_status">#N/A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 cacheId="11" r:id="rId22"/>
    <pivotCache cacheId="12" r:id="rId23"/>
    <pivotCache cacheId="13" r:id="rId24"/>
    <pivotCache cacheId="14" r:id="rId25"/>
    <pivotCache cacheId="15" r:id="rId26"/>
    <pivotCache cacheId="16" r:id="rId27"/>
    <pivotCache cacheId="17" r:id="rId28"/>
    <pivotCache cacheId="18" r:id="rId29"/>
    <pivotCache cacheId="19" r:id="rId30"/>
    <pivotCache cacheId="20" r:id="rId31"/>
    <pivotCache cacheId="21" r:id="rId32"/>
    <pivotCache cacheId="22" r:id="rId33"/>
    <pivotCache cacheId="23" r:id="rId34"/>
    <pivotCache cacheId="24" r:id="rId35"/>
    <pivotCache cacheId="25" r:id="rId36"/>
    <pivotCache cacheId="26" r:id="rId37"/>
    <pivotCache cacheId="27" r:id="rId38"/>
    <pivotCache cacheId="28" r:id="rId39"/>
    <pivotCache cacheId="29" r:id="rId40"/>
    <pivotCache cacheId="30" r:id="rId41"/>
  </pivotCaches>
  <extLst>
    <ext xmlns:x14="http://schemas.microsoft.com/office/spreadsheetml/2009/9/main" uri="{876F7934-8845-4945-9796-88D515C7AA90}">
      <x14:pivotCaches>
        <pivotCache cacheId="31" r:id="rId42"/>
      </x14:pivotCaches>
    </ext>
    <ext xmlns:x14="http://schemas.microsoft.com/office/spreadsheetml/2009/9/main" uri="{BBE1A952-AA13-448e-AADC-164F8A28A991}">
      <x14:slicerCaches>
        <x14:slicerCache r:id="rId43"/>
        <x14:slicerCache r:id="rId44"/>
        <x14:slicerCache r:id="rId45"/>
        <x14:slicerCache r:id="rId46"/>
        <x14:slicerCache r:id="rId47"/>
        <x14:slicerCache r:id="rId4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eatments" name="treatments" connection="WorksheetConnection_Book1!treatments"/>
          <x15:modelTable id="patients" name="patients" connection="WorksheetConnection_Book1!patients"/>
          <x15:modelTable id="doctors" name="doctors" connection="WorksheetConnection_Book1!doctors"/>
          <x15:modelTable id="billing" name="billing" connection="WorksheetConnection_Book1!billing"/>
          <x15:modelTable id="appointments" name="appointments" connection="WorksheetConnection_Book1!appointments"/>
        </x15:modelTables>
        <x15:modelRelationships>
          <x15:modelRelationship fromTable="appointments" fromColumn="patient_id" toTable="patients" toColumn="patient_id"/>
          <x15:modelRelationship fromTable="appointments" fromColumn="doctor_id" toTable="doctors" toColumn="doctor_id"/>
          <x15:modelRelationship fromTable="billing" fromColumn="patient_id" toTable="patients" toColumn="patient_id"/>
          <x15:modelRelationship fromTable="treatments" fromColumn="treatment_id" toTable="billing" toColumn="treatment_id"/>
        </x15:modelRelationships>
        <x15:extLst>
          <ext xmlns:x16="http://schemas.microsoft.com/office/spreadsheetml/2014/11/main" uri="{9835A34E-60A6-4A7C-AAB8-D5F71C897F49}">
            <x16:modelTimeGroupings>
              <x16:modelTimeGrouping tableName="appointments" columnName="appointment_date" columnId="appointment_date">
                <x16:calculatedTimeColumn columnName="appointment_date (Month Index)" columnId="appointment_date (Month Index)" contentType="monthsindex" isSelected="1"/>
                <x16:calculatedTimeColumn columnName="appointment_date (Month)" columnId="appointment_date (Month)" contentType="months" isSelected="1"/>
              </x16:modelTimeGrouping>
              <x16:modelTimeGrouping tableName="patients" columnName="date_of_birth" columnId="date_of_birth">
                <x16:calculatedTimeColumn columnName="date_of_birth (Year)" columnId="date_of_birth (Year)" contentType="years" isSelected="1"/>
                <x16:calculatedTimeColumn columnName="date_of_birth (Quarter)" columnId="date_of_birth (Quarter)" contentType="quarters" isSelected="1"/>
                <x16:calculatedTimeColumn columnName="date_of_birth (Month Index)" columnId="date_of_birth (Month Index)" contentType="monthsindex" isSelected="1"/>
                <x16:calculatedTimeColumn columnName="date_of_birth (Month)" columnId="date_of_birth (Month)" contentType="months" isSelected="1"/>
              </x16:modelTimeGrouping>
              <x16:modelTimeGrouping tableName="appointments" columnName="appointment_time" columnId="appointment_time">
                <x16:calculatedTimeColumn columnName="appointment_time (Hour)" columnId="appointment_time (Hour)" contentType="hours" isSelected="1"/>
                <x16:calculatedTimeColumn columnName="appointment_time (Minute)" columnId="appointment_time (Minute)" contentType="minutes" isSelected="1"/>
              </x16:modelTimeGrouping>
              <x16:modelTimeGrouping tableName="patients" columnName="registration_date" columnId="registration_date">
                <x16:calculatedTimeColumn columnName="registration_date (Year)" columnId="registration_date (Year)" contentType="years" isSelected="1"/>
                <x16:calculatedTimeColumn columnName="registration_date (Quarter)" columnId="registration_date (Quarter)" contentType="quarters" isSelected="1"/>
                <x16:calculatedTimeColumn columnName="registration_date (Month Index)" columnId="registration_date (Month Index)" contentType="monthsindex" isSelected="1"/>
                <x16:calculatedTimeColumn columnName="registration_date (Month)" columnId="registratio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2" i="1" l="1"/>
  <c r="A57" i="1"/>
  <c r="A52" i="1"/>
  <c r="A67" i="1"/>
  <c r="A47" i="1"/>
  <c r="BH13" i="8"/>
  <c r="AE13" i="8"/>
  <c r="A8" i="8"/>
  <c r="A23" i="8"/>
  <c r="BH8" i="8"/>
  <c r="AE8" i="8"/>
  <c r="A13" i="8"/>
  <c r="A18" i="8"/>
  <c r="BH18"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1A51E6-EB83-47D8-9117-2C804544C539}" keepAlive="1" name="Query - appointments" description="Connection to the 'appointments' query in the workbook." type="5" refreshedVersion="8" background="1" saveData="1">
    <dbPr connection="Provider=Microsoft.Mashup.OleDb.1;Data Source=$Workbook$;Location=appointments;Extended Properties=&quot;&quot;" command="SELECT * FROM [appointments]"/>
  </connection>
  <connection id="2" xr16:uid="{9DFF503B-E485-45C8-9A6D-9D8CAE37D2CC}" keepAlive="1" name="Query - billing" description="Connection to the 'billing' query in the workbook." type="5" refreshedVersion="8" background="1" saveData="1">
    <dbPr connection="Provider=Microsoft.Mashup.OleDb.1;Data Source=$Workbook$;Location=billing;Extended Properties=&quot;&quot;" command="SELECT * FROM [billing]"/>
  </connection>
  <connection id="3" xr16:uid="{B792196D-5024-45AE-B77E-A0087D179475}" keepAlive="1" name="Query - doctors" description="Connection to the 'doctors' query in the workbook." type="5" refreshedVersion="8" background="1" saveData="1">
    <dbPr connection="Provider=Microsoft.Mashup.OleDb.1;Data Source=$Workbook$;Location=doctors;Extended Properties=&quot;&quot;" command="SELECT * FROM [doctors]"/>
  </connection>
  <connection id="4" xr16:uid="{C1EF8956-0382-4394-A909-5448AF63364F}" keepAlive="1" name="Query - patients" description="Connection to the 'patients' query in the workbook." type="5" refreshedVersion="8" background="1" saveData="1">
    <dbPr connection="Provider=Microsoft.Mashup.OleDb.1;Data Source=$Workbook$;Location=patients;Extended Properties=&quot;&quot;" command="SELECT * FROM [patients]"/>
  </connection>
  <connection id="5" xr16:uid="{669FDAEA-368D-4EE7-8687-35150585ED02}" keepAlive="1" name="Query - treatments" description="Connection to the 'treatments' query in the workbook." type="5" refreshedVersion="8" background="1" saveData="1">
    <dbPr connection="Provider=Microsoft.Mashup.OleDb.1;Data Source=$Workbook$;Location=treatments;Extended Properties=&quot;&quot;" command="SELECT * FROM [treatments]"/>
  </connection>
  <connection id="6" xr16:uid="{BBC172BD-9489-4F76-A3CB-B5B6836125F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647DDC2B-82A9-42E2-B3B9-C21CCD8A1E2C}" name="WorksheetConnection_Book1!appointments" type="102" refreshedVersion="8" minRefreshableVersion="5">
    <extLst>
      <ext xmlns:x15="http://schemas.microsoft.com/office/spreadsheetml/2010/11/main" uri="{DE250136-89BD-433C-8126-D09CA5730AF9}">
        <x15:connection id="appointments">
          <x15:rangePr sourceName="_xlcn.WorksheetConnection_Book1appointments"/>
        </x15:connection>
      </ext>
    </extLst>
  </connection>
  <connection id="8" xr16:uid="{67488EB6-5313-4DCD-9C4A-7774B1378E7D}" name="WorksheetConnection_Book1!billing" type="102" refreshedVersion="8" minRefreshableVersion="5">
    <extLst>
      <ext xmlns:x15="http://schemas.microsoft.com/office/spreadsheetml/2010/11/main" uri="{DE250136-89BD-433C-8126-D09CA5730AF9}">
        <x15:connection id="billing">
          <x15:rangePr sourceName="_xlcn.WorksheetConnection_Book1billing"/>
        </x15:connection>
      </ext>
    </extLst>
  </connection>
  <connection id="9" xr16:uid="{73B4A5E6-6667-4743-9C72-B49E66300DDC}" name="WorksheetConnection_Book1!doctors" type="102" refreshedVersion="8" minRefreshableVersion="5">
    <extLst>
      <ext xmlns:x15="http://schemas.microsoft.com/office/spreadsheetml/2010/11/main" uri="{DE250136-89BD-433C-8126-D09CA5730AF9}">
        <x15:connection id="doctors">
          <x15:rangePr sourceName="_xlcn.WorksheetConnection_Book1doctors"/>
        </x15:connection>
      </ext>
    </extLst>
  </connection>
  <connection id="10" xr16:uid="{451D8F21-ED77-43C2-8857-F3119C5E953C}" name="WorksheetConnection_Book1!patients" type="102" refreshedVersion="8" minRefreshableVersion="5">
    <extLst>
      <ext xmlns:x15="http://schemas.microsoft.com/office/spreadsheetml/2010/11/main" uri="{DE250136-89BD-433C-8126-D09CA5730AF9}">
        <x15:connection id="patients">
          <x15:rangePr sourceName="_xlcn.WorksheetConnection_Book1patients"/>
        </x15:connection>
      </ext>
    </extLst>
  </connection>
  <connection id="11" xr16:uid="{14FEE8C6-EDBA-4F5B-BEBD-F57D2D96EC16}" name="WorksheetConnection_Book1!treatments" type="102" refreshedVersion="8" minRefreshableVersion="5">
    <extLst>
      <ext xmlns:x15="http://schemas.microsoft.com/office/spreadsheetml/2010/11/main" uri="{DE250136-89BD-433C-8126-D09CA5730AF9}">
        <x15:connection id="treatments">
          <x15:rangePr sourceName="_xlcn.WorksheetConnection_Book1treatments"/>
        </x15:connection>
      </ext>
    </extLst>
  </connection>
</connections>
</file>

<file path=xl/sharedStrings.xml><?xml version="1.0" encoding="utf-8"?>
<sst xmlns="http://schemas.openxmlformats.org/spreadsheetml/2006/main" count="3586" uniqueCount="913">
  <si>
    <t>appointment_id</t>
  </si>
  <si>
    <t>patient_id</t>
  </si>
  <si>
    <t>doctor_id</t>
  </si>
  <si>
    <t>appointment_date</t>
  </si>
  <si>
    <t>appointment_time</t>
  </si>
  <si>
    <t>reason_for_visit</t>
  </si>
  <si>
    <t>status</t>
  </si>
  <si>
    <t>A001</t>
  </si>
  <si>
    <t>P034</t>
  </si>
  <si>
    <t>D009</t>
  </si>
  <si>
    <t>Therapy</t>
  </si>
  <si>
    <t>Scheduled</t>
  </si>
  <si>
    <t>A002</t>
  </si>
  <si>
    <t>P032</t>
  </si>
  <si>
    <t>D004</t>
  </si>
  <si>
    <t>No-show</t>
  </si>
  <si>
    <t>A003</t>
  </si>
  <si>
    <t>P048</t>
  </si>
  <si>
    <t>Consultation</t>
  </si>
  <si>
    <t>Cancelled</t>
  </si>
  <si>
    <t>A004</t>
  </si>
  <si>
    <t>P025</t>
  </si>
  <si>
    <t>D006</t>
  </si>
  <si>
    <t>A005</t>
  </si>
  <si>
    <t>P040</t>
  </si>
  <si>
    <t>D003</t>
  </si>
  <si>
    <t>Emergency</t>
  </si>
  <si>
    <t>A006</t>
  </si>
  <si>
    <t>P045</t>
  </si>
  <si>
    <t>Checkup</t>
  </si>
  <si>
    <t>A007</t>
  </si>
  <si>
    <t>P001</t>
  </si>
  <si>
    <t>D007</t>
  </si>
  <si>
    <t>A008</t>
  </si>
  <si>
    <t>P016</t>
  </si>
  <si>
    <t>D010</t>
  </si>
  <si>
    <t>A009</t>
  </si>
  <si>
    <t>P039</t>
  </si>
  <si>
    <t>Follow-up</t>
  </si>
  <si>
    <t>A010</t>
  </si>
  <si>
    <t>P005</t>
  </si>
  <si>
    <t>Completed</t>
  </si>
  <si>
    <t>A011</t>
  </si>
  <si>
    <t>P022</t>
  </si>
  <si>
    <t>A012</t>
  </si>
  <si>
    <t>P029</t>
  </si>
  <si>
    <t>A013</t>
  </si>
  <si>
    <t>P003</t>
  </si>
  <si>
    <t>D002</t>
  </si>
  <si>
    <t>A014</t>
  </si>
  <si>
    <t>P012</t>
  </si>
  <si>
    <t>A015</t>
  </si>
  <si>
    <t>P026</t>
  </si>
  <si>
    <t>A016</t>
  </si>
  <si>
    <t>D008</t>
  </si>
  <si>
    <t>A017</t>
  </si>
  <si>
    <t>P037</t>
  </si>
  <si>
    <t>A018</t>
  </si>
  <si>
    <t>A019</t>
  </si>
  <si>
    <t>D001</t>
  </si>
  <si>
    <t>A020</t>
  </si>
  <si>
    <t>P014</t>
  </si>
  <si>
    <t>A021</t>
  </si>
  <si>
    <t>P028</t>
  </si>
  <si>
    <t>A022</t>
  </si>
  <si>
    <t>A023</t>
  </si>
  <si>
    <t>P047</t>
  </si>
  <si>
    <t>A024</t>
  </si>
  <si>
    <t>P049</t>
  </si>
  <si>
    <t>A025</t>
  </si>
  <si>
    <t>P030</t>
  </si>
  <si>
    <t>A026</t>
  </si>
  <si>
    <t>P046</t>
  </si>
  <si>
    <t>A027</t>
  </si>
  <si>
    <t>D005</t>
  </si>
  <si>
    <t>A028</t>
  </si>
  <si>
    <t>A029</t>
  </si>
  <si>
    <t>A030</t>
  </si>
  <si>
    <t>A031</t>
  </si>
  <si>
    <t>A032</t>
  </si>
  <si>
    <t>A033</t>
  </si>
  <si>
    <t>P021</t>
  </si>
  <si>
    <t>A034</t>
  </si>
  <si>
    <t>A035</t>
  </si>
  <si>
    <t>P036</t>
  </si>
  <si>
    <t>A036</t>
  </si>
  <si>
    <t>P033</t>
  </si>
  <si>
    <t>A037</t>
  </si>
  <si>
    <t>A038</t>
  </si>
  <si>
    <t>A039</t>
  </si>
  <si>
    <t>P023</t>
  </si>
  <si>
    <t>A040</t>
  </si>
  <si>
    <t>P010</t>
  </si>
  <si>
    <t>A041</t>
  </si>
  <si>
    <t>A042</t>
  </si>
  <si>
    <t>A043</t>
  </si>
  <si>
    <t>A044</t>
  </si>
  <si>
    <t>P031</t>
  </si>
  <si>
    <t>A045</t>
  </si>
  <si>
    <t>A046</t>
  </si>
  <si>
    <t>P019</t>
  </si>
  <si>
    <t>A047</t>
  </si>
  <si>
    <t>A048</t>
  </si>
  <si>
    <t>A049</t>
  </si>
  <si>
    <t>A050</t>
  </si>
  <si>
    <t>A051</t>
  </si>
  <si>
    <t>P004</t>
  </si>
  <si>
    <t>A052</t>
  </si>
  <si>
    <t>A053</t>
  </si>
  <si>
    <t>P024</t>
  </si>
  <si>
    <t>A054</t>
  </si>
  <si>
    <t>A055</t>
  </si>
  <si>
    <t>P002</t>
  </si>
  <si>
    <t>A056</t>
  </si>
  <si>
    <t>A057</t>
  </si>
  <si>
    <t>A058</t>
  </si>
  <si>
    <t>A059</t>
  </si>
  <si>
    <t>P027</t>
  </si>
  <si>
    <t>A060</t>
  </si>
  <si>
    <t>P020</t>
  </si>
  <si>
    <t>A061</t>
  </si>
  <si>
    <t>A062</t>
  </si>
  <si>
    <t>A063</t>
  </si>
  <si>
    <t>P050</t>
  </si>
  <si>
    <t>A064</t>
  </si>
  <si>
    <t>P035</t>
  </si>
  <si>
    <t>A065</t>
  </si>
  <si>
    <t>A066</t>
  </si>
  <si>
    <t>A067</t>
  </si>
  <si>
    <t>P043</t>
  </si>
  <si>
    <t>A068</t>
  </si>
  <si>
    <t>A069</t>
  </si>
  <si>
    <t>A070</t>
  </si>
  <si>
    <t>A071</t>
  </si>
  <si>
    <t>A072</t>
  </si>
  <si>
    <t>A073</t>
  </si>
  <si>
    <t>A074</t>
  </si>
  <si>
    <t>A075</t>
  </si>
  <si>
    <t>A076</t>
  </si>
  <si>
    <t>P044</t>
  </si>
  <si>
    <t>A077</t>
  </si>
  <si>
    <t>A078</t>
  </si>
  <si>
    <t>P013</t>
  </si>
  <si>
    <t>A079</t>
  </si>
  <si>
    <t>A080</t>
  </si>
  <si>
    <t>A081</t>
  </si>
  <si>
    <t>A082</t>
  </si>
  <si>
    <t>A083</t>
  </si>
  <si>
    <t>A084</t>
  </si>
  <si>
    <t>A085</t>
  </si>
  <si>
    <t>A086</t>
  </si>
  <si>
    <t>P017</t>
  </si>
  <si>
    <t>A087</t>
  </si>
  <si>
    <t>A088</t>
  </si>
  <si>
    <t>P008</t>
  </si>
  <si>
    <t>A089</t>
  </si>
  <si>
    <t>A090</t>
  </si>
  <si>
    <t>A091</t>
  </si>
  <si>
    <t>A092</t>
  </si>
  <si>
    <t>A093</t>
  </si>
  <si>
    <t>A094</t>
  </si>
  <si>
    <t>P041</t>
  </si>
  <si>
    <t>A095</t>
  </si>
  <si>
    <t>P007</t>
  </si>
  <si>
    <t>A096</t>
  </si>
  <si>
    <t>A097</t>
  </si>
  <si>
    <t>A098</t>
  </si>
  <si>
    <t>A099</t>
  </si>
  <si>
    <t>P011</t>
  </si>
  <si>
    <t>A100</t>
  </si>
  <si>
    <t>A101</t>
  </si>
  <si>
    <t>A102</t>
  </si>
  <si>
    <t>A103</t>
  </si>
  <si>
    <t>A104</t>
  </si>
  <si>
    <t>A105</t>
  </si>
  <si>
    <t>A106</t>
  </si>
  <si>
    <t>A107</t>
  </si>
  <si>
    <t>P009</t>
  </si>
  <si>
    <t>A108</t>
  </si>
  <si>
    <t>A109</t>
  </si>
  <si>
    <t>A110</t>
  </si>
  <si>
    <t>A111</t>
  </si>
  <si>
    <t>A112</t>
  </si>
  <si>
    <t>A113</t>
  </si>
  <si>
    <t>A114</t>
  </si>
  <si>
    <t>P018</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</si>
  <si>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</si>
  <si>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</si>
  <si>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</si>
  <si>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</si>
  <si>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</si>
  <si>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</si>
  <si>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</si>
  <si>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</si>
  <si>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</si>
  <si>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</si>
  <si>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</si>
  <si>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</si>
  <si>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</si>
  <si>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</si>
  <si>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</si>
  <si>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</si>
  <si>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</si>
  <si>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</si>
  <si>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</si>
  <si>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</si>
  <si>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</si>
  <si>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</si>
  <si>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</si>
  <si>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</si>
  <si>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</si>
  <si>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</si>
  <si>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</si>
  <si>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</si>
  <si>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</si>
  <si>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</si>
  <si>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</si>
  <si>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</si>
  <si>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</si>
  <si>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</si>
  <si>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</si>
  <si>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</si>
  <si>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</si>
  <si>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</si>
  <si>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</si>
  <si>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</si>
  <si>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</si>
  <si>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</si>
  <si>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</si>
  <si>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</si>
  <si>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</si>
  <si>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</si>
  <si>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</si>
  <si>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</si>
  <si>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P042</t>
  </si>
  <si>
    <t>A163</t>
  </si>
  <si>
    <t>A164</t>
  </si>
  <si>
    <t>A165</t>
  </si>
  <si>
    <t>A166</t>
  </si>
  <si>
    <t>A167</t>
  </si>
  <si>
    <t>A168</t>
  </si>
  <si>
    <t>A169</t>
  </si>
  <si>
    <t>A170</t>
  </si>
  <si>
    <t>A171</t>
  </si>
  <si>
    <t>A172</t>
  </si>
  <si>
    <t>A173</t>
  </si>
  <si>
    <t>A174</t>
  </si>
  <si>
    <t>A175</t>
  </si>
  <si>
    <t>A176</t>
  </si>
  <si>
    <t>A177</t>
  </si>
  <si>
    <t>A178</t>
  </si>
  <si>
    <t>A179</t>
  </si>
  <si>
    <t>P038</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</si>
  <si>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</si>
  <si>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</si>
  <si>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</si>
  <si>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</si>
  <si>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</si>
  <si>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</si>
  <si>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</si>
  <si>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</si>
  <si>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</si>
  <si>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</si>
  <si>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</si>
  <si>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</si>
  <si>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</si>
  <si>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</si>
  <si>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</si>
  <si>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</si>
  <si>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</si>
  <si>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</si>
  <si>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</si>
  <si>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</si>
  <si>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</si>
  <si>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bill_id</t>
  </si>
  <si>
    <t>treatment_id</t>
  </si>
  <si>
    <t>bill_date</t>
  </si>
  <si>
    <t>amount</t>
  </si>
  <si>
    <t>payment_method</t>
  </si>
  <si>
    <t>payment_status</t>
  </si>
  <si>
    <t>B001</t>
  </si>
  <si>
    <t>T001</t>
  </si>
  <si>
    <t>Insurance</t>
  </si>
  <si>
    <t>Pending</t>
  </si>
  <si>
    <t>B002</t>
  </si>
  <si>
    <t>T002</t>
  </si>
  <si>
    <t>Paid</t>
  </si>
  <si>
    <t>B003</t>
  </si>
  <si>
    <t>T003</t>
  </si>
  <si>
    <t>B004</t>
  </si>
  <si>
    <t>T004</t>
  </si>
  <si>
    <t>Failed</t>
  </si>
  <si>
    <t>B005</t>
  </si>
  <si>
    <t>T005</t>
  </si>
  <si>
    <t>Credit Card</t>
  </si>
  <si>
    <t>B006</t>
  </si>
  <si>
    <t>T006</t>
  </si>
  <si>
    <t>B007</t>
  </si>
  <si>
    <t>T007</t>
  </si>
  <si>
    <t>Cash</t>
  </si>
  <si>
    <t>B008</t>
  </si>
  <si>
    <t>T008</t>
  </si>
  <si>
    <t>B009</t>
  </si>
  <si>
    <t>T009</t>
  </si>
  <si>
    <t>B010</t>
  </si>
  <si>
    <t>T010</t>
  </si>
  <si>
    <t>B011</t>
  </si>
  <si>
    <t>T011</t>
  </si>
  <si>
    <t>B012</t>
  </si>
  <si>
    <t>T012</t>
  </si>
  <si>
    <t>B013</t>
  </si>
  <si>
    <t>T013</t>
  </si>
  <si>
    <t>B014</t>
  </si>
  <si>
    <t>T014</t>
  </si>
  <si>
    <t>B015</t>
  </si>
  <si>
    <t>T015</t>
  </si>
  <si>
    <t>B016</t>
  </si>
  <si>
    <t>T016</t>
  </si>
  <si>
    <t>B017</t>
  </si>
  <si>
    <t>T017</t>
  </si>
  <si>
    <t>B018</t>
  </si>
  <si>
    <t>T018</t>
  </si>
  <si>
    <t>B019</t>
  </si>
  <si>
    <t>T019</t>
  </si>
  <si>
    <t>B020</t>
  </si>
  <si>
    <t>T020</t>
  </si>
  <si>
    <t>B021</t>
  </si>
  <si>
    <t>T021</t>
  </si>
  <si>
    <t>B022</t>
  </si>
  <si>
    <t>T022</t>
  </si>
  <si>
    <t>B023</t>
  </si>
  <si>
    <t>T023</t>
  </si>
  <si>
    <t>B024</t>
  </si>
  <si>
    <t>T024</t>
  </si>
  <si>
    <t>B025</t>
  </si>
  <si>
    <t>T025</t>
  </si>
  <si>
    <t>B026</t>
  </si>
  <si>
    <t>T026</t>
  </si>
  <si>
    <t>B027</t>
  </si>
  <si>
    <t>T027</t>
  </si>
  <si>
    <t>B028</t>
  </si>
  <si>
    <t>T028</t>
  </si>
  <si>
    <t>B029</t>
  </si>
  <si>
    <t>T029</t>
  </si>
  <si>
    <t>B030</t>
  </si>
  <si>
    <t>T030</t>
  </si>
  <si>
    <t>B031</t>
  </si>
  <si>
    <t>T031</t>
  </si>
  <si>
    <t>B032</t>
  </si>
  <si>
    <t>T032</t>
  </si>
  <si>
    <t>B033</t>
  </si>
  <si>
    <t>T033</t>
  </si>
  <si>
    <t>B034</t>
  </si>
  <si>
    <t>T034</t>
  </si>
  <si>
    <t>B035</t>
  </si>
  <si>
    <t>T035</t>
  </si>
  <si>
    <t>B036</t>
  </si>
  <si>
    <t>T036</t>
  </si>
  <si>
    <t>B037</t>
  </si>
  <si>
    <t>T037</t>
  </si>
  <si>
    <t>B038</t>
  </si>
  <si>
    <t>T038</t>
  </si>
  <si>
    <t>B039</t>
  </si>
  <si>
    <t>T039</t>
  </si>
  <si>
    <t>B040</t>
  </si>
  <si>
    <t>T040</t>
  </si>
  <si>
    <t>B041</t>
  </si>
  <si>
    <t>T041</t>
  </si>
  <si>
    <t>B042</t>
  </si>
  <si>
    <t>T042</t>
  </si>
  <si>
    <t>B043</t>
  </si>
  <si>
    <t>T043</t>
  </si>
  <si>
    <t>B044</t>
  </si>
  <si>
    <t>T044</t>
  </si>
  <si>
    <t>B045</t>
  </si>
  <si>
    <t>T045</t>
  </si>
  <si>
    <t>B046</t>
  </si>
  <si>
    <t>T046</t>
  </si>
  <si>
    <t>B047</t>
  </si>
  <si>
    <t>T047</t>
  </si>
  <si>
    <t>B048</t>
  </si>
  <si>
    <t>T048</t>
  </si>
  <si>
    <t>B049</t>
  </si>
  <si>
    <t>T049</t>
  </si>
  <si>
    <t>B050</t>
  </si>
  <si>
    <t>T050</t>
  </si>
  <si>
    <t>B051</t>
  </si>
  <si>
    <t>T051</t>
  </si>
  <si>
    <t>B052</t>
  </si>
  <si>
    <t>T052</t>
  </si>
  <si>
    <t>B053</t>
  </si>
  <si>
    <t>T053</t>
  </si>
  <si>
    <t>B054</t>
  </si>
  <si>
    <t>T054</t>
  </si>
  <si>
    <t>B055</t>
  </si>
  <si>
    <t>T055</t>
  </si>
  <si>
    <t>B056</t>
  </si>
  <si>
    <t>T056</t>
  </si>
  <si>
    <t>B057</t>
  </si>
  <si>
    <t>T057</t>
  </si>
  <si>
    <t>B058</t>
  </si>
  <si>
    <t>T058</t>
  </si>
  <si>
    <t>B059</t>
  </si>
  <si>
    <t>T059</t>
  </si>
  <si>
    <t>B060</t>
  </si>
  <si>
    <t>T060</t>
  </si>
  <si>
    <t>B061</t>
  </si>
  <si>
    <t>T061</t>
  </si>
  <si>
    <t>B062</t>
  </si>
  <si>
    <t>T062</t>
  </si>
  <si>
    <t>B063</t>
  </si>
  <si>
    <t>T063</t>
  </si>
  <si>
    <t>B064</t>
  </si>
  <si>
    <t>T064</t>
  </si>
  <si>
    <t>B065</t>
  </si>
  <si>
    <t>T065</t>
  </si>
  <si>
    <t>B066</t>
  </si>
  <si>
    <t>T066</t>
  </si>
  <si>
    <t>B067</t>
  </si>
  <si>
    <t>T067</t>
  </si>
  <si>
    <t>B068</t>
  </si>
  <si>
    <t>T068</t>
  </si>
  <si>
    <t>B069</t>
  </si>
  <si>
    <t>T069</t>
  </si>
  <si>
    <t>B070</t>
  </si>
  <si>
    <t>T070</t>
  </si>
  <si>
    <t>B071</t>
  </si>
  <si>
    <t>T071</t>
  </si>
  <si>
    <t>B072</t>
  </si>
  <si>
    <t>T072</t>
  </si>
  <si>
    <t>B073</t>
  </si>
  <si>
    <t>T073</t>
  </si>
  <si>
    <t>B074</t>
  </si>
  <si>
    <t>T074</t>
  </si>
  <si>
    <t>B075</t>
  </si>
  <si>
    <t>T075</t>
  </si>
  <si>
    <t>B076</t>
  </si>
  <si>
    <t>T076</t>
  </si>
  <si>
    <t>B077</t>
  </si>
  <si>
    <t>T077</t>
  </si>
  <si>
    <t>B078</t>
  </si>
  <si>
    <t>T078</t>
  </si>
  <si>
    <t>B079</t>
  </si>
  <si>
    <t>T079</t>
  </si>
  <si>
    <t>B080</t>
  </si>
  <si>
    <t>T080</t>
  </si>
  <si>
    <t>B081</t>
  </si>
  <si>
    <t>T081</t>
  </si>
  <si>
    <t>B082</t>
  </si>
  <si>
    <t>T082</t>
  </si>
  <si>
    <t>B083</t>
  </si>
  <si>
    <t>T083</t>
  </si>
  <si>
    <t>B084</t>
  </si>
  <si>
    <t>T084</t>
  </si>
  <si>
    <t>B085</t>
  </si>
  <si>
    <t>T085</t>
  </si>
  <si>
    <t>B086</t>
  </si>
  <si>
    <t>T086</t>
  </si>
  <si>
    <t>B087</t>
  </si>
  <si>
    <t>T087</t>
  </si>
  <si>
    <t>B088</t>
  </si>
  <si>
    <t>T088</t>
  </si>
  <si>
    <t>B089</t>
  </si>
  <si>
    <t>T089</t>
  </si>
  <si>
    <t>B090</t>
  </si>
  <si>
    <t>T090</t>
  </si>
  <si>
    <t>B091</t>
  </si>
  <si>
    <t>T091</t>
  </si>
  <si>
    <t>B092</t>
  </si>
  <si>
    <t>T092</t>
  </si>
  <si>
    <t>B093</t>
  </si>
  <si>
    <t>T093</t>
  </si>
  <si>
    <t>B094</t>
  </si>
  <si>
    <t>T094</t>
  </si>
  <si>
    <t>B095</t>
  </si>
  <si>
    <t>T095</t>
  </si>
  <si>
    <t>B096</t>
  </si>
  <si>
    <t>T096</t>
  </si>
  <si>
    <t>B097</t>
  </si>
  <si>
    <t>T097</t>
  </si>
  <si>
    <t>B098</t>
  </si>
  <si>
    <t>T098</t>
  </si>
  <si>
    <t>B099</t>
  </si>
  <si>
    <t>T099</t>
  </si>
  <si>
    <t>B100</t>
  </si>
  <si>
    <t>T100</t>
  </si>
  <si>
    <t>B101</t>
  </si>
  <si>
    <t>T101</t>
  </si>
  <si>
    <t>B102</t>
  </si>
  <si>
    <t>T102</t>
  </si>
  <si>
    <t>B103</t>
  </si>
  <si>
    <t>T103</t>
  </si>
  <si>
    <t>B104</t>
  </si>
  <si>
    <t>T104</t>
  </si>
  <si>
    <t>B105</t>
  </si>
  <si>
    <t>T105</t>
  </si>
  <si>
    <t>B106</t>
  </si>
  <si>
    <t>T106</t>
  </si>
  <si>
    <t>B107</t>
  </si>
  <si>
    <t>T107</t>
  </si>
  <si>
    <t>B108</t>
  </si>
  <si>
    <t>T108</t>
  </si>
  <si>
    <t>B109</t>
  </si>
  <si>
    <t>T109</t>
  </si>
  <si>
    <t>B110</t>
  </si>
  <si>
    <t>T110</t>
  </si>
  <si>
    <t>B111</t>
  </si>
  <si>
    <t>T111</t>
  </si>
  <si>
    <t>B112</t>
  </si>
  <si>
    <t>T112</t>
  </si>
  <si>
    <t>B113</t>
  </si>
  <si>
    <t>T113</t>
  </si>
  <si>
    <t>B114</t>
  </si>
  <si>
    <t>T114</t>
  </si>
  <si>
    <t>B115</t>
  </si>
  <si>
    <t>T115</t>
  </si>
  <si>
    <t>B116</t>
  </si>
  <si>
    <t>T116</t>
  </si>
  <si>
    <t>B117</t>
  </si>
  <si>
    <t>T117</t>
  </si>
  <si>
    <t>B118</t>
  </si>
  <si>
    <t>T118</t>
  </si>
  <si>
    <t>B119</t>
  </si>
  <si>
    <t>T119</t>
  </si>
  <si>
    <t>B120</t>
  </si>
  <si>
    <t>T120</t>
  </si>
  <si>
    <t>B121</t>
  </si>
  <si>
    <t>T121</t>
  </si>
  <si>
    <t>B122</t>
  </si>
  <si>
    <t>T122</t>
  </si>
  <si>
    <t>B123</t>
  </si>
  <si>
    <t>T123</t>
  </si>
  <si>
    <t>B124</t>
  </si>
  <si>
    <t>T124</t>
  </si>
  <si>
    <t>B125</t>
  </si>
  <si>
    <t>T125</t>
  </si>
  <si>
    <t>B126</t>
  </si>
  <si>
    <t>T126</t>
  </si>
  <si>
    <t>B127</t>
  </si>
  <si>
    <t>T127</t>
  </si>
  <si>
    <t>B128</t>
  </si>
  <si>
    <t>T128</t>
  </si>
  <si>
    <t>B129</t>
  </si>
  <si>
    <t>T129</t>
  </si>
  <si>
    <t>B130</t>
  </si>
  <si>
    <t>T130</t>
  </si>
  <si>
    <t>B131</t>
  </si>
  <si>
    <t>T131</t>
  </si>
  <si>
    <t>B132</t>
  </si>
  <si>
    <t>T132</t>
  </si>
  <si>
    <t>B133</t>
  </si>
  <si>
    <t>T133</t>
  </si>
  <si>
    <t>B134</t>
  </si>
  <si>
    <t>T134</t>
  </si>
  <si>
    <t>B135</t>
  </si>
  <si>
    <t>T135</t>
  </si>
  <si>
    <t>B136</t>
  </si>
  <si>
    <t>T136</t>
  </si>
  <si>
    <t>B137</t>
  </si>
  <si>
    <t>T137</t>
  </si>
  <si>
    <t>B138</t>
  </si>
  <si>
    <t>T138</t>
  </si>
  <si>
    <t>B139</t>
  </si>
  <si>
    <t>T139</t>
  </si>
  <si>
    <t>B140</t>
  </si>
  <si>
    <t>T140</t>
  </si>
  <si>
    <t>B141</t>
  </si>
  <si>
    <t>T141</t>
  </si>
  <si>
    <t>B142</t>
  </si>
  <si>
    <t>T142</t>
  </si>
  <si>
    <t>B143</t>
  </si>
  <si>
    <t>T143</t>
  </si>
  <si>
    <t>B144</t>
  </si>
  <si>
    <t>T144</t>
  </si>
  <si>
    <t>B145</t>
  </si>
  <si>
    <t>T145</t>
  </si>
  <si>
    <t>B146</t>
  </si>
  <si>
    <t>T146</t>
  </si>
  <si>
    <t>B147</t>
  </si>
  <si>
    <t>T147</t>
  </si>
  <si>
    <t>B148</t>
  </si>
  <si>
    <t>T148</t>
  </si>
  <si>
    <t>B149</t>
  </si>
  <si>
    <t>T149</t>
  </si>
  <si>
    <t>B150</t>
  </si>
  <si>
    <t>T150</t>
  </si>
  <si>
    <t>B151</t>
  </si>
  <si>
    <t>T151</t>
  </si>
  <si>
    <t>B152</t>
  </si>
  <si>
    <t>T152</t>
  </si>
  <si>
    <t>B153</t>
  </si>
  <si>
    <t>T153</t>
  </si>
  <si>
    <t>B154</t>
  </si>
  <si>
    <t>T154</t>
  </si>
  <si>
    <t>B155</t>
  </si>
  <si>
    <t>T155</t>
  </si>
  <si>
    <t>B156</t>
  </si>
  <si>
    <t>T156</t>
  </si>
  <si>
    <t>B157</t>
  </si>
  <si>
    <t>T157</t>
  </si>
  <si>
    <t>B158</t>
  </si>
  <si>
    <t>T158</t>
  </si>
  <si>
    <t>B159</t>
  </si>
  <si>
    <t>T159</t>
  </si>
  <si>
    <t>B160</t>
  </si>
  <si>
    <t>T160</t>
  </si>
  <si>
    <t>B161</t>
  </si>
  <si>
    <t>T161</t>
  </si>
  <si>
    <t>B162</t>
  </si>
  <si>
    <t>T162</t>
  </si>
  <si>
    <t>B163</t>
  </si>
  <si>
    <t>T163</t>
  </si>
  <si>
    <t>B164</t>
  </si>
  <si>
    <t>T164</t>
  </si>
  <si>
    <t>B165</t>
  </si>
  <si>
    <t>T165</t>
  </si>
  <si>
    <t>B166</t>
  </si>
  <si>
    <t>T166</t>
  </si>
  <si>
    <t>B167</t>
  </si>
  <si>
    <t>T167</t>
  </si>
  <si>
    <t>B168</t>
  </si>
  <si>
    <t>T168</t>
  </si>
  <si>
    <t>B169</t>
  </si>
  <si>
    <t>T169</t>
  </si>
  <si>
    <t>B170</t>
  </si>
  <si>
    <t>T170</t>
  </si>
  <si>
    <t>B171</t>
  </si>
  <si>
    <t>T171</t>
  </si>
  <si>
    <t>B172</t>
  </si>
  <si>
    <t>T172</t>
  </si>
  <si>
    <t>B173</t>
  </si>
  <si>
    <t>T173</t>
  </si>
  <si>
    <t>B174</t>
  </si>
  <si>
    <t>T174</t>
  </si>
  <si>
    <t>B175</t>
  </si>
  <si>
    <t>T175</t>
  </si>
  <si>
    <t>B176</t>
  </si>
  <si>
    <t>T176</t>
  </si>
  <si>
    <t>B177</t>
  </si>
  <si>
    <t>T177</t>
  </si>
  <si>
    <t>B178</t>
  </si>
  <si>
    <t>T178</t>
  </si>
  <si>
    <t>B179</t>
  </si>
  <si>
    <t>T179</t>
  </si>
  <si>
    <t>B180</t>
  </si>
  <si>
    <t>T180</t>
  </si>
  <si>
    <t>B181</t>
  </si>
  <si>
    <t>T181</t>
  </si>
  <si>
    <t>B182</t>
  </si>
  <si>
    <t>T182</t>
  </si>
  <si>
    <t>B183</t>
  </si>
  <si>
    <t>T183</t>
  </si>
  <si>
    <t>B184</t>
  </si>
  <si>
    <t>T184</t>
  </si>
  <si>
    <t>B185</t>
  </si>
  <si>
    <t>T185</t>
  </si>
  <si>
    <t>B186</t>
  </si>
  <si>
    <t>T186</t>
  </si>
  <si>
    <t>B187</t>
  </si>
  <si>
    <t>T187</t>
  </si>
  <si>
    <t>B188</t>
  </si>
  <si>
    <t>T188</t>
  </si>
  <si>
    <t>B189</t>
  </si>
  <si>
    <t>T189</t>
  </si>
  <si>
    <t>B190</t>
  </si>
  <si>
    <t>T190</t>
  </si>
  <si>
    <t>B191</t>
  </si>
  <si>
    <t>T191</t>
  </si>
  <si>
    <t>B192</t>
  </si>
  <si>
    <t>T192</t>
  </si>
  <si>
    <t>B193</t>
  </si>
  <si>
    <t>T193</t>
  </si>
  <si>
    <t>B194</t>
  </si>
  <si>
    <t>T194</t>
  </si>
  <si>
    <t>B195</t>
  </si>
  <si>
    <t>T195</t>
  </si>
  <si>
    <t>B196</t>
  </si>
  <si>
    <t>T196</t>
  </si>
  <si>
    <t>B197</t>
  </si>
  <si>
    <t>T197</t>
  </si>
  <si>
    <t>B198</t>
  </si>
  <si>
    <t>T198</t>
  </si>
  <si>
    <t>B199</t>
  </si>
  <si>
    <t>T199</t>
  </si>
  <si>
    <t>B200</t>
  </si>
  <si>
    <t>T200</t>
  </si>
  <si>
    <t>first_name</t>
  </si>
  <si>
    <t>last_name</t>
  </si>
  <si>
    <t>specialization</t>
  </si>
  <si>
    <t>phone_number</t>
  </si>
  <si>
    <t>years_experience</t>
  </si>
  <si>
    <t>hospital_branch</t>
  </si>
  <si>
    <t>email</t>
  </si>
  <si>
    <t>David</t>
  </si>
  <si>
    <t>Taylor</t>
  </si>
  <si>
    <t>Dermatology</t>
  </si>
  <si>
    <t>Westside Clinic</t>
  </si>
  <si>
    <t>dr.david.taylor@hospital.com</t>
  </si>
  <si>
    <t>Jane</t>
  </si>
  <si>
    <t>Davis</t>
  </si>
  <si>
    <t>Pediatrics</t>
  </si>
  <si>
    <t>Eastside Clinic</t>
  </si>
  <si>
    <t>dr.jane.davis@hospital.com</t>
  </si>
  <si>
    <t>Smith</t>
  </si>
  <si>
    <t>dr.jane.smith@hospital.com</t>
  </si>
  <si>
    <t>Jones</t>
  </si>
  <si>
    <t>Central Hospital</t>
  </si>
  <si>
    <t>dr.david.jones@hospital.com</t>
  </si>
  <si>
    <t>Sarah</t>
  </si>
  <si>
    <t>dr.sarah.taylor@hospital.com</t>
  </si>
  <si>
    <t>Alex</t>
  </si>
  <si>
    <t>dr.alex.davis@hospital.com</t>
  </si>
  <si>
    <t>Robert</t>
  </si>
  <si>
    <t>Oncology</t>
  </si>
  <si>
    <t>dr.robert.davis@hospital.com</t>
  </si>
  <si>
    <t>Linda</t>
  </si>
  <si>
    <t>Brown</t>
  </si>
  <si>
    <t>dr.linda.brown@hospital.com</t>
  </si>
  <si>
    <t>dr.sarah.smith@hospital.com</t>
  </si>
  <si>
    <t>Wilson</t>
  </si>
  <si>
    <t>dr.linda.wilson@hospital.com</t>
  </si>
  <si>
    <t>gender</t>
  </si>
  <si>
    <t>date_of_birth</t>
  </si>
  <si>
    <t>contact_number</t>
  </si>
  <si>
    <t>address</t>
  </si>
  <si>
    <t>registration_date</t>
  </si>
  <si>
    <t>insurance_provider</t>
  </si>
  <si>
    <t>insurance_number</t>
  </si>
  <si>
    <t>Williams</t>
  </si>
  <si>
    <t>F</t>
  </si>
  <si>
    <t>789 Pine Rd</t>
  </si>
  <si>
    <t>WellnessCorp</t>
  </si>
  <si>
    <t>INS840674</t>
  </si>
  <si>
    <t>david.williams@mail.com</t>
  </si>
  <si>
    <t>Emily</t>
  </si>
  <si>
    <t>321 Maple Dr</t>
  </si>
  <si>
    <t>PulseSecure</t>
  </si>
  <si>
    <t>INS354079</t>
  </si>
  <si>
    <t>emily.smith@mail.com</t>
  </si>
  <si>
    <t>Laura</t>
  </si>
  <si>
    <t>M</t>
  </si>
  <si>
    <t>INS650929</t>
  </si>
  <si>
    <t>laura.jones@mail.com</t>
  </si>
  <si>
    <t>Michael</t>
  </si>
  <si>
    <t>Johnson</t>
  </si>
  <si>
    <t>123 Elm St</t>
  </si>
  <si>
    <t>HealthIndia</t>
  </si>
  <si>
    <t>INS789944</t>
  </si>
  <si>
    <t>michael.johnson@mail.com</t>
  </si>
  <si>
    <t>MedCare Plus</t>
  </si>
  <si>
    <t>INS788105</t>
  </si>
  <si>
    <t>david.wilson@mail.com</t>
  </si>
  <si>
    <t>P006</t>
  </si>
  <si>
    <t>INS613758</t>
  </si>
  <si>
    <t>linda.jones@mail.com</t>
  </si>
  <si>
    <t>INS465890</t>
  </si>
  <si>
    <t>alex.johnson@mail.com</t>
  </si>
  <si>
    <t>456 Oak Ave</t>
  </si>
  <si>
    <t>INS545101</t>
  </si>
  <si>
    <t>david.davis@mail.com</t>
  </si>
  <si>
    <t>INS136631</t>
  </si>
  <si>
    <t>laura.davis@mail.com</t>
  </si>
  <si>
    <t>INS866577</t>
  </si>
  <si>
    <t>michael.taylor@mail.com</t>
  </si>
  <si>
    <t>INS172991</t>
  </si>
  <si>
    <t>emily.jones@mail.com</t>
  </si>
  <si>
    <t>INS104014</t>
  </si>
  <si>
    <t>INS373237</t>
  </si>
  <si>
    <t>laura.johnson@mail.com</t>
  </si>
  <si>
    <t>INS118070</t>
  </si>
  <si>
    <t>alex.taylor@mail.com</t>
  </si>
  <si>
    <t>P015</t>
  </si>
  <si>
    <t>INS922209</t>
  </si>
  <si>
    <t>sarah.johnson@mail.com</t>
  </si>
  <si>
    <t>INS156958</t>
  </si>
  <si>
    <t>INS182074</t>
  </si>
  <si>
    <t>jane.jones@mail.com</t>
  </si>
  <si>
    <t>INS635017</t>
  </si>
  <si>
    <t>laura.wilson@mail.com</t>
  </si>
  <si>
    <t>Miller</t>
  </si>
  <si>
    <t>INS855073</t>
  </si>
  <si>
    <t>sarah.miller@mail.com</t>
  </si>
  <si>
    <t>Moore</t>
  </si>
  <si>
    <t>INS276089</t>
  </si>
  <si>
    <t>jane.moore@mail.com</t>
  </si>
  <si>
    <t>INS297392</t>
  </si>
  <si>
    <t>michael.wilson@mail.com</t>
  </si>
  <si>
    <t>John</t>
  </si>
  <si>
    <t>INS258823</t>
  </si>
  <si>
    <t>john.brown@mail.com</t>
  </si>
  <si>
    <t>INS730152</t>
  </si>
  <si>
    <t>linda.johnson@mail.com</t>
  </si>
  <si>
    <t>INS493002</t>
  </si>
  <si>
    <t>sarah.brown@mail.com</t>
  </si>
  <si>
    <t>INS833429</t>
  </si>
  <si>
    <t>robert.wilson@mail.com</t>
  </si>
  <si>
    <t>INS598863</t>
  </si>
  <si>
    <t>john.taylor@mail.com</t>
  </si>
  <si>
    <t>INS467654</t>
  </si>
  <si>
    <t>linda.moore@mail.com</t>
  </si>
  <si>
    <t>INS679036</t>
  </si>
  <si>
    <t>alex.moore@mail.com</t>
  </si>
  <si>
    <t>INS630089</t>
  </si>
  <si>
    <t>david.smith@mail.com</t>
  </si>
  <si>
    <t>INS250262</t>
  </si>
  <si>
    <t>emily.moore@mail.com</t>
  </si>
  <si>
    <t>INS542905</t>
  </si>
  <si>
    <t>robert.miller@mail.com</t>
  </si>
  <si>
    <t>INS335362</t>
  </si>
  <si>
    <t>INS544209</t>
  </si>
  <si>
    <t>INS653880</t>
  </si>
  <si>
    <t>alex.smith@mail.com</t>
  </si>
  <si>
    <t>INS897079</t>
  </si>
  <si>
    <t>INS764076</t>
  </si>
  <si>
    <t>INS319963</t>
  </si>
  <si>
    <t>robert.williams@mail.com</t>
  </si>
  <si>
    <t>INS580761</t>
  </si>
  <si>
    <t>INS348710</t>
  </si>
  <si>
    <t>jane.wilson@mail.com</t>
  </si>
  <si>
    <t>INS320984</t>
  </si>
  <si>
    <t>emily.williams@mail.com</t>
  </si>
  <si>
    <t>INS997059</t>
  </si>
  <si>
    <t>INS956748</t>
  </si>
  <si>
    <t>jane.smith@mail.com</t>
  </si>
  <si>
    <t>INS882355</t>
  </si>
  <si>
    <t>linda.brown@mail.com</t>
  </si>
  <si>
    <t>INS364512</t>
  </si>
  <si>
    <t>robert.taylor@mail.com</t>
  </si>
  <si>
    <t>INS701863</t>
  </si>
  <si>
    <t>linda.miller@mail.com</t>
  </si>
  <si>
    <t>INS368799</t>
  </si>
  <si>
    <t>INS337549</t>
  </si>
  <si>
    <t>INS694319</t>
  </si>
  <si>
    <t>emily.miller@mail.com</t>
  </si>
  <si>
    <t>INS584299</t>
  </si>
  <si>
    <t>david.moore@mail.com</t>
  </si>
  <si>
    <t>INS712210</t>
  </si>
  <si>
    <t>treatment_type</t>
  </si>
  <si>
    <t>description</t>
  </si>
  <si>
    <t>cost</t>
  </si>
  <si>
    <t>treatment_date</t>
  </si>
  <si>
    <t>Chemotherapy</t>
  </si>
  <si>
    <t>Basic screening</t>
  </si>
  <si>
    <t>MRI</t>
  </si>
  <si>
    <t>Advanced protocol</t>
  </si>
  <si>
    <t>Standard procedure</t>
  </si>
  <si>
    <t>ECG</t>
  </si>
  <si>
    <t>Physiotherapy</t>
  </si>
  <si>
    <t>X-Ray</t>
  </si>
  <si>
    <t>Column Labels</t>
  </si>
  <si>
    <t>Grand Total</t>
  </si>
  <si>
    <t>Count of status</t>
  </si>
  <si>
    <t>Row Labels</t>
  </si>
  <si>
    <t>يناير</t>
  </si>
  <si>
    <t>فبراير</t>
  </si>
  <si>
    <t>مارس</t>
  </si>
  <si>
    <t>أبريل</t>
  </si>
  <si>
    <t>مايو</t>
  </si>
  <si>
    <t>يونيو</t>
  </si>
  <si>
    <t>يوليو</t>
  </si>
  <si>
    <t>أغسطس</t>
  </si>
  <si>
    <t>سبتمبر</t>
  </si>
  <si>
    <t>أكتوبر</t>
  </si>
  <si>
    <t>نوفمبر</t>
  </si>
  <si>
    <t>ديسمبر</t>
  </si>
  <si>
    <t>Count of reason_for_visit</t>
  </si>
  <si>
    <t>1950s</t>
  </si>
  <si>
    <t>1960s</t>
  </si>
  <si>
    <t>1970s</t>
  </si>
  <si>
    <t>1980s</t>
  </si>
  <si>
    <t>1990s</t>
  </si>
  <si>
    <t>2000s</t>
  </si>
  <si>
    <t>Count of decade</t>
  </si>
  <si>
    <t>Count of appointment_id</t>
  </si>
  <si>
    <t>Count of insurance_provider</t>
  </si>
  <si>
    <t>Sum of amount</t>
  </si>
  <si>
    <t>Count of doctor_id</t>
  </si>
  <si>
    <t>Count of patient_id</t>
  </si>
  <si>
    <t>Patients per Doctor</t>
  </si>
  <si>
    <t>Cancelled Appointments</t>
  </si>
  <si>
    <t>Completed Appointments</t>
  </si>
  <si>
    <t>Count of appointment_date</t>
  </si>
  <si>
    <t>10</t>
  </si>
  <si>
    <t>12</t>
  </si>
  <si>
    <t>11</t>
  </si>
  <si>
    <t>13</t>
  </si>
  <si>
    <t>14</t>
  </si>
  <si>
    <t>15</t>
  </si>
  <si>
    <t>16</t>
  </si>
  <si>
    <t>17</t>
  </si>
  <si>
    <t>8</t>
  </si>
  <si>
    <t>9</t>
  </si>
  <si>
    <t>Count of appointment_time</t>
  </si>
  <si>
    <t>Avg Appointments per Month</t>
  </si>
  <si>
    <t>Total appointments</t>
  </si>
  <si>
    <t>Cancelled appointements</t>
  </si>
  <si>
    <t>Completed appointements</t>
  </si>
  <si>
    <t>Expert</t>
  </si>
  <si>
    <t>Junior</t>
  </si>
  <si>
    <t>Professional</t>
  </si>
  <si>
    <t>Senior</t>
  </si>
  <si>
    <t>Patients per doctor</t>
  </si>
  <si>
    <t>adult</t>
  </si>
  <si>
    <t>elderly</t>
  </si>
  <si>
    <t>young adult</t>
  </si>
  <si>
    <t>Count of gender</t>
  </si>
  <si>
    <t xml:space="preserve"> هنا بناء على المواعيد وليس المريض الواحد</t>
  </si>
  <si>
    <t>2021</t>
  </si>
  <si>
    <t>2022</t>
  </si>
  <si>
    <t>2023</t>
  </si>
  <si>
    <t>Female</t>
  </si>
  <si>
    <t>Male</t>
  </si>
  <si>
    <t>Total patient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</si>
</sst>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F400]h:mm:ss\ AM/PM"/>
    <numFmt numFmtId="165" formatCode="#,##0.0"/>
    <numFmt numFmtId="166" formatCode="0.0\ %;\-0.0\ %;0.0\ %"/>
    <numFmt numFmtId="167" formatCode="0.0%"/>
  </numFmts>
  <fonts count="1" x14ac:knownFonts="1">
    <font>
      <sz val="11"/>
      <color theme="1"/>
      <name val="Aptos Narrow"/>
      <family val="2"/>
      <charset val="178"/>
      <scheme val="minor"/>
    </font>
  </fonts>
  <fills count="4">
    <fill>
      <patternFill patternType="none"/>
    </fill>
    <fill>
      <patternFill patternType="gray125"/>
    </fill>
    <fill>
      <patternFill patternType="solid">
        <fgColor theme="4" tint="-0.249977111117893"/>
        <bgColor indexed="64"/>
      </patternFill>
    </fill>
    <fill>
      <patternFill patternType="solid">
        <fgColor rgb="FF317873"/>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1" fontId="0" fillId="0" borderId="0" xfId="0" applyNumberFormat="1"/>
    <xf numFmtId="166" fontId="0" fillId="0" borderId="0" xfId="0" applyNumberFormat="1"/>
    <xf numFmtId="167" fontId="0" fillId="0" borderId="0" xfId="0" applyNumberFormat="1"/>
    <xf numFmtId="0" fontId="0" fillId="2" borderId="0" xfId="0" applyFill="1"/>
    <xf numFmtId="0" fontId="0" fillId="3" borderId="0" xfId="0" applyFill="1"/>
  </cellXfs>
  <cellStyles count="1">
    <cellStyle name="Normal" xfId="0" builtinId="0"/>
  </cellStyles>
  <dxfs count="46">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numFmt numFmtId="0" formatCode="General"/>
    </dxf>
    <dxf>
      <numFmt numFmtId="0" formatCode="General"/>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font>
        <color theme="1"/>
      </font>
      <border>
        <bottom style="thin">
          <color theme="4"/>
        </bottom>
        <vertical/>
        <horizontal/>
      </border>
    </dxf>
    <dxf>
      <font>
        <sz val="9"/>
        <color theme="1"/>
        <name val="Arial"/>
        <family val="2"/>
        <scheme val="none"/>
      </font>
      <fill>
        <gradientFill degree="90">
          <stop position="0">
            <color theme="0"/>
          </stop>
          <stop position="1">
            <color theme="0" tint="-5.0965910824915313E-2"/>
          </stop>
        </gradientFill>
      </fill>
      <border diagonalUp="0" diagonalDown="0">
        <left/>
        <right/>
        <top/>
        <bottom/>
        <vertical/>
        <horizontal/>
      </border>
    </dxf>
    <dxf>
      <font>
        <color theme="0"/>
      </font>
      <border>
        <bottom style="thin">
          <color theme="4"/>
        </bottom>
        <vertical/>
        <horizontal/>
      </border>
    </dxf>
    <dxf>
      <font>
        <sz val="9"/>
        <color theme="1"/>
        <name val="Arial"/>
        <family val="2"/>
        <scheme val="none"/>
      </font>
      <fill>
        <patternFill>
          <bgColor theme="1" tint="0.34998626667073579"/>
        </patternFill>
      </fill>
      <border diagonalUp="0" diagonalDown="0">
        <left/>
        <right/>
        <top/>
        <bottom/>
        <vertical/>
        <horizontal/>
      </border>
    </dxf>
  </dxfs>
  <tableStyles count="2" defaultTableStyle="TableStyleMedium2" defaultPivotStyle="PivotStyleLight16">
    <tableStyle name="Goat slicer" pivot="0" table="0" count="10" xr9:uid="{108FF608-42EF-48E9-A614-50165B18A0DE}">
      <tableStyleElement type="wholeTable" dxfId="45"/>
      <tableStyleElement type="headerRow" dxfId="44"/>
    </tableStyle>
    <tableStyle name="myGreen" pivot="0" table="0" count="10" xr9:uid="{54E9D8E9-EECE-4FA4-A851-D1CB56DF96AB}">
      <tableStyleElement type="wholeTable" dxfId="43"/>
      <tableStyleElement type="headerRow" dxfId="42"/>
    </tableStyle>
  </tableStyles>
  <colors>
    <mruColors>
      <color rgb="FFF2F2F2"/>
      <color rgb="FF317873"/>
      <color rgb="FF86F3CA"/>
      <color rgb="FF2596BE"/>
      <color rgb="FF79F7C4"/>
      <color rgb="FF98FB98"/>
      <color rgb="FF328E3D"/>
      <color rgb="FFBAE3E0"/>
      <color rgb="FFCBEAE8"/>
      <color rgb="FFEEF8F7"/>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86F3CA"/>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1"/>
          </font>
          <fill>
            <patternFill patternType="solid">
              <fgColor theme="4" tint="0.59999389629810485"/>
              <bgColor theme="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theme="1" tint="0.34998626667073579"/>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Goat 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Gree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6.xml"/><Relationship Id="rId21" Type="http://schemas.openxmlformats.org/officeDocument/2006/relationships/pivotCacheDefinition" Target="pivotCache/pivotCacheDefinition11.xml"/><Relationship Id="rId42" Type="http://schemas.openxmlformats.org/officeDocument/2006/relationships/pivotCacheDefinition" Target="pivotCache/pivotCacheDefinition32.xml"/><Relationship Id="rId47" Type="http://schemas.microsoft.com/office/2007/relationships/slicerCache" Target="slicerCaches/slicerCache5.xml"/><Relationship Id="rId63" Type="http://schemas.openxmlformats.org/officeDocument/2006/relationships/customXml" Target="../customXml/item8.xml"/><Relationship Id="rId68" Type="http://schemas.openxmlformats.org/officeDocument/2006/relationships/customXml" Target="../customXml/item13.xml"/><Relationship Id="rId84" Type="http://schemas.openxmlformats.org/officeDocument/2006/relationships/customXml" Target="../customXml/item29.xml"/><Relationship Id="rId89" Type="http://schemas.openxmlformats.org/officeDocument/2006/relationships/customXml" Target="../customXml/item34.xml"/><Relationship Id="rId112" Type="http://schemas.openxmlformats.org/officeDocument/2006/relationships/customXml" Target="../customXml/item57.xml"/><Relationship Id="rId16" Type="http://schemas.openxmlformats.org/officeDocument/2006/relationships/pivotCacheDefinition" Target="pivotCache/pivotCacheDefinition6.xml"/><Relationship Id="rId107" Type="http://schemas.openxmlformats.org/officeDocument/2006/relationships/customXml" Target="../customXml/item52.xml"/><Relationship Id="rId11" Type="http://schemas.openxmlformats.org/officeDocument/2006/relationships/pivotCacheDefinition" Target="pivotCache/pivotCacheDefinition1.xml"/><Relationship Id="rId32" Type="http://schemas.openxmlformats.org/officeDocument/2006/relationships/pivotCacheDefinition" Target="pivotCache/pivotCacheDefinition22.xml"/><Relationship Id="rId37" Type="http://schemas.openxmlformats.org/officeDocument/2006/relationships/pivotCacheDefinition" Target="pivotCache/pivotCacheDefinition27.xml"/><Relationship Id="rId53" Type="http://schemas.openxmlformats.org/officeDocument/2006/relationships/powerPivotData" Target="model/item.data"/><Relationship Id="rId58" Type="http://schemas.openxmlformats.org/officeDocument/2006/relationships/customXml" Target="../customXml/item3.xml"/><Relationship Id="rId74" Type="http://schemas.openxmlformats.org/officeDocument/2006/relationships/customXml" Target="../customXml/item19.xml"/><Relationship Id="rId79" Type="http://schemas.openxmlformats.org/officeDocument/2006/relationships/customXml" Target="../customXml/item24.xml"/><Relationship Id="rId102" Type="http://schemas.openxmlformats.org/officeDocument/2006/relationships/customXml" Target="../customXml/item47.xml"/><Relationship Id="rId5" Type="http://schemas.openxmlformats.org/officeDocument/2006/relationships/worksheet" Target="worksheets/sheet5.xml"/><Relationship Id="rId90" Type="http://schemas.openxmlformats.org/officeDocument/2006/relationships/customXml" Target="../customXml/item35.xml"/><Relationship Id="rId95" Type="http://schemas.openxmlformats.org/officeDocument/2006/relationships/customXml" Target="../customXml/item40.xml"/><Relationship Id="rId22" Type="http://schemas.openxmlformats.org/officeDocument/2006/relationships/pivotCacheDefinition" Target="pivotCache/pivotCacheDefinition12.xml"/><Relationship Id="rId27" Type="http://schemas.openxmlformats.org/officeDocument/2006/relationships/pivotCacheDefinition" Target="pivotCache/pivotCacheDefinition17.xml"/><Relationship Id="rId43" Type="http://schemas.microsoft.com/office/2007/relationships/slicerCache" Target="slicerCaches/slicerCache1.xml"/><Relationship Id="rId48" Type="http://schemas.microsoft.com/office/2007/relationships/slicerCache" Target="slicerCaches/slicerCache6.xml"/><Relationship Id="rId64" Type="http://schemas.openxmlformats.org/officeDocument/2006/relationships/customXml" Target="../customXml/item9.xml"/><Relationship Id="rId69" Type="http://schemas.openxmlformats.org/officeDocument/2006/relationships/customXml" Target="../customXml/item14.xml"/><Relationship Id="rId113" Type="http://schemas.openxmlformats.org/officeDocument/2006/relationships/customXml" Target="../customXml/item58.xml"/><Relationship Id="rId80" Type="http://schemas.openxmlformats.org/officeDocument/2006/relationships/customXml" Target="../customXml/item25.xml"/><Relationship Id="rId85" Type="http://schemas.openxmlformats.org/officeDocument/2006/relationships/customXml" Target="../customXml/item30.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33" Type="http://schemas.openxmlformats.org/officeDocument/2006/relationships/pivotCacheDefinition" Target="pivotCache/pivotCacheDefinition23.xml"/><Relationship Id="rId38" Type="http://schemas.openxmlformats.org/officeDocument/2006/relationships/pivotCacheDefinition" Target="pivotCache/pivotCacheDefinition28.xml"/><Relationship Id="rId59" Type="http://schemas.openxmlformats.org/officeDocument/2006/relationships/customXml" Target="../customXml/item4.xml"/><Relationship Id="rId103" Type="http://schemas.openxmlformats.org/officeDocument/2006/relationships/customXml" Target="../customXml/item48.xml"/><Relationship Id="rId108" Type="http://schemas.openxmlformats.org/officeDocument/2006/relationships/customXml" Target="../customXml/item53.xml"/><Relationship Id="rId54" Type="http://schemas.microsoft.com/office/2017/10/relationships/person" Target="persons/person.xml"/><Relationship Id="rId70" Type="http://schemas.openxmlformats.org/officeDocument/2006/relationships/customXml" Target="../customXml/item15.xml"/><Relationship Id="rId75" Type="http://schemas.openxmlformats.org/officeDocument/2006/relationships/customXml" Target="../customXml/item20.xml"/><Relationship Id="rId91" Type="http://schemas.openxmlformats.org/officeDocument/2006/relationships/customXml" Target="../customXml/item36.xml"/><Relationship Id="rId96" Type="http://schemas.openxmlformats.org/officeDocument/2006/relationships/customXml" Target="../customXml/item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openxmlformats.org/officeDocument/2006/relationships/pivotCacheDefinition" Target="pivotCache/pivotCacheDefinition18.xml"/><Relationship Id="rId36" Type="http://schemas.openxmlformats.org/officeDocument/2006/relationships/pivotCacheDefinition" Target="pivotCache/pivotCacheDefinition26.xml"/><Relationship Id="rId49" Type="http://schemas.openxmlformats.org/officeDocument/2006/relationships/theme" Target="theme/theme1.xml"/><Relationship Id="rId57" Type="http://schemas.openxmlformats.org/officeDocument/2006/relationships/customXml" Target="../customXml/item2.xml"/><Relationship Id="rId106" Type="http://schemas.openxmlformats.org/officeDocument/2006/relationships/customXml" Target="../customXml/item51.xml"/><Relationship Id="rId114" Type="http://schemas.openxmlformats.org/officeDocument/2006/relationships/customXml" Target="../customXml/item59.xml"/><Relationship Id="rId10" Type="http://schemas.openxmlformats.org/officeDocument/2006/relationships/worksheet" Target="worksheets/sheet10.xml"/><Relationship Id="rId31" Type="http://schemas.openxmlformats.org/officeDocument/2006/relationships/pivotCacheDefinition" Target="pivotCache/pivotCacheDefinition21.xml"/><Relationship Id="rId44" Type="http://schemas.microsoft.com/office/2007/relationships/slicerCache" Target="slicerCaches/slicerCache2.xml"/><Relationship Id="rId52" Type="http://schemas.openxmlformats.org/officeDocument/2006/relationships/sharedStrings" Target="sharedStrings.xml"/><Relationship Id="rId60" Type="http://schemas.openxmlformats.org/officeDocument/2006/relationships/customXml" Target="../customXml/item5.xml"/><Relationship Id="rId65" Type="http://schemas.openxmlformats.org/officeDocument/2006/relationships/customXml" Target="../customXml/item10.xml"/><Relationship Id="rId73" Type="http://schemas.openxmlformats.org/officeDocument/2006/relationships/customXml" Target="../customXml/item18.xml"/><Relationship Id="rId78" Type="http://schemas.openxmlformats.org/officeDocument/2006/relationships/customXml" Target="../customXml/item23.xml"/><Relationship Id="rId81" Type="http://schemas.openxmlformats.org/officeDocument/2006/relationships/customXml" Target="../customXml/item26.xml"/><Relationship Id="rId86" Type="http://schemas.openxmlformats.org/officeDocument/2006/relationships/customXml" Target="../customXml/item31.xml"/><Relationship Id="rId94" Type="http://schemas.openxmlformats.org/officeDocument/2006/relationships/customXml" Target="../customXml/item39.xml"/><Relationship Id="rId99" Type="http://schemas.openxmlformats.org/officeDocument/2006/relationships/customXml" Target="../customXml/item44.xml"/><Relationship Id="rId101" Type="http://schemas.openxmlformats.org/officeDocument/2006/relationships/customXml" Target="../customXml/item4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openxmlformats.org/officeDocument/2006/relationships/pivotCacheDefinition" Target="pivotCache/pivotCacheDefinition29.xml"/><Relationship Id="rId109" Type="http://schemas.openxmlformats.org/officeDocument/2006/relationships/customXml" Target="../customXml/item54.xml"/><Relationship Id="rId34" Type="http://schemas.openxmlformats.org/officeDocument/2006/relationships/pivotCacheDefinition" Target="pivotCache/pivotCacheDefinition24.xml"/><Relationship Id="rId50" Type="http://schemas.openxmlformats.org/officeDocument/2006/relationships/connections" Target="connections.xml"/><Relationship Id="rId55" Type="http://schemas.openxmlformats.org/officeDocument/2006/relationships/calcChain" Target="calcChain.xml"/><Relationship Id="rId76" Type="http://schemas.openxmlformats.org/officeDocument/2006/relationships/customXml" Target="../customXml/item21.xml"/><Relationship Id="rId97" Type="http://schemas.openxmlformats.org/officeDocument/2006/relationships/customXml" Target="../customXml/item42.xml"/><Relationship Id="rId104" Type="http://schemas.openxmlformats.org/officeDocument/2006/relationships/customXml" Target="../customXml/item49.xml"/><Relationship Id="rId7" Type="http://schemas.openxmlformats.org/officeDocument/2006/relationships/worksheet" Target="worksheets/sheet7.xml"/><Relationship Id="rId71" Type="http://schemas.openxmlformats.org/officeDocument/2006/relationships/customXml" Target="../customXml/item16.xml"/><Relationship Id="rId92" Type="http://schemas.openxmlformats.org/officeDocument/2006/relationships/customXml" Target="../customXml/item37.xml"/><Relationship Id="rId2" Type="http://schemas.openxmlformats.org/officeDocument/2006/relationships/worksheet" Target="worksheets/sheet2.xml"/><Relationship Id="rId29" Type="http://schemas.openxmlformats.org/officeDocument/2006/relationships/pivotCacheDefinition" Target="pivotCache/pivotCacheDefinition19.xml"/><Relationship Id="rId24" Type="http://schemas.openxmlformats.org/officeDocument/2006/relationships/pivotCacheDefinition" Target="pivotCache/pivotCacheDefinition14.xml"/><Relationship Id="rId40" Type="http://schemas.openxmlformats.org/officeDocument/2006/relationships/pivotCacheDefinition" Target="pivotCache/pivotCacheDefinition30.xml"/><Relationship Id="rId45" Type="http://schemas.microsoft.com/office/2007/relationships/slicerCache" Target="slicerCaches/slicerCache3.xml"/><Relationship Id="rId66" Type="http://schemas.openxmlformats.org/officeDocument/2006/relationships/customXml" Target="../customXml/item11.xml"/><Relationship Id="rId87" Type="http://schemas.openxmlformats.org/officeDocument/2006/relationships/customXml" Target="../customXml/item32.xml"/><Relationship Id="rId110" Type="http://schemas.openxmlformats.org/officeDocument/2006/relationships/customXml" Target="../customXml/item55.xml"/><Relationship Id="rId61" Type="http://schemas.openxmlformats.org/officeDocument/2006/relationships/customXml" Target="../customXml/item6.xml"/><Relationship Id="rId82" Type="http://schemas.openxmlformats.org/officeDocument/2006/relationships/customXml" Target="../customXml/item27.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30" Type="http://schemas.openxmlformats.org/officeDocument/2006/relationships/pivotCacheDefinition" Target="pivotCache/pivotCacheDefinition20.xml"/><Relationship Id="rId35" Type="http://schemas.openxmlformats.org/officeDocument/2006/relationships/pivotCacheDefinition" Target="pivotCache/pivotCacheDefinition25.xml"/><Relationship Id="rId56" Type="http://schemas.openxmlformats.org/officeDocument/2006/relationships/customXml" Target="../customXml/item1.xml"/><Relationship Id="rId77" Type="http://schemas.openxmlformats.org/officeDocument/2006/relationships/customXml" Target="../customXml/item22.xml"/><Relationship Id="rId100" Type="http://schemas.openxmlformats.org/officeDocument/2006/relationships/customXml" Target="../customXml/item45.xml"/><Relationship Id="rId105" Type="http://schemas.openxmlformats.org/officeDocument/2006/relationships/customXml" Target="../customXml/item50.xml"/><Relationship Id="rId8" Type="http://schemas.openxmlformats.org/officeDocument/2006/relationships/worksheet" Target="worksheets/sheet8.xml"/><Relationship Id="rId51" Type="http://schemas.openxmlformats.org/officeDocument/2006/relationships/styles" Target="styles.xml"/><Relationship Id="rId72" Type="http://schemas.openxmlformats.org/officeDocument/2006/relationships/customXml" Target="../customXml/item17.xml"/><Relationship Id="rId93" Type="http://schemas.openxmlformats.org/officeDocument/2006/relationships/customXml" Target="../customXml/item38.xml"/><Relationship Id="rId98" Type="http://schemas.openxmlformats.org/officeDocument/2006/relationships/customXml" Target="../customXml/item43.xml"/><Relationship Id="rId3" Type="http://schemas.openxmlformats.org/officeDocument/2006/relationships/worksheet" Target="worksheets/sheet3.xml"/><Relationship Id="rId25" Type="http://schemas.openxmlformats.org/officeDocument/2006/relationships/pivotCacheDefinition" Target="pivotCache/pivotCacheDefinition15.xml"/><Relationship Id="rId46" Type="http://schemas.microsoft.com/office/2007/relationships/slicerCache" Target="slicerCaches/slicerCache4.xml"/><Relationship Id="rId67" Type="http://schemas.openxmlformats.org/officeDocument/2006/relationships/customXml" Target="../customXml/item12.xml"/><Relationship Id="rId20" Type="http://schemas.openxmlformats.org/officeDocument/2006/relationships/pivotCacheDefinition" Target="pivotCache/pivotCacheDefinition10.xml"/><Relationship Id="rId41" Type="http://schemas.openxmlformats.org/officeDocument/2006/relationships/pivotCacheDefinition" Target="pivotCache/pivotCacheDefinition31.xml"/><Relationship Id="rId62" Type="http://schemas.openxmlformats.org/officeDocument/2006/relationships/customXml" Target="../customXml/item7.xml"/><Relationship Id="rId83" Type="http://schemas.openxmlformats.org/officeDocument/2006/relationships/customXml" Target="../customXml/item28.xml"/><Relationship Id="rId88" Type="http://schemas.openxmlformats.org/officeDocument/2006/relationships/customXml" Target="../customXml/item33.xml"/><Relationship Id="rId111" Type="http://schemas.openxmlformats.org/officeDocument/2006/relationships/customXml" Target="../customXml/item5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9.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.xlsx]Pivot Calculations!appointement status Perf.</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solidFill>
                  <a:schemeClr val="tx1"/>
                </a:solidFill>
              </a:rPr>
              <a:t>Appointment Performance by Status Over Months</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Calculations'!$B$6:$B$7</c:f>
              <c:strCache>
                <c:ptCount val="1"/>
                <c:pt idx="0">
                  <c:v>Cancelled</c:v>
                </c:pt>
              </c:strCache>
            </c:strRef>
          </c:tx>
          <c:spPr>
            <a:ln w="28575" cap="rnd">
              <a:solidFill>
                <a:schemeClr val="accent1"/>
              </a:solidFill>
              <a:round/>
            </a:ln>
            <a:effectLst/>
          </c:spPr>
          <c:marker>
            <c:symbol val="none"/>
          </c:marker>
          <c:cat>
            <c:strRef>
              <c:f>'Pivot Calculations'!$A$8:$A$20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Calculations'!$B$8:$B$20</c:f>
              <c:numCache>
                <c:formatCode>General</c:formatCode>
                <c:ptCount val="12"/>
                <c:pt idx="0">
                  <c:v>6</c:v>
                </c:pt>
                <c:pt idx="1">
                  <c:v>3</c:v>
                </c:pt>
                <c:pt idx="2">
                  <c:v>4</c:v>
                </c:pt>
                <c:pt idx="3">
                  <c:v>7</c:v>
                </c:pt>
                <c:pt idx="4">
                  <c:v>6</c:v>
                </c:pt>
                <c:pt idx="5">
                  <c:v>2</c:v>
                </c:pt>
                <c:pt idx="6">
                  <c:v>4</c:v>
                </c:pt>
                <c:pt idx="7">
                  <c:v>3</c:v>
                </c:pt>
                <c:pt idx="8">
                  <c:v>3</c:v>
                </c:pt>
                <c:pt idx="9">
                  <c:v>5</c:v>
                </c:pt>
                <c:pt idx="10">
                  <c:v>3</c:v>
                </c:pt>
                <c:pt idx="11">
                  <c:v>5</c:v>
                </c:pt>
              </c:numCache>
            </c:numRef>
          </c:val>
          <c:smooth val="0"/>
          <c:extLst>
            <c:ext xmlns:c16="http://schemas.microsoft.com/office/drawing/2014/chart" uri="{C3380CC4-5D6E-409C-BE32-E72D297353CC}">
              <c16:uniqueId val="{00000000-EB53-446E-AEB5-CD85B6C434A7}"/>
            </c:ext>
          </c:extLst>
        </c:ser>
        <c:ser>
          <c:idx val="1"/>
          <c:order val="1"/>
          <c:tx>
            <c:strRef>
              <c:f>'Pivot Calculations'!$C$6:$C$7</c:f>
              <c:strCache>
                <c:ptCount val="1"/>
                <c:pt idx="0">
                  <c:v>Completed</c:v>
                </c:pt>
              </c:strCache>
            </c:strRef>
          </c:tx>
          <c:spPr>
            <a:ln w="28575" cap="rnd">
              <a:solidFill>
                <a:schemeClr val="accent2"/>
              </a:solidFill>
              <a:round/>
            </a:ln>
            <a:effectLst/>
          </c:spPr>
          <c:marker>
            <c:symbol val="none"/>
          </c:marker>
          <c:cat>
            <c:strRef>
              <c:f>'Pivot Calculations'!$A$8:$A$20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Calculations'!$C$8:$C$20</c:f>
              <c:numCache>
                <c:formatCode>General</c:formatCode>
                <c:ptCount val="12"/>
                <c:pt idx="0">
                  <c:v>1</c:v>
                </c:pt>
                <c:pt idx="1">
                  <c:v>6</c:v>
                </c:pt>
                <c:pt idx="2">
                  <c:v>4</c:v>
                </c:pt>
                <c:pt idx="3">
                  <c:v>9</c:v>
                </c:pt>
                <c:pt idx="4">
                  <c:v>6</c:v>
                </c:pt>
                <c:pt idx="5">
                  <c:v>4</c:v>
                </c:pt>
                <c:pt idx="6">
                  <c:v>5</c:v>
                </c:pt>
                <c:pt idx="7">
                  <c:v>3</c:v>
                </c:pt>
                <c:pt idx="8">
                  <c:v>2</c:v>
                </c:pt>
                <c:pt idx="10">
                  <c:v>3</c:v>
                </c:pt>
                <c:pt idx="11">
                  <c:v>3</c:v>
                </c:pt>
              </c:numCache>
            </c:numRef>
          </c:val>
          <c:smooth val="0"/>
          <c:extLst>
            <c:ext xmlns:c16="http://schemas.microsoft.com/office/drawing/2014/chart" uri="{C3380CC4-5D6E-409C-BE32-E72D297353CC}">
              <c16:uniqueId val="{00000001-EB53-446E-AEB5-CD85B6C434A7}"/>
            </c:ext>
          </c:extLst>
        </c:ser>
        <c:ser>
          <c:idx val="2"/>
          <c:order val="2"/>
          <c:tx>
            <c:strRef>
              <c:f>'Pivot Calculations'!$D$6:$D$7</c:f>
              <c:strCache>
                <c:ptCount val="1"/>
                <c:pt idx="0">
                  <c:v>No-show</c:v>
                </c:pt>
              </c:strCache>
            </c:strRef>
          </c:tx>
          <c:spPr>
            <a:ln w="28575" cap="rnd">
              <a:solidFill>
                <a:schemeClr val="accent3"/>
              </a:solidFill>
              <a:round/>
            </a:ln>
            <a:effectLst/>
          </c:spPr>
          <c:marker>
            <c:symbol val="none"/>
          </c:marker>
          <c:cat>
            <c:strRef>
              <c:f>'Pivot Calculations'!$A$8:$A$20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Calculations'!$D$8:$D$20</c:f>
              <c:numCache>
                <c:formatCode>General</c:formatCode>
                <c:ptCount val="12"/>
                <c:pt idx="0">
                  <c:v>8</c:v>
                </c:pt>
                <c:pt idx="1">
                  <c:v>3</c:v>
                </c:pt>
                <c:pt idx="2">
                  <c:v>3</c:v>
                </c:pt>
                <c:pt idx="3">
                  <c:v>5</c:v>
                </c:pt>
                <c:pt idx="4">
                  <c:v>5</c:v>
                </c:pt>
                <c:pt idx="5">
                  <c:v>6</c:v>
                </c:pt>
                <c:pt idx="6">
                  <c:v>4</c:v>
                </c:pt>
                <c:pt idx="7">
                  <c:v>3</c:v>
                </c:pt>
                <c:pt idx="8">
                  <c:v>3</c:v>
                </c:pt>
                <c:pt idx="9">
                  <c:v>5</c:v>
                </c:pt>
                <c:pt idx="10">
                  <c:v>5</c:v>
                </c:pt>
                <c:pt idx="11">
                  <c:v>2</c:v>
                </c:pt>
              </c:numCache>
            </c:numRef>
          </c:val>
          <c:smooth val="0"/>
          <c:extLst>
            <c:ext xmlns:c16="http://schemas.microsoft.com/office/drawing/2014/chart" uri="{C3380CC4-5D6E-409C-BE32-E72D297353CC}">
              <c16:uniqueId val="{00000002-EB53-446E-AEB5-CD85B6C434A7}"/>
            </c:ext>
          </c:extLst>
        </c:ser>
        <c:ser>
          <c:idx val="3"/>
          <c:order val="3"/>
          <c:tx>
            <c:strRef>
              <c:f>'Pivot Calculations'!$E$6:$E$7</c:f>
              <c:strCache>
                <c:ptCount val="1"/>
                <c:pt idx="0">
                  <c:v>Scheduled</c:v>
                </c:pt>
              </c:strCache>
            </c:strRef>
          </c:tx>
          <c:spPr>
            <a:ln w="28575" cap="rnd">
              <a:solidFill>
                <a:schemeClr val="accent4"/>
              </a:solidFill>
              <a:round/>
            </a:ln>
            <a:effectLst/>
          </c:spPr>
          <c:marker>
            <c:symbol val="none"/>
          </c:marker>
          <c:cat>
            <c:strRef>
              <c:f>'Pivot Calculations'!$A$8:$A$20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Calculations'!$E$8:$E$20</c:f>
              <c:numCache>
                <c:formatCode>General</c:formatCode>
                <c:ptCount val="12"/>
                <c:pt idx="0">
                  <c:v>5</c:v>
                </c:pt>
                <c:pt idx="1">
                  <c:v>2</c:v>
                </c:pt>
                <c:pt idx="2">
                  <c:v>8</c:v>
                </c:pt>
                <c:pt idx="3">
                  <c:v>4</c:v>
                </c:pt>
                <c:pt idx="4">
                  <c:v>2</c:v>
                </c:pt>
                <c:pt idx="5">
                  <c:v>6</c:v>
                </c:pt>
                <c:pt idx="6">
                  <c:v>3</c:v>
                </c:pt>
                <c:pt idx="7">
                  <c:v>6</c:v>
                </c:pt>
                <c:pt idx="8">
                  <c:v>3</c:v>
                </c:pt>
                <c:pt idx="9">
                  <c:v>4</c:v>
                </c:pt>
                <c:pt idx="10">
                  <c:v>6</c:v>
                </c:pt>
                <c:pt idx="11">
                  <c:v>2</c:v>
                </c:pt>
              </c:numCache>
            </c:numRef>
          </c:val>
          <c:smooth val="0"/>
          <c:extLst>
            <c:ext xmlns:c16="http://schemas.microsoft.com/office/drawing/2014/chart" uri="{C3380CC4-5D6E-409C-BE32-E72D297353CC}">
              <c16:uniqueId val="{00000003-EB53-446E-AEB5-CD85B6C434A7}"/>
            </c:ext>
          </c:extLst>
        </c:ser>
        <c:dLbls>
          <c:showLegendKey val="0"/>
          <c:showVal val="0"/>
          <c:showCatName val="0"/>
          <c:showSerName val="0"/>
          <c:showPercent val="0"/>
          <c:showBubbleSize val="0"/>
        </c:dLbls>
        <c:smooth val="0"/>
        <c:axId val="1884924976"/>
        <c:axId val="1884923536"/>
      </c:lineChart>
      <c:catAx>
        <c:axId val="188492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923536"/>
        <c:crosses val="autoZero"/>
        <c:auto val="1"/>
        <c:lblAlgn val="ctr"/>
        <c:lblOffset val="100"/>
        <c:noMultiLvlLbl val="0"/>
      </c:catAx>
      <c:valAx>
        <c:axId val="1884923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92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.xlsx]Pivot Calculations!reason for visit per month</c:name>
    <c:fmtId val="0"/>
  </c:pivotSource>
  <c:chart>
    <c:title>
      <c:tx>
        <c:rich>
          <a:bodyPr/>
          <a:lstStyle/>
          <a:p>
            <a:pPr>
              <a:defRPr/>
            </a:pPr>
            <a:r>
              <a:rPr lang="en-US" sz="1200"/>
              <a:t>Reason for visit Perf. Per month.</a:t>
            </a:r>
          </a:p>
        </c:rich>
      </c:tx>
      <c:overlay val="0"/>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6"/>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
        <c:idx val="17"/>
        <c:spPr>
          <a:ln w="28575" cap="rnd">
            <a:solidFill>
              <a:schemeClr val="accent3"/>
            </a:solidFill>
            <a:round/>
          </a:ln>
          <a:effectLst/>
        </c:spPr>
        <c:marker>
          <c:symbol val="none"/>
        </c:marker>
        <c:dLbl>
          <c:idx val="0"/>
          <c:delete val="1"/>
          <c:extLst>
            <c:ext xmlns:c15="http://schemas.microsoft.com/office/drawing/2012/chart" uri="{CE6537A1-D6FC-4f65-9D91-7224C49458BB}"/>
          </c:extLst>
        </c:dLbl>
      </c:pivotFmt>
      <c:pivotFmt>
        <c:idx val="18"/>
        <c:spPr>
          <a:ln w="28575" cap="rnd">
            <a:solidFill>
              <a:schemeClr val="accent4"/>
            </a:solidFill>
            <a:round/>
          </a:ln>
          <a:effectLst/>
        </c:spPr>
        <c:marker>
          <c:symbol val="none"/>
        </c:marker>
        <c:dLbl>
          <c:idx val="0"/>
          <c:delete val="1"/>
          <c:extLst>
            <c:ext xmlns:c15="http://schemas.microsoft.com/office/drawing/2012/chart" uri="{CE6537A1-D6FC-4f65-9D91-7224C49458BB}"/>
          </c:extLst>
        </c:dLbl>
      </c:pivotFmt>
      <c:pivotFmt>
        <c:idx val="19"/>
        <c:spPr>
          <a:ln w="28575" cap="rnd">
            <a:solidFill>
              <a:schemeClr val="accent5"/>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'Pivot Calculations'!$K$6:$K$7</c:f>
              <c:strCache>
                <c:ptCount val="1"/>
                <c:pt idx="0">
                  <c:v>Checkup</c:v>
                </c:pt>
              </c:strCache>
            </c:strRef>
          </c:tx>
          <c:spPr>
            <a:ln w="28575" cap="rnd">
              <a:solidFill>
                <a:schemeClr val="accent1"/>
              </a:solidFill>
              <a:round/>
            </a:ln>
            <a:effectLst/>
          </c:spPr>
          <c:marker>
            <c:symbol val="none"/>
          </c:marker>
          <c:cat>
            <c:strRef>
              <c:f>'Pivot Calculations'!$J$8:$J$20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Calculations'!$K$8:$K$20</c:f>
              <c:numCache>
                <c:formatCode>General</c:formatCode>
                <c:ptCount val="12"/>
                <c:pt idx="0">
                  <c:v>3</c:v>
                </c:pt>
                <c:pt idx="1">
                  <c:v>6</c:v>
                </c:pt>
                <c:pt idx="2">
                  <c:v>5</c:v>
                </c:pt>
                <c:pt idx="3">
                  <c:v>2</c:v>
                </c:pt>
                <c:pt idx="4">
                  <c:v>2</c:v>
                </c:pt>
                <c:pt idx="5">
                  <c:v>7</c:v>
                </c:pt>
                <c:pt idx="6">
                  <c:v>3</c:v>
                </c:pt>
                <c:pt idx="7">
                  <c:v>5</c:v>
                </c:pt>
                <c:pt idx="8">
                  <c:v>1</c:v>
                </c:pt>
                <c:pt idx="9">
                  <c:v>4</c:v>
                </c:pt>
                <c:pt idx="10">
                  <c:v>6</c:v>
                </c:pt>
                <c:pt idx="11">
                  <c:v>1</c:v>
                </c:pt>
              </c:numCache>
            </c:numRef>
          </c:val>
          <c:smooth val="0"/>
          <c:extLst>
            <c:ext xmlns:c16="http://schemas.microsoft.com/office/drawing/2014/chart" uri="{C3380CC4-5D6E-409C-BE32-E72D297353CC}">
              <c16:uniqueId val="{00000007-DED1-4479-A263-D189CA27CF76}"/>
            </c:ext>
          </c:extLst>
        </c:ser>
        <c:ser>
          <c:idx val="1"/>
          <c:order val="1"/>
          <c:tx>
            <c:strRef>
              <c:f>'Pivot Calculations'!$L$6:$L$7</c:f>
              <c:strCache>
                <c:ptCount val="1"/>
                <c:pt idx="0">
                  <c:v>Consultation</c:v>
                </c:pt>
              </c:strCache>
            </c:strRef>
          </c:tx>
          <c:spPr>
            <a:ln w="28575" cap="rnd">
              <a:solidFill>
                <a:schemeClr val="accent2"/>
              </a:solidFill>
              <a:round/>
            </a:ln>
            <a:effectLst/>
          </c:spPr>
          <c:marker>
            <c:symbol val="none"/>
          </c:marker>
          <c:cat>
            <c:strRef>
              <c:f>'Pivot Calculations'!$J$8:$J$20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Calculations'!$L$8:$L$20</c:f>
              <c:numCache>
                <c:formatCode>General</c:formatCode>
                <c:ptCount val="12"/>
                <c:pt idx="0">
                  <c:v>3</c:v>
                </c:pt>
                <c:pt idx="1">
                  <c:v>3</c:v>
                </c:pt>
                <c:pt idx="2">
                  <c:v>3</c:v>
                </c:pt>
                <c:pt idx="3">
                  <c:v>5</c:v>
                </c:pt>
                <c:pt idx="4">
                  <c:v>4</c:v>
                </c:pt>
                <c:pt idx="5">
                  <c:v>6</c:v>
                </c:pt>
                <c:pt idx="6">
                  <c:v>3</c:v>
                </c:pt>
                <c:pt idx="7">
                  <c:v>3</c:v>
                </c:pt>
                <c:pt idx="8">
                  <c:v>3</c:v>
                </c:pt>
                <c:pt idx="9">
                  <c:v>3</c:v>
                </c:pt>
                <c:pt idx="10">
                  <c:v>3</c:v>
                </c:pt>
                <c:pt idx="11">
                  <c:v>4</c:v>
                </c:pt>
              </c:numCache>
            </c:numRef>
          </c:val>
          <c:smooth val="0"/>
          <c:extLst>
            <c:ext xmlns:c16="http://schemas.microsoft.com/office/drawing/2014/chart" uri="{C3380CC4-5D6E-409C-BE32-E72D297353CC}">
              <c16:uniqueId val="{00000009-DED1-4479-A263-D189CA27CF76}"/>
            </c:ext>
          </c:extLst>
        </c:ser>
        <c:ser>
          <c:idx val="2"/>
          <c:order val="2"/>
          <c:tx>
            <c:strRef>
              <c:f>'Pivot Calculations'!$M$6:$M$7</c:f>
              <c:strCache>
                <c:ptCount val="1"/>
                <c:pt idx="0">
                  <c:v>Emergency</c:v>
                </c:pt>
              </c:strCache>
            </c:strRef>
          </c:tx>
          <c:spPr>
            <a:ln w="28575" cap="rnd">
              <a:solidFill>
                <a:schemeClr val="accent3"/>
              </a:solidFill>
              <a:round/>
            </a:ln>
            <a:effectLst/>
          </c:spPr>
          <c:marker>
            <c:symbol val="none"/>
          </c:marker>
          <c:cat>
            <c:strRef>
              <c:f>'Pivot Calculations'!$J$8:$J$20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Calculations'!$M$8:$M$20</c:f>
              <c:numCache>
                <c:formatCode>General</c:formatCode>
                <c:ptCount val="12"/>
                <c:pt idx="0">
                  <c:v>4</c:v>
                </c:pt>
                <c:pt idx="1">
                  <c:v>1</c:v>
                </c:pt>
                <c:pt idx="2">
                  <c:v>5</c:v>
                </c:pt>
                <c:pt idx="3">
                  <c:v>5</c:v>
                </c:pt>
                <c:pt idx="4">
                  <c:v>1</c:v>
                </c:pt>
                <c:pt idx="5">
                  <c:v>2</c:v>
                </c:pt>
                <c:pt idx="6">
                  <c:v>2</c:v>
                </c:pt>
                <c:pt idx="7">
                  <c:v>1</c:v>
                </c:pt>
                <c:pt idx="8">
                  <c:v>2</c:v>
                </c:pt>
                <c:pt idx="9">
                  <c:v>1</c:v>
                </c:pt>
                <c:pt idx="10">
                  <c:v>3</c:v>
                </c:pt>
                <c:pt idx="11">
                  <c:v>2</c:v>
                </c:pt>
              </c:numCache>
            </c:numRef>
          </c:val>
          <c:smooth val="0"/>
          <c:extLst>
            <c:ext xmlns:c16="http://schemas.microsoft.com/office/drawing/2014/chart" uri="{C3380CC4-5D6E-409C-BE32-E72D297353CC}">
              <c16:uniqueId val="{00000010-DED1-4479-A263-D189CA27CF76}"/>
            </c:ext>
          </c:extLst>
        </c:ser>
        <c:ser>
          <c:idx val="3"/>
          <c:order val="3"/>
          <c:tx>
            <c:strRef>
              <c:f>'Pivot Calculations'!$N$6:$N$7</c:f>
              <c:strCache>
                <c:ptCount val="1"/>
                <c:pt idx="0">
                  <c:v>Follow-up</c:v>
                </c:pt>
              </c:strCache>
            </c:strRef>
          </c:tx>
          <c:spPr>
            <a:ln w="28575" cap="rnd">
              <a:solidFill>
                <a:schemeClr val="accent4"/>
              </a:solidFill>
              <a:round/>
            </a:ln>
            <a:effectLst/>
          </c:spPr>
          <c:marker>
            <c:symbol val="none"/>
          </c:marker>
          <c:cat>
            <c:strRef>
              <c:f>'Pivot Calculations'!$J$8:$J$20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Calculations'!$N$8:$N$20</c:f>
              <c:numCache>
                <c:formatCode>General</c:formatCode>
                <c:ptCount val="12"/>
                <c:pt idx="0">
                  <c:v>3</c:v>
                </c:pt>
                <c:pt idx="1">
                  <c:v>2</c:v>
                </c:pt>
                <c:pt idx="2">
                  <c:v>3</c:v>
                </c:pt>
                <c:pt idx="3">
                  <c:v>9</c:v>
                </c:pt>
                <c:pt idx="4">
                  <c:v>8</c:v>
                </c:pt>
                <c:pt idx="5">
                  <c:v>1</c:v>
                </c:pt>
                <c:pt idx="6">
                  <c:v>4</c:v>
                </c:pt>
                <c:pt idx="7">
                  <c:v>2</c:v>
                </c:pt>
                <c:pt idx="8">
                  <c:v>1</c:v>
                </c:pt>
                <c:pt idx="9">
                  <c:v>3</c:v>
                </c:pt>
                <c:pt idx="10">
                  <c:v>1</c:v>
                </c:pt>
                <c:pt idx="11">
                  <c:v>4</c:v>
                </c:pt>
              </c:numCache>
            </c:numRef>
          </c:val>
          <c:smooth val="0"/>
          <c:extLst>
            <c:ext xmlns:c16="http://schemas.microsoft.com/office/drawing/2014/chart" uri="{C3380CC4-5D6E-409C-BE32-E72D297353CC}">
              <c16:uniqueId val="{00000011-DED1-4479-A263-D189CA27CF76}"/>
            </c:ext>
          </c:extLst>
        </c:ser>
        <c:ser>
          <c:idx val="4"/>
          <c:order val="4"/>
          <c:tx>
            <c:strRef>
              <c:f>'Pivot Calculations'!$O$6:$O$7</c:f>
              <c:strCache>
                <c:ptCount val="1"/>
                <c:pt idx="0">
                  <c:v>Therapy</c:v>
                </c:pt>
              </c:strCache>
            </c:strRef>
          </c:tx>
          <c:spPr>
            <a:ln w="28575" cap="rnd">
              <a:solidFill>
                <a:schemeClr val="accent5"/>
              </a:solidFill>
              <a:round/>
            </a:ln>
            <a:effectLst/>
          </c:spPr>
          <c:marker>
            <c:symbol val="none"/>
          </c:marker>
          <c:cat>
            <c:strRef>
              <c:f>'Pivot Calculations'!$J$8:$J$20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Calculations'!$O$8:$O$20</c:f>
              <c:numCache>
                <c:formatCode>General</c:formatCode>
                <c:ptCount val="12"/>
                <c:pt idx="0">
                  <c:v>7</c:v>
                </c:pt>
                <c:pt idx="1">
                  <c:v>2</c:v>
                </c:pt>
                <c:pt idx="2">
                  <c:v>3</c:v>
                </c:pt>
                <c:pt idx="3">
                  <c:v>4</c:v>
                </c:pt>
                <c:pt idx="4">
                  <c:v>4</c:v>
                </c:pt>
                <c:pt idx="5">
                  <c:v>2</c:v>
                </c:pt>
                <c:pt idx="6">
                  <c:v>4</c:v>
                </c:pt>
                <c:pt idx="7">
                  <c:v>4</c:v>
                </c:pt>
                <c:pt idx="8">
                  <c:v>4</c:v>
                </c:pt>
                <c:pt idx="9">
                  <c:v>3</c:v>
                </c:pt>
                <c:pt idx="10">
                  <c:v>4</c:v>
                </c:pt>
                <c:pt idx="11">
                  <c:v>1</c:v>
                </c:pt>
              </c:numCache>
            </c:numRef>
          </c:val>
          <c:smooth val="0"/>
          <c:extLst>
            <c:ext xmlns:c16="http://schemas.microsoft.com/office/drawing/2014/chart" uri="{C3380CC4-5D6E-409C-BE32-E72D297353CC}">
              <c16:uniqueId val="{00000012-DED1-4479-A263-D189CA27CF76}"/>
            </c:ext>
          </c:extLst>
        </c:ser>
        <c:dLbls>
          <c:showLegendKey val="0"/>
          <c:showVal val="0"/>
          <c:showCatName val="0"/>
          <c:showSerName val="0"/>
          <c:showPercent val="0"/>
          <c:showBubbleSize val="0"/>
        </c:dLbls>
        <c:smooth val="0"/>
        <c:axId val="1844958288"/>
        <c:axId val="1844960688"/>
      </c:lineChart>
      <c:catAx>
        <c:axId val="184495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960688"/>
        <c:crosses val="autoZero"/>
        <c:auto val="1"/>
        <c:lblAlgn val="ctr"/>
        <c:lblOffset val="100"/>
        <c:noMultiLvlLbl val="0"/>
      </c:catAx>
      <c:valAx>
        <c:axId val="1844960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495828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.xlsx]Pivot Calculations!patients age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chemeClr val="tx1"/>
                </a:solidFill>
              </a:rPr>
              <a:t>Patients age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Calculations'!$V$6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Calculations'!$U$7:$U$13</c:f>
              <c:strCache>
                <c:ptCount val="6"/>
                <c:pt idx="0">
                  <c:v>1950s</c:v>
                </c:pt>
                <c:pt idx="1">
                  <c:v>1960s</c:v>
                </c:pt>
                <c:pt idx="2">
                  <c:v>1970s</c:v>
                </c:pt>
                <c:pt idx="3">
                  <c:v>1980s</c:v>
                </c:pt>
                <c:pt idx="4">
                  <c:v>1990s</c:v>
                </c:pt>
                <c:pt idx="5">
                  <c:v>2000s</c:v>
                </c:pt>
              </c:strCache>
            </c:strRef>
          </c:cat>
          <c:val>
            <c:numRef>
              <c:f>'Pivot Calculations'!$V$7:$V$13</c:f>
              <c:numCache>
                <c:formatCode>General</c:formatCode>
                <c:ptCount val="6"/>
                <c:pt idx="0">
                  <c:v>6</c:v>
                </c:pt>
                <c:pt idx="1">
                  <c:v>8</c:v>
                </c:pt>
                <c:pt idx="2">
                  <c:v>9</c:v>
                </c:pt>
                <c:pt idx="3">
                  <c:v>8</c:v>
                </c:pt>
                <c:pt idx="4">
                  <c:v>13</c:v>
                </c:pt>
                <c:pt idx="5">
                  <c:v>6</c:v>
                </c:pt>
              </c:numCache>
            </c:numRef>
          </c:val>
          <c:extLst>
            <c:ext xmlns:c16="http://schemas.microsoft.com/office/drawing/2014/chart" uri="{C3380CC4-5D6E-409C-BE32-E72D297353CC}">
              <c16:uniqueId val="{00000000-F4A9-4CAD-AD64-91867479024E}"/>
            </c:ext>
          </c:extLst>
        </c:ser>
        <c:dLbls>
          <c:dLblPos val="inEnd"/>
          <c:showLegendKey val="0"/>
          <c:showVal val="1"/>
          <c:showCatName val="0"/>
          <c:showSerName val="0"/>
          <c:showPercent val="0"/>
          <c:showBubbleSize val="0"/>
        </c:dLbls>
        <c:gapWidth val="182"/>
        <c:axId val="562936032"/>
        <c:axId val="562936512"/>
      </c:barChart>
      <c:catAx>
        <c:axId val="562936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936512"/>
        <c:crosses val="autoZero"/>
        <c:auto val="1"/>
        <c:lblAlgn val="ctr"/>
        <c:lblOffset val="100"/>
        <c:noMultiLvlLbl val="0"/>
      </c:catAx>
      <c:valAx>
        <c:axId val="562936512"/>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62936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.xlsx]Pivot Calculations!Most visited Patients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solidFill>
                  <a:schemeClr val="tx1"/>
                </a:solidFill>
              </a:rPr>
              <a:t>Patients by Reason for Visit Across Specializations.</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Calculations'!$AA$6:$AA$7</c:f>
              <c:strCache>
                <c:ptCount val="1"/>
                <c:pt idx="0">
                  <c:v>F</c:v>
                </c:pt>
              </c:strCache>
            </c:strRef>
          </c:tx>
          <c:spPr>
            <a:solidFill>
              <a:schemeClr val="accent1"/>
            </a:solidFill>
            <a:ln>
              <a:noFill/>
            </a:ln>
            <a:effectLst/>
          </c:spPr>
          <c:invertIfNegative val="0"/>
          <c:cat>
            <c:multiLvlStrRef>
              <c:f>'Pivot Calculations'!$Z$8:$Z$26</c:f>
              <c:multiLvlStrCache>
                <c:ptCount val="15"/>
                <c:lvl>
                  <c:pt idx="0">
                    <c:v>Checkup</c:v>
                  </c:pt>
                  <c:pt idx="1">
                    <c:v>Consultation</c:v>
                  </c:pt>
                  <c:pt idx="2">
                    <c:v>Emergency</c:v>
                  </c:pt>
                  <c:pt idx="3">
                    <c:v>Follow-up</c:v>
                  </c:pt>
                  <c:pt idx="4">
                    <c:v>Therapy</c:v>
                  </c:pt>
                  <c:pt idx="5">
                    <c:v>Checkup</c:v>
                  </c:pt>
                  <c:pt idx="6">
                    <c:v>Consultation</c:v>
                  </c:pt>
                  <c:pt idx="7">
                    <c:v>Emergency</c:v>
                  </c:pt>
                  <c:pt idx="8">
                    <c:v>Follow-up</c:v>
                  </c:pt>
                  <c:pt idx="9">
                    <c:v>Therapy</c:v>
                  </c:pt>
                  <c:pt idx="10">
                    <c:v>Checkup</c:v>
                  </c:pt>
                  <c:pt idx="11">
                    <c:v>Consultation</c:v>
                  </c:pt>
                  <c:pt idx="12">
                    <c:v>Emergency</c:v>
                  </c:pt>
                  <c:pt idx="13">
                    <c:v>Follow-up</c:v>
                  </c:pt>
                  <c:pt idx="14">
                    <c:v>Therapy</c:v>
                  </c:pt>
                </c:lvl>
                <c:lvl>
                  <c:pt idx="0">
                    <c:v>Dermatology</c:v>
                  </c:pt>
                  <c:pt idx="5">
                    <c:v>Oncology</c:v>
                  </c:pt>
                  <c:pt idx="10">
                    <c:v>Pediatrics</c:v>
                  </c:pt>
                </c:lvl>
              </c:multiLvlStrCache>
            </c:multiLvlStrRef>
          </c:cat>
          <c:val>
            <c:numRef>
              <c:f>'Pivot Calculations'!$AA$8:$AA$26</c:f>
              <c:numCache>
                <c:formatCode>General</c:formatCode>
                <c:ptCount val="15"/>
                <c:pt idx="0">
                  <c:v>3</c:v>
                </c:pt>
                <c:pt idx="1">
                  <c:v>6</c:v>
                </c:pt>
                <c:pt idx="2">
                  <c:v>6</c:v>
                </c:pt>
                <c:pt idx="3">
                  <c:v>5</c:v>
                </c:pt>
                <c:pt idx="4">
                  <c:v>3</c:v>
                </c:pt>
                <c:pt idx="5">
                  <c:v>4</c:v>
                </c:pt>
                <c:pt idx="6">
                  <c:v>1</c:v>
                </c:pt>
                <c:pt idx="7">
                  <c:v>1</c:v>
                </c:pt>
                <c:pt idx="8">
                  <c:v>2</c:v>
                </c:pt>
                <c:pt idx="9">
                  <c:v>4</c:v>
                </c:pt>
                <c:pt idx="10">
                  <c:v>11</c:v>
                </c:pt>
                <c:pt idx="11">
                  <c:v>7</c:v>
                </c:pt>
                <c:pt idx="12">
                  <c:v>4</c:v>
                </c:pt>
                <c:pt idx="13">
                  <c:v>8</c:v>
                </c:pt>
                <c:pt idx="14">
                  <c:v>5</c:v>
                </c:pt>
              </c:numCache>
            </c:numRef>
          </c:val>
          <c:extLst>
            <c:ext xmlns:c16="http://schemas.microsoft.com/office/drawing/2014/chart" uri="{C3380CC4-5D6E-409C-BE32-E72D297353CC}">
              <c16:uniqueId val="{00000000-7230-4B4B-A034-D9F103456F6C}"/>
            </c:ext>
          </c:extLst>
        </c:ser>
        <c:ser>
          <c:idx val="1"/>
          <c:order val="1"/>
          <c:tx>
            <c:strRef>
              <c:f>'Pivot Calculations'!$AB$6:$AB$7</c:f>
              <c:strCache>
                <c:ptCount val="1"/>
                <c:pt idx="0">
                  <c:v>M</c:v>
                </c:pt>
              </c:strCache>
            </c:strRef>
          </c:tx>
          <c:spPr>
            <a:solidFill>
              <a:schemeClr val="accent2"/>
            </a:solidFill>
            <a:ln>
              <a:noFill/>
            </a:ln>
            <a:effectLst/>
          </c:spPr>
          <c:invertIfNegative val="0"/>
          <c:cat>
            <c:multiLvlStrRef>
              <c:f>'Pivot Calculations'!$Z$8:$Z$26</c:f>
              <c:multiLvlStrCache>
                <c:ptCount val="15"/>
                <c:lvl>
                  <c:pt idx="0">
                    <c:v>Checkup</c:v>
                  </c:pt>
                  <c:pt idx="1">
                    <c:v>Consultation</c:v>
                  </c:pt>
                  <c:pt idx="2">
                    <c:v>Emergency</c:v>
                  </c:pt>
                  <c:pt idx="3">
                    <c:v>Follow-up</c:v>
                  </c:pt>
                  <c:pt idx="4">
                    <c:v>Therapy</c:v>
                  </c:pt>
                  <c:pt idx="5">
                    <c:v>Checkup</c:v>
                  </c:pt>
                  <c:pt idx="6">
                    <c:v>Consultation</c:v>
                  </c:pt>
                  <c:pt idx="7">
                    <c:v>Emergency</c:v>
                  </c:pt>
                  <c:pt idx="8">
                    <c:v>Follow-up</c:v>
                  </c:pt>
                  <c:pt idx="9">
                    <c:v>Therapy</c:v>
                  </c:pt>
                  <c:pt idx="10">
                    <c:v>Checkup</c:v>
                  </c:pt>
                  <c:pt idx="11">
                    <c:v>Consultation</c:v>
                  </c:pt>
                  <c:pt idx="12">
                    <c:v>Emergency</c:v>
                  </c:pt>
                  <c:pt idx="13">
                    <c:v>Follow-up</c:v>
                  </c:pt>
                  <c:pt idx="14">
                    <c:v>Therapy</c:v>
                  </c:pt>
                </c:lvl>
                <c:lvl>
                  <c:pt idx="0">
                    <c:v>Dermatology</c:v>
                  </c:pt>
                  <c:pt idx="5">
                    <c:v>Oncology</c:v>
                  </c:pt>
                  <c:pt idx="10">
                    <c:v>Pediatrics</c:v>
                  </c:pt>
                </c:lvl>
              </c:multiLvlStrCache>
            </c:multiLvlStrRef>
          </c:cat>
          <c:val>
            <c:numRef>
              <c:f>'Pivot Calculations'!$AB$8:$AB$26</c:f>
              <c:numCache>
                <c:formatCode>General</c:formatCode>
                <c:ptCount val="15"/>
                <c:pt idx="0">
                  <c:v>10</c:v>
                </c:pt>
                <c:pt idx="1">
                  <c:v>9</c:v>
                </c:pt>
                <c:pt idx="2">
                  <c:v>4</c:v>
                </c:pt>
                <c:pt idx="3">
                  <c:v>8</c:v>
                </c:pt>
                <c:pt idx="4">
                  <c:v>16</c:v>
                </c:pt>
                <c:pt idx="5">
                  <c:v>7</c:v>
                </c:pt>
                <c:pt idx="6">
                  <c:v>4</c:v>
                </c:pt>
                <c:pt idx="7">
                  <c:v>2</c:v>
                </c:pt>
                <c:pt idx="8">
                  <c:v>5</c:v>
                </c:pt>
                <c:pt idx="9">
                  <c:v>2</c:v>
                </c:pt>
                <c:pt idx="10">
                  <c:v>10</c:v>
                </c:pt>
                <c:pt idx="11">
                  <c:v>16</c:v>
                </c:pt>
                <c:pt idx="12">
                  <c:v>12</c:v>
                </c:pt>
                <c:pt idx="13">
                  <c:v>13</c:v>
                </c:pt>
                <c:pt idx="14">
                  <c:v>12</c:v>
                </c:pt>
              </c:numCache>
            </c:numRef>
          </c:val>
          <c:extLst>
            <c:ext xmlns:c16="http://schemas.microsoft.com/office/drawing/2014/chart" uri="{C3380CC4-5D6E-409C-BE32-E72D297353CC}">
              <c16:uniqueId val="{00000001-7230-4B4B-A034-D9F103456F6C}"/>
            </c:ext>
          </c:extLst>
        </c:ser>
        <c:dLbls>
          <c:showLegendKey val="0"/>
          <c:showVal val="0"/>
          <c:showCatName val="0"/>
          <c:showSerName val="0"/>
          <c:showPercent val="0"/>
          <c:showBubbleSize val="0"/>
        </c:dLbls>
        <c:gapWidth val="219"/>
        <c:overlap val="-27"/>
        <c:axId val="433270176"/>
        <c:axId val="433266816"/>
      </c:barChart>
      <c:catAx>
        <c:axId val="43327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266816"/>
        <c:crosses val="autoZero"/>
        <c:auto val="1"/>
        <c:lblAlgn val="ctr"/>
        <c:lblOffset val="100"/>
        <c:noMultiLvlLbl val="0"/>
      </c:catAx>
      <c:valAx>
        <c:axId val="433266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327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.xlsx]Pivot Calculations!PivotTable5</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Calculations'!$AH$6</c:f>
              <c:strCache>
                <c:ptCount val="1"/>
                <c:pt idx="0">
                  <c:v>Count of insurance_provider</c:v>
                </c:pt>
              </c:strCache>
            </c:strRef>
          </c:tx>
          <c:spPr>
            <a:solidFill>
              <a:schemeClr val="accent1"/>
            </a:solidFill>
            <a:ln>
              <a:noFill/>
            </a:ln>
            <a:effectLst/>
          </c:spPr>
          <c:invertIfNegative val="0"/>
          <c:cat>
            <c:strRef>
              <c:f>'Pivot Calculations'!$AG$7:$AG$11</c:f>
              <c:strCache>
                <c:ptCount val="4"/>
                <c:pt idx="0">
                  <c:v>HealthIndia</c:v>
                </c:pt>
                <c:pt idx="1">
                  <c:v>MedCare Plus</c:v>
                </c:pt>
                <c:pt idx="2">
                  <c:v>PulseSecure</c:v>
                </c:pt>
                <c:pt idx="3">
                  <c:v>WellnessCorp</c:v>
                </c:pt>
              </c:strCache>
            </c:strRef>
          </c:cat>
          <c:val>
            <c:numRef>
              <c:f>'Pivot Calculations'!$AH$7:$AH$11</c:f>
              <c:numCache>
                <c:formatCode>General</c:formatCode>
                <c:ptCount val="4"/>
                <c:pt idx="0">
                  <c:v>6</c:v>
                </c:pt>
                <c:pt idx="1">
                  <c:v>18</c:v>
                </c:pt>
                <c:pt idx="2">
                  <c:v>10</c:v>
                </c:pt>
                <c:pt idx="3">
                  <c:v>16</c:v>
                </c:pt>
              </c:numCache>
            </c:numRef>
          </c:val>
          <c:extLst>
            <c:ext xmlns:c16="http://schemas.microsoft.com/office/drawing/2014/chart" uri="{C3380CC4-5D6E-409C-BE32-E72D297353CC}">
              <c16:uniqueId val="{00000000-2811-4AA5-8ADB-393B11D272C6}"/>
            </c:ext>
          </c:extLst>
        </c:ser>
        <c:dLbls>
          <c:showLegendKey val="0"/>
          <c:showVal val="0"/>
          <c:showCatName val="0"/>
          <c:showSerName val="0"/>
          <c:showPercent val="0"/>
          <c:showBubbleSize val="0"/>
        </c:dLbls>
        <c:gapWidth val="219"/>
        <c:overlap val="-27"/>
        <c:axId val="1859211616"/>
        <c:axId val="1859211136"/>
      </c:barChart>
      <c:lineChart>
        <c:grouping val="standard"/>
        <c:varyColors val="0"/>
        <c:ser>
          <c:idx val="1"/>
          <c:order val="1"/>
          <c:tx>
            <c:strRef>
              <c:f>'Pivot Calculations'!$AI$6</c:f>
              <c:strCache>
                <c:ptCount val="1"/>
                <c:pt idx="0">
                  <c:v>Sum of amount</c:v>
                </c:pt>
              </c:strCache>
            </c:strRef>
          </c:tx>
          <c:spPr>
            <a:ln w="28575" cap="rnd">
              <a:solidFill>
                <a:schemeClr val="accent2"/>
              </a:solidFill>
              <a:round/>
            </a:ln>
            <a:effectLst/>
          </c:spPr>
          <c:marker>
            <c:symbol val="none"/>
          </c:marker>
          <c:cat>
            <c:strRef>
              <c:f>'Pivot Calculations'!$AG$7:$AG$11</c:f>
              <c:strCache>
                <c:ptCount val="4"/>
                <c:pt idx="0">
                  <c:v>HealthIndia</c:v>
                </c:pt>
                <c:pt idx="1">
                  <c:v>MedCare Plus</c:v>
                </c:pt>
                <c:pt idx="2">
                  <c:v>PulseSecure</c:v>
                </c:pt>
                <c:pt idx="3">
                  <c:v>WellnessCorp</c:v>
                </c:pt>
              </c:strCache>
            </c:strRef>
          </c:cat>
          <c:val>
            <c:numRef>
              <c:f>'Pivot Calculations'!$AI$7:$AI$11</c:f>
              <c:numCache>
                <c:formatCode>#,##0.0</c:formatCode>
                <c:ptCount val="4"/>
                <c:pt idx="0">
                  <c:v>53823.76</c:v>
                </c:pt>
                <c:pt idx="1">
                  <c:v>241092.29</c:v>
                </c:pt>
                <c:pt idx="2">
                  <c:v>104473.22</c:v>
                </c:pt>
                <c:pt idx="3">
                  <c:v>151860.57999999999</c:v>
                </c:pt>
              </c:numCache>
            </c:numRef>
          </c:val>
          <c:smooth val="0"/>
          <c:extLst>
            <c:ext xmlns:c16="http://schemas.microsoft.com/office/drawing/2014/chart" uri="{C3380CC4-5D6E-409C-BE32-E72D297353CC}">
              <c16:uniqueId val="{00000001-2811-4AA5-8ADB-393B11D272C6}"/>
            </c:ext>
          </c:extLst>
        </c:ser>
        <c:dLbls>
          <c:showLegendKey val="0"/>
          <c:showVal val="0"/>
          <c:showCatName val="0"/>
          <c:showSerName val="0"/>
          <c:showPercent val="0"/>
          <c:showBubbleSize val="0"/>
        </c:dLbls>
        <c:marker val="1"/>
        <c:smooth val="0"/>
        <c:axId val="508605088"/>
        <c:axId val="508605568"/>
      </c:lineChart>
      <c:catAx>
        <c:axId val="50860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605568"/>
        <c:crosses val="autoZero"/>
        <c:auto val="1"/>
        <c:lblAlgn val="ctr"/>
        <c:lblOffset val="100"/>
        <c:noMultiLvlLbl val="0"/>
      </c:catAx>
      <c:valAx>
        <c:axId val="5086055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605088"/>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85921113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211616"/>
        <c:crosses val="max"/>
        <c:crossBetween val="between"/>
      </c:valAx>
      <c:catAx>
        <c:axId val="1859211616"/>
        <c:scaling>
          <c:orientation val="minMax"/>
        </c:scaling>
        <c:delete val="1"/>
        <c:axPos val="b"/>
        <c:numFmt formatCode="General" sourceLinked="1"/>
        <c:majorTickMark val="out"/>
        <c:minorTickMark val="none"/>
        <c:tickLblPos val="nextTo"/>
        <c:crossAx val="18592111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.xlsx]Pivot Report!o	Appointments over months</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100">
                <a:solidFill>
                  <a:schemeClr val="dk1"/>
                </a:solidFill>
                <a:effectLst/>
              </a:rPr>
              <a:t>Appointments over months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Report'!$F$6</c:f>
              <c:strCache>
                <c:ptCount val="1"/>
                <c:pt idx="0">
                  <c:v>Total</c:v>
                </c:pt>
              </c:strCache>
            </c:strRef>
          </c:tx>
          <c:spPr>
            <a:ln w="28575" cap="rnd">
              <a:solidFill>
                <a:schemeClr val="accent1"/>
              </a:solidFill>
              <a:round/>
            </a:ln>
            <a:effectLst/>
          </c:spPr>
          <c:marker>
            <c:symbol val="none"/>
          </c:marker>
          <c:cat>
            <c:strRef>
              <c:f>'Pivot Report'!$E$7:$E$19</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Report'!$F$7:$F$19</c:f>
              <c:numCache>
                <c:formatCode>General</c:formatCode>
                <c:ptCount val="12"/>
                <c:pt idx="0">
                  <c:v>20</c:v>
                </c:pt>
                <c:pt idx="1">
                  <c:v>14</c:v>
                </c:pt>
                <c:pt idx="2">
                  <c:v>19</c:v>
                </c:pt>
                <c:pt idx="3">
                  <c:v>25</c:v>
                </c:pt>
                <c:pt idx="4">
                  <c:v>19</c:v>
                </c:pt>
                <c:pt idx="5">
                  <c:v>18</c:v>
                </c:pt>
                <c:pt idx="6">
                  <c:v>16</c:v>
                </c:pt>
                <c:pt idx="7">
                  <c:v>15</c:v>
                </c:pt>
                <c:pt idx="8">
                  <c:v>11</c:v>
                </c:pt>
                <c:pt idx="9">
                  <c:v>14</c:v>
                </c:pt>
                <c:pt idx="10">
                  <c:v>17</c:v>
                </c:pt>
                <c:pt idx="11">
                  <c:v>12</c:v>
                </c:pt>
              </c:numCache>
            </c:numRef>
          </c:val>
          <c:smooth val="0"/>
          <c:extLst>
            <c:ext xmlns:c16="http://schemas.microsoft.com/office/drawing/2014/chart" uri="{C3380CC4-5D6E-409C-BE32-E72D297353CC}">
              <c16:uniqueId val="{00000000-1069-4B27-B5FC-0C2E5C510C47}"/>
            </c:ext>
          </c:extLst>
        </c:ser>
        <c:dLbls>
          <c:showLegendKey val="0"/>
          <c:showVal val="0"/>
          <c:showCatName val="0"/>
          <c:showSerName val="0"/>
          <c:showPercent val="0"/>
          <c:showBubbleSize val="0"/>
        </c:dLbls>
        <c:smooth val="0"/>
        <c:axId val="1789396448"/>
        <c:axId val="1789398848"/>
      </c:lineChart>
      <c:catAx>
        <c:axId val="1789396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398848"/>
        <c:crosses val="autoZero"/>
        <c:auto val="1"/>
        <c:lblAlgn val="ctr"/>
        <c:lblOffset val="100"/>
        <c:noMultiLvlLbl val="0"/>
      </c:catAx>
      <c:valAx>
        <c:axId val="178939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39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.xlsx]Pivot Report!reason for visits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dk1"/>
                </a:solidFill>
                <a:effectLst/>
              </a:rPr>
              <a:t>Reason for visits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Report'!$K$6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Report'!$J$7:$J$12</c:f>
              <c:strCache>
                <c:ptCount val="5"/>
                <c:pt idx="0">
                  <c:v>Checkup</c:v>
                </c:pt>
                <c:pt idx="1">
                  <c:v>Consultation</c:v>
                </c:pt>
                <c:pt idx="2">
                  <c:v>Emergency</c:v>
                </c:pt>
                <c:pt idx="3">
                  <c:v>Follow-up</c:v>
                </c:pt>
                <c:pt idx="4">
                  <c:v>Therapy</c:v>
                </c:pt>
              </c:strCache>
            </c:strRef>
          </c:cat>
          <c:val>
            <c:numRef>
              <c:f>'Pivot Report'!$K$7:$K$12</c:f>
              <c:numCache>
                <c:formatCode>General</c:formatCode>
                <c:ptCount val="5"/>
                <c:pt idx="0">
                  <c:v>45</c:v>
                </c:pt>
                <c:pt idx="1">
                  <c:v>43</c:v>
                </c:pt>
                <c:pt idx="2">
                  <c:v>29</c:v>
                </c:pt>
                <c:pt idx="3">
                  <c:v>41</c:v>
                </c:pt>
                <c:pt idx="4">
                  <c:v>42</c:v>
                </c:pt>
              </c:numCache>
            </c:numRef>
          </c:val>
          <c:extLst>
            <c:ext xmlns:c16="http://schemas.microsoft.com/office/drawing/2014/chart" uri="{C3380CC4-5D6E-409C-BE32-E72D297353CC}">
              <c16:uniqueId val="{00000000-03A3-4222-B622-237294113254}"/>
            </c:ext>
          </c:extLst>
        </c:ser>
        <c:dLbls>
          <c:dLblPos val="inEnd"/>
          <c:showLegendKey val="0"/>
          <c:showVal val="1"/>
          <c:showCatName val="0"/>
          <c:showSerName val="0"/>
          <c:showPercent val="0"/>
          <c:showBubbleSize val="0"/>
        </c:dLbls>
        <c:gapWidth val="219"/>
        <c:axId val="1894496496"/>
        <c:axId val="1894491216"/>
      </c:barChart>
      <c:catAx>
        <c:axId val="189449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491216"/>
        <c:crosses val="autoZero"/>
        <c:auto val="1"/>
        <c:lblAlgn val="ctr"/>
        <c:lblOffset val="100"/>
        <c:noMultiLvlLbl val="0"/>
      </c:catAx>
      <c:valAx>
        <c:axId val="189449121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89449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.xlsx]Pivot Report!appointments status over months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dk1"/>
                </a:solidFill>
                <a:effectLst/>
              </a:rPr>
              <a:t>Appointments status over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Report'!$P$6:$P$7</c:f>
              <c:strCache>
                <c:ptCount val="1"/>
                <c:pt idx="0">
                  <c:v>Cancelled</c:v>
                </c:pt>
              </c:strCache>
            </c:strRef>
          </c:tx>
          <c:spPr>
            <a:solidFill>
              <a:schemeClr val="accent1"/>
            </a:solidFill>
            <a:ln>
              <a:noFill/>
            </a:ln>
            <a:effectLst/>
          </c:spPr>
          <c:invertIfNegative val="0"/>
          <c:cat>
            <c:strRef>
              <c:f>'Pivot Report'!$O$8:$O$20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Report'!$P$8:$P$20</c:f>
              <c:numCache>
                <c:formatCode>General</c:formatCode>
                <c:ptCount val="12"/>
                <c:pt idx="0">
                  <c:v>6</c:v>
                </c:pt>
                <c:pt idx="1">
                  <c:v>3</c:v>
                </c:pt>
                <c:pt idx="2">
                  <c:v>4</c:v>
                </c:pt>
                <c:pt idx="3">
                  <c:v>7</c:v>
                </c:pt>
                <c:pt idx="4">
                  <c:v>6</c:v>
                </c:pt>
                <c:pt idx="5">
                  <c:v>2</c:v>
                </c:pt>
                <c:pt idx="6">
                  <c:v>4</c:v>
                </c:pt>
                <c:pt idx="7">
                  <c:v>3</c:v>
                </c:pt>
                <c:pt idx="8">
                  <c:v>3</c:v>
                </c:pt>
                <c:pt idx="9">
                  <c:v>5</c:v>
                </c:pt>
                <c:pt idx="10">
                  <c:v>3</c:v>
                </c:pt>
                <c:pt idx="11">
                  <c:v>5</c:v>
                </c:pt>
              </c:numCache>
            </c:numRef>
          </c:val>
          <c:extLst>
            <c:ext xmlns:c16="http://schemas.microsoft.com/office/drawing/2014/chart" uri="{C3380CC4-5D6E-409C-BE32-E72D297353CC}">
              <c16:uniqueId val="{00000000-CE7E-49E1-AE36-48C8FC29C676}"/>
            </c:ext>
          </c:extLst>
        </c:ser>
        <c:ser>
          <c:idx val="1"/>
          <c:order val="1"/>
          <c:tx>
            <c:strRef>
              <c:f>'Pivot Report'!$Q$6:$Q$7</c:f>
              <c:strCache>
                <c:ptCount val="1"/>
                <c:pt idx="0">
                  <c:v>Completed</c:v>
                </c:pt>
              </c:strCache>
            </c:strRef>
          </c:tx>
          <c:spPr>
            <a:solidFill>
              <a:schemeClr val="accent2"/>
            </a:solidFill>
            <a:ln>
              <a:noFill/>
            </a:ln>
            <a:effectLst/>
          </c:spPr>
          <c:invertIfNegative val="0"/>
          <c:cat>
            <c:strRef>
              <c:f>'Pivot Report'!$O$8:$O$20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Report'!$Q$8:$Q$20</c:f>
              <c:numCache>
                <c:formatCode>General</c:formatCode>
                <c:ptCount val="12"/>
                <c:pt idx="0">
                  <c:v>1</c:v>
                </c:pt>
                <c:pt idx="1">
                  <c:v>6</c:v>
                </c:pt>
                <c:pt idx="2">
                  <c:v>4</c:v>
                </c:pt>
                <c:pt idx="3">
                  <c:v>9</c:v>
                </c:pt>
                <c:pt idx="4">
                  <c:v>6</c:v>
                </c:pt>
                <c:pt idx="5">
                  <c:v>4</c:v>
                </c:pt>
                <c:pt idx="6">
                  <c:v>5</c:v>
                </c:pt>
                <c:pt idx="7">
                  <c:v>3</c:v>
                </c:pt>
                <c:pt idx="8">
                  <c:v>2</c:v>
                </c:pt>
                <c:pt idx="10">
                  <c:v>3</c:v>
                </c:pt>
                <c:pt idx="11">
                  <c:v>3</c:v>
                </c:pt>
              </c:numCache>
            </c:numRef>
          </c:val>
          <c:extLst>
            <c:ext xmlns:c16="http://schemas.microsoft.com/office/drawing/2014/chart" uri="{C3380CC4-5D6E-409C-BE32-E72D297353CC}">
              <c16:uniqueId val="{00000003-812D-44D3-9759-E12860E3490C}"/>
            </c:ext>
          </c:extLst>
        </c:ser>
        <c:ser>
          <c:idx val="2"/>
          <c:order val="2"/>
          <c:tx>
            <c:strRef>
              <c:f>'Pivot Report'!$R$6:$R$7</c:f>
              <c:strCache>
                <c:ptCount val="1"/>
                <c:pt idx="0">
                  <c:v>No-show</c:v>
                </c:pt>
              </c:strCache>
            </c:strRef>
          </c:tx>
          <c:spPr>
            <a:solidFill>
              <a:schemeClr val="accent3"/>
            </a:solidFill>
            <a:ln>
              <a:noFill/>
            </a:ln>
            <a:effectLst/>
          </c:spPr>
          <c:invertIfNegative val="0"/>
          <c:cat>
            <c:strRef>
              <c:f>'Pivot Report'!$O$8:$O$20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Report'!$R$8:$R$20</c:f>
              <c:numCache>
                <c:formatCode>General</c:formatCode>
                <c:ptCount val="12"/>
                <c:pt idx="0">
                  <c:v>8</c:v>
                </c:pt>
                <c:pt idx="1">
                  <c:v>3</c:v>
                </c:pt>
                <c:pt idx="2">
                  <c:v>3</c:v>
                </c:pt>
                <c:pt idx="3">
                  <c:v>5</c:v>
                </c:pt>
                <c:pt idx="4">
                  <c:v>5</c:v>
                </c:pt>
                <c:pt idx="5">
                  <c:v>6</c:v>
                </c:pt>
                <c:pt idx="6">
                  <c:v>4</c:v>
                </c:pt>
                <c:pt idx="7">
                  <c:v>3</c:v>
                </c:pt>
                <c:pt idx="8">
                  <c:v>3</c:v>
                </c:pt>
                <c:pt idx="9">
                  <c:v>5</c:v>
                </c:pt>
                <c:pt idx="10">
                  <c:v>5</c:v>
                </c:pt>
                <c:pt idx="11">
                  <c:v>2</c:v>
                </c:pt>
              </c:numCache>
            </c:numRef>
          </c:val>
          <c:extLst>
            <c:ext xmlns:c16="http://schemas.microsoft.com/office/drawing/2014/chart" uri="{C3380CC4-5D6E-409C-BE32-E72D297353CC}">
              <c16:uniqueId val="{00000004-812D-44D3-9759-E12860E3490C}"/>
            </c:ext>
          </c:extLst>
        </c:ser>
        <c:ser>
          <c:idx val="3"/>
          <c:order val="3"/>
          <c:tx>
            <c:strRef>
              <c:f>'Pivot Report'!$S$6:$S$7</c:f>
              <c:strCache>
                <c:ptCount val="1"/>
                <c:pt idx="0">
                  <c:v>Scheduled</c:v>
                </c:pt>
              </c:strCache>
            </c:strRef>
          </c:tx>
          <c:spPr>
            <a:solidFill>
              <a:schemeClr val="accent4"/>
            </a:solidFill>
            <a:ln>
              <a:noFill/>
            </a:ln>
            <a:effectLst/>
          </c:spPr>
          <c:invertIfNegative val="0"/>
          <c:cat>
            <c:strRef>
              <c:f>'Pivot Report'!$O$8:$O$20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Report'!$S$8:$S$20</c:f>
              <c:numCache>
                <c:formatCode>General</c:formatCode>
                <c:ptCount val="12"/>
                <c:pt idx="0">
                  <c:v>5</c:v>
                </c:pt>
                <c:pt idx="1">
                  <c:v>2</c:v>
                </c:pt>
                <c:pt idx="2">
                  <c:v>8</c:v>
                </c:pt>
                <c:pt idx="3">
                  <c:v>4</c:v>
                </c:pt>
                <c:pt idx="4">
                  <c:v>2</c:v>
                </c:pt>
                <c:pt idx="5">
                  <c:v>6</c:v>
                </c:pt>
                <c:pt idx="6">
                  <c:v>3</c:v>
                </c:pt>
                <c:pt idx="7">
                  <c:v>6</c:v>
                </c:pt>
                <c:pt idx="8">
                  <c:v>3</c:v>
                </c:pt>
                <c:pt idx="9">
                  <c:v>4</c:v>
                </c:pt>
                <c:pt idx="10">
                  <c:v>6</c:v>
                </c:pt>
                <c:pt idx="11">
                  <c:v>2</c:v>
                </c:pt>
              </c:numCache>
            </c:numRef>
          </c:val>
          <c:extLst>
            <c:ext xmlns:c16="http://schemas.microsoft.com/office/drawing/2014/chart" uri="{C3380CC4-5D6E-409C-BE32-E72D297353CC}">
              <c16:uniqueId val="{00000006-812D-44D3-9759-E12860E3490C}"/>
            </c:ext>
          </c:extLst>
        </c:ser>
        <c:dLbls>
          <c:showLegendKey val="0"/>
          <c:showVal val="0"/>
          <c:showCatName val="0"/>
          <c:showSerName val="0"/>
          <c:showPercent val="0"/>
          <c:showBubbleSize val="0"/>
        </c:dLbls>
        <c:gapWidth val="219"/>
        <c:overlap val="-27"/>
        <c:axId val="1894501776"/>
        <c:axId val="1894491696"/>
      </c:barChart>
      <c:catAx>
        <c:axId val="189450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491696"/>
        <c:crosses val="autoZero"/>
        <c:auto val="1"/>
        <c:lblAlgn val="ctr"/>
        <c:lblOffset val="100"/>
        <c:noMultiLvlLbl val="0"/>
      </c:catAx>
      <c:valAx>
        <c:axId val="1894491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501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.xlsx]Pivot Report!o	Most crowded appointment time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chemeClr val="dk1"/>
                </a:solidFill>
                <a:effectLst/>
              </a:rPr>
              <a:t>Active appointment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Report'!$Y$6</c:f>
              <c:strCache>
                <c:ptCount val="1"/>
                <c:pt idx="0">
                  <c:v>Total</c:v>
                </c:pt>
              </c:strCache>
            </c:strRef>
          </c:tx>
          <c:spPr>
            <a:ln w="28575" cap="rnd">
              <a:solidFill>
                <a:schemeClr val="accent1"/>
              </a:solidFill>
              <a:round/>
            </a:ln>
            <a:effectLst/>
          </c:spPr>
          <c:marker>
            <c:symbol val="none"/>
          </c:marker>
          <c:cat>
            <c:strRef>
              <c:f>'Pivot Report'!$X$7:$X$17</c:f>
              <c:strCache>
                <c:ptCount val="10"/>
                <c:pt idx="0">
                  <c:v>10</c:v>
                </c:pt>
                <c:pt idx="1">
                  <c:v>11</c:v>
                </c:pt>
                <c:pt idx="2">
                  <c:v>12</c:v>
                </c:pt>
                <c:pt idx="3">
                  <c:v>13</c:v>
                </c:pt>
                <c:pt idx="4">
                  <c:v>14</c:v>
                </c:pt>
                <c:pt idx="5">
                  <c:v>15</c:v>
                </c:pt>
                <c:pt idx="6">
                  <c:v>16</c:v>
                </c:pt>
                <c:pt idx="7">
                  <c:v>17</c:v>
                </c:pt>
                <c:pt idx="8">
                  <c:v>8</c:v>
                </c:pt>
                <c:pt idx="9">
                  <c:v>9</c:v>
                </c:pt>
              </c:strCache>
            </c:strRef>
          </c:cat>
          <c:val>
            <c:numRef>
              <c:f>'Pivot Report'!$Y$7:$Y$17</c:f>
              <c:numCache>
                <c:formatCode>General</c:formatCode>
                <c:ptCount val="10"/>
                <c:pt idx="0">
                  <c:v>19</c:v>
                </c:pt>
                <c:pt idx="1">
                  <c:v>18</c:v>
                </c:pt>
                <c:pt idx="2">
                  <c:v>21</c:v>
                </c:pt>
                <c:pt idx="3">
                  <c:v>20</c:v>
                </c:pt>
                <c:pt idx="4">
                  <c:v>20</c:v>
                </c:pt>
                <c:pt idx="5">
                  <c:v>28</c:v>
                </c:pt>
                <c:pt idx="6">
                  <c:v>15</c:v>
                </c:pt>
                <c:pt idx="7">
                  <c:v>21</c:v>
                </c:pt>
                <c:pt idx="8">
                  <c:v>21</c:v>
                </c:pt>
                <c:pt idx="9">
                  <c:v>17</c:v>
                </c:pt>
              </c:numCache>
            </c:numRef>
          </c:val>
          <c:smooth val="0"/>
          <c:extLst>
            <c:ext xmlns:c16="http://schemas.microsoft.com/office/drawing/2014/chart" uri="{C3380CC4-5D6E-409C-BE32-E72D297353CC}">
              <c16:uniqueId val="{00000000-ABEC-4DB2-B2FC-8709D7545C45}"/>
            </c:ext>
          </c:extLst>
        </c:ser>
        <c:dLbls>
          <c:showLegendKey val="0"/>
          <c:showVal val="0"/>
          <c:showCatName val="0"/>
          <c:showSerName val="0"/>
          <c:showPercent val="0"/>
          <c:showBubbleSize val="0"/>
        </c:dLbls>
        <c:smooth val="0"/>
        <c:axId val="2024722896"/>
        <c:axId val="2024732976"/>
      </c:lineChart>
      <c:catAx>
        <c:axId val="2024722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732976"/>
        <c:crosses val="autoZero"/>
        <c:auto val="1"/>
        <c:lblAlgn val="ctr"/>
        <c:lblOffset val="100"/>
        <c:noMultiLvlLbl val="0"/>
      </c:catAx>
      <c:valAx>
        <c:axId val="202473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72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.xlsx]Pivot Report!Doctor experience category vs. number of patients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0" i="0" u="none" strike="noStrike" baseline="0">
                <a:solidFill>
                  <a:schemeClr val="tx1"/>
                </a:solidFill>
                <a:latin typeface="Arial" panose="020B0604020202020204" pitchFamily="34" charset="0"/>
                <a:cs typeface="Arial" panose="020B0604020202020204" pitchFamily="34" charset="0"/>
              </a:rPr>
              <a:t>Number of Patients by Doctor Experience Level</a:t>
            </a:r>
            <a:endParaRPr lang="en-US" sz="1050">
              <a:solidFill>
                <a:schemeClr val="tx1"/>
              </a:solidFill>
              <a:effectLst/>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Report'!$AJ$6</c:f>
              <c:strCache>
                <c:ptCount val="1"/>
                <c:pt idx="0">
                  <c:v>Total</c:v>
                </c:pt>
              </c:strCache>
            </c:strRef>
          </c:tx>
          <c:spPr>
            <a:solidFill>
              <a:schemeClr val="accent1"/>
            </a:solidFill>
            <a:ln>
              <a:noFill/>
            </a:ln>
            <a:effectLst/>
          </c:spPr>
          <c:invertIfNegative val="0"/>
          <c:cat>
            <c:multiLvlStrRef>
              <c:f>'Pivot Report'!$AI$7:$AI$20</c:f>
              <c:multiLvlStrCache>
                <c:ptCount val="9"/>
                <c:lvl>
                  <c:pt idx="0">
                    <c:v>Davis</c:v>
                  </c:pt>
                  <c:pt idx="1">
                    <c:v>Wilson</c:v>
                  </c:pt>
                  <c:pt idx="2">
                    <c:v>Brown</c:v>
                  </c:pt>
                  <c:pt idx="3">
                    <c:v>Davis</c:v>
                  </c:pt>
                  <c:pt idx="4">
                    <c:v>Jones</c:v>
                  </c:pt>
                  <c:pt idx="5">
                    <c:v>Smith</c:v>
                  </c:pt>
                  <c:pt idx="6">
                    <c:v>Taylor</c:v>
                  </c:pt>
                  <c:pt idx="7">
                    <c:v>Smith</c:v>
                  </c:pt>
                  <c:pt idx="8">
                    <c:v>Taylor</c:v>
                  </c:pt>
                </c:lvl>
                <c:lvl>
                  <c:pt idx="0">
                    <c:v>Expert</c:v>
                  </c:pt>
                  <c:pt idx="2">
                    <c:v>Junior</c:v>
                  </c:pt>
                  <c:pt idx="3">
                    <c:v>Professional</c:v>
                  </c:pt>
                  <c:pt idx="7">
                    <c:v>Senior</c:v>
                  </c:pt>
                </c:lvl>
              </c:multiLvlStrCache>
            </c:multiLvlStrRef>
          </c:cat>
          <c:val>
            <c:numRef>
              <c:f>'Pivot Report'!$AJ$7:$AJ$20</c:f>
              <c:numCache>
                <c:formatCode>General</c:formatCode>
                <c:ptCount val="9"/>
                <c:pt idx="0">
                  <c:v>45</c:v>
                </c:pt>
                <c:pt idx="1">
                  <c:v>19</c:v>
                </c:pt>
                <c:pt idx="2">
                  <c:v>16</c:v>
                </c:pt>
                <c:pt idx="3">
                  <c:v>13</c:v>
                </c:pt>
                <c:pt idx="4">
                  <c:v>14</c:v>
                </c:pt>
                <c:pt idx="5">
                  <c:v>17</c:v>
                </c:pt>
                <c:pt idx="6">
                  <c:v>29</c:v>
                </c:pt>
                <c:pt idx="7">
                  <c:v>22</c:v>
                </c:pt>
                <c:pt idx="8">
                  <c:v>25</c:v>
                </c:pt>
              </c:numCache>
            </c:numRef>
          </c:val>
          <c:extLst>
            <c:ext xmlns:c16="http://schemas.microsoft.com/office/drawing/2014/chart" uri="{C3380CC4-5D6E-409C-BE32-E72D297353CC}">
              <c16:uniqueId val="{00000000-F138-41E7-A61B-59287EE54D87}"/>
            </c:ext>
          </c:extLst>
        </c:ser>
        <c:dLbls>
          <c:showLegendKey val="0"/>
          <c:showVal val="0"/>
          <c:showCatName val="0"/>
          <c:showSerName val="0"/>
          <c:showPercent val="0"/>
          <c:showBubbleSize val="0"/>
        </c:dLbls>
        <c:gapWidth val="219"/>
        <c:overlap val="-27"/>
        <c:axId val="1590746432"/>
        <c:axId val="1590749312"/>
      </c:barChart>
      <c:catAx>
        <c:axId val="159074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749312"/>
        <c:crosses val="autoZero"/>
        <c:auto val="1"/>
        <c:lblAlgn val="ctr"/>
        <c:lblOffset val="100"/>
        <c:noMultiLvlLbl val="0"/>
      </c:catAx>
      <c:valAx>
        <c:axId val="1590749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74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.xlsx]Pivot Report!Patient gender distribution for each doctor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0" i="0" u="none" strike="noStrike" baseline="0">
                <a:solidFill>
                  <a:schemeClr val="tx1"/>
                </a:solidFill>
                <a:latin typeface="Arial" panose="020B0604020202020204" pitchFamily="34" charset="0"/>
                <a:cs typeface="Arial" panose="020B0604020202020204" pitchFamily="34" charset="0"/>
              </a:rPr>
              <a:t>Appointment Gender Distribution by Doctor</a:t>
            </a:r>
            <a:endParaRPr lang="en-US" sz="1050">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Report'!$AO$6:$AO$7</c:f>
              <c:strCache>
                <c:ptCount val="1"/>
                <c:pt idx="0">
                  <c:v>F</c:v>
                </c:pt>
              </c:strCache>
            </c:strRef>
          </c:tx>
          <c:spPr>
            <a:solidFill>
              <a:schemeClr val="accent1"/>
            </a:solidFill>
            <a:ln>
              <a:noFill/>
            </a:ln>
            <a:effectLst/>
          </c:spPr>
          <c:invertIfNegative val="0"/>
          <c:cat>
            <c:strRef>
              <c:f>'Pivot Report'!$AN$8:$AN$14</c:f>
              <c:strCache>
                <c:ptCount val="6"/>
                <c:pt idx="0">
                  <c:v>Brown</c:v>
                </c:pt>
                <c:pt idx="1">
                  <c:v>Davis</c:v>
                </c:pt>
                <c:pt idx="2">
                  <c:v>Jones</c:v>
                </c:pt>
                <c:pt idx="3">
                  <c:v>Smith</c:v>
                </c:pt>
                <c:pt idx="4">
                  <c:v>Taylor</c:v>
                </c:pt>
                <c:pt idx="5">
                  <c:v>Wilson</c:v>
                </c:pt>
              </c:strCache>
            </c:strRef>
          </c:cat>
          <c:val>
            <c:numRef>
              <c:f>'Pivot Report'!$AO$8:$AO$14</c:f>
              <c:numCache>
                <c:formatCode>General</c:formatCode>
                <c:ptCount val="6"/>
                <c:pt idx="0">
                  <c:v>8</c:v>
                </c:pt>
                <c:pt idx="1">
                  <c:v>24</c:v>
                </c:pt>
                <c:pt idx="2">
                  <c:v>4</c:v>
                </c:pt>
                <c:pt idx="3">
                  <c:v>12</c:v>
                </c:pt>
                <c:pt idx="4">
                  <c:v>15</c:v>
                </c:pt>
                <c:pt idx="5">
                  <c:v>7</c:v>
                </c:pt>
              </c:numCache>
            </c:numRef>
          </c:val>
          <c:extLst>
            <c:ext xmlns:c16="http://schemas.microsoft.com/office/drawing/2014/chart" uri="{C3380CC4-5D6E-409C-BE32-E72D297353CC}">
              <c16:uniqueId val="{00000000-6563-4500-96F9-67837C43C206}"/>
            </c:ext>
          </c:extLst>
        </c:ser>
        <c:ser>
          <c:idx val="1"/>
          <c:order val="1"/>
          <c:tx>
            <c:strRef>
              <c:f>'Pivot Report'!$AP$6:$AP$7</c:f>
              <c:strCache>
                <c:ptCount val="1"/>
                <c:pt idx="0">
                  <c:v>M</c:v>
                </c:pt>
              </c:strCache>
            </c:strRef>
          </c:tx>
          <c:spPr>
            <a:solidFill>
              <a:schemeClr val="accent2"/>
            </a:solidFill>
            <a:ln>
              <a:noFill/>
            </a:ln>
            <a:effectLst/>
          </c:spPr>
          <c:invertIfNegative val="0"/>
          <c:cat>
            <c:strRef>
              <c:f>'Pivot Report'!$AN$8:$AN$14</c:f>
              <c:strCache>
                <c:ptCount val="6"/>
                <c:pt idx="0">
                  <c:v>Brown</c:v>
                </c:pt>
                <c:pt idx="1">
                  <c:v>Davis</c:v>
                </c:pt>
                <c:pt idx="2">
                  <c:v>Jones</c:v>
                </c:pt>
                <c:pt idx="3">
                  <c:v>Smith</c:v>
                </c:pt>
                <c:pt idx="4">
                  <c:v>Taylor</c:v>
                </c:pt>
                <c:pt idx="5">
                  <c:v>Wilson</c:v>
                </c:pt>
              </c:strCache>
            </c:strRef>
          </c:cat>
          <c:val>
            <c:numRef>
              <c:f>'Pivot Report'!$AP$8:$AP$14</c:f>
              <c:numCache>
                <c:formatCode>General</c:formatCode>
                <c:ptCount val="6"/>
                <c:pt idx="0">
                  <c:v>8</c:v>
                </c:pt>
                <c:pt idx="1">
                  <c:v>34</c:v>
                </c:pt>
                <c:pt idx="2">
                  <c:v>10</c:v>
                </c:pt>
                <c:pt idx="3">
                  <c:v>27</c:v>
                </c:pt>
                <c:pt idx="4">
                  <c:v>39</c:v>
                </c:pt>
                <c:pt idx="5">
                  <c:v>12</c:v>
                </c:pt>
              </c:numCache>
            </c:numRef>
          </c:val>
          <c:extLst>
            <c:ext xmlns:c16="http://schemas.microsoft.com/office/drawing/2014/chart" uri="{C3380CC4-5D6E-409C-BE32-E72D297353CC}">
              <c16:uniqueId val="{00000001-5D1E-4EE0-9B43-2A3BCD0C1183}"/>
            </c:ext>
          </c:extLst>
        </c:ser>
        <c:dLbls>
          <c:showLegendKey val="0"/>
          <c:showVal val="0"/>
          <c:showCatName val="0"/>
          <c:showSerName val="0"/>
          <c:showPercent val="0"/>
          <c:showBubbleSize val="0"/>
        </c:dLbls>
        <c:gapWidth val="219"/>
        <c:overlap val="-27"/>
        <c:axId val="1590750272"/>
        <c:axId val="1590757952"/>
      </c:barChart>
      <c:catAx>
        <c:axId val="159075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757952"/>
        <c:crosses val="autoZero"/>
        <c:auto val="1"/>
        <c:lblAlgn val="ctr"/>
        <c:lblOffset val="100"/>
        <c:noMultiLvlLbl val="0"/>
      </c:catAx>
      <c:valAx>
        <c:axId val="1590757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75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.xlsx]Pivot Report!Patient gender distribution </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0" i="0" u="none" strike="noStrike" baseline="0">
                <a:solidFill>
                  <a:schemeClr val="tx1"/>
                </a:solidFill>
                <a:latin typeface="Arial" panose="020B0604020202020204" pitchFamily="34" charset="0"/>
                <a:cs typeface="Arial" panose="020B0604020202020204" pitchFamily="34" charset="0"/>
              </a:rPr>
              <a:t>Patient Gender Distribution for Each Doctor</a:t>
            </a:r>
            <a:endParaRPr lang="en-US" sz="1050">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Report'!$AV$6:$AV$7</c:f>
              <c:strCache>
                <c:ptCount val="1"/>
                <c:pt idx="0">
                  <c:v>Brown</c:v>
                </c:pt>
              </c:strCache>
            </c:strRef>
          </c:tx>
          <c:spPr>
            <a:solidFill>
              <a:schemeClr val="accent1"/>
            </a:solidFill>
            <a:ln>
              <a:noFill/>
            </a:ln>
            <a:effectLst/>
          </c:spPr>
          <c:invertIfNegative val="0"/>
          <c:cat>
            <c:strRef>
              <c:f>'Pivot Report'!$AU$8:$AU$20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Report'!$AV$8:$AV$20</c:f>
              <c:numCache>
                <c:formatCode>General</c:formatCode>
                <c:ptCount val="12"/>
                <c:pt idx="0">
                  <c:v>2</c:v>
                </c:pt>
                <c:pt idx="1">
                  <c:v>1</c:v>
                </c:pt>
                <c:pt idx="2">
                  <c:v>1</c:v>
                </c:pt>
                <c:pt idx="3">
                  <c:v>1</c:v>
                </c:pt>
                <c:pt idx="4">
                  <c:v>1</c:v>
                </c:pt>
                <c:pt idx="5">
                  <c:v>2</c:v>
                </c:pt>
                <c:pt idx="6">
                  <c:v>4</c:v>
                </c:pt>
                <c:pt idx="7">
                  <c:v>1</c:v>
                </c:pt>
                <c:pt idx="8">
                  <c:v>1</c:v>
                </c:pt>
                <c:pt idx="10">
                  <c:v>1</c:v>
                </c:pt>
                <c:pt idx="11">
                  <c:v>1</c:v>
                </c:pt>
              </c:numCache>
            </c:numRef>
          </c:val>
          <c:extLst>
            <c:ext xmlns:c16="http://schemas.microsoft.com/office/drawing/2014/chart" uri="{C3380CC4-5D6E-409C-BE32-E72D297353CC}">
              <c16:uniqueId val="{00000000-DF7A-4E6C-9A2E-FD0E64102017}"/>
            </c:ext>
          </c:extLst>
        </c:ser>
        <c:ser>
          <c:idx val="1"/>
          <c:order val="1"/>
          <c:tx>
            <c:strRef>
              <c:f>'Pivot Report'!$AW$6:$AW$7</c:f>
              <c:strCache>
                <c:ptCount val="1"/>
                <c:pt idx="0">
                  <c:v>Davis</c:v>
                </c:pt>
              </c:strCache>
            </c:strRef>
          </c:tx>
          <c:spPr>
            <a:solidFill>
              <a:schemeClr val="accent2"/>
            </a:solidFill>
            <a:ln>
              <a:noFill/>
            </a:ln>
            <a:effectLst/>
          </c:spPr>
          <c:invertIfNegative val="0"/>
          <c:cat>
            <c:strRef>
              <c:f>'Pivot Report'!$AU$8:$AU$20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Report'!$AW$8:$AW$20</c:f>
              <c:numCache>
                <c:formatCode>General</c:formatCode>
                <c:ptCount val="12"/>
                <c:pt idx="0">
                  <c:v>5</c:v>
                </c:pt>
                <c:pt idx="1">
                  <c:v>4</c:v>
                </c:pt>
                <c:pt idx="2">
                  <c:v>5</c:v>
                </c:pt>
                <c:pt idx="3">
                  <c:v>10</c:v>
                </c:pt>
                <c:pt idx="4">
                  <c:v>5</c:v>
                </c:pt>
                <c:pt idx="5">
                  <c:v>4</c:v>
                </c:pt>
                <c:pt idx="6">
                  <c:v>3</c:v>
                </c:pt>
                <c:pt idx="7">
                  <c:v>4</c:v>
                </c:pt>
                <c:pt idx="8">
                  <c:v>4</c:v>
                </c:pt>
                <c:pt idx="9">
                  <c:v>5</c:v>
                </c:pt>
                <c:pt idx="10">
                  <c:v>6</c:v>
                </c:pt>
                <c:pt idx="11">
                  <c:v>3</c:v>
                </c:pt>
              </c:numCache>
            </c:numRef>
          </c:val>
          <c:extLst>
            <c:ext xmlns:c16="http://schemas.microsoft.com/office/drawing/2014/chart" uri="{C3380CC4-5D6E-409C-BE32-E72D297353CC}">
              <c16:uniqueId val="{00000001-DF7A-4E6C-9A2E-FD0E64102017}"/>
            </c:ext>
          </c:extLst>
        </c:ser>
        <c:ser>
          <c:idx val="2"/>
          <c:order val="2"/>
          <c:tx>
            <c:strRef>
              <c:f>'Pivot Report'!$AX$6:$AX$7</c:f>
              <c:strCache>
                <c:ptCount val="1"/>
                <c:pt idx="0">
                  <c:v>Jones</c:v>
                </c:pt>
              </c:strCache>
            </c:strRef>
          </c:tx>
          <c:spPr>
            <a:solidFill>
              <a:schemeClr val="accent3"/>
            </a:solidFill>
            <a:ln>
              <a:noFill/>
            </a:ln>
            <a:effectLst/>
          </c:spPr>
          <c:invertIfNegative val="0"/>
          <c:cat>
            <c:strRef>
              <c:f>'Pivot Report'!$AU$8:$AU$20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Report'!$AX$8:$AX$20</c:f>
              <c:numCache>
                <c:formatCode>General</c:formatCode>
                <c:ptCount val="12"/>
                <c:pt idx="0">
                  <c:v>3</c:v>
                </c:pt>
                <c:pt idx="1">
                  <c:v>1</c:v>
                </c:pt>
                <c:pt idx="2">
                  <c:v>2</c:v>
                </c:pt>
                <c:pt idx="3">
                  <c:v>1</c:v>
                </c:pt>
                <c:pt idx="5">
                  <c:v>4</c:v>
                </c:pt>
                <c:pt idx="8">
                  <c:v>2</c:v>
                </c:pt>
                <c:pt idx="11">
                  <c:v>1</c:v>
                </c:pt>
              </c:numCache>
            </c:numRef>
          </c:val>
          <c:extLst>
            <c:ext xmlns:c16="http://schemas.microsoft.com/office/drawing/2014/chart" uri="{C3380CC4-5D6E-409C-BE32-E72D297353CC}">
              <c16:uniqueId val="{00000000-2414-409A-913A-510DAC8D9BA0}"/>
            </c:ext>
          </c:extLst>
        </c:ser>
        <c:ser>
          <c:idx val="3"/>
          <c:order val="3"/>
          <c:tx>
            <c:strRef>
              <c:f>'Pivot Report'!$AY$6:$AY$7</c:f>
              <c:strCache>
                <c:ptCount val="1"/>
                <c:pt idx="0">
                  <c:v>Smith</c:v>
                </c:pt>
              </c:strCache>
            </c:strRef>
          </c:tx>
          <c:spPr>
            <a:solidFill>
              <a:schemeClr val="accent4"/>
            </a:solidFill>
            <a:ln>
              <a:noFill/>
            </a:ln>
            <a:effectLst/>
          </c:spPr>
          <c:invertIfNegative val="0"/>
          <c:cat>
            <c:strRef>
              <c:f>'Pivot Report'!$AU$8:$AU$20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Report'!$AY$8:$AY$20</c:f>
              <c:numCache>
                <c:formatCode>General</c:formatCode>
                <c:ptCount val="12"/>
                <c:pt idx="0">
                  <c:v>3</c:v>
                </c:pt>
                <c:pt idx="1">
                  <c:v>2</c:v>
                </c:pt>
                <c:pt idx="2">
                  <c:v>3</c:v>
                </c:pt>
                <c:pt idx="3">
                  <c:v>5</c:v>
                </c:pt>
                <c:pt idx="4">
                  <c:v>7</c:v>
                </c:pt>
                <c:pt idx="5">
                  <c:v>2</c:v>
                </c:pt>
                <c:pt idx="6">
                  <c:v>5</c:v>
                </c:pt>
                <c:pt idx="7">
                  <c:v>5</c:v>
                </c:pt>
                <c:pt idx="9">
                  <c:v>1</c:v>
                </c:pt>
                <c:pt idx="10">
                  <c:v>3</c:v>
                </c:pt>
                <c:pt idx="11">
                  <c:v>3</c:v>
                </c:pt>
              </c:numCache>
            </c:numRef>
          </c:val>
          <c:extLst>
            <c:ext xmlns:c16="http://schemas.microsoft.com/office/drawing/2014/chart" uri="{C3380CC4-5D6E-409C-BE32-E72D297353CC}">
              <c16:uniqueId val="{00000001-2414-409A-913A-510DAC8D9BA0}"/>
            </c:ext>
          </c:extLst>
        </c:ser>
        <c:ser>
          <c:idx val="4"/>
          <c:order val="4"/>
          <c:tx>
            <c:strRef>
              <c:f>'Pivot Report'!$AZ$6:$AZ$7</c:f>
              <c:strCache>
                <c:ptCount val="1"/>
                <c:pt idx="0">
                  <c:v>Taylor</c:v>
                </c:pt>
              </c:strCache>
            </c:strRef>
          </c:tx>
          <c:spPr>
            <a:solidFill>
              <a:schemeClr val="accent5"/>
            </a:solidFill>
            <a:ln>
              <a:noFill/>
            </a:ln>
            <a:effectLst/>
          </c:spPr>
          <c:invertIfNegative val="0"/>
          <c:cat>
            <c:strRef>
              <c:f>'Pivot Report'!$AU$8:$AU$20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Report'!$AZ$8:$AZ$20</c:f>
              <c:numCache>
                <c:formatCode>General</c:formatCode>
                <c:ptCount val="12"/>
                <c:pt idx="0">
                  <c:v>5</c:v>
                </c:pt>
                <c:pt idx="1">
                  <c:v>5</c:v>
                </c:pt>
                <c:pt idx="2">
                  <c:v>6</c:v>
                </c:pt>
                <c:pt idx="3">
                  <c:v>6</c:v>
                </c:pt>
                <c:pt idx="4">
                  <c:v>3</c:v>
                </c:pt>
                <c:pt idx="5">
                  <c:v>4</c:v>
                </c:pt>
                <c:pt idx="6">
                  <c:v>3</c:v>
                </c:pt>
                <c:pt idx="7">
                  <c:v>4</c:v>
                </c:pt>
                <c:pt idx="8">
                  <c:v>4</c:v>
                </c:pt>
                <c:pt idx="9">
                  <c:v>6</c:v>
                </c:pt>
                <c:pt idx="10">
                  <c:v>5</c:v>
                </c:pt>
                <c:pt idx="11">
                  <c:v>3</c:v>
                </c:pt>
              </c:numCache>
            </c:numRef>
          </c:val>
          <c:extLst>
            <c:ext xmlns:c16="http://schemas.microsoft.com/office/drawing/2014/chart" uri="{C3380CC4-5D6E-409C-BE32-E72D297353CC}">
              <c16:uniqueId val="{00000007-2414-409A-913A-510DAC8D9BA0}"/>
            </c:ext>
          </c:extLst>
        </c:ser>
        <c:ser>
          <c:idx val="5"/>
          <c:order val="5"/>
          <c:tx>
            <c:strRef>
              <c:f>'Pivot Report'!$BA$6:$BA$7</c:f>
              <c:strCache>
                <c:ptCount val="1"/>
                <c:pt idx="0">
                  <c:v>Wilson</c:v>
                </c:pt>
              </c:strCache>
            </c:strRef>
          </c:tx>
          <c:spPr>
            <a:solidFill>
              <a:schemeClr val="accent6"/>
            </a:solidFill>
            <a:ln>
              <a:noFill/>
            </a:ln>
            <a:effectLst/>
          </c:spPr>
          <c:invertIfNegative val="0"/>
          <c:cat>
            <c:strRef>
              <c:f>'Pivot Report'!$AU$8:$AU$20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Report'!$BA$8:$BA$20</c:f>
              <c:numCache>
                <c:formatCode>General</c:formatCode>
                <c:ptCount val="12"/>
                <c:pt idx="0">
                  <c:v>2</c:v>
                </c:pt>
                <c:pt idx="1">
                  <c:v>1</c:v>
                </c:pt>
                <c:pt idx="2">
                  <c:v>2</c:v>
                </c:pt>
                <c:pt idx="3">
                  <c:v>2</c:v>
                </c:pt>
                <c:pt idx="4">
                  <c:v>3</c:v>
                </c:pt>
                <c:pt idx="5">
                  <c:v>2</c:v>
                </c:pt>
                <c:pt idx="6">
                  <c:v>1</c:v>
                </c:pt>
                <c:pt idx="7">
                  <c:v>1</c:v>
                </c:pt>
                <c:pt idx="9">
                  <c:v>2</c:v>
                </c:pt>
                <c:pt idx="10">
                  <c:v>2</c:v>
                </c:pt>
                <c:pt idx="11">
                  <c:v>1</c:v>
                </c:pt>
              </c:numCache>
            </c:numRef>
          </c:val>
          <c:extLst>
            <c:ext xmlns:c16="http://schemas.microsoft.com/office/drawing/2014/chart" uri="{C3380CC4-5D6E-409C-BE32-E72D297353CC}">
              <c16:uniqueId val="{00000008-2414-409A-913A-510DAC8D9BA0}"/>
            </c:ext>
          </c:extLst>
        </c:ser>
        <c:dLbls>
          <c:showLegendKey val="0"/>
          <c:showVal val="0"/>
          <c:showCatName val="0"/>
          <c:showSerName val="0"/>
          <c:showPercent val="0"/>
          <c:showBubbleSize val="0"/>
        </c:dLbls>
        <c:gapWidth val="219"/>
        <c:overlap val="-27"/>
        <c:axId val="1590795392"/>
        <c:axId val="1590792992"/>
      </c:barChart>
      <c:catAx>
        <c:axId val="159079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792992"/>
        <c:crosses val="autoZero"/>
        <c:auto val="1"/>
        <c:lblAlgn val="ctr"/>
        <c:lblOffset val="100"/>
        <c:noMultiLvlLbl val="0"/>
      </c:catAx>
      <c:valAx>
        <c:axId val="1590792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79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.xlsx]Pivot Report!Age category by gender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baseline="0">
                <a:solidFill>
                  <a:schemeClr val="tx1"/>
                </a:solidFill>
                <a:latin typeface="Arial" panose="020B0604020202020204" pitchFamily="34" charset="0"/>
                <a:cs typeface="Arial" panose="020B0604020202020204" pitchFamily="34" charset="0"/>
              </a:rPr>
              <a:t>Age Groups by Gender</a:t>
            </a:r>
            <a:endParaRPr lang="en-US" sz="1100">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Report'!$BL$6:$BL$7</c:f>
              <c:strCache>
                <c:ptCount val="1"/>
                <c:pt idx="0">
                  <c:v>F</c:v>
                </c:pt>
              </c:strCache>
            </c:strRef>
          </c:tx>
          <c:spPr>
            <a:solidFill>
              <a:schemeClr val="accent1"/>
            </a:solidFill>
            <a:ln>
              <a:noFill/>
            </a:ln>
            <a:effectLst/>
          </c:spPr>
          <c:invertIfNegative val="0"/>
          <c:cat>
            <c:strRef>
              <c:f>'Pivot Report'!$BK$8:$BK$11</c:f>
              <c:strCache>
                <c:ptCount val="3"/>
                <c:pt idx="0">
                  <c:v>adult</c:v>
                </c:pt>
                <c:pt idx="1">
                  <c:v>elderly</c:v>
                </c:pt>
                <c:pt idx="2">
                  <c:v>young adult</c:v>
                </c:pt>
              </c:strCache>
            </c:strRef>
          </c:cat>
          <c:val>
            <c:numRef>
              <c:f>'Pivot Report'!$BL$8:$BL$11</c:f>
              <c:numCache>
                <c:formatCode>General</c:formatCode>
                <c:ptCount val="3"/>
                <c:pt idx="0">
                  <c:v>8</c:v>
                </c:pt>
                <c:pt idx="1">
                  <c:v>9</c:v>
                </c:pt>
                <c:pt idx="2">
                  <c:v>2</c:v>
                </c:pt>
              </c:numCache>
            </c:numRef>
          </c:val>
          <c:extLst>
            <c:ext xmlns:c16="http://schemas.microsoft.com/office/drawing/2014/chart" uri="{C3380CC4-5D6E-409C-BE32-E72D297353CC}">
              <c16:uniqueId val="{00000000-A3AB-4B0F-9441-DE1B8435CFC1}"/>
            </c:ext>
          </c:extLst>
        </c:ser>
        <c:ser>
          <c:idx val="1"/>
          <c:order val="1"/>
          <c:tx>
            <c:strRef>
              <c:f>'Pivot Report'!$BM$6:$BM$7</c:f>
              <c:strCache>
                <c:ptCount val="1"/>
                <c:pt idx="0">
                  <c:v>M</c:v>
                </c:pt>
              </c:strCache>
            </c:strRef>
          </c:tx>
          <c:spPr>
            <a:solidFill>
              <a:schemeClr val="accent2"/>
            </a:solidFill>
            <a:ln>
              <a:noFill/>
            </a:ln>
            <a:effectLst/>
          </c:spPr>
          <c:invertIfNegative val="0"/>
          <c:cat>
            <c:strRef>
              <c:f>'Pivot Report'!$BK$8:$BK$11</c:f>
              <c:strCache>
                <c:ptCount val="3"/>
                <c:pt idx="0">
                  <c:v>adult</c:v>
                </c:pt>
                <c:pt idx="1">
                  <c:v>elderly</c:v>
                </c:pt>
                <c:pt idx="2">
                  <c:v>young adult</c:v>
                </c:pt>
              </c:strCache>
            </c:strRef>
          </c:cat>
          <c:val>
            <c:numRef>
              <c:f>'Pivot Report'!$BM$8:$BM$11</c:f>
              <c:numCache>
                <c:formatCode>General</c:formatCode>
                <c:ptCount val="3"/>
                <c:pt idx="0">
                  <c:v>12</c:v>
                </c:pt>
                <c:pt idx="1">
                  <c:v>12</c:v>
                </c:pt>
                <c:pt idx="2">
                  <c:v>7</c:v>
                </c:pt>
              </c:numCache>
            </c:numRef>
          </c:val>
          <c:extLst>
            <c:ext xmlns:c16="http://schemas.microsoft.com/office/drawing/2014/chart" uri="{C3380CC4-5D6E-409C-BE32-E72D297353CC}">
              <c16:uniqueId val="{00000000-FC95-4B17-8DBF-BEBF504B4E2E}"/>
            </c:ext>
          </c:extLst>
        </c:ser>
        <c:dLbls>
          <c:showLegendKey val="0"/>
          <c:showVal val="0"/>
          <c:showCatName val="0"/>
          <c:showSerName val="0"/>
          <c:showPercent val="0"/>
          <c:showBubbleSize val="0"/>
        </c:dLbls>
        <c:gapWidth val="219"/>
        <c:overlap val="-27"/>
        <c:axId val="1590687872"/>
        <c:axId val="1590688352"/>
      </c:barChart>
      <c:catAx>
        <c:axId val="159068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688352"/>
        <c:crosses val="autoZero"/>
        <c:auto val="1"/>
        <c:lblAlgn val="ctr"/>
        <c:lblOffset val="100"/>
        <c:noMultiLvlLbl val="0"/>
      </c:catAx>
      <c:valAx>
        <c:axId val="1590688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68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.xlsx]Pivot Report!PivotTable11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baseline="0">
                <a:solidFill>
                  <a:schemeClr val="tx1"/>
                </a:solidFill>
                <a:latin typeface="Arial" panose="020B0604020202020204" pitchFamily="34" charset="0"/>
                <a:cs typeface="Arial" panose="020B0604020202020204" pitchFamily="34" charset="0"/>
              </a:rPr>
              <a:t>Registered Patients by Year</a:t>
            </a:r>
            <a:endParaRPr lang="en-US" sz="1100">
              <a:solidFill>
                <a:schemeClr val="tx1"/>
              </a:solidFill>
              <a:latin typeface="Arial" panose="020B0604020202020204" pitchFamily="34" charset="0"/>
              <a:cs typeface="Arial" panose="020B0604020202020204" pitchFamily="34" charset="0"/>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Report'!$BS$6:$BS$7</c:f>
              <c:strCache>
                <c:ptCount val="1"/>
                <c:pt idx="0">
                  <c:v>1950s</c:v>
                </c:pt>
              </c:strCache>
            </c:strRef>
          </c:tx>
          <c:spPr>
            <a:solidFill>
              <a:schemeClr val="accent1"/>
            </a:solidFill>
            <a:ln>
              <a:noFill/>
            </a:ln>
            <a:effectLst/>
          </c:spPr>
          <c:invertIfNegative val="0"/>
          <c:cat>
            <c:strRef>
              <c:f>'Pivot Report'!$BR$8:$BR$11</c:f>
              <c:strCache>
                <c:ptCount val="3"/>
                <c:pt idx="0">
                  <c:v>2021</c:v>
                </c:pt>
                <c:pt idx="1">
                  <c:v>2022</c:v>
                </c:pt>
                <c:pt idx="2">
                  <c:v>2023</c:v>
                </c:pt>
              </c:strCache>
            </c:strRef>
          </c:cat>
          <c:val>
            <c:numRef>
              <c:f>'Pivot Report'!$BS$8:$BS$11</c:f>
              <c:numCache>
                <c:formatCode>General</c:formatCode>
                <c:ptCount val="3"/>
                <c:pt idx="0">
                  <c:v>2</c:v>
                </c:pt>
                <c:pt idx="1">
                  <c:v>3</c:v>
                </c:pt>
                <c:pt idx="2">
                  <c:v>1</c:v>
                </c:pt>
              </c:numCache>
            </c:numRef>
          </c:val>
          <c:extLst>
            <c:ext xmlns:c16="http://schemas.microsoft.com/office/drawing/2014/chart" uri="{C3380CC4-5D6E-409C-BE32-E72D297353CC}">
              <c16:uniqueId val="{00000008-1F21-4233-84CD-92F85480107D}"/>
            </c:ext>
          </c:extLst>
        </c:ser>
        <c:ser>
          <c:idx val="1"/>
          <c:order val="1"/>
          <c:tx>
            <c:strRef>
              <c:f>'Pivot Report'!$BT$6:$BT$7</c:f>
              <c:strCache>
                <c:ptCount val="1"/>
                <c:pt idx="0">
                  <c:v>1960s</c:v>
                </c:pt>
              </c:strCache>
            </c:strRef>
          </c:tx>
          <c:spPr>
            <a:solidFill>
              <a:schemeClr val="accent2"/>
            </a:solidFill>
            <a:ln>
              <a:noFill/>
            </a:ln>
            <a:effectLst/>
          </c:spPr>
          <c:invertIfNegative val="0"/>
          <c:cat>
            <c:strRef>
              <c:f>'Pivot Report'!$BR$8:$BR$11</c:f>
              <c:strCache>
                <c:ptCount val="3"/>
                <c:pt idx="0">
                  <c:v>2021</c:v>
                </c:pt>
                <c:pt idx="1">
                  <c:v>2022</c:v>
                </c:pt>
                <c:pt idx="2">
                  <c:v>2023</c:v>
                </c:pt>
              </c:strCache>
            </c:strRef>
          </c:cat>
          <c:val>
            <c:numRef>
              <c:f>'Pivot Report'!$BT$8:$BT$11</c:f>
              <c:numCache>
                <c:formatCode>General</c:formatCode>
                <c:ptCount val="3"/>
                <c:pt idx="0">
                  <c:v>5</c:v>
                </c:pt>
                <c:pt idx="1">
                  <c:v>2</c:v>
                </c:pt>
                <c:pt idx="2">
                  <c:v>1</c:v>
                </c:pt>
              </c:numCache>
            </c:numRef>
          </c:val>
          <c:extLst>
            <c:ext xmlns:c16="http://schemas.microsoft.com/office/drawing/2014/chart" uri="{C3380CC4-5D6E-409C-BE32-E72D297353CC}">
              <c16:uniqueId val="{0000000A-1F21-4233-84CD-92F85480107D}"/>
            </c:ext>
          </c:extLst>
        </c:ser>
        <c:ser>
          <c:idx val="2"/>
          <c:order val="2"/>
          <c:tx>
            <c:strRef>
              <c:f>'Pivot Report'!$BU$6:$BU$7</c:f>
              <c:strCache>
                <c:ptCount val="1"/>
                <c:pt idx="0">
                  <c:v>1970s</c:v>
                </c:pt>
              </c:strCache>
            </c:strRef>
          </c:tx>
          <c:spPr>
            <a:solidFill>
              <a:schemeClr val="accent3"/>
            </a:solidFill>
            <a:ln>
              <a:noFill/>
            </a:ln>
            <a:effectLst/>
          </c:spPr>
          <c:invertIfNegative val="0"/>
          <c:cat>
            <c:strRef>
              <c:f>'Pivot Report'!$BR$8:$BR$11</c:f>
              <c:strCache>
                <c:ptCount val="3"/>
                <c:pt idx="0">
                  <c:v>2021</c:v>
                </c:pt>
                <c:pt idx="1">
                  <c:v>2022</c:v>
                </c:pt>
                <c:pt idx="2">
                  <c:v>2023</c:v>
                </c:pt>
              </c:strCache>
            </c:strRef>
          </c:cat>
          <c:val>
            <c:numRef>
              <c:f>'Pivot Report'!$BU$8:$BU$11</c:f>
              <c:numCache>
                <c:formatCode>General</c:formatCode>
                <c:ptCount val="3"/>
                <c:pt idx="0">
                  <c:v>2</c:v>
                </c:pt>
                <c:pt idx="1">
                  <c:v>3</c:v>
                </c:pt>
                <c:pt idx="2">
                  <c:v>4</c:v>
                </c:pt>
              </c:numCache>
            </c:numRef>
          </c:val>
          <c:extLst>
            <c:ext xmlns:c16="http://schemas.microsoft.com/office/drawing/2014/chart" uri="{C3380CC4-5D6E-409C-BE32-E72D297353CC}">
              <c16:uniqueId val="{00000017-1F21-4233-84CD-92F85480107D}"/>
            </c:ext>
          </c:extLst>
        </c:ser>
        <c:ser>
          <c:idx val="3"/>
          <c:order val="3"/>
          <c:tx>
            <c:strRef>
              <c:f>'Pivot Report'!$BV$6:$BV$7</c:f>
              <c:strCache>
                <c:ptCount val="1"/>
                <c:pt idx="0">
                  <c:v>1980s</c:v>
                </c:pt>
              </c:strCache>
            </c:strRef>
          </c:tx>
          <c:spPr>
            <a:solidFill>
              <a:schemeClr val="accent4"/>
            </a:solidFill>
            <a:ln>
              <a:noFill/>
            </a:ln>
            <a:effectLst/>
          </c:spPr>
          <c:invertIfNegative val="0"/>
          <c:cat>
            <c:strRef>
              <c:f>'Pivot Report'!$BR$8:$BR$11</c:f>
              <c:strCache>
                <c:ptCount val="3"/>
                <c:pt idx="0">
                  <c:v>2021</c:v>
                </c:pt>
                <c:pt idx="1">
                  <c:v>2022</c:v>
                </c:pt>
                <c:pt idx="2">
                  <c:v>2023</c:v>
                </c:pt>
              </c:strCache>
            </c:strRef>
          </c:cat>
          <c:val>
            <c:numRef>
              <c:f>'Pivot Report'!$BV$8:$BV$11</c:f>
              <c:numCache>
                <c:formatCode>General</c:formatCode>
                <c:ptCount val="3"/>
                <c:pt idx="0">
                  <c:v>4</c:v>
                </c:pt>
                <c:pt idx="1">
                  <c:v>3</c:v>
                </c:pt>
                <c:pt idx="2">
                  <c:v>1</c:v>
                </c:pt>
              </c:numCache>
            </c:numRef>
          </c:val>
          <c:extLst>
            <c:ext xmlns:c16="http://schemas.microsoft.com/office/drawing/2014/chart" uri="{C3380CC4-5D6E-409C-BE32-E72D297353CC}">
              <c16:uniqueId val="{0000001B-1F21-4233-84CD-92F85480107D}"/>
            </c:ext>
          </c:extLst>
        </c:ser>
        <c:ser>
          <c:idx val="4"/>
          <c:order val="4"/>
          <c:tx>
            <c:strRef>
              <c:f>'Pivot Report'!$BW$6:$BW$7</c:f>
              <c:strCache>
                <c:ptCount val="1"/>
                <c:pt idx="0">
                  <c:v>1990s</c:v>
                </c:pt>
              </c:strCache>
            </c:strRef>
          </c:tx>
          <c:spPr>
            <a:solidFill>
              <a:schemeClr val="accent5"/>
            </a:solidFill>
            <a:ln>
              <a:noFill/>
            </a:ln>
            <a:effectLst/>
          </c:spPr>
          <c:invertIfNegative val="0"/>
          <c:cat>
            <c:strRef>
              <c:f>'Pivot Report'!$BR$8:$BR$11</c:f>
              <c:strCache>
                <c:ptCount val="3"/>
                <c:pt idx="0">
                  <c:v>2021</c:v>
                </c:pt>
                <c:pt idx="1">
                  <c:v>2022</c:v>
                </c:pt>
                <c:pt idx="2">
                  <c:v>2023</c:v>
                </c:pt>
              </c:strCache>
            </c:strRef>
          </c:cat>
          <c:val>
            <c:numRef>
              <c:f>'Pivot Report'!$BW$8:$BW$11</c:f>
              <c:numCache>
                <c:formatCode>General</c:formatCode>
                <c:ptCount val="3"/>
                <c:pt idx="0">
                  <c:v>6</c:v>
                </c:pt>
                <c:pt idx="1">
                  <c:v>3</c:v>
                </c:pt>
                <c:pt idx="2">
                  <c:v>4</c:v>
                </c:pt>
              </c:numCache>
            </c:numRef>
          </c:val>
          <c:extLst>
            <c:ext xmlns:c16="http://schemas.microsoft.com/office/drawing/2014/chart" uri="{C3380CC4-5D6E-409C-BE32-E72D297353CC}">
              <c16:uniqueId val="{0000001C-1F21-4233-84CD-92F85480107D}"/>
            </c:ext>
          </c:extLst>
        </c:ser>
        <c:ser>
          <c:idx val="5"/>
          <c:order val="5"/>
          <c:tx>
            <c:strRef>
              <c:f>'Pivot Report'!$BX$6:$BX$7</c:f>
              <c:strCache>
                <c:ptCount val="1"/>
                <c:pt idx="0">
                  <c:v>2000s</c:v>
                </c:pt>
              </c:strCache>
            </c:strRef>
          </c:tx>
          <c:spPr>
            <a:solidFill>
              <a:schemeClr val="accent6"/>
            </a:solidFill>
            <a:ln>
              <a:noFill/>
            </a:ln>
            <a:effectLst/>
          </c:spPr>
          <c:invertIfNegative val="0"/>
          <c:cat>
            <c:strRef>
              <c:f>'Pivot Report'!$BR$8:$BR$11</c:f>
              <c:strCache>
                <c:ptCount val="3"/>
                <c:pt idx="0">
                  <c:v>2021</c:v>
                </c:pt>
                <c:pt idx="1">
                  <c:v>2022</c:v>
                </c:pt>
                <c:pt idx="2">
                  <c:v>2023</c:v>
                </c:pt>
              </c:strCache>
            </c:strRef>
          </c:cat>
          <c:val>
            <c:numRef>
              <c:f>'Pivot Report'!$BX$8:$BX$11</c:f>
              <c:numCache>
                <c:formatCode>General</c:formatCode>
                <c:ptCount val="3"/>
                <c:pt idx="0">
                  <c:v>2</c:v>
                </c:pt>
                <c:pt idx="1">
                  <c:v>3</c:v>
                </c:pt>
                <c:pt idx="2">
                  <c:v>1</c:v>
                </c:pt>
              </c:numCache>
            </c:numRef>
          </c:val>
          <c:extLst>
            <c:ext xmlns:c16="http://schemas.microsoft.com/office/drawing/2014/chart" uri="{C3380CC4-5D6E-409C-BE32-E72D297353CC}">
              <c16:uniqueId val="{0000001D-1F21-4233-84CD-92F85480107D}"/>
            </c:ext>
          </c:extLst>
        </c:ser>
        <c:dLbls>
          <c:showLegendKey val="0"/>
          <c:showVal val="0"/>
          <c:showCatName val="0"/>
          <c:showSerName val="0"/>
          <c:showPercent val="0"/>
          <c:showBubbleSize val="0"/>
        </c:dLbls>
        <c:gapWidth val="182"/>
        <c:axId val="1590784352"/>
        <c:axId val="1590781472"/>
      </c:barChart>
      <c:catAx>
        <c:axId val="1590784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781472"/>
        <c:crosses val="autoZero"/>
        <c:auto val="1"/>
        <c:lblAlgn val="ctr"/>
        <c:lblOffset val="100"/>
        <c:noMultiLvlLbl val="0"/>
      </c:catAx>
      <c:valAx>
        <c:axId val="1590781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78435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.xlsx]Pivot Report!Number of patients per branch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baseline="0">
                <a:solidFill>
                  <a:schemeClr val="tx1"/>
                </a:solidFill>
                <a:latin typeface="Arial" panose="020B0604020202020204" pitchFamily="34" charset="0"/>
                <a:cs typeface="Arial" panose="020B0604020202020204" pitchFamily="34" charset="0"/>
              </a:rPr>
              <a:t>Patients by Branch</a:t>
            </a:r>
            <a:endParaRPr lang="en-US" sz="1100">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Report'!$CM$6:$CM$7</c:f>
              <c:strCache>
                <c:ptCount val="1"/>
                <c:pt idx="0">
                  <c:v>Central Hospital</c:v>
                </c:pt>
              </c:strCache>
            </c:strRef>
          </c:tx>
          <c:spPr>
            <a:solidFill>
              <a:schemeClr val="accent1"/>
            </a:solidFill>
            <a:ln>
              <a:noFill/>
            </a:ln>
            <a:effectLst/>
          </c:spPr>
          <c:invertIfNegative val="0"/>
          <c:cat>
            <c:strRef>
              <c:f>'Pivot Report'!$CL$8:$CL$19</c:f>
              <c:strCache>
                <c:ptCount val="11"/>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ديسمبر</c:v>
                </c:pt>
              </c:strCache>
            </c:strRef>
          </c:cat>
          <c:val>
            <c:numRef>
              <c:f>'Pivot Report'!$CM$8:$CM$19</c:f>
              <c:numCache>
                <c:formatCode>General</c:formatCode>
                <c:ptCount val="11"/>
                <c:pt idx="0">
                  <c:v>6</c:v>
                </c:pt>
                <c:pt idx="2">
                  <c:v>4</c:v>
                </c:pt>
                <c:pt idx="3">
                  <c:v>9</c:v>
                </c:pt>
                <c:pt idx="4">
                  <c:v>11</c:v>
                </c:pt>
                <c:pt idx="5">
                  <c:v>13</c:v>
                </c:pt>
                <c:pt idx="6">
                  <c:v>8</c:v>
                </c:pt>
                <c:pt idx="7">
                  <c:v>7</c:v>
                </c:pt>
                <c:pt idx="8">
                  <c:v>17</c:v>
                </c:pt>
                <c:pt idx="9">
                  <c:v>4</c:v>
                </c:pt>
                <c:pt idx="10">
                  <c:v>5</c:v>
                </c:pt>
              </c:numCache>
            </c:numRef>
          </c:val>
          <c:extLst>
            <c:ext xmlns:c16="http://schemas.microsoft.com/office/drawing/2014/chart" uri="{C3380CC4-5D6E-409C-BE32-E72D297353CC}">
              <c16:uniqueId val="{00000000-DACA-444C-B3B9-3462F6BE497B}"/>
            </c:ext>
          </c:extLst>
        </c:ser>
        <c:ser>
          <c:idx val="1"/>
          <c:order val="1"/>
          <c:tx>
            <c:strRef>
              <c:f>'Pivot Report'!$CN$6:$CN$7</c:f>
              <c:strCache>
                <c:ptCount val="1"/>
                <c:pt idx="0">
                  <c:v>Eastside Clinic</c:v>
                </c:pt>
              </c:strCache>
            </c:strRef>
          </c:tx>
          <c:spPr>
            <a:solidFill>
              <a:schemeClr val="accent2"/>
            </a:solidFill>
            <a:ln>
              <a:noFill/>
            </a:ln>
            <a:effectLst/>
          </c:spPr>
          <c:invertIfNegative val="0"/>
          <c:cat>
            <c:strRef>
              <c:f>'Pivot Report'!$CL$8:$CL$19</c:f>
              <c:strCache>
                <c:ptCount val="11"/>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ديسمبر</c:v>
                </c:pt>
              </c:strCache>
            </c:strRef>
          </c:cat>
          <c:val>
            <c:numRef>
              <c:f>'Pivot Report'!$CN$8:$CN$19</c:f>
              <c:numCache>
                <c:formatCode>General</c:formatCode>
                <c:ptCount val="11"/>
                <c:pt idx="0">
                  <c:v>3</c:v>
                </c:pt>
                <c:pt idx="1">
                  <c:v>2</c:v>
                </c:pt>
                <c:pt idx="2">
                  <c:v>3</c:v>
                </c:pt>
                <c:pt idx="3">
                  <c:v>10</c:v>
                </c:pt>
                <c:pt idx="4">
                  <c:v>3</c:v>
                </c:pt>
                <c:pt idx="5">
                  <c:v>8</c:v>
                </c:pt>
                <c:pt idx="6">
                  <c:v>9</c:v>
                </c:pt>
                <c:pt idx="7">
                  <c:v>3</c:v>
                </c:pt>
                <c:pt idx="8">
                  <c:v>12</c:v>
                </c:pt>
                <c:pt idx="9">
                  <c:v>4</c:v>
                </c:pt>
                <c:pt idx="10">
                  <c:v>5</c:v>
                </c:pt>
              </c:numCache>
            </c:numRef>
          </c:val>
          <c:extLst>
            <c:ext xmlns:c16="http://schemas.microsoft.com/office/drawing/2014/chart" uri="{C3380CC4-5D6E-409C-BE32-E72D297353CC}">
              <c16:uniqueId val="{00000002-9A8D-4B96-976B-E2DDC8F60FEF}"/>
            </c:ext>
          </c:extLst>
        </c:ser>
        <c:ser>
          <c:idx val="2"/>
          <c:order val="2"/>
          <c:tx>
            <c:strRef>
              <c:f>'Pivot Report'!$CO$6:$CO$7</c:f>
              <c:strCache>
                <c:ptCount val="1"/>
                <c:pt idx="0">
                  <c:v>Westside Clinic</c:v>
                </c:pt>
              </c:strCache>
            </c:strRef>
          </c:tx>
          <c:spPr>
            <a:solidFill>
              <a:schemeClr val="accent3"/>
            </a:solidFill>
            <a:ln>
              <a:noFill/>
            </a:ln>
            <a:effectLst/>
          </c:spPr>
          <c:invertIfNegative val="0"/>
          <c:cat>
            <c:strRef>
              <c:f>'Pivot Report'!$CL$8:$CL$19</c:f>
              <c:strCache>
                <c:ptCount val="11"/>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ديسمبر</c:v>
                </c:pt>
              </c:strCache>
            </c:strRef>
          </c:cat>
          <c:val>
            <c:numRef>
              <c:f>'Pivot Report'!$CO$8:$CO$19</c:f>
              <c:numCache>
                <c:formatCode>General</c:formatCode>
                <c:ptCount val="11"/>
                <c:pt idx="0">
                  <c:v>4</c:v>
                </c:pt>
                <c:pt idx="2">
                  <c:v>2</c:v>
                </c:pt>
                <c:pt idx="3">
                  <c:v>6</c:v>
                </c:pt>
                <c:pt idx="4">
                  <c:v>4</c:v>
                </c:pt>
                <c:pt idx="5">
                  <c:v>7</c:v>
                </c:pt>
                <c:pt idx="6">
                  <c:v>6</c:v>
                </c:pt>
                <c:pt idx="7">
                  <c:v>1</c:v>
                </c:pt>
                <c:pt idx="8">
                  <c:v>10</c:v>
                </c:pt>
                <c:pt idx="9">
                  <c:v>7</c:v>
                </c:pt>
                <c:pt idx="10">
                  <c:v>7</c:v>
                </c:pt>
              </c:numCache>
            </c:numRef>
          </c:val>
          <c:extLst>
            <c:ext xmlns:c16="http://schemas.microsoft.com/office/drawing/2014/chart" uri="{C3380CC4-5D6E-409C-BE32-E72D297353CC}">
              <c16:uniqueId val="{00000003-9A8D-4B96-976B-E2DDC8F60FEF}"/>
            </c:ext>
          </c:extLst>
        </c:ser>
        <c:dLbls>
          <c:showLegendKey val="0"/>
          <c:showVal val="0"/>
          <c:showCatName val="0"/>
          <c:showSerName val="0"/>
          <c:showPercent val="0"/>
          <c:showBubbleSize val="0"/>
        </c:dLbls>
        <c:gapWidth val="219"/>
        <c:overlap val="-27"/>
        <c:axId val="1590789632"/>
        <c:axId val="1590776192"/>
      </c:barChart>
      <c:catAx>
        <c:axId val="159078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776192"/>
        <c:crosses val="autoZero"/>
        <c:auto val="1"/>
        <c:lblAlgn val="ctr"/>
        <c:lblOffset val="100"/>
        <c:noMultiLvlLbl val="0"/>
      </c:catAx>
      <c:valAx>
        <c:axId val="1590776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78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.xlsx]Pivot Report!o	Appointments over months</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200" b="0" i="0" u="none" strike="noStrike" baseline="0">
                <a:solidFill>
                  <a:schemeClr val="tx1"/>
                </a:solidFill>
                <a:latin typeface="Arial" panose="020B0604020202020204" pitchFamily="34" charset="0"/>
                <a:cs typeface="Arial" panose="020B0604020202020204" pitchFamily="34" charset="0"/>
              </a:rPr>
              <a:t>Appointments by Month</a:t>
            </a:r>
            <a:endParaRPr lang="en-US" sz="1100">
              <a:solidFill>
                <a:schemeClr val="tx1"/>
              </a:solidFill>
              <a:effectLst/>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Report'!$F$6</c:f>
              <c:strCache>
                <c:ptCount val="1"/>
                <c:pt idx="0">
                  <c:v>Total</c:v>
                </c:pt>
              </c:strCache>
            </c:strRef>
          </c:tx>
          <c:spPr>
            <a:ln w="28575" cap="rnd">
              <a:solidFill>
                <a:schemeClr val="tx2">
                  <a:lumMod val="75000"/>
                  <a:lumOff val="25000"/>
                </a:schemeClr>
              </a:solidFill>
              <a:round/>
            </a:ln>
            <a:effectLst/>
          </c:spPr>
          <c:marker>
            <c:symbol val="none"/>
          </c:marker>
          <c:cat>
            <c:strRef>
              <c:f>'Pivot Report'!$E$7:$E$19</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Report'!$F$7:$F$19</c:f>
              <c:numCache>
                <c:formatCode>General</c:formatCode>
                <c:ptCount val="12"/>
                <c:pt idx="0">
                  <c:v>20</c:v>
                </c:pt>
                <c:pt idx="1">
                  <c:v>14</c:v>
                </c:pt>
                <c:pt idx="2">
                  <c:v>19</c:v>
                </c:pt>
                <c:pt idx="3">
                  <c:v>25</c:v>
                </c:pt>
                <c:pt idx="4">
                  <c:v>19</c:v>
                </c:pt>
                <c:pt idx="5">
                  <c:v>18</c:v>
                </c:pt>
                <c:pt idx="6">
                  <c:v>16</c:v>
                </c:pt>
                <c:pt idx="7">
                  <c:v>15</c:v>
                </c:pt>
                <c:pt idx="8">
                  <c:v>11</c:v>
                </c:pt>
                <c:pt idx="9">
                  <c:v>14</c:v>
                </c:pt>
                <c:pt idx="10">
                  <c:v>17</c:v>
                </c:pt>
                <c:pt idx="11">
                  <c:v>12</c:v>
                </c:pt>
              </c:numCache>
            </c:numRef>
          </c:val>
          <c:smooth val="0"/>
          <c:extLst>
            <c:ext xmlns:c16="http://schemas.microsoft.com/office/drawing/2014/chart" uri="{C3380CC4-5D6E-409C-BE32-E72D297353CC}">
              <c16:uniqueId val="{00000000-C1DB-4F4C-A48E-6CB582C78E8C}"/>
            </c:ext>
          </c:extLst>
        </c:ser>
        <c:dLbls>
          <c:showLegendKey val="0"/>
          <c:showVal val="0"/>
          <c:showCatName val="0"/>
          <c:showSerName val="0"/>
          <c:showPercent val="0"/>
          <c:showBubbleSize val="0"/>
        </c:dLbls>
        <c:smooth val="0"/>
        <c:axId val="1789396448"/>
        <c:axId val="1789398848"/>
      </c:lineChart>
      <c:catAx>
        <c:axId val="1789396448"/>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9398848"/>
        <c:crosses val="autoZero"/>
        <c:auto val="1"/>
        <c:lblAlgn val="ctr"/>
        <c:lblOffset val="100"/>
        <c:noMultiLvlLbl val="0"/>
      </c:catAx>
      <c:valAx>
        <c:axId val="1789398848"/>
        <c:scaling>
          <c:orientation val="minMax"/>
        </c:scaling>
        <c:delete val="0"/>
        <c:axPos val="l"/>
        <c:majorGridlines>
          <c:spPr>
            <a:ln w="9525" cap="flat" cmpd="sng" algn="ctr">
              <a:solidFill>
                <a:schemeClr val="bg1">
                  <a:lumMod val="85000"/>
                </a:schemeClr>
              </a:solidFill>
              <a:round/>
            </a:ln>
            <a:effectLst/>
          </c:spPr>
        </c:majorGridlines>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9396448"/>
        <c:crosses val="autoZero"/>
        <c:crossBetween val="between"/>
      </c:valAx>
      <c:spPr>
        <a:noFill/>
        <a:ln>
          <a:solidFill>
            <a:schemeClr val="bg1">
              <a:lumMod val="95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.xlsx]Pivot Report!reason for visits</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100" b="0" i="0" u="none" strike="noStrike" baseline="0">
                <a:solidFill>
                  <a:schemeClr val="tx1"/>
                </a:solidFill>
                <a:latin typeface="Arial" panose="020B0604020202020204" pitchFamily="34" charset="0"/>
                <a:cs typeface="Arial" panose="020B0604020202020204" pitchFamily="34" charset="0"/>
              </a:rPr>
              <a:t>Reasons for Visits</a:t>
            </a:r>
            <a:endParaRPr lang="en-US" sz="1050">
              <a:solidFill>
                <a:schemeClr val="tx1"/>
              </a:solidFill>
              <a:effectLst/>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Report'!$K$6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Report'!$J$7:$J$12</c:f>
              <c:strCache>
                <c:ptCount val="5"/>
                <c:pt idx="0">
                  <c:v>Checkup</c:v>
                </c:pt>
                <c:pt idx="1">
                  <c:v>Consultation</c:v>
                </c:pt>
                <c:pt idx="2">
                  <c:v>Emergency</c:v>
                </c:pt>
                <c:pt idx="3">
                  <c:v>Follow-up</c:v>
                </c:pt>
                <c:pt idx="4">
                  <c:v>Therapy</c:v>
                </c:pt>
              </c:strCache>
            </c:strRef>
          </c:cat>
          <c:val>
            <c:numRef>
              <c:f>'Pivot Report'!$K$7:$K$12</c:f>
              <c:numCache>
                <c:formatCode>General</c:formatCode>
                <c:ptCount val="5"/>
                <c:pt idx="0">
                  <c:v>45</c:v>
                </c:pt>
                <c:pt idx="1">
                  <c:v>43</c:v>
                </c:pt>
                <c:pt idx="2">
                  <c:v>29</c:v>
                </c:pt>
                <c:pt idx="3">
                  <c:v>41</c:v>
                </c:pt>
                <c:pt idx="4">
                  <c:v>42</c:v>
                </c:pt>
              </c:numCache>
            </c:numRef>
          </c:val>
          <c:extLst>
            <c:ext xmlns:c16="http://schemas.microsoft.com/office/drawing/2014/chart" uri="{C3380CC4-5D6E-409C-BE32-E72D297353CC}">
              <c16:uniqueId val="{00000000-65E9-4635-87AA-C1C888B24F47}"/>
            </c:ext>
          </c:extLst>
        </c:ser>
        <c:dLbls>
          <c:dLblPos val="inEnd"/>
          <c:showLegendKey val="0"/>
          <c:showVal val="1"/>
          <c:showCatName val="0"/>
          <c:showSerName val="0"/>
          <c:showPercent val="0"/>
          <c:showBubbleSize val="0"/>
        </c:dLbls>
        <c:gapWidth val="219"/>
        <c:axId val="1894496496"/>
        <c:axId val="1894491216"/>
      </c:barChart>
      <c:catAx>
        <c:axId val="1894496496"/>
        <c:scaling>
          <c:orientation val="minMax"/>
        </c:scaling>
        <c:delete val="0"/>
        <c:axPos val="l"/>
        <c:numFmt formatCode="General"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94491216"/>
        <c:crosses val="autoZero"/>
        <c:auto val="1"/>
        <c:lblAlgn val="ctr"/>
        <c:lblOffset val="100"/>
        <c:noMultiLvlLbl val="0"/>
      </c:catAx>
      <c:valAx>
        <c:axId val="1894491216"/>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894496496"/>
        <c:crosses val="autoZero"/>
        <c:crossBetween val="between"/>
      </c:valAx>
      <c:spPr>
        <a:noFill/>
        <a:ln>
          <a:solidFill>
            <a:schemeClr val="accent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.xlsx]Pivot Report!appointments status over months</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b="0" i="0" u="none" strike="noStrike" baseline="0">
                <a:solidFill>
                  <a:schemeClr val="tx1"/>
                </a:solidFill>
                <a:latin typeface="Arial" panose="020B0604020202020204" pitchFamily="34" charset="0"/>
                <a:cs typeface="Arial" panose="020B0604020202020204" pitchFamily="34" charset="0"/>
              </a:rPr>
              <a:t>Appointment Status by Month</a:t>
            </a:r>
            <a:endParaRPr lang="en-US" sz="1100">
              <a:solidFill>
                <a:schemeClr val="tx1"/>
              </a:solidFill>
              <a:effectLst/>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Report'!$P$6:$P$7</c:f>
              <c:strCache>
                <c:ptCount val="1"/>
                <c:pt idx="0">
                  <c:v>Cancelled</c:v>
                </c:pt>
              </c:strCache>
            </c:strRef>
          </c:tx>
          <c:spPr>
            <a:solidFill>
              <a:schemeClr val="accent1"/>
            </a:solidFill>
            <a:ln>
              <a:noFill/>
            </a:ln>
            <a:effectLst/>
          </c:spPr>
          <c:invertIfNegative val="0"/>
          <c:cat>
            <c:strRef>
              <c:f>'Pivot Report'!$O$8:$O$20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Report'!$P$8:$P$20</c:f>
              <c:numCache>
                <c:formatCode>General</c:formatCode>
                <c:ptCount val="12"/>
                <c:pt idx="0">
                  <c:v>6</c:v>
                </c:pt>
                <c:pt idx="1">
                  <c:v>3</c:v>
                </c:pt>
                <c:pt idx="2">
                  <c:v>4</c:v>
                </c:pt>
                <c:pt idx="3">
                  <c:v>7</c:v>
                </c:pt>
                <c:pt idx="4">
                  <c:v>6</c:v>
                </c:pt>
                <c:pt idx="5">
                  <c:v>2</c:v>
                </c:pt>
                <c:pt idx="6">
                  <c:v>4</c:v>
                </c:pt>
                <c:pt idx="7">
                  <c:v>3</c:v>
                </c:pt>
                <c:pt idx="8">
                  <c:v>3</c:v>
                </c:pt>
                <c:pt idx="9">
                  <c:v>5</c:v>
                </c:pt>
                <c:pt idx="10">
                  <c:v>3</c:v>
                </c:pt>
                <c:pt idx="11">
                  <c:v>5</c:v>
                </c:pt>
              </c:numCache>
            </c:numRef>
          </c:val>
          <c:extLst>
            <c:ext xmlns:c16="http://schemas.microsoft.com/office/drawing/2014/chart" uri="{C3380CC4-5D6E-409C-BE32-E72D297353CC}">
              <c16:uniqueId val="{00000000-A80A-41FD-977A-2C7E03F96C90}"/>
            </c:ext>
          </c:extLst>
        </c:ser>
        <c:ser>
          <c:idx val="1"/>
          <c:order val="1"/>
          <c:tx>
            <c:strRef>
              <c:f>'Pivot Report'!$Q$6:$Q$7</c:f>
              <c:strCache>
                <c:ptCount val="1"/>
                <c:pt idx="0">
                  <c:v>Completed</c:v>
                </c:pt>
              </c:strCache>
            </c:strRef>
          </c:tx>
          <c:spPr>
            <a:solidFill>
              <a:schemeClr val="accent2"/>
            </a:solidFill>
            <a:ln>
              <a:noFill/>
            </a:ln>
            <a:effectLst/>
          </c:spPr>
          <c:invertIfNegative val="0"/>
          <c:cat>
            <c:strRef>
              <c:f>'Pivot Report'!$O$8:$O$20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Report'!$Q$8:$Q$20</c:f>
              <c:numCache>
                <c:formatCode>General</c:formatCode>
                <c:ptCount val="12"/>
                <c:pt idx="0">
                  <c:v>1</c:v>
                </c:pt>
                <c:pt idx="1">
                  <c:v>6</c:v>
                </c:pt>
                <c:pt idx="2">
                  <c:v>4</c:v>
                </c:pt>
                <c:pt idx="3">
                  <c:v>9</c:v>
                </c:pt>
                <c:pt idx="4">
                  <c:v>6</c:v>
                </c:pt>
                <c:pt idx="5">
                  <c:v>4</c:v>
                </c:pt>
                <c:pt idx="6">
                  <c:v>5</c:v>
                </c:pt>
                <c:pt idx="7">
                  <c:v>3</c:v>
                </c:pt>
                <c:pt idx="8">
                  <c:v>2</c:v>
                </c:pt>
                <c:pt idx="10">
                  <c:v>3</c:v>
                </c:pt>
                <c:pt idx="11">
                  <c:v>3</c:v>
                </c:pt>
              </c:numCache>
            </c:numRef>
          </c:val>
          <c:extLst>
            <c:ext xmlns:c16="http://schemas.microsoft.com/office/drawing/2014/chart" uri="{C3380CC4-5D6E-409C-BE32-E72D297353CC}">
              <c16:uniqueId val="{00000004-F831-46D9-AAFE-C3A902F68E6B}"/>
            </c:ext>
          </c:extLst>
        </c:ser>
        <c:ser>
          <c:idx val="2"/>
          <c:order val="2"/>
          <c:tx>
            <c:strRef>
              <c:f>'Pivot Report'!$R$6:$R$7</c:f>
              <c:strCache>
                <c:ptCount val="1"/>
                <c:pt idx="0">
                  <c:v>No-show</c:v>
                </c:pt>
              </c:strCache>
            </c:strRef>
          </c:tx>
          <c:spPr>
            <a:solidFill>
              <a:schemeClr val="accent3"/>
            </a:solidFill>
            <a:ln>
              <a:noFill/>
            </a:ln>
            <a:effectLst/>
          </c:spPr>
          <c:invertIfNegative val="0"/>
          <c:cat>
            <c:strRef>
              <c:f>'Pivot Report'!$O$8:$O$20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Report'!$R$8:$R$20</c:f>
              <c:numCache>
                <c:formatCode>General</c:formatCode>
                <c:ptCount val="12"/>
                <c:pt idx="0">
                  <c:v>8</c:v>
                </c:pt>
                <c:pt idx="1">
                  <c:v>3</c:v>
                </c:pt>
                <c:pt idx="2">
                  <c:v>3</c:v>
                </c:pt>
                <c:pt idx="3">
                  <c:v>5</c:v>
                </c:pt>
                <c:pt idx="4">
                  <c:v>5</c:v>
                </c:pt>
                <c:pt idx="5">
                  <c:v>6</c:v>
                </c:pt>
                <c:pt idx="6">
                  <c:v>4</c:v>
                </c:pt>
                <c:pt idx="7">
                  <c:v>3</c:v>
                </c:pt>
                <c:pt idx="8">
                  <c:v>3</c:v>
                </c:pt>
                <c:pt idx="9">
                  <c:v>5</c:v>
                </c:pt>
                <c:pt idx="10">
                  <c:v>5</c:v>
                </c:pt>
                <c:pt idx="11">
                  <c:v>2</c:v>
                </c:pt>
              </c:numCache>
            </c:numRef>
          </c:val>
          <c:extLst>
            <c:ext xmlns:c16="http://schemas.microsoft.com/office/drawing/2014/chart" uri="{C3380CC4-5D6E-409C-BE32-E72D297353CC}">
              <c16:uniqueId val="{00000005-F831-46D9-AAFE-C3A902F68E6B}"/>
            </c:ext>
          </c:extLst>
        </c:ser>
        <c:ser>
          <c:idx val="3"/>
          <c:order val="3"/>
          <c:tx>
            <c:strRef>
              <c:f>'Pivot Report'!$S$6:$S$7</c:f>
              <c:strCache>
                <c:ptCount val="1"/>
                <c:pt idx="0">
                  <c:v>Scheduled</c:v>
                </c:pt>
              </c:strCache>
            </c:strRef>
          </c:tx>
          <c:spPr>
            <a:solidFill>
              <a:srgbClr val="00B0F0"/>
            </a:solidFill>
            <a:ln>
              <a:noFill/>
            </a:ln>
            <a:effectLst/>
          </c:spPr>
          <c:invertIfNegative val="0"/>
          <c:cat>
            <c:strRef>
              <c:f>'Pivot Report'!$O$8:$O$20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Report'!$S$8:$S$20</c:f>
              <c:numCache>
                <c:formatCode>General</c:formatCode>
                <c:ptCount val="12"/>
                <c:pt idx="0">
                  <c:v>5</c:v>
                </c:pt>
                <c:pt idx="1">
                  <c:v>2</c:v>
                </c:pt>
                <c:pt idx="2">
                  <c:v>8</c:v>
                </c:pt>
                <c:pt idx="3">
                  <c:v>4</c:v>
                </c:pt>
                <c:pt idx="4">
                  <c:v>2</c:v>
                </c:pt>
                <c:pt idx="5">
                  <c:v>6</c:v>
                </c:pt>
                <c:pt idx="6">
                  <c:v>3</c:v>
                </c:pt>
                <c:pt idx="7">
                  <c:v>6</c:v>
                </c:pt>
                <c:pt idx="8">
                  <c:v>3</c:v>
                </c:pt>
                <c:pt idx="9">
                  <c:v>4</c:v>
                </c:pt>
                <c:pt idx="10">
                  <c:v>6</c:v>
                </c:pt>
                <c:pt idx="11">
                  <c:v>2</c:v>
                </c:pt>
              </c:numCache>
            </c:numRef>
          </c:val>
          <c:extLst>
            <c:ext xmlns:c16="http://schemas.microsoft.com/office/drawing/2014/chart" uri="{C3380CC4-5D6E-409C-BE32-E72D297353CC}">
              <c16:uniqueId val="{00000007-F831-46D9-AAFE-C3A902F68E6B}"/>
            </c:ext>
          </c:extLst>
        </c:ser>
        <c:dLbls>
          <c:showLegendKey val="0"/>
          <c:showVal val="0"/>
          <c:showCatName val="0"/>
          <c:showSerName val="0"/>
          <c:showPercent val="0"/>
          <c:showBubbleSize val="0"/>
        </c:dLbls>
        <c:gapWidth val="219"/>
        <c:overlap val="-27"/>
        <c:axId val="1894501776"/>
        <c:axId val="1894491696"/>
      </c:barChart>
      <c:catAx>
        <c:axId val="189450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94491696"/>
        <c:crosses val="autoZero"/>
        <c:auto val="1"/>
        <c:lblAlgn val="ctr"/>
        <c:lblOffset val="100"/>
        <c:noMultiLvlLbl val="0"/>
      </c:catAx>
      <c:valAx>
        <c:axId val="189449169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94501776"/>
        <c:crosses val="autoZero"/>
        <c:crossBetween val="between"/>
      </c:val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.xlsx]Pivot Report!o	Most crowded appointment time</c:name>
    <c:fmtId val="8"/>
  </c:pivotSource>
  <c:chart>
    <c:title>
      <c:tx>
        <c:rich>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r>
              <a:rPr lang="en-US" sz="1050" b="0" i="0" u="none" strike="noStrike" baseline="0">
                <a:solidFill>
                  <a:schemeClr val="tx1"/>
                </a:solidFill>
                <a:latin typeface="Arial" panose="020B0604020202020204" pitchFamily="34" charset="0"/>
                <a:cs typeface="Arial" panose="020B0604020202020204" pitchFamily="34" charset="0"/>
              </a:rPr>
              <a:t>Peak Appointment Time</a:t>
            </a:r>
            <a:endParaRPr lang="en-US" sz="1050">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2">
                <a:lumMod val="75000"/>
                <a:lumOff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Report'!$Y$6</c:f>
              <c:strCache>
                <c:ptCount val="1"/>
                <c:pt idx="0">
                  <c:v>Total</c:v>
                </c:pt>
              </c:strCache>
            </c:strRef>
          </c:tx>
          <c:spPr>
            <a:ln w="28575" cap="rnd">
              <a:solidFill>
                <a:schemeClr val="tx2">
                  <a:lumMod val="75000"/>
                  <a:lumOff val="25000"/>
                </a:schemeClr>
              </a:solidFill>
              <a:round/>
            </a:ln>
            <a:effectLst/>
          </c:spPr>
          <c:marker>
            <c:symbol val="none"/>
          </c:marker>
          <c:cat>
            <c:strRef>
              <c:f>'Pivot Report'!$X$7:$X$17</c:f>
              <c:strCache>
                <c:ptCount val="10"/>
                <c:pt idx="0">
                  <c:v>10</c:v>
                </c:pt>
                <c:pt idx="1">
                  <c:v>11</c:v>
                </c:pt>
                <c:pt idx="2">
                  <c:v>12</c:v>
                </c:pt>
                <c:pt idx="3">
                  <c:v>13</c:v>
                </c:pt>
                <c:pt idx="4">
                  <c:v>14</c:v>
                </c:pt>
                <c:pt idx="5">
                  <c:v>15</c:v>
                </c:pt>
                <c:pt idx="6">
                  <c:v>16</c:v>
                </c:pt>
                <c:pt idx="7">
                  <c:v>17</c:v>
                </c:pt>
                <c:pt idx="8">
                  <c:v>8</c:v>
                </c:pt>
                <c:pt idx="9">
                  <c:v>9</c:v>
                </c:pt>
              </c:strCache>
            </c:strRef>
          </c:cat>
          <c:val>
            <c:numRef>
              <c:f>'Pivot Report'!$Y$7:$Y$17</c:f>
              <c:numCache>
                <c:formatCode>General</c:formatCode>
                <c:ptCount val="10"/>
                <c:pt idx="0">
                  <c:v>19</c:v>
                </c:pt>
                <c:pt idx="1">
                  <c:v>18</c:v>
                </c:pt>
                <c:pt idx="2">
                  <c:v>21</c:v>
                </c:pt>
                <c:pt idx="3">
                  <c:v>20</c:v>
                </c:pt>
                <c:pt idx="4">
                  <c:v>20</c:v>
                </c:pt>
                <c:pt idx="5">
                  <c:v>28</c:v>
                </c:pt>
                <c:pt idx="6">
                  <c:v>15</c:v>
                </c:pt>
                <c:pt idx="7">
                  <c:v>21</c:v>
                </c:pt>
                <c:pt idx="8">
                  <c:v>21</c:v>
                </c:pt>
                <c:pt idx="9">
                  <c:v>17</c:v>
                </c:pt>
              </c:numCache>
            </c:numRef>
          </c:val>
          <c:smooth val="0"/>
          <c:extLst>
            <c:ext xmlns:c16="http://schemas.microsoft.com/office/drawing/2014/chart" uri="{C3380CC4-5D6E-409C-BE32-E72D297353CC}">
              <c16:uniqueId val="{00000000-CC50-4CA9-873E-EC99C5BC5B0C}"/>
            </c:ext>
          </c:extLst>
        </c:ser>
        <c:dLbls>
          <c:showLegendKey val="0"/>
          <c:showVal val="0"/>
          <c:showCatName val="0"/>
          <c:showSerName val="0"/>
          <c:showPercent val="0"/>
          <c:showBubbleSize val="0"/>
        </c:dLbls>
        <c:smooth val="0"/>
        <c:axId val="2024722896"/>
        <c:axId val="2024732976"/>
      </c:lineChart>
      <c:catAx>
        <c:axId val="2024722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Hour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24732976"/>
        <c:crosses val="autoZero"/>
        <c:auto val="1"/>
        <c:lblAlgn val="ctr"/>
        <c:lblOffset val="100"/>
        <c:noMultiLvlLbl val="0"/>
      </c:catAx>
      <c:valAx>
        <c:axId val="2024732976"/>
        <c:scaling>
          <c:orientation val="minMax"/>
        </c:scaling>
        <c:delete val="0"/>
        <c:axPos val="l"/>
        <c:majorGridlines>
          <c:spPr>
            <a:ln w="9525" cap="flat" cmpd="sng" algn="ctr">
              <a:solidFill>
                <a:schemeClr val="bg1">
                  <a:lumMod val="85000"/>
                </a:schemeClr>
              </a:solidFill>
              <a:round/>
            </a:ln>
            <a:effectLst/>
          </c:spPr>
        </c:majorGridlines>
        <c:numFmt formatCode="General"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2472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.xlsx]Pivot Report!Doctor experience category vs. number of patients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0" i="0" u="none" strike="noStrike" baseline="0">
                <a:solidFill>
                  <a:schemeClr val="tx1"/>
                </a:solidFill>
                <a:latin typeface="Arial" panose="020B0604020202020204" pitchFamily="34" charset="0"/>
                <a:cs typeface="Arial" panose="020B0604020202020204" pitchFamily="34" charset="0"/>
              </a:rPr>
              <a:t>Number of Patients by Doctor Experience Level</a:t>
            </a:r>
            <a:endParaRPr lang="en-US" sz="1050">
              <a:solidFill>
                <a:schemeClr val="tx1"/>
              </a:solidFill>
              <a:effectLst/>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Report'!$AJ$6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Report'!$AI$7:$AI$20</c:f>
              <c:multiLvlStrCache>
                <c:ptCount val="9"/>
                <c:lvl>
                  <c:pt idx="0">
                    <c:v>Davis</c:v>
                  </c:pt>
                  <c:pt idx="1">
                    <c:v>Wilson</c:v>
                  </c:pt>
                  <c:pt idx="2">
                    <c:v>Brown</c:v>
                  </c:pt>
                  <c:pt idx="3">
                    <c:v>Davis</c:v>
                  </c:pt>
                  <c:pt idx="4">
                    <c:v>Jones</c:v>
                  </c:pt>
                  <c:pt idx="5">
                    <c:v>Smith</c:v>
                  </c:pt>
                  <c:pt idx="6">
                    <c:v>Taylor</c:v>
                  </c:pt>
                  <c:pt idx="7">
                    <c:v>Smith</c:v>
                  </c:pt>
                  <c:pt idx="8">
                    <c:v>Taylor</c:v>
                  </c:pt>
                </c:lvl>
                <c:lvl>
                  <c:pt idx="0">
                    <c:v>Expert</c:v>
                  </c:pt>
                  <c:pt idx="2">
                    <c:v>Junior</c:v>
                  </c:pt>
                  <c:pt idx="3">
                    <c:v>Professional</c:v>
                  </c:pt>
                  <c:pt idx="7">
                    <c:v>Senior</c:v>
                  </c:pt>
                </c:lvl>
              </c:multiLvlStrCache>
            </c:multiLvlStrRef>
          </c:cat>
          <c:val>
            <c:numRef>
              <c:f>'Pivot Report'!$AJ$7:$AJ$20</c:f>
              <c:numCache>
                <c:formatCode>General</c:formatCode>
                <c:ptCount val="9"/>
                <c:pt idx="0">
                  <c:v>45</c:v>
                </c:pt>
                <c:pt idx="1">
                  <c:v>19</c:v>
                </c:pt>
                <c:pt idx="2">
                  <c:v>16</c:v>
                </c:pt>
                <c:pt idx="3">
                  <c:v>13</c:v>
                </c:pt>
                <c:pt idx="4">
                  <c:v>14</c:v>
                </c:pt>
                <c:pt idx="5">
                  <c:v>17</c:v>
                </c:pt>
                <c:pt idx="6">
                  <c:v>29</c:v>
                </c:pt>
                <c:pt idx="7">
                  <c:v>22</c:v>
                </c:pt>
                <c:pt idx="8">
                  <c:v>25</c:v>
                </c:pt>
              </c:numCache>
            </c:numRef>
          </c:val>
          <c:extLst>
            <c:ext xmlns:c16="http://schemas.microsoft.com/office/drawing/2014/chart" uri="{C3380CC4-5D6E-409C-BE32-E72D297353CC}">
              <c16:uniqueId val="{00000000-7B7B-44EC-A230-38CB31AAB2E0}"/>
            </c:ext>
          </c:extLst>
        </c:ser>
        <c:dLbls>
          <c:dLblPos val="outEnd"/>
          <c:showLegendKey val="0"/>
          <c:showVal val="1"/>
          <c:showCatName val="0"/>
          <c:showSerName val="0"/>
          <c:showPercent val="0"/>
          <c:showBubbleSize val="0"/>
        </c:dLbls>
        <c:gapWidth val="219"/>
        <c:overlap val="-27"/>
        <c:axId val="1590746432"/>
        <c:axId val="1590749312"/>
      </c:barChart>
      <c:catAx>
        <c:axId val="159074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749312"/>
        <c:crosses val="autoZero"/>
        <c:auto val="1"/>
        <c:lblAlgn val="ctr"/>
        <c:lblOffset val="100"/>
        <c:noMultiLvlLbl val="0"/>
      </c:catAx>
      <c:valAx>
        <c:axId val="159074931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9074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.xlsx]Pivot Report!Patient gender distribution for each doctor</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0" i="0" u="none" strike="noStrike" baseline="0">
                <a:solidFill>
                  <a:schemeClr val="tx1"/>
                </a:solidFill>
                <a:latin typeface="Arial" panose="020B0604020202020204" pitchFamily="34" charset="0"/>
                <a:cs typeface="Arial" panose="020B0604020202020204" pitchFamily="34" charset="0"/>
              </a:rPr>
              <a:t>Appointment Gender Distribution by Doctor</a:t>
            </a:r>
            <a:endParaRPr lang="en-US" sz="1050">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Report'!$AO$6:$AO$7</c:f>
              <c:strCache>
                <c:ptCount val="1"/>
                <c:pt idx="0">
                  <c:v>F</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Report'!$AN$8:$AN$14</c:f>
              <c:strCache>
                <c:ptCount val="6"/>
                <c:pt idx="0">
                  <c:v>Brown</c:v>
                </c:pt>
                <c:pt idx="1">
                  <c:v>Davis</c:v>
                </c:pt>
                <c:pt idx="2">
                  <c:v>Jones</c:v>
                </c:pt>
                <c:pt idx="3">
                  <c:v>Smith</c:v>
                </c:pt>
                <c:pt idx="4">
                  <c:v>Taylor</c:v>
                </c:pt>
                <c:pt idx="5">
                  <c:v>Wilson</c:v>
                </c:pt>
              </c:strCache>
            </c:strRef>
          </c:cat>
          <c:val>
            <c:numRef>
              <c:f>'Pivot Report'!$AO$8:$AO$14</c:f>
              <c:numCache>
                <c:formatCode>General</c:formatCode>
                <c:ptCount val="6"/>
                <c:pt idx="0">
                  <c:v>8</c:v>
                </c:pt>
                <c:pt idx="1">
                  <c:v>24</c:v>
                </c:pt>
                <c:pt idx="2">
                  <c:v>4</c:v>
                </c:pt>
                <c:pt idx="3">
                  <c:v>12</c:v>
                </c:pt>
                <c:pt idx="4">
                  <c:v>15</c:v>
                </c:pt>
                <c:pt idx="5">
                  <c:v>7</c:v>
                </c:pt>
              </c:numCache>
            </c:numRef>
          </c:val>
          <c:extLst>
            <c:ext xmlns:c16="http://schemas.microsoft.com/office/drawing/2014/chart" uri="{C3380CC4-5D6E-409C-BE32-E72D297353CC}">
              <c16:uniqueId val="{00000000-67B4-46A4-B9E6-99E9F4829D9D}"/>
            </c:ext>
          </c:extLst>
        </c:ser>
        <c:ser>
          <c:idx val="1"/>
          <c:order val="1"/>
          <c:tx>
            <c:strRef>
              <c:f>'Pivot Report'!$AP$6:$AP$7</c:f>
              <c:strCache>
                <c:ptCount val="1"/>
                <c:pt idx="0">
                  <c:v>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Report'!$AN$8:$AN$14</c:f>
              <c:strCache>
                <c:ptCount val="6"/>
                <c:pt idx="0">
                  <c:v>Brown</c:v>
                </c:pt>
                <c:pt idx="1">
                  <c:v>Davis</c:v>
                </c:pt>
                <c:pt idx="2">
                  <c:v>Jones</c:v>
                </c:pt>
                <c:pt idx="3">
                  <c:v>Smith</c:v>
                </c:pt>
                <c:pt idx="4">
                  <c:v>Taylor</c:v>
                </c:pt>
                <c:pt idx="5">
                  <c:v>Wilson</c:v>
                </c:pt>
              </c:strCache>
            </c:strRef>
          </c:cat>
          <c:val>
            <c:numRef>
              <c:f>'Pivot Report'!$AP$8:$AP$14</c:f>
              <c:numCache>
                <c:formatCode>General</c:formatCode>
                <c:ptCount val="6"/>
                <c:pt idx="0">
                  <c:v>8</c:v>
                </c:pt>
                <c:pt idx="1">
                  <c:v>34</c:v>
                </c:pt>
                <c:pt idx="2">
                  <c:v>10</c:v>
                </c:pt>
                <c:pt idx="3">
                  <c:v>27</c:v>
                </c:pt>
                <c:pt idx="4">
                  <c:v>39</c:v>
                </c:pt>
                <c:pt idx="5">
                  <c:v>12</c:v>
                </c:pt>
              </c:numCache>
            </c:numRef>
          </c:val>
          <c:extLst>
            <c:ext xmlns:c16="http://schemas.microsoft.com/office/drawing/2014/chart" uri="{C3380CC4-5D6E-409C-BE32-E72D297353CC}">
              <c16:uniqueId val="{00000002-9D21-439A-B4D6-1903FF5B1CF6}"/>
            </c:ext>
          </c:extLst>
        </c:ser>
        <c:dLbls>
          <c:dLblPos val="outEnd"/>
          <c:showLegendKey val="0"/>
          <c:showVal val="1"/>
          <c:showCatName val="0"/>
          <c:showSerName val="0"/>
          <c:showPercent val="0"/>
          <c:showBubbleSize val="0"/>
        </c:dLbls>
        <c:gapWidth val="219"/>
        <c:overlap val="-27"/>
        <c:axId val="1590750272"/>
        <c:axId val="1590757952"/>
      </c:barChart>
      <c:catAx>
        <c:axId val="159075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757952"/>
        <c:crosses val="autoZero"/>
        <c:auto val="1"/>
        <c:lblAlgn val="ctr"/>
        <c:lblOffset val="100"/>
        <c:noMultiLvlLbl val="0"/>
      </c:catAx>
      <c:valAx>
        <c:axId val="159075795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9075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.xlsx]Pivot Report!Patient gender distribution </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0" i="0" u="none" strike="noStrike" baseline="0">
                <a:solidFill>
                  <a:schemeClr val="tx1"/>
                </a:solidFill>
                <a:latin typeface="Arial" panose="020B0604020202020204" pitchFamily="34" charset="0"/>
                <a:cs typeface="Arial" panose="020B0604020202020204" pitchFamily="34" charset="0"/>
              </a:rPr>
              <a:t>Patient Gender Distribution for Each Doctor</a:t>
            </a:r>
            <a:endParaRPr lang="en-US" sz="1050">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Report'!$AV$6:$AV$7</c:f>
              <c:strCache>
                <c:ptCount val="1"/>
                <c:pt idx="0">
                  <c:v>Brown</c:v>
                </c:pt>
              </c:strCache>
            </c:strRef>
          </c:tx>
          <c:spPr>
            <a:solidFill>
              <a:schemeClr val="accent1"/>
            </a:solidFill>
            <a:ln>
              <a:noFill/>
            </a:ln>
            <a:effectLst/>
          </c:spPr>
          <c:invertIfNegative val="0"/>
          <c:cat>
            <c:strRef>
              <c:f>'Pivot Report'!$AU$8:$AU$20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Report'!$AV$8:$AV$20</c:f>
              <c:numCache>
                <c:formatCode>General</c:formatCode>
                <c:ptCount val="12"/>
                <c:pt idx="0">
                  <c:v>2</c:v>
                </c:pt>
                <c:pt idx="1">
                  <c:v>1</c:v>
                </c:pt>
                <c:pt idx="2">
                  <c:v>1</c:v>
                </c:pt>
                <c:pt idx="3">
                  <c:v>1</c:v>
                </c:pt>
                <c:pt idx="4">
                  <c:v>1</c:v>
                </c:pt>
                <c:pt idx="5">
                  <c:v>2</c:v>
                </c:pt>
                <c:pt idx="6">
                  <c:v>4</c:v>
                </c:pt>
                <c:pt idx="7">
                  <c:v>1</c:v>
                </c:pt>
                <c:pt idx="8">
                  <c:v>1</c:v>
                </c:pt>
                <c:pt idx="10">
                  <c:v>1</c:v>
                </c:pt>
                <c:pt idx="11">
                  <c:v>1</c:v>
                </c:pt>
              </c:numCache>
            </c:numRef>
          </c:val>
          <c:extLst>
            <c:ext xmlns:c16="http://schemas.microsoft.com/office/drawing/2014/chart" uri="{C3380CC4-5D6E-409C-BE32-E72D297353CC}">
              <c16:uniqueId val="{00000000-A570-4369-9902-251CABE5B514}"/>
            </c:ext>
          </c:extLst>
        </c:ser>
        <c:ser>
          <c:idx val="1"/>
          <c:order val="1"/>
          <c:tx>
            <c:strRef>
              <c:f>'Pivot Report'!$AW$6:$AW$7</c:f>
              <c:strCache>
                <c:ptCount val="1"/>
                <c:pt idx="0">
                  <c:v>Davis</c:v>
                </c:pt>
              </c:strCache>
            </c:strRef>
          </c:tx>
          <c:spPr>
            <a:solidFill>
              <a:schemeClr val="accent2"/>
            </a:solidFill>
            <a:ln>
              <a:noFill/>
            </a:ln>
            <a:effectLst/>
          </c:spPr>
          <c:invertIfNegative val="0"/>
          <c:cat>
            <c:strRef>
              <c:f>'Pivot Report'!$AU$8:$AU$20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Report'!$AW$8:$AW$20</c:f>
              <c:numCache>
                <c:formatCode>General</c:formatCode>
                <c:ptCount val="12"/>
                <c:pt idx="0">
                  <c:v>5</c:v>
                </c:pt>
                <c:pt idx="1">
                  <c:v>4</c:v>
                </c:pt>
                <c:pt idx="2">
                  <c:v>5</c:v>
                </c:pt>
                <c:pt idx="3">
                  <c:v>10</c:v>
                </c:pt>
                <c:pt idx="4">
                  <c:v>5</c:v>
                </c:pt>
                <c:pt idx="5">
                  <c:v>4</c:v>
                </c:pt>
                <c:pt idx="6">
                  <c:v>3</c:v>
                </c:pt>
                <c:pt idx="7">
                  <c:v>4</c:v>
                </c:pt>
                <c:pt idx="8">
                  <c:v>4</c:v>
                </c:pt>
                <c:pt idx="9">
                  <c:v>5</c:v>
                </c:pt>
                <c:pt idx="10">
                  <c:v>6</c:v>
                </c:pt>
                <c:pt idx="11">
                  <c:v>3</c:v>
                </c:pt>
              </c:numCache>
            </c:numRef>
          </c:val>
          <c:extLst>
            <c:ext xmlns:c16="http://schemas.microsoft.com/office/drawing/2014/chart" uri="{C3380CC4-5D6E-409C-BE32-E72D297353CC}">
              <c16:uniqueId val="{00000001-A570-4369-9902-251CABE5B514}"/>
            </c:ext>
          </c:extLst>
        </c:ser>
        <c:ser>
          <c:idx val="2"/>
          <c:order val="2"/>
          <c:tx>
            <c:strRef>
              <c:f>'Pivot Report'!$AX$6:$AX$7</c:f>
              <c:strCache>
                <c:ptCount val="1"/>
                <c:pt idx="0">
                  <c:v>Jones</c:v>
                </c:pt>
              </c:strCache>
            </c:strRef>
          </c:tx>
          <c:spPr>
            <a:solidFill>
              <a:schemeClr val="accent3"/>
            </a:solidFill>
            <a:ln>
              <a:noFill/>
            </a:ln>
            <a:effectLst/>
          </c:spPr>
          <c:invertIfNegative val="0"/>
          <c:cat>
            <c:strRef>
              <c:f>'Pivot Report'!$AU$8:$AU$20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Report'!$AX$8:$AX$20</c:f>
              <c:numCache>
                <c:formatCode>General</c:formatCode>
                <c:ptCount val="12"/>
                <c:pt idx="0">
                  <c:v>3</c:v>
                </c:pt>
                <c:pt idx="1">
                  <c:v>1</c:v>
                </c:pt>
                <c:pt idx="2">
                  <c:v>2</c:v>
                </c:pt>
                <c:pt idx="3">
                  <c:v>1</c:v>
                </c:pt>
                <c:pt idx="5">
                  <c:v>4</c:v>
                </c:pt>
                <c:pt idx="8">
                  <c:v>2</c:v>
                </c:pt>
                <c:pt idx="11">
                  <c:v>1</c:v>
                </c:pt>
              </c:numCache>
            </c:numRef>
          </c:val>
          <c:extLst>
            <c:ext xmlns:c16="http://schemas.microsoft.com/office/drawing/2014/chart" uri="{C3380CC4-5D6E-409C-BE32-E72D297353CC}">
              <c16:uniqueId val="{00000001-15F0-49C5-8530-F7838060C558}"/>
            </c:ext>
          </c:extLst>
        </c:ser>
        <c:ser>
          <c:idx val="3"/>
          <c:order val="3"/>
          <c:tx>
            <c:strRef>
              <c:f>'Pivot Report'!$AY$6:$AY$7</c:f>
              <c:strCache>
                <c:ptCount val="1"/>
                <c:pt idx="0">
                  <c:v>Smith</c:v>
                </c:pt>
              </c:strCache>
            </c:strRef>
          </c:tx>
          <c:spPr>
            <a:solidFill>
              <a:schemeClr val="accent4"/>
            </a:solidFill>
            <a:ln>
              <a:noFill/>
            </a:ln>
            <a:effectLst/>
          </c:spPr>
          <c:invertIfNegative val="0"/>
          <c:cat>
            <c:strRef>
              <c:f>'Pivot Report'!$AU$8:$AU$20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Report'!$AY$8:$AY$20</c:f>
              <c:numCache>
                <c:formatCode>General</c:formatCode>
                <c:ptCount val="12"/>
                <c:pt idx="0">
                  <c:v>3</c:v>
                </c:pt>
                <c:pt idx="1">
                  <c:v>2</c:v>
                </c:pt>
                <c:pt idx="2">
                  <c:v>3</c:v>
                </c:pt>
                <c:pt idx="3">
                  <c:v>5</c:v>
                </c:pt>
                <c:pt idx="4">
                  <c:v>7</c:v>
                </c:pt>
                <c:pt idx="5">
                  <c:v>2</c:v>
                </c:pt>
                <c:pt idx="6">
                  <c:v>5</c:v>
                </c:pt>
                <c:pt idx="7">
                  <c:v>5</c:v>
                </c:pt>
                <c:pt idx="9">
                  <c:v>1</c:v>
                </c:pt>
                <c:pt idx="10">
                  <c:v>3</c:v>
                </c:pt>
                <c:pt idx="11">
                  <c:v>3</c:v>
                </c:pt>
              </c:numCache>
            </c:numRef>
          </c:val>
          <c:extLst>
            <c:ext xmlns:c16="http://schemas.microsoft.com/office/drawing/2014/chart" uri="{C3380CC4-5D6E-409C-BE32-E72D297353CC}">
              <c16:uniqueId val="{00000002-15F0-49C5-8530-F7838060C558}"/>
            </c:ext>
          </c:extLst>
        </c:ser>
        <c:ser>
          <c:idx val="4"/>
          <c:order val="4"/>
          <c:tx>
            <c:strRef>
              <c:f>'Pivot Report'!$AZ$6:$AZ$7</c:f>
              <c:strCache>
                <c:ptCount val="1"/>
                <c:pt idx="0">
                  <c:v>Taylor</c:v>
                </c:pt>
              </c:strCache>
            </c:strRef>
          </c:tx>
          <c:spPr>
            <a:solidFill>
              <a:schemeClr val="accent5"/>
            </a:solidFill>
            <a:ln>
              <a:noFill/>
            </a:ln>
            <a:effectLst/>
          </c:spPr>
          <c:invertIfNegative val="0"/>
          <c:cat>
            <c:strRef>
              <c:f>'Pivot Report'!$AU$8:$AU$20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Report'!$AZ$8:$AZ$20</c:f>
              <c:numCache>
                <c:formatCode>General</c:formatCode>
                <c:ptCount val="12"/>
                <c:pt idx="0">
                  <c:v>5</c:v>
                </c:pt>
                <c:pt idx="1">
                  <c:v>5</c:v>
                </c:pt>
                <c:pt idx="2">
                  <c:v>6</c:v>
                </c:pt>
                <c:pt idx="3">
                  <c:v>6</c:v>
                </c:pt>
                <c:pt idx="4">
                  <c:v>3</c:v>
                </c:pt>
                <c:pt idx="5">
                  <c:v>4</c:v>
                </c:pt>
                <c:pt idx="6">
                  <c:v>3</c:v>
                </c:pt>
                <c:pt idx="7">
                  <c:v>4</c:v>
                </c:pt>
                <c:pt idx="8">
                  <c:v>4</c:v>
                </c:pt>
                <c:pt idx="9">
                  <c:v>6</c:v>
                </c:pt>
                <c:pt idx="10">
                  <c:v>5</c:v>
                </c:pt>
                <c:pt idx="11">
                  <c:v>3</c:v>
                </c:pt>
              </c:numCache>
            </c:numRef>
          </c:val>
          <c:extLst>
            <c:ext xmlns:c16="http://schemas.microsoft.com/office/drawing/2014/chart" uri="{C3380CC4-5D6E-409C-BE32-E72D297353CC}">
              <c16:uniqueId val="{00000008-15F0-49C5-8530-F7838060C558}"/>
            </c:ext>
          </c:extLst>
        </c:ser>
        <c:ser>
          <c:idx val="5"/>
          <c:order val="5"/>
          <c:tx>
            <c:strRef>
              <c:f>'Pivot Report'!$BA$6:$BA$7</c:f>
              <c:strCache>
                <c:ptCount val="1"/>
                <c:pt idx="0">
                  <c:v>Wilson</c:v>
                </c:pt>
              </c:strCache>
            </c:strRef>
          </c:tx>
          <c:spPr>
            <a:solidFill>
              <a:schemeClr val="accent6"/>
            </a:solidFill>
            <a:ln>
              <a:noFill/>
            </a:ln>
            <a:effectLst/>
          </c:spPr>
          <c:invertIfNegative val="0"/>
          <c:cat>
            <c:strRef>
              <c:f>'Pivot Report'!$AU$8:$AU$20</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Report'!$BA$8:$BA$20</c:f>
              <c:numCache>
                <c:formatCode>General</c:formatCode>
                <c:ptCount val="12"/>
                <c:pt idx="0">
                  <c:v>2</c:v>
                </c:pt>
                <c:pt idx="1">
                  <c:v>1</c:v>
                </c:pt>
                <c:pt idx="2">
                  <c:v>2</c:v>
                </c:pt>
                <c:pt idx="3">
                  <c:v>2</c:v>
                </c:pt>
                <c:pt idx="4">
                  <c:v>3</c:v>
                </c:pt>
                <c:pt idx="5">
                  <c:v>2</c:v>
                </c:pt>
                <c:pt idx="6">
                  <c:v>1</c:v>
                </c:pt>
                <c:pt idx="7">
                  <c:v>1</c:v>
                </c:pt>
                <c:pt idx="9">
                  <c:v>2</c:v>
                </c:pt>
                <c:pt idx="10">
                  <c:v>2</c:v>
                </c:pt>
                <c:pt idx="11">
                  <c:v>1</c:v>
                </c:pt>
              </c:numCache>
            </c:numRef>
          </c:val>
          <c:extLst>
            <c:ext xmlns:c16="http://schemas.microsoft.com/office/drawing/2014/chart" uri="{C3380CC4-5D6E-409C-BE32-E72D297353CC}">
              <c16:uniqueId val="{00000009-15F0-49C5-8530-F7838060C558}"/>
            </c:ext>
          </c:extLst>
        </c:ser>
        <c:dLbls>
          <c:showLegendKey val="0"/>
          <c:showVal val="0"/>
          <c:showCatName val="0"/>
          <c:showSerName val="0"/>
          <c:showPercent val="0"/>
          <c:showBubbleSize val="0"/>
        </c:dLbls>
        <c:gapWidth val="219"/>
        <c:overlap val="-27"/>
        <c:axId val="1590795392"/>
        <c:axId val="1590792992"/>
      </c:barChart>
      <c:catAx>
        <c:axId val="159079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792992"/>
        <c:crosses val="autoZero"/>
        <c:auto val="1"/>
        <c:lblAlgn val="ctr"/>
        <c:lblOffset val="100"/>
        <c:noMultiLvlLbl val="0"/>
      </c:catAx>
      <c:valAx>
        <c:axId val="1590792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79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.xlsx]Pivot Report!Age category by gender</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baseline="0">
                <a:solidFill>
                  <a:schemeClr val="tx1"/>
                </a:solidFill>
                <a:latin typeface="Arial" panose="020B0604020202020204" pitchFamily="34" charset="0"/>
                <a:cs typeface="Arial" panose="020B0604020202020204" pitchFamily="34" charset="0"/>
              </a:rPr>
              <a:t>Age Groups by Gender</a:t>
            </a:r>
            <a:endParaRPr lang="en-US" sz="1100">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Report'!$BL$6:$BL$7</c:f>
              <c:strCache>
                <c:ptCount val="1"/>
                <c:pt idx="0">
                  <c:v>F</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Report'!$BK$8:$BK$11</c:f>
              <c:strCache>
                <c:ptCount val="3"/>
                <c:pt idx="0">
                  <c:v>adult</c:v>
                </c:pt>
                <c:pt idx="1">
                  <c:v>elderly</c:v>
                </c:pt>
                <c:pt idx="2">
                  <c:v>young adult</c:v>
                </c:pt>
              </c:strCache>
            </c:strRef>
          </c:cat>
          <c:val>
            <c:numRef>
              <c:f>'Pivot Report'!$BL$8:$BL$11</c:f>
              <c:numCache>
                <c:formatCode>General</c:formatCode>
                <c:ptCount val="3"/>
                <c:pt idx="0">
                  <c:v>8</c:v>
                </c:pt>
                <c:pt idx="1">
                  <c:v>9</c:v>
                </c:pt>
                <c:pt idx="2">
                  <c:v>2</c:v>
                </c:pt>
              </c:numCache>
            </c:numRef>
          </c:val>
          <c:extLst>
            <c:ext xmlns:c16="http://schemas.microsoft.com/office/drawing/2014/chart" uri="{C3380CC4-5D6E-409C-BE32-E72D297353CC}">
              <c16:uniqueId val="{00000000-05B3-4E19-8699-E0E059E1F319}"/>
            </c:ext>
          </c:extLst>
        </c:ser>
        <c:ser>
          <c:idx val="1"/>
          <c:order val="1"/>
          <c:tx>
            <c:strRef>
              <c:f>'Pivot Report'!$BM$6:$BM$7</c:f>
              <c:strCache>
                <c:ptCount val="1"/>
                <c:pt idx="0">
                  <c:v>M</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Report'!$BK$8:$BK$11</c:f>
              <c:strCache>
                <c:ptCount val="3"/>
                <c:pt idx="0">
                  <c:v>adult</c:v>
                </c:pt>
                <c:pt idx="1">
                  <c:v>elderly</c:v>
                </c:pt>
                <c:pt idx="2">
                  <c:v>young adult</c:v>
                </c:pt>
              </c:strCache>
            </c:strRef>
          </c:cat>
          <c:val>
            <c:numRef>
              <c:f>'Pivot Report'!$BM$8:$BM$11</c:f>
              <c:numCache>
                <c:formatCode>General</c:formatCode>
                <c:ptCount val="3"/>
                <c:pt idx="0">
                  <c:v>12</c:v>
                </c:pt>
                <c:pt idx="1">
                  <c:v>12</c:v>
                </c:pt>
                <c:pt idx="2">
                  <c:v>7</c:v>
                </c:pt>
              </c:numCache>
            </c:numRef>
          </c:val>
          <c:extLst>
            <c:ext xmlns:c16="http://schemas.microsoft.com/office/drawing/2014/chart" uri="{C3380CC4-5D6E-409C-BE32-E72D297353CC}">
              <c16:uniqueId val="{00000001-7F72-4554-BECD-87F45E734DCE}"/>
            </c:ext>
          </c:extLst>
        </c:ser>
        <c:dLbls>
          <c:dLblPos val="outEnd"/>
          <c:showLegendKey val="0"/>
          <c:showVal val="1"/>
          <c:showCatName val="0"/>
          <c:showSerName val="0"/>
          <c:showPercent val="0"/>
          <c:showBubbleSize val="0"/>
        </c:dLbls>
        <c:gapWidth val="219"/>
        <c:overlap val="-27"/>
        <c:axId val="1590687872"/>
        <c:axId val="1590688352"/>
      </c:barChart>
      <c:catAx>
        <c:axId val="159068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688352"/>
        <c:crosses val="autoZero"/>
        <c:auto val="1"/>
        <c:lblAlgn val="ctr"/>
        <c:lblOffset val="100"/>
        <c:noMultiLvlLbl val="0"/>
      </c:catAx>
      <c:valAx>
        <c:axId val="159068835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90687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.xlsx]Pivot Report!PivotTable11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baseline="0">
                <a:solidFill>
                  <a:schemeClr val="tx1"/>
                </a:solidFill>
                <a:latin typeface="Arial" panose="020B0604020202020204" pitchFamily="34" charset="0"/>
                <a:cs typeface="Arial" panose="020B0604020202020204" pitchFamily="34" charset="0"/>
              </a:rPr>
              <a:t>Registered Patients by Year</a:t>
            </a:r>
            <a:endParaRPr lang="en-US" sz="1100">
              <a:solidFill>
                <a:schemeClr val="tx1"/>
              </a:solidFill>
              <a:latin typeface="Arial" panose="020B0604020202020204" pitchFamily="34" charset="0"/>
              <a:cs typeface="Arial" panose="020B0604020202020204" pitchFamily="34" charset="0"/>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32"/>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33"/>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34"/>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35"/>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Report'!$BS$6:$BS$7</c:f>
              <c:strCache>
                <c:ptCount val="1"/>
                <c:pt idx="0">
                  <c:v>1950s</c:v>
                </c:pt>
              </c:strCache>
            </c:strRef>
          </c:tx>
          <c:spPr>
            <a:solidFill>
              <a:schemeClr val="accent1"/>
            </a:solidFill>
            <a:ln>
              <a:noFill/>
            </a:ln>
            <a:effectLst/>
          </c:spPr>
          <c:invertIfNegative val="0"/>
          <c:cat>
            <c:strRef>
              <c:f>'Pivot Report'!$BR$8:$BR$11</c:f>
              <c:strCache>
                <c:ptCount val="3"/>
                <c:pt idx="0">
                  <c:v>2021</c:v>
                </c:pt>
                <c:pt idx="1">
                  <c:v>2022</c:v>
                </c:pt>
                <c:pt idx="2">
                  <c:v>2023</c:v>
                </c:pt>
              </c:strCache>
            </c:strRef>
          </c:cat>
          <c:val>
            <c:numRef>
              <c:f>'Pivot Report'!$BS$8:$BS$11</c:f>
              <c:numCache>
                <c:formatCode>General</c:formatCode>
                <c:ptCount val="3"/>
                <c:pt idx="0">
                  <c:v>2</c:v>
                </c:pt>
                <c:pt idx="1">
                  <c:v>3</c:v>
                </c:pt>
                <c:pt idx="2">
                  <c:v>1</c:v>
                </c:pt>
              </c:numCache>
            </c:numRef>
          </c:val>
          <c:extLst>
            <c:ext xmlns:c16="http://schemas.microsoft.com/office/drawing/2014/chart" uri="{C3380CC4-5D6E-409C-BE32-E72D297353CC}">
              <c16:uniqueId val="{00000000-4573-4AC8-BF65-55A1AC506187}"/>
            </c:ext>
          </c:extLst>
        </c:ser>
        <c:ser>
          <c:idx val="1"/>
          <c:order val="1"/>
          <c:tx>
            <c:strRef>
              <c:f>'Pivot Report'!$BT$6:$BT$7</c:f>
              <c:strCache>
                <c:ptCount val="1"/>
                <c:pt idx="0">
                  <c:v>1960s</c:v>
                </c:pt>
              </c:strCache>
            </c:strRef>
          </c:tx>
          <c:spPr>
            <a:solidFill>
              <a:schemeClr val="accent2"/>
            </a:solidFill>
            <a:ln>
              <a:noFill/>
            </a:ln>
            <a:effectLst/>
          </c:spPr>
          <c:invertIfNegative val="0"/>
          <c:cat>
            <c:strRef>
              <c:f>'Pivot Report'!$BR$8:$BR$11</c:f>
              <c:strCache>
                <c:ptCount val="3"/>
                <c:pt idx="0">
                  <c:v>2021</c:v>
                </c:pt>
                <c:pt idx="1">
                  <c:v>2022</c:v>
                </c:pt>
                <c:pt idx="2">
                  <c:v>2023</c:v>
                </c:pt>
              </c:strCache>
            </c:strRef>
          </c:cat>
          <c:val>
            <c:numRef>
              <c:f>'Pivot Report'!$BT$8:$BT$11</c:f>
              <c:numCache>
                <c:formatCode>General</c:formatCode>
                <c:ptCount val="3"/>
                <c:pt idx="0">
                  <c:v>5</c:v>
                </c:pt>
                <c:pt idx="1">
                  <c:v>2</c:v>
                </c:pt>
                <c:pt idx="2">
                  <c:v>1</c:v>
                </c:pt>
              </c:numCache>
            </c:numRef>
          </c:val>
          <c:extLst>
            <c:ext xmlns:c16="http://schemas.microsoft.com/office/drawing/2014/chart" uri="{C3380CC4-5D6E-409C-BE32-E72D297353CC}">
              <c16:uniqueId val="{00000001-4573-4AC8-BF65-55A1AC506187}"/>
            </c:ext>
          </c:extLst>
        </c:ser>
        <c:ser>
          <c:idx val="2"/>
          <c:order val="2"/>
          <c:tx>
            <c:strRef>
              <c:f>'Pivot Report'!$BU$6:$BU$7</c:f>
              <c:strCache>
                <c:ptCount val="1"/>
                <c:pt idx="0">
                  <c:v>1970s</c:v>
                </c:pt>
              </c:strCache>
            </c:strRef>
          </c:tx>
          <c:spPr>
            <a:solidFill>
              <a:schemeClr val="accent3"/>
            </a:solidFill>
            <a:ln>
              <a:noFill/>
            </a:ln>
            <a:effectLst/>
          </c:spPr>
          <c:invertIfNegative val="0"/>
          <c:cat>
            <c:strRef>
              <c:f>'Pivot Report'!$BR$8:$BR$11</c:f>
              <c:strCache>
                <c:ptCount val="3"/>
                <c:pt idx="0">
                  <c:v>2021</c:v>
                </c:pt>
                <c:pt idx="1">
                  <c:v>2022</c:v>
                </c:pt>
                <c:pt idx="2">
                  <c:v>2023</c:v>
                </c:pt>
              </c:strCache>
            </c:strRef>
          </c:cat>
          <c:val>
            <c:numRef>
              <c:f>'Pivot Report'!$BU$8:$BU$11</c:f>
              <c:numCache>
                <c:formatCode>General</c:formatCode>
                <c:ptCount val="3"/>
                <c:pt idx="0">
                  <c:v>2</c:v>
                </c:pt>
                <c:pt idx="1">
                  <c:v>3</c:v>
                </c:pt>
                <c:pt idx="2">
                  <c:v>4</c:v>
                </c:pt>
              </c:numCache>
            </c:numRef>
          </c:val>
          <c:extLst>
            <c:ext xmlns:c16="http://schemas.microsoft.com/office/drawing/2014/chart" uri="{C3380CC4-5D6E-409C-BE32-E72D297353CC}">
              <c16:uniqueId val="{0000000B-4573-4AC8-BF65-55A1AC506187}"/>
            </c:ext>
          </c:extLst>
        </c:ser>
        <c:ser>
          <c:idx val="3"/>
          <c:order val="3"/>
          <c:tx>
            <c:strRef>
              <c:f>'Pivot Report'!$BV$6:$BV$7</c:f>
              <c:strCache>
                <c:ptCount val="1"/>
                <c:pt idx="0">
                  <c:v>1980s</c:v>
                </c:pt>
              </c:strCache>
            </c:strRef>
          </c:tx>
          <c:spPr>
            <a:solidFill>
              <a:schemeClr val="accent4"/>
            </a:solidFill>
            <a:ln>
              <a:noFill/>
            </a:ln>
            <a:effectLst/>
          </c:spPr>
          <c:invertIfNegative val="0"/>
          <c:cat>
            <c:strRef>
              <c:f>'Pivot Report'!$BR$8:$BR$11</c:f>
              <c:strCache>
                <c:ptCount val="3"/>
                <c:pt idx="0">
                  <c:v>2021</c:v>
                </c:pt>
                <c:pt idx="1">
                  <c:v>2022</c:v>
                </c:pt>
                <c:pt idx="2">
                  <c:v>2023</c:v>
                </c:pt>
              </c:strCache>
            </c:strRef>
          </c:cat>
          <c:val>
            <c:numRef>
              <c:f>'Pivot Report'!$BV$8:$BV$11</c:f>
              <c:numCache>
                <c:formatCode>General</c:formatCode>
                <c:ptCount val="3"/>
                <c:pt idx="0">
                  <c:v>4</c:v>
                </c:pt>
                <c:pt idx="1">
                  <c:v>3</c:v>
                </c:pt>
                <c:pt idx="2">
                  <c:v>1</c:v>
                </c:pt>
              </c:numCache>
            </c:numRef>
          </c:val>
          <c:extLst>
            <c:ext xmlns:c16="http://schemas.microsoft.com/office/drawing/2014/chart" uri="{C3380CC4-5D6E-409C-BE32-E72D297353CC}">
              <c16:uniqueId val="{0000000F-4573-4AC8-BF65-55A1AC506187}"/>
            </c:ext>
          </c:extLst>
        </c:ser>
        <c:ser>
          <c:idx val="4"/>
          <c:order val="4"/>
          <c:tx>
            <c:strRef>
              <c:f>'Pivot Report'!$BW$6:$BW$7</c:f>
              <c:strCache>
                <c:ptCount val="1"/>
                <c:pt idx="0">
                  <c:v>1990s</c:v>
                </c:pt>
              </c:strCache>
            </c:strRef>
          </c:tx>
          <c:spPr>
            <a:solidFill>
              <a:schemeClr val="accent5"/>
            </a:solidFill>
            <a:ln>
              <a:noFill/>
            </a:ln>
            <a:effectLst/>
          </c:spPr>
          <c:invertIfNegative val="0"/>
          <c:cat>
            <c:strRef>
              <c:f>'Pivot Report'!$BR$8:$BR$11</c:f>
              <c:strCache>
                <c:ptCount val="3"/>
                <c:pt idx="0">
                  <c:v>2021</c:v>
                </c:pt>
                <c:pt idx="1">
                  <c:v>2022</c:v>
                </c:pt>
                <c:pt idx="2">
                  <c:v>2023</c:v>
                </c:pt>
              </c:strCache>
            </c:strRef>
          </c:cat>
          <c:val>
            <c:numRef>
              <c:f>'Pivot Report'!$BW$8:$BW$11</c:f>
              <c:numCache>
                <c:formatCode>General</c:formatCode>
                <c:ptCount val="3"/>
                <c:pt idx="0">
                  <c:v>6</c:v>
                </c:pt>
                <c:pt idx="1">
                  <c:v>3</c:v>
                </c:pt>
                <c:pt idx="2">
                  <c:v>4</c:v>
                </c:pt>
              </c:numCache>
            </c:numRef>
          </c:val>
          <c:extLst>
            <c:ext xmlns:c16="http://schemas.microsoft.com/office/drawing/2014/chart" uri="{C3380CC4-5D6E-409C-BE32-E72D297353CC}">
              <c16:uniqueId val="{00000010-4573-4AC8-BF65-55A1AC506187}"/>
            </c:ext>
          </c:extLst>
        </c:ser>
        <c:ser>
          <c:idx val="5"/>
          <c:order val="5"/>
          <c:tx>
            <c:strRef>
              <c:f>'Pivot Report'!$BX$6:$BX$7</c:f>
              <c:strCache>
                <c:ptCount val="1"/>
                <c:pt idx="0">
                  <c:v>2000s</c:v>
                </c:pt>
              </c:strCache>
            </c:strRef>
          </c:tx>
          <c:spPr>
            <a:solidFill>
              <a:schemeClr val="accent6"/>
            </a:solidFill>
            <a:ln>
              <a:noFill/>
            </a:ln>
            <a:effectLst/>
          </c:spPr>
          <c:invertIfNegative val="0"/>
          <c:cat>
            <c:strRef>
              <c:f>'Pivot Report'!$BR$8:$BR$11</c:f>
              <c:strCache>
                <c:ptCount val="3"/>
                <c:pt idx="0">
                  <c:v>2021</c:v>
                </c:pt>
                <c:pt idx="1">
                  <c:v>2022</c:v>
                </c:pt>
                <c:pt idx="2">
                  <c:v>2023</c:v>
                </c:pt>
              </c:strCache>
            </c:strRef>
          </c:cat>
          <c:val>
            <c:numRef>
              <c:f>'Pivot Report'!$BX$8:$BX$11</c:f>
              <c:numCache>
                <c:formatCode>General</c:formatCode>
                <c:ptCount val="3"/>
                <c:pt idx="0">
                  <c:v>2</c:v>
                </c:pt>
                <c:pt idx="1">
                  <c:v>3</c:v>
                </c:pt>
                <c:pt idx="2">
                  <c:v>1</c:v>
                </c:pt>
              </c:numCache>
            </c:numRef>
          </c:val>
          <c:extLst>
            <c:ext xmlns:c16="http://schemas.microsoft.com/office/drawing/2014/chart" uri="{C3380CC4-5D6E-409C-BE32-E72D297353CC}">
              <c16:uniqueId val="{00000011-4573-4AC8-BF65-55A1AC506187}"/>
            </c:ext>
          </c:extLst>
        </c:ser>
        <c:dLbls>
          <c:showLegendKey val="0"/>
          <c:showVal val="0"/>
          <c:showCatName val="0"/>
          <c:showSerName val="0"/>
          <c:showPercent val="0"/>
          <c:showBubbleSize val="0"/>
        </c:dLbls>
        <c:gapWidth val="182"/>
        <c:axId val="1590784352"/>
        <c:axId val="1590781472"/>
      </c:barChart>
      <c:catAx>
        <c:axId val="1590784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781472"/>
        <c:crosses val="autoZero"/>
        <c:auto val="1"/>
        <c:lblAlgn val="ctr"/>
        <c:lblOffset val="100"/>
        <c:noMultiLvlLbl val="0"/>
      </c:catAx>
      <c:valAx>
        <c:axId val="1590781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78435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.xlsx]Pivot Report!Number of patients per branch</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i="0" u="none" strike="noStrike" baseline="0">
                <a:solidFill>
                  <a:schemeClr val="tx1"/>
                </a:solidFill>
                <a:latin typeface="Arial" panose="020B0604020202020204" pitchFamily="34" charset="0"/>
                <a:cs typeface="Arial" panose="020B0604020202020204" pitchFamily="34" charset="0"/>
              </a:rPr>
              <a:t>Patients by Branch</a:t>
            </a:r>
            <a:endParaRPr lang="en-US" sz="1100">
              <a:solidFill>
                <a:schemeClr val="tx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Report'!$CM$6:$CM$7</c:f>
              <c:strCache>
                <c:ptCount val="1"/>
                <c:pt idx="0">
                  <c:v>Central Hospital</c:v>
                </c:pt>
              </c:strCache>
            </c:strRef>
          </c:tx>
          <c:spPr>
            <a:solidFill>
              <a:schemeClr val="accent1"/>
            </a:solidFill>
            <a:ln>
              <a:noFill/>
            </a:ln>
            <a:effectLst/>
          </c:spPr>
          <c:invertIfNegative val="0"/>
          <c:cat>
            <c:strRef>
              <c:f>'Pivot Report'!$CL$8:$CL$19</c:f>
              <c:strCache>
                <c:ptCount val="11"/>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ديسمبر</c:v>
                </c:pt>
              </c:strCache>
            </c:strRef>
          </c:cat>
          <c:val>
            <c:numRef>
              <c:f>'Pivot Report'!$CM$8:$CM$19</c:f>
              <c:numCache>
                <c:formatCode>General</c:formatCode>
                <c:ptCount val="11"/>
                <c:pt idx="0">
                  <c:v>6</c:v>
                </c:pt>
                <c:pt idx="2">
                  <c:v>4</c:v>
                </c:pt>
                <c:pt idx="3">
                  <c:v>9</c:v>
                </c:pt>
                <c:pt idx="4">
                  <c:v>11</c:v>
                </c:pt>
                <c:pt idx="5">
                  <c:v>13</c:v>
                </c:pt>
                <c:pt idx="6">
                  <c:v>8</c:v>
                </c:pt>
                <c:pt idx="7">
                  <c:v>7</c:v>
                </c:pt>
                <c:pt idx="8">
                  <c:v>17</c:v>
                </c:pt>
                <c:pt idx="9">
                  <c:v>4</c:v>
                </c:pt>
                <c:pt idx="10">
                  <c:v>5</c:v>
                </c:pt>
              </c:numCache>
            </c:numRef>
          </c:val>
          <c:extLst>
            <c:ext xmlns:c16="http://schemas.microsoft.com/office/drawing/2014/chart" uri="{C3380CC4-5D6E-409C-BE32-E72D297353CC}">
              <c16:uniqueId val="{00000000-5A09-4E98-BFAA-3E83ADB1C50B}"/>
            </c:ext>
          </c:extLst>
        </c:ser>
        <c:ser>
          <c:idx val="1"/>
          <c:order val="1"/>
          <c:tx>
            <c:strRef>
              <c:f>'Pivot Report'!$CN$6:$CN$7</c:f>
              <c:strCache>
                <c:ptCount val="1"/>
                <c:pt idx="0">
                  <c:v>Eastside Clinic</c:v>
                </c:pt>
              </c:strCache>
            </c:strRef>
          </c:tx>
          <c:spPr>
            <a:solidFill>
              <a:schemeClr val="accent2"/>
            </a:solidFill>
            <a:ln>
              <a:noFill/>
            </a:ln>
            <a:effectLst/>
          </c:spPr>
          <c:invertIfNegative val="0"/>
          <c:cat>
            <c:strRef>
              <c:f>'Pivot Report'!$CL$8:$CL$19</c:f>
              <c:strCache>
                <c:ptCount val="11"/>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ديسمبر</c:v>
                </c:pt>
              </c:strCache>
            </c:strRef>
          </c:cat>
          <c:val>
            <c:numRef>
              <c:f>'Pivot Report'!$CN$8:$CN$19</c:f>
              <c:numCache>
                <c:formatCode>General</c:formatCode>
                <c:ptCount val="11"/>
                <c:pt idx="0">
                  <c:v>3</c:v>
                </c:pt>
                <c:pt idx="1">
                  <c:v>2</c:v>
                </c:pt>
                <c:pt idx="2">
                  <c:v>3</c:v>
                </c:pt>
                <c:pt idx="3">
                  <c:v>10</c:v>
                </c:pt>
                <c:pt idx="4">
                  <c:v>3</c:v>
                </c:pt>
                <c:pt idx="5">
                  <c:v>8</c:v>
                </c:pt>
                <c:pt idx="6">
                  <c:v>9</c:v>
                </c:pt>
                <c:pt idx="7">
                  <c:v>3</c:v>
                </c:pt>
                <c:pt idx="8">
                  <c:v>12</c:v>
                </c:pt>
                <c:pt idx="9">
                  <c:v>4</c:v>
                </c:pt>
                <c:pt idx="10">
                  <c:v>5</c:v>
                </c:pt>
              </c:numCache>
            </c:numRef>
          </c:val>
          <c:extLst>
            <c:ext xmlns:c16="http://schemas.microsoft.com/office/drawing/2014/chart" uri="{C3380CC4-5D6E-409C-BE32-E72D297353CC}">
              <c16:uniqueId val="{00000003-2112-4D2F-8427-0A7B18D90FA8}"/>
            </c:ext>
          </c:extLst>
        </c:ser>
        <c:ser>
          <c:idx val="2"/>
          <c:order val="2"/>
          <c:tx>
            <c:strRef>
              <c:f>'Pivot Report'!$CO$6:$CO$7</c:f>
              <c:strCache>
                <c:ptCount val="1"/>
                <c:pt idx="0">
                  <c:v>Westside Clinic</c:v>
                </c:pt>
              </c:strCache>
            </c:strRef>
          </c:tx>
          <c:spPr>
            <a:solidFill>
              <a:schemeClr val="accent3"/>
            </a:solidFill>
            <a:ln>
              <a:noFill/>
            </a:ln>
            <a:effectLst/>
          </c:spPr>
          <c:invertIfNegative val="0"/>
          <c:cat>
            <c:strRef>
              <c:f>'Pivot Report'!$CL$8:$CL$19</c:f>
              <c:strCache>
                <c:ptCount val="11"/>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ديسمبر</c:v>
                </c:pt>
              </c:strCache>
            </c:strRef>
          </c:cat>
          <c:val>
            <c:numRef>
              <c:f>'Pivot Report'!$CO$8:$CO$19</c:f>
              <c:numCache>
                <c:formatCode>General</c:formatCode>
                <c:ptCount val="11"/>
                <c:pt idx="0">
                  <c:v>4</c:v>
                </c:pt>
                <c:pt idx="2">
                  <c:v>2</c:v>
                </c:pt>
                <c:pt idx="3">
                  <c:v>6</c:v>
                </c:pt>
                <c:pt idx="4">
                  <c:v>4</c:v>
                </c:pt>
                <c:pt idx="5">
                  <c:v>7</c:v>
                </c:pt>
                <c:pt idx="6">
                  <c:v>6</c:v>
                </c:pt>
                <c:pt idx="7">
                  <c:v>1</c:v>
                </c:pt>
                <c:pt idx="8">
                  <c:v>10</c:v>
                </c:pt>
                <c:pt idx="9">
                  <c:v>7</c:v>
                </c:pt>
                <c:pt idx="10">
                  <c:v>7</c:v>
                </c:pt>
              </c:numCache>
            </c:numRef>
          </c:val>
          <c:extLst>
            <c:ext xmlns:c16="http://schemas.microsoft.com/office/drawing/2014/chart" uri="{C3380CC4-5D6E-409C-BE32-E72D297353CC}">
              <c16:uniqueId val="{00000004-2112-4D2F-8427-0A7B18D90FA8}"/>
            </c:ext>
          </c:extLst>
        </c:ser>
        <c:dLbls>
          <c:showLegendKey val="0"/>
          <c:showVal val="0"/>
          <c:showCatName val="0"/>
          <c:showSerName val="0"/>
          <c:showPercent val="0"/>
          <c:showBubbleSize val="0"/>
        </c:dLbls>
        <c:gapWidth val="219"/>
        <c:overlap val="-27"/>
        <c:axId val="1590789632"/>
        <c:axId val="1590776192"/>
      </c:barChart>
      <c:catAx>
        <c:axId val="159078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776192"/>
        <c:crosses val="autoZero"/>
        <c:auto val="1"/>
        <c:lblAlgn val="ctr"/>
        <c:lblOffset val="100"/>
        <c:noMultiLvlLbl val="0"/>
      </c:catAx>
      <c:valAx>
        <c:axId val="1590776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78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10" Type="http://schemas.openxmlformats.org/officeDocument/2006/relationships/chart" Target="../charts/chart15.xml"/><Relationship Id="rId4" Type="http://schemas.openxmlformats.org/officeDocument/2006/relationships/chart" Target="../charts/chart9.xml"/><Relationship Id="rId9"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png"/><Relationship Id="rId3" Type="http://schemas.openxmlformats.org/officeDocument/2006/relationships/hyperlink" Target="#'Doctors Performance Dashboard'!A1"/><Relationship Id="rId7" Type="http://schemas.openxmlformats.org/officeDocument/2006/relationships/chart" Target="../charts/chart19.xml"/><Relationship Id="rId12" Type="http://schemas.openxmlformats.org/officeDocument/2006/relationships/image" Target="../media/image5.svg"/><Relationship Id="rId2" Type="http://schemas.openxmlformats.org/officeDocument/2006/relationships/hyperlink" Target="#'Patient Dashboard'!A1"/><Relationship Id="rId1" Type="http://schemas.openxmlformats.org/officeDocument/2006/relationships/hyperlink" Target="#'Appointment management Dashbo'!A1"/><Relationship Id="rId6" Type="http://schemas.openxmlformats.org/officeDocument/2006/relationships/chart" Target="../charts/chart18.xml"/><Relationship Id="rId11" Type="http://schemas.openxmlformats.org/officeDocument/2006/relationships/image" Target="../media/image4.png"/><Relationship Id="rId5" Type="http://schemas.openxmlformats.org/officeDocument/2006/relationships/chart" Target="../charts/chart17.xml"/><Relationship Id="rId10" Type="http://schemas.openxmlformats.org/officeDocument/2006/relationships/image" Target="../media/image3.svg"/><Relationship Id="rId4" Type="http://schemas.openxmlformats.org/officeDocument/2006/relationships/chart" Target="../charts/chart16.xml"/><Relationship Id="rId9" Type="http://schemas.openxmlformats.org/officeDocument/2006/relationships/image" Target="../media/image2.png"/><Relationship Id="rId14" Type="http://schemas.openxmlformats.org/officeDocument/2006/relationships/image" Target="../media/image7.svg"/></Relationships>
</file>

<file path=xl/drawings/_rels/drawing4.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chart" Target="../charts/chart20.xml"/><Relationship Id="rId3" Type="http://schemas.openxmlformats.org/officeDocument/2006/relationships/hyperlink" Target="#'Doctors Performance Dashboard'!A1"/><Relationship Id="rId7" Type="http://schemas.openxmlformats.org/officeDocument/2006/relationships/image" Target="../media/image4.png"/><Relationship Id="rId12" Type="http://schemas.openxmlformats.org/officeDocument/2006/relationships/image" Target="../media/image9.svg"/><Relationship Id="rId2" Type="http://schemas.openxmlformats.org/officeDocument/2006/relationships/hyperlink" Target="#'Patient Dashboard'!A1"/><Relationship Id="rId1" Type="http://schemas.openxmlformats.org/officeDocument/2006/relationships/hyperlink" Target="#'Appointment management Dashbo'!A1"/><Relationship Id="rId6" Type="http://schemas.openxmlformats.org/officeDocument/2006/relationships/image" Target="../media/image3.svg"/><Relationship Id="rId11" Type="http://schemas.openxmlformats.org/officeDocument/2006/relationships/image" Target="../media/image8.png"/><Relationship Id="rId5" Type="http://schemas.openxmlformats.org/officeDocument/2006/relationships/image" Target="../media/image2.png"/><Relationship Id="rId15" Type="http://schemas.openxmlformats.org/officeDocument/2006/relationships/chart" Target="../charts/chart22.xml"/><Relationship Id="rId10" Type="http://schemas.openxmlformats.org/officeDocument/2006/relationships/image" Target="../media/image7.svg"/><Relationship Id="rId4" Type="http://schemas.openxmlformats.org/officeDocument/2006/relationships/image" Target="../media/image1.png"/><Relationship Id="rId9" Type="http://schemas.openxmlformats.org/officeDocument/2006/relationships/image" Target="../media/image6.png"/><Relationship Id="rId14" Type="http://schemas.openxmlformats.org/officeDocument/2006/relationships/chart" Target="../charts/chart21.xml"/></Relationships>
</file>

<file path=xl/drawings/_rels/drawing5.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chart" Target="../charts/chart23.xml"/><Relationship Id="rId3" Type="http://schemas.openxmlformats.org/officeDocument/2006/relationships/hyperlink" Target="#'Doctors Performance Dashboard'!A1"/><Relationship Id="rId7" Type="http://schemas.openxmlformats.org/officeDocument/2006/relationships/image" Target="../media/image4.png"/><Relationship Id="rId12" Type="http://schemas.openxmlformats.org/officeDocument/2006/relationships/image" Target="../media/image9.svg"/><Relationship Id="rId2" Type="http://schemas.openxmlformats.org/officeDocument/2006/relationships/hyperlink" Target="#'Patients Dashboard'!A1"/><Relationship Id="rId1" Type="http://schemas.openxmlformats.org/officeDocument/2006/relationships/hyperlink" Target="#'Appointment management Dashbo'!A1"/><Relationship Id="rId6" Type="http://schemas.openxmlformats.org/officeDocument/2006/relationships/image" Target="../media/image3.svg"/><Relationship Id="rId11" Type="http://schemas.openxmlformats.org/officeDocument/2006/relationships/image" Target="../media/image8.png"/><Relationship Id="rId5" Type="http://schemas.openxmlformats.org/officeDocument/2006/relationships/image" Target="../media/image2.png"/><Relationship Id="rId15" Type="http://schemas.openxmlformats.org/officeDocument/2006/relationships/chart" Target="../charts/chart25.xml"/><Relationship Id="rId10" Type="http://schemas.openxmlformats.org/officeDocument/2006/relationships/image" Target="../media/image7.svg"/><Relationship Id="rId4" Type="http://schemas.openxmlformats.org/officeDocument/2006/relationships/image" Target="../media/image1.png"/><Relationship Id="rId9" Type="http://schemas.openxmlformats.org/officeDocument/2006/relationships/image" Target="../media/image6.png"/><Relationship Id="rId14"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twoCellAnchor>
    <xdr:from>
      <xdr:col>0</xdr:col>
      <xdr:colOff>692150</xdr:colOff>
      <xdr:row>21</xdr:row>
      <xdr:rowOff>19050</xdr:rowOff>
    </xdr:from>
    <xdr:to>
      <xdr:col>5</xdr:col>
      <xdr:colOff>95250</xdr:colOff>
      <xdr:row>23</xdr:row>
      <xdr:rowOff>165100</xdr:rowOff>
    </xdr:to>
    <xdr:sp macro="" textlink="">
      <xdr:nvSpPr>
        <xdr:cNvPr id="2" name="TextBox 1">
          <a:extLst>
            <a:ext uri="{FF2B5EF4-FFF2-40B4-BE49-F238E27FC236}">
              <a16:creationId xmlns:a16="http://schemas.microsoft.com/office/drawing/2014/main" id="{A4E6669E-F9D1-A501-230A-7DC0CAE431A1}"/>
            </a:ext>
          </a:extLst>
        </xdr:cNvPr>
        <xdr:cNvSpPr txBox="1"/>
      </xdr:nvSpPr>
      <xdr:spPr>
        <a:xfrm>
          <a:off x="692150" y="3752850"/>
          <a:ext cx="3797300" cy="5016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Cancellation rates peaked in January, April, and May, whereas appointment completion was highest in February, April, and May.</a:t>
          </a:r>
        </a:p>
      </xdr:txBody>
    </xdr:sp>
    <xdr:clientData/>
  </xdr:twoCellAnchor>
  <xdr:twoCellAnchor>
    <xdr:from>
      <xdr:col>0</xdr:col>
      <xdr:colOff>609600</xdr:colOff>
      <xdr:row>2</xdr:row>
      <xdr:rowOff>38100</xdr:rowOff>
    </xdr:from>
    <xdr:to>
      <xdr:col>5</xdr:col>
      <xdr:colOff>12700</xdr:colOff>
      <xdr:row>3</xdr:row>
      <xdr:rowOff>152400</xdr:rowOff>
    </xdr:to>
    <xdr:sp macro="" textlink="">
      <xdr:nvSpPr>
        <xdr:cNvPr id="3" name="TextBox 2">
          <a:extLst>
            <a:ext uri="{FF2B5EF4-FFF2-40B4-BE49-F238E27FC236}">
              <a16:creationId xmlns:a16="http://schemas.microsoft.com/office/drawing/2014/main" id="{D981E45C-CCF4-405F-851A-1A25D6DD09AA}"/>
            </a:ext>
          </a:extLst>
        </xdr:cNvPr>
        <xdr:cNvSpPr txBox="1"/>
      </xdr:nvSpPr>
      <xdr:spPr>
        <a:xfrm>
          <a:off x="609600" y="393700"/>
          <a:ext cx="3797300" cy="2921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Status[completed, cancelled] Perf. of appointment over months</a:t>
          </a:r>
        </a:p>
      </xdr:txBody>
    </xdr:sp>
    <xdr:clientData/>
  </xdr:twoCellAnchor>
  <xdr:twoCellAnchor>
    <xdr:from>
      <xdr:col>9</xdr:col>
      <xdr:colOff>1676400</xdr:colOff>
      <xdr:row>2</xdr:row>
      <xdr:rowOff>44450</xdr:rowOff>
    </xdr:from>
    <xdr:to>
      <xdr:col>14</xdr:col>
      <xdr:colOff>209550</xdr:colOff>
      <xdr:row>3</xdr:row>
      <xdr:rowOff>158750</xdr:rowOff>
    </xdr:to>
    <xdr:sp macro="" textlink="">
      <xdr:nvSpPr>
        <xdr:cNvPr id="4" name="TextBox 3">
          <a:extLst>
            <a:ext uri="{FF2B5EF4-FFF2-40B4-BE49-F238E27FC236}">
              <a16:creationId xmlns:a16="http://schemas.microsoft.com/office/drawing/2014/main" id="{54A27329-0AF6-4945-B530-8C400D636688}"/>
            </a:ext>
          </a:extLst>
        </xdr:cNvPr>
        <xdr:cNvSpPr txBox="1"/>
      </xdr:nvSpPr>
      <xdr:spPr>
        <a:xfrm>
          <a:off x="9931400" y="400050"/>
          <a:ext cx="3797300" cy="2921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Reason for visit Perf. Per month.</a:t>
          </a:r>
        </a:p>
      </xdr:txBody>
    </xdr:sp>
    <xdr:clientData/>
  </xdr:twoCellAnchor>
  <xdr:twoCellAnchor>
    <xdr:from>
      <xdr:col>10</xdr:col>
      <xdr:colOff>0</xdr:colOff>
      <xdr:row>22</xdr:row>
      <xdr:rowOff>0</xdr:rowOff>
    </xdr:from>
    <xdr:to>
      <xdr:col>14</xdr:col>
      <xdr:colOff>247650</xdr:colOff>
      <xdr:row>24</xdr:row>
      <xdr:rowOff>146050</xdr:rowOff>
    </xdr:to>
    <xdr:sp macro="" textlink="">
      <xdr:nvSpPr>
        <xdr:cNvPr id="5" name="TextBox 4">
          <a:extLst>
            <a:ext uri="{FF2B5EF4-FFF2-40B4-BE49-F238E27FC236}">
              <a16:creationId xmlns:a16="http://schemas.microsoft.com/office/drawing/2014/main" id="{61B5F32C-1C74-47BD-9DB4-7DECE90C55FB}"/>
            </a:ext>
          </a:extLst>
        </xdr:cNvPr>
        <xdr:cNvSpPr txBox="1"/>
      </xdr:nvSpPr>
      <xdr:spPr>
        <a:xfrm>
          <a:off x="9969500" y="3911600"/>
          <a:ext cx="3797300" cy="5016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t>The most common reason for visit is follow-up.</a:t>
          </a:r>
          <a:endParaRPr lang="en-US" sz="1100"/>
        </a:p>
      </xdr:txBody>
    </xdr:sp>
    <xdr:clientData/>
  </xdr:twoCellAnchor>
  <xdr:twoCellAnchor>
    <xdr:from>
      <xdr:col>20</xdr:col>
      <xdr:colOff>25400</xdr:colOff>
      <xdr:row>2</xdr:row>
      <xdr:rowOff>114300</xdr:rowOff>
    </xdr:from>
    <xdr:to>
      <xdr:col>22</xdr:col>
      <xdr:colOff>6350</xdr:colOff>
      <xdr:row>4</xdr:row>
      <xdr:rowOff>50800</xdr:rowOff>
    </xdr:to>
    <xdr:sp macro="" textlink="">
      <xdr:nvSpPr>
        <xdr:cNvPr id="6" name="TextBox 5">
          <a:extLst>
            <a:ext uri="{FF2B5EF4-FFF2-40B4-BE49-F238E27FC236}">
              <a16:creationId xmlns:a16="http://schemas.microsoft.com/office/drawing/2014/main" id="{F4C58018-E185-4FCF-9955-19410FED0189}"/>
            </a:ext>
          </a:extLst>
        </xdr:cNvPr>
        <xdr:cNvSpPr txBox="1"/>
      </xdr:nvSpPr>
      <xdr:spPr>
        <a:xfrm>
          <a:off x="24028400" y="469900"/>
          <a:ext cx="2381250" cy="2921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Age of Our Patients</a:t>
          </a:r>
        </a:p>
      </xdr:txBody>
    </xdr:sp>
    <xdr:clientData/>
  </xdr:twoCellAnchor>
  <xdr:twoCellAnchor>
    <xdr:from>
      <xdr:col>19</xdr:col>
      <xdr:colOff>781050</xdr:colOff>
      <xdr:row>13</xdr:row>
      <xdr:rowOff>171450</xdr:rowOff>
    </xdr:from>
    <xdr:to>
      <xdr:col>22</xdr:col>
      <xdr:colOff>438150</xdr:colOff>
      <xdr:row>15</xdr:row>
      <xdr:rowOff>158750</xdr:rowOff>
    </xdr:to>
    <xdr:sp macro="" textlink="">
      <xdr:nvSpPr>
        <xdr:cNvPr id="7" name="TextBox 6">
          <a:extLst>
            <a:ext uri="{FF2B5EF4-FFF2-40B4-BE49-F238E27FC236}">
              <a16:creationId xmlns:a16="http://schemas.microsoft.com/office/drawing/2014/main" id="{342331E8-0191-4DD9-9EBA-10D37A286986}"/>
            </a:ext>
          </a:extLst>
        </xdr:cNvPr>
        <xdr:cNvSpPr txBox="1"/>
      </xdr:nvSpPr>
      <xdr:spPr>
        <a:xfrm>
          <a:off x="23583900" y="2482850"/>
          <a:ext cx="3257550" cy="34290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t>Most hospital patients were born in the 1990s.</a:t>
          </a:r>
          <a:endParaRPr lang="en-US" sz="1100"/>
        </a:p>
      </xdr:txBody>
    </xdr:sp>
    <xdr:clientData/>
  </xdr:twoCellAnchor>
  <xdr:twoCellAnchor>
    <xdr:from>
      <xdr:col>25</xdr:col>
      <xdr:colOff>133350</xdr:colOff>
      <xdr:row>2</xdr:row>
      <xdr:rowOff>31750</xdr:rowOff>
    </xdr:from>
    <xdr:to>
      <xdr:col>28</xdr:col>
      <xdr:colOff>704850</xdr:colOff>
      <xdr:row>3</xdr:row>
      <xdr:rowOff>146050</xdr:rowOff>
    </xdr:to>
    <xdr:sp macro="" textlink="">
      <xdr:nvSpPr>
        <xdr:cNvPr id="9" name="TextBox 8">
          <a:extLst>
            <a:ext uri="{FF2B5EF4-FFF2-40B4-BE49-F238E27FC236}">
              <a16:creationId xmlns:a16="http://schemas.microsoft.com/office/drawing/2014/main" id="{6A6CD28E-A795-45E0-81F3-F6C799F78D8A}"/>
            </a:ext>
          </a:extLst>
        </xdr:cNvPr>
        <xdr:cNvSpPr txBox="1"/>
      </xdr:nvSpPr>
      <xdr:spPr>
        <a:xfrm>
          <a:off x="26904950" y="387350"/>
          <a:ext cx="2870200" cy="2921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Number of</a:t>
          </a:r>
          <a:r>
            <a:rPr lang="en-US" sz="1100" baseline="0"/>
            <a:t> </a:t>
          </a:r>
          <a:r>
            <a:rPr lang="en-US" sz="1100">
              <a:solidFill>
                <a:schemeClr val="dk1"/>
              </a:solidFill>
              <a:effectLst/>
              <a:latin typeface="+mn-lt"/>
              <a:ea typeface="+mn-ea"/>
              <a:cs typeface="+mn-cs"/>
            </a:rPr>
            <a:t>patients</a:t>
          </a:r>
          <a:r>
            <a:rPr lang="en-US" sz="1100" baseline="0"/>
            <a:t> by reason of visit</a:t>
          </a:r>
          <a:endParaRPr lang="en-US" sz="1100"/>
        </a:p>
      </xdr:txBody>
    </xdr:sp>
    <xdr:clientData/>
  </xdr:twoCellAnchor>
  <xdr:twoCellAnchor>
    <xdr:from>
      <xdr:col>24</xdr:col>
      <xdr:colOff>1619250</xdr:colOff>
      <xdr:row>26</xdr:row>
      <xdr:rowOff>133350</xdr:rowOff>
    </xdr:from>
    <xdr:to>
      <xdr:col>29</xdr:col>
      <xdr:colOff>82550</xdr:colOff>
      <xdr:row>29</xdr:row>
      <xdr:rowOff>165100</xdr:rowOff>
    </xdr:to>
    <xdr:sp macro="" textlink="">
      <xdr:nvSpPr>
        <xdr:cNvPr id="10" name="TextBox 9">
          <a:extLst>
            <a:ext uri="{FF2B5EF4-FFF2-40B4-BE49-F238E27FC236}">
              <a16:creationId xmlns:a16="http://schemas.microsoft.com/office/drawing/2014/main" id="{2155851D-E393-420A-A253-1361CCD67E5E}"/>
            </a:ext>
          </a:extLst>
        </xdr:cNvPr>
        <xdr:cNvSpPr txBox="1"/>
      </xdr:nvSpPr>
      <xdr:spPr>
        <a:xfrm>
          <a:off x="26720800" y="4756150"/>
          <a:ext cx="3257550" cy="5651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t>Male patients are the most frequent visitors for consultation and therapy.</a:t>
          </a:r>
          <a:endParaRPr lang="en-US" sz="1100"/>
        </a:p>
      </xdr:txBody>
    </xdr:sp>
    <xdr:clientData/>
  </xdr:twoCellAnchor>
  <xdr:twoCellAnchor>
    <xdr:from>
      <xdr:col>32</xdr:col>
      <xdr:colOff>292100</xdr:colOff>
      <xdr:row>2</xdr:row>
      <xdr:rowOff>57150</xdr:rowOff>
    </xdr:from>
    <xdr:to>
      <xdr:col>33</xdr:col>
      <xdr:colOff>1689100</xdr:colOff>
      <xdr:row>3</xdr:row>
      <xdr:rowOff>171450</xdr:rowOff>
    </xdr:to>
    <xdr:sp macro="" textlink="">
      <xdr:nvSpPr>
        <xdr:cNvPr id="11" name="TextBox 10">
          <a:extLst>
            <a:ext uri="{FF2B5EF4-FFF2-40B4-BE49-F238E27FC236}">
              <a16:creationId xmlns:a16="http://schemas.microsoft.com/office/drawing/2014/main" id="{68E48D1C-AAA2-47BA-88E1-317B8AD5C0F1}"/>
            </a:ext>
          </a:extLst>
        </xdr:cNvPr>
        <xdr:cNvSpPr txBox="1"/>
      </xdr:nvSpPr>
      <xdr:spPr>
        <a:xfrm>
          <a:off x="33229550" y="412750"/>
          <a:ext cx="2381250" cy="2921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Most Freq insurance provider</a:t>
          </a:r>
        </a:p>
      </xdr:txBody>
    </xdr:sp>
    <xdr:clientData/>
  </xdr:twoCellAnchor>
  <xdr:twoCellAnchor>
    <xdr:from>
      <xdr:col>32</xdr:col>
      <xdr:colOff>457200</xdr:colOff>
      <xdr:row>12</xdr:row>
      <xdr:rowOff>12700</xdr:rowOff>
    </xdr:from>
    <xdr:to>
      <xdr:col>34</xdr:col>
      <xdr:colOff>711200</xdr:colOff>
      <xdr:row>13</xdr:row>
      <xdr:rowOff>171450</xdr:rowOff>
    </xdr:to>
    <xdr:sp macro="" textlink="">
      <xdr:nvSpPr>
        <xdr:cNvPr id="12" name="TextBox 11">
          <a:extLst>
            <a:ext uri="{FF2B5EF4-FFF2-40B4-BE49-F238E27FC236}">
              <a16:creationId xmlns:a16="http://schemas.microsoft.com/office/drawing/2014/main" id="{EE2992C6-C35F-44DC-BB74-6FAE667CE20B}"/>
            </a:ext>
          </a:extLst>
        </xdr:cNvPr>
        <xdr:cNvSpPr txBox="1"/>
      </xdr:nvSpPr>
      <xdr:spPr>
        <a:xfrm>
          <a:off x="33394650" y="2146300"/>
          <a:ext cx="3168650" cy="3365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t>MedCare Plus: Most Used Insurance &amp; Highest Billing</a:t>
          </a:r>
          <a:endParaRPr lang="en-US" sz="1100"/>
        </a:p>
      </xdr:txBody>
    </xdr:sp>
    <xdr:clientData/>
  </xdr:twoCellAnchor>
  <xdr:twoCellAnchor>
    <xdr:from>
      <xdr:col>0</xdr:col>
      <xdr:colOff>384175</xdr:colOff>
      <xdr:row>24</xdr:row>
      <xdr:rowOff>171450</xdr:rowOff>
    </xdr:from>
    <xdr:to>
      <xdr:col>5</xdr:col>
      <xdr:colOff>561975</xdr:colOff>
      <xdr:row>40</xdr:row>
      <xdr:rowOff>69850</xdr:rowOff>
    </xdr:to>
    <xdr:graphicFrame macro="">
      <xdr:nvGraphicFramePr>
        <xdr:cNvPr id="8" name="Chart 7">
          <a:extLst>
            <a:ext uri="{FF2B5EF4-FFF2-40B4-BE49-F238E27FC236}">
              <a16:creationId xmlns:a16="http://schemas.microsoft.com/office/drawing/2014/main" id="{7C4DB708-4CD7-A4C7-BF26-F37E930B94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1368425</xdr:colOff>
      <xdr:row>26</xdr:row>
      <xdr:rowOff>101600</xdr:rowOff>
    </xdr:from>
    <xdr:to>
      <xdr:col>15</xdr:col>
      <xdr:colOff>85725</xdr:colOff>
      <xdr:row>42</xdr:row>
      <xdr:rowOff>0</xdr:rowOff>
    </xdr:to>
    <xdr:graphicFrame macro="">
      <xdr:nvGraphicFramePr>
        <xdr:cNvPr id="13" name="Chart 12">
          <a:extLst>
            <a:ext uri="{FF2B5EF4-FFF2-40B4-BE49-F238E27FC236}">
              <a16:creationId xmlns:a16="http://schemas.microsoft.com/office/drawing/2014/main" id="{EAE297C4-315C-2EC1-EF54-C74C56B304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942975</xdr:colOff>
      <xdr:row>16</xdr:row>
      <xdr:rowOff>152400</xdr:rowOff>
    </xdr:from>
    <xdr:to>
      <xdr:col>22</xdr:col>
      <xdr:colOff>714375</xdr:colOff>
      <xdr:row>32</xdr:row>
      <xdr:rowOff>50800</xdr:rowOff>
    </xdr:to>
    <xdr:graphicFrame macro="">
      <xdr:nvGraphicFramePr>
        <xdr:cNvPr id="16" name="Chart 15">
          <a:extLst>
            <a:ext uri="{FF2B5EF4-FFF2-40B4-BE49-F238E27FC236}">
              <a16:creationId xmlns:a16="http://schemas.microsoft.com/office/drawing/2014/main" id="{FA8EF9B7-1F76-7D6A-D4BA-9AC42D937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968375</xdr:colOff>
      <xdr:row>30</xdr:row>
      <xdr:rowOff>158750</xdr:rowOff>
    </xdr:from>
    <xdr:to>
      <xdr:col>29</xdr:col>
      <xdr:colOff>746125</xdr:colOff>
      <xdr:row>46</xdr:row>
      <xdr:rowOff>57150</xdr:rowOff>
    </xdr:to>
    <xdr:graphicFrame macro="">
      <xdr:nvGraphicFramePr>
        <xdr:cNvPr id="17" name="Chart 16">
          <a:extLst>
            <a:ext uri="{FF2B5EF4-FFF2-40B4-BE49-F238E27FC236}">
              <a16:creationId xmlns:a16="http://schemas.microsoft.com/office/drawing/2014/main" id="{611BCAC9-8905-D51D-0201-226F619CFA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415925</xdr:colOff>
      <xdr:row>14</xdr:row>
      <xdr:rowOff>171450</xdr:rowOff>
    </xdr:from>
    <xdr:to>
      <xdr:col>35</xdr:col>
      <xdr:colOff>257175</xdr:colOff>
      <xdr:row>30</xdr:row>
      <xdr:rowOff>69850</xdr:rowOff>
    </xdr:to>
    <xdr:graphicFrame macro="">
      <xdr:nvGraphicFramePr>
        <xdr:cNvPr id="19" name="Chart 18">
          <a:extLst>
            <a:ext uri="{FF2B5EF4-FFF2-40B4-BE49-F238E27FC236}">
              <a16:creationId xmlns:a16="http://schemas.microsoft.com/office/drawing/2014/main" id="{77EEFC13-BFBC-E1CD-2B1D-AB296DEFCF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101600</xdr:colOff>
      <xdr:row>20</xdr:row>
      <xdr:rowOff>69850</xdr:rowOff>
    </xdr:from>
    <xdr:to>
      <xdr:col>5</xdr:col>
      <xdr:colOff>1784350</xdr:colOff>
      <xdr:row>23</xdr:row>
      <xdr:rowOff>38100</xdr:rowOff>
    </xdr:to>
    <xdr:sp macro="" textlink="">
      <xdr:nvSpPr>
        <xdr:cNvPr id="2" name="TextBox 1">
          <a:extLst>
            <a:ext uri="{FF2B5EF4-FFF2-40B4-BE49-F238E27FC236}">
              <a16:creationId xmlns:a16="http://schemas.microsoft.com/office/drawing/2014/main" id="{0602BE88-FEED-43E7-BF89-22D426C2B66C}"/>
            </a:ext>
          </a:extLst>
        </xdr:cNvPr>
        <xdr:cNvSpPr txBox="1"/>
      </xdr:nvSpPr>
      <xdr:spPr>
        <a:xfrm>
          <a:off x="3067050" y="3625850"/>
          <a:ext cx="2667000" cy="5016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analysis:</a:t>
          </a:r>
        </a:p>
      </xdr:txBody>
    </xdr:sp>
    <xdr:clientData/>
  </xdr:twoCellAnchor>
  <xdr:twoCellAnchor>
    <xdr:from>
      <xdr:col>4</xdr:col>
      <xdr:colOff>152400</xdr:colOff>
      <xdr:row>2</xdr:row>
      <xdr:rowOff>31750</xdr:rowOff>
    </xdr:from>
    <xdr:to>
      <xdr:col>5</xdr:col>
      <xdr:colOff>1663700</xdr:colOff>
      <xdr:row>3</xdr:row>
      <xdr:rowOff>146050</xdr:rowOff>
    </xdr:to>
    <xdr:sp macro="" textlink="">
      <xdr:nvSpPr>
        <xdr:cNvPr id="3" name="TextBox 2">
          <a:extLst>
            <a:ext uri="{FF2B5EF4-FFF2-40B4-BE49-F238E27FC236}">
              <a16:creationId xmlns:a16="http://schemas.microsoft.com/office/drawing/2014/main" id="{82E50227-33D4-4BA6-8329-51F2A872E4B6}"/>
            </a:ext>
          </a:extLst>
        </xdr:cNvPr>
        <xdr:cNvSpPr txBox="1"/>
      </xdr:nvSpPr>
      <xdr:spPr>
        <a:xfrm>
          <a:off x="3117850" y="387350"/>
          <a:ext cx="2495550" cy="2921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rtl="0"/>
          <a:r>
            <a:rPr lang="en-US" sz="1100">
              <a:solidFill>
                <a:schemeClr val="dk1"/>
              </a:solidFill>
              <a:effectLst/>
              <a:latin typeface="+mn-lt"/>
              <a:ea typeface="+mn-ea"/>
              <a:cs typeface="+mn-cs"/>
            </a:rPr>
            <a:t>Appointments over months</a:t>
          </a:r>
        </a:p>
      </xdr:txBody>
    </xdr:sp>
    <xdr:clientData/>
  </xdr:twoCellAnchor>
  <xdr:twoCellAnchor>
    <xdr:from>
      <xdr:col>8</xdr:col>
      <xdr:colOff>596900</xdr:colOff>
      <xdr:row>2</xdr:row>
      <xdr:rowOff>31750</xdr:rowOff>
    </xdr:from>
    <xdr:to>
      <xdr:col>10</xdr:col>
      <xdr:colOff>1701800</xdr:colOff>
      <xdr:row>3</xdr:row>
      <xdr:rowOff>146050</xdr:rowOff>
    </xdr:to>
    <xdr:sp macro="" textlink="">
      <xdr:nvSpPr>
        <xdr:cNvPr id="4" name="TextBox 3">
          <a:extLst>
            <a:ext uri="{FF2B5EF4-FFF2-40B4-BE49-F238E27FC236}">
              <a16:creationId xmlns:a16="http://schemas.microsoft.com/office/drawing/2014/main" id="{E774B2A2-654B-4BA5-802B-B90D54949071}"/>
            </a:ext>
          </a:extLst>
        </xdr:cNvPr>
        <xdr:cNvSpPr txBox="1"/>
      </xdr:nvSpPr>
      <xdr:spPr>
        <a:xfrm>
          <a:off x="7702550" y="387350"/>
          <a:ext cx="2749550" cy="2921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rtl="0"/>
          <a:r>
            <a:rPr lang="en-US" sz="1100">
              <a:solidFill>
                <a:schemeClr val="dk1"/>
              </a:solidFill>
              <a:effectLst/>
              <a:latin typeface="+mn-lt"/>
              <a:ea typeface="+mn-ea"/>
              <a:cs typeface="+mn-cs"/>
            </a:rPr>
            <a:t>Most common reason for visits</a:t>
          </a:r>
        </a:p>
      </xdr:txBody>
    </xdr:sp>
    <xdr:clientData/>
  </xdr:twoCellAnchor>
  <xdr:twoCellAnchor>
    <xdr:from>
      <xdr:col>15</xdr:col>
      <xdr:colOff>444500</xdr:colOff>
      <xdr:row>2</xdr:row>
      <xdr:rowOff>31750</xdr:rowOff>
    </xdr:from>
    <xdr:to>
      <xdr:col>19</xdr:col>
      <xdr:colOff>69850</xdr:colOff>
      <xdr:row>3</xdr:row>
      <xdr:rowOff>146050</xdr:rowOff>
    </xdr:to>
    <xdr:sp macro="" textlink="">
      <xdr:nvSpPr>
        <xdr:cNvPr id="5" name="TextBox 4">
          <a:extLst>
            <a:ext uri="{FF2B5EF4-FFF2-40B4-BE49-F238E27FC236}">
              <a16:creationId xmlns:a16="http://schemas.microsoft.com/office/drawing/2014/main" id="{16660E16-6891-4C5E-97CA-09510F381B41}"/>
            </a:ext>
          </a:extLst>
        </xdr:cNvPr>
        <xdr:cNvSpPr txBox="1"/>
      </xdr:nvSpPr>
      <xdr:spPr>
        <a:xfrm>
          <a:off x="13950950" y="387350"/>
          <a:ext cx="2959100" cy="2921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algn="l" rtl="0"/>
          <a:r>
            <a:rPr lang="en-US" sz="1100">
              <a:solidFill>
                <a:schemeClr val="dk1"/>
              </a:solidFill>
              <a:effectLst/>
              <a:latin typeface="+mn-lt"/>
              <a:ea typeface="+mn-ea"/>
              <a:cs typeface="+mn-cs"/>
            </a:rPr>
            <a:t>Appointments status over months</a:t>
          </a:r>
        </a:p>
      </xdr:txBody>
    </xdr:sp>
    <xdr:clientData/>
  </xdr:twoCellAnchor>
  <xdr:twoCellAnchor>
    <xdr:from>
      <xdr:col>22</xdr:col>
      <xdr:colOff>596900</xdr:colOff>
      <xdr:row>2</xdr:row>
      <xdr:rowOff>38100</xdr:rowOff>
    </xdr:from>
    <xdr:to>
      <xdr:col>25</xdr:col>
      <xdr:colOff>82550</xdr:colOff>
      <xdr:row>3</xdr:row>
      <xdr:rowOff>152400</xdr:rowOff>
    </xdr:to>
    <xdr:sp macro="" textlink="">
      <xdr:nvSpPr>
        <xdr:cNvPr id="6" name="TextBox 5">
          <a:extLst>
            <a:ext uri="{FF2B5EF4-FFF2-40B4-BE49-F238E27FC236}">
              <a16:creationId xmlns:a16="http://schemas.microsoft.com/office/drawing/2014/main" id="{1CBD7405-D608-4986-9560-25DB6C644559}"/>
            </a:ext>
          </a:extLst>
        </xdr:cNvPr>
        <xdr:cNvSpPr txBox="1"/>
      </xdr:nvSpPr>
      <xdr:spPr>
        <a:xfrm>
          <a:off x="19583400" y="393700"/>
          <a:ext cx="2959100" cy="2921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rtl="0"/>
          <a:r>
            <a:rPr lang="en-US" sz="1100">
              <a:solidFill>
                <a:schemeClr val="dk1"/>
              </a:solidFill>
              <a:effectLst/>
              <a:latin typeface="+mn-lt"/>
              <a:ea typeface="+mn-ea"/>
              <a:cs typeface="+mn-cs"/>
            </a:rPr>
            <a:t>Most active appointment time</a:t>
          </a:r>
        </a:p>
      </xdr:txBody>
    </xdr:sp>
    <xdr:clientData/>
  </xdr:twoCellAnchor>
  <xdr:twoCellAnchor>
    <xdr:from>
      <xdr:col>9</xdr:col>
      <xdr:colOff>19050</xdr:colOff>
      <xdr:row>13</xdr:row>
      <xdr:rowOff>146050</xdr:rowOff>
    </xdr:from>
    <xdr:to>
      <xdr:col>10</xdr:col>
      <xdr:colOff>1701800</xdr:colOff>
      <xdr:row>16</xdr:row>
      <xdr:rowOff>114300</xdr:rowOff>
    </xdr:to>
    <xdr:sp macro="" textlink="">
      <xdr:nvSpPr>
        <xdr:cNvPr id="7" name="TextBox 6">
          <a:extLst>
            <a:ext uri="{FF2B5EF4-FFF2-40B4-BE49-F238E27FC236}">
              <a16:creationId xmlns:a16="http://schemas.microsoft.com/office/drawing/2014/main" id="{DF29FC91-7309-4B0E-A11A-1C92462DDABA}"/>
            </a:ext>
          </a:extLst>
        </xdr:cNvPr>
        <xdr:cNvSpPr txBox="1"/>
      </xdr:nvSpPr>
      <xdr:spPr>
        <a:xfrm>
          <a:off x="7785100" y="2457450"/>
          <a:ext cx="2667000" cy="5016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analysis:</a:t>
          </a:r>
        </a:p>
      </xdr:txBody>
    </xdr:sp>
    <xdr:clientData/>
  </xdr:twoCellAnchor>
  <xdr:twoCellAnchor>
    <xdr:from>
      <xdr:col>15</xdr:col>
      <xdr:colOff>76200</xdr:colOff>
      <xdr:row>23</xdr:row>
      <xdr:rowOff>19050</xdr:rowOff>
    </xdr:from>
    <xdr:to>
      <xdr:col>18</xdr:col>
      <xdr:colOff>152400</xdr:colOff>
      <xdr:row>25</xdr:row>
      <xdr:rowOff>165100</xdr:rowOff>
    </xdr:to>
    <xdr:sp macro="" textlink="">
      <xdr:nvSpPr>
        <xdr:cNvPr id="8" name="TextBox 7">
          <a:extLst>
            <a:ext uri="{FF2B5EF4-FFF2-40B4-BE49-F238E27FC236}">
              <a16:creationId xmlns:a16="http://schemas.microsoft.com/office/drawing/2014/main" id="{05408487-EECE-4C48-823D-B654CBC074B3}"/>
            </a:ext>
          </a:extLst>
        </xdr:cNvPr>
        <xdr:cNvSpPr txBox="1"/>
      </xdr:nvSpPr>
      <xdr:spPr>
        <a:xfrm>
          <a:off x="13582650" y="4108450"/>
          <a:ext cx="2667000" cy="5016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analysis:</a:t>
          </a:r>
        </a:p>
      </xdr:txBody>
    </xdr:sp>
    <xdr:clientData/>
  </xdr:twoCellAnchor>
  <xdr:twoCellAnchor>
    <xdr:from>
      <xdr:col>23</xdr:col>
      <xdr:colOff>63500</xdr:colOff>
      <xdr:row>20</xdr:row>
      <xdr:rowOff>12700</xdr:rowOff>
    </xdr:from>
    <xdr:to>
      <xdr:col>24</xdr:col>
      <xdr:colOff>1746250</xdr:colOff>
      <xdr:row>22</xdr:row>
      <xdr:rowOff>158750</xdr:rowOff>
    </xdr:to>
    <xdr:sp macro="" textlink="">
      <xdr:nvSpPr>
        <xdr:cNvPr id="9" name="TextBox 8">
          <a:extLst>
            <a:ext uri="{FF2B5EF4-FFF2-40B4-BE49-F238E27FC236}">
              <a16:creationId xmlns:a16="http://schemas.microsoft.com/office/drawing/2014/main" id="{5808CBBB-B50F-47A6-958A-EAC192DD3F57}"/>
            </a:ext>
          </a:extLst>
        </xdr:cNvPr>
        <xdr:cNvSpPr txBox="1"/>
      </xdr:nvSpPr>
      <xdr:spPr>
        <a:xfrm>
          <a:off x="19710400" y="3568700"/>
          <a:ext cx="2667000" cy="5016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analysis:</a:t>
          </a:r>
        </a:p>
      </xdr:txBody>
    </xdr:sp>
    <xdr:clientData/>
  </xdr:twoCellAnchor>
  <xdr:twoCellAnchor>
    <xdr:from>
      <xdr:col>33</xdr:col>
      <xdr:colOff>247650</xdr:colOff>
      <xdr:row>2</xdr:row>
      <xdr:rowOff>31750</xdr:rowOff>
    </xdr:from>
    <xdr:to>
      <xdr:col>36</xdr:col>
      <xdr:colOff>342900</xdr:colOff>
      <xdr:row>3</xdr:row>
      <xdr:rowOff>146050</xdr:rowOff>
    </xdr:to>
    <xdr:sp macro="" textlink="">
      <xdr:nvSpPr>
        <xdr:cNvPr id="10" name="TextBox 9">
          <a:extLst>
            <a:ext uri="{FF2B5EF4-FFF2-40B4-BE49-F238E27FC236}">
              <a16:creationId xmlns:a16="http://schemas.microsoft.com/office/drawing/2014/main" id="{15C2B935-A5D5-4529-84CD-BF50984DB87A}"/>
            </a:ext>
          </a:extLst>
        </xdr:cNvPr>
        <xdr:cNvSpPr txBox="1"/>
      </xdr:nvSpPr>
      <xdr:spPr>
        <a:xfrm>
          <a:off x="30276800" y="387350"/>
          <a:ext cx="3416300" cy="2921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rtl="0"/>
          <a:r>
            <a:rPr lang="en-US" sz="1100">
              <a:solidFill>
                <a:schemeClr val="dk1"/>
              </a:solidFill>
              <a:effectLst/>
              <a:latin typeface="+mn-lt"/>
              <a:ea typeface="+mn-ea"/>
              <a:cs typeface="+mn-cs"/>
            </a:rPr>
            <a:t>Doctor experience category vs. number of patients</a:t>
          </a:r>
        </a:p>
      </xdr:txBody>
    </xdr:sp>
    <xdr:clientData/>
  </xdr:twoCellAnchor>
  <xdr:twoCellAnchor>
    <xdr:from>
      <xdr:col>33</xdr:col>
      <xdr:colOff>628650</xdr:colOff>
      <xdr:row>21</xdr:row>
      <xdr:rowOff>165100</xdr:rowOff>
    </xdr:from>
    <xdr:to>
      <xdr:col>35</xdr:col>
      <xdr:colOff>1644650</xdr:colOff>
      <xdr:row>24</xdr:row>
      <xdr:rowOff>133350</xdr:rowOff>
    </xdr:to>
    <xdr:sp macro="" textlink="">
      <xdr:nvSpPr>
        <xdr:cNvPr id="11" name="TextBox 10">
          <a:extLst>
            <a:ext uri="{FF2B5EF4-FFF2-40B4-BE49-F238E27FC236}">
              <a16:creationId xmlns:a16="http://schemas.microsoft.com/office/drawing/2014/main" id="{BF338143-B1AA-4EC2-8A9D-AB3DE86BE32A}"/>
            </a:ext>
          </a:extLst>
        </xdr:cNvPr>
        <xdr:cNvSpPr txBox="1"/>
      </xdr:nvSpPr>
      <xdr:spPr>
        <a:xfrm>
          <a:off x="30657800" y="3898900"/>
          <a:ext cx="2667000" cy="5016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analysis:</a:t>
          </a:r>
        </a:p>
      </xdr:txBody>
    </xdr:sp>
    <xdr:clientData/>
  </xdr:twoCellAnchor>
  <xdr:twoCellAnchor>
    <xdr:from>
      <xdr:col>38</xdr:col>
      <xdr:colOff>552450</xdr:colOff>
      <xdr:row>2</xdr:row>
      <xdr:rowOff>63500</xdr:rowOff>
    </xdr:from>
    <xdr:to>
      <xdr:col>43</xdr:col>
      <xdr:colOff>165100</xdr:colOff>
      <xdr:row>4</xdr:row>
      <xdr:rowOff>0</xdr:rowOff>
    </xdr:to>
    <xdr:sp macro="" textlink="">
      <xdr:nvSpPr>
        <xdr:cNvPr id="12" name="TextBox 11">
          <a:extLst>
            <a:ext uri="{FF2B5EF4-FFF2-40B4-BE49-F238E27FC236}">
              <a16:creationId xmlns:a16="http://schemas.microsoft.com/office/drawing/2014/main" id="{137BB3C3-24A0-46DD-B782-957854CE482B}"/>
            </a:ext>
          </a:extLst>
        </xdr:cNvPr>
        <xdr:cNvSpPr txBox="1"/>
      </xdr:nvSpPr>
      <xdr:spPr>
        <a:xfrm>
          <a:off x="31248350" y="419100"/>
          <a:ext cx="3200400" cy="2921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rtl="0"/>
          <a:r>
            <a:rPr lang="en-US" sz="1100">
              <a:solidFill>
                <a:schemeClr val="dk1"/>
              </a:solidFill>
              <a:effectLst/>
              <a:latin typeface="+mn-lt"/>
              <a:ea typeface="+mn-ea"/>
              <a:cs typeface="+mn-cs"/>
            </a:rPr>
            <a:t>appointement</a:t>
          </a:r>
          <a:r>
            <a:rPr lang="en-US" sz="1100" baseline="0">
              <a:solidFill>
                <a:schemeClr val="dk1"/>
              </a:solidFill>
              <a:effectLst/>
              <a:latin typeface="+mn-lt"/>
              <a:ea typeface="+mn-ea"/>
              <a:cs typeface="+mn-cs"/>
            </a:rPr>
            <a:t> p</a:t>
          </a:r>
          <a:r>
            <a:rPr lang="en-US" sz="1100">
              <a:solidFill>
                <a:schemeClr val="dk1"/>
              </a:solidFill>
              <a:effectLst/>
              <a:latin typeface="+mn-lt"/>
              <a:ea typeface="+mn-ea"/>
              <a:cs typeface="+mn-cs"/>
            </a:rPr>
            <a:t>atient gender distribution for each doctor</a:t>
          </a:r>
        </a:p>
      </xdr:txBody>
    </xdr:sp>
    <xdr:clientData/>
  </xdr:twoCellAnchor>
  <xdr:twoCellAnchor>
    <xdr:from>
      <xdr:col>39</xdr:col>
      <xdr:colOff>565150</xdr:colOff>
      <xdr:row>15</xdr:row>
      <xdr:rowOff>127000</xdr:rowOff>
    </xdr:from>
    <xdr:to>
      <xdr:col>42</xdr:col>
      <xdr:colOff>88900</xdr:colOff>
      <xdr:row>18</xdr:row>
      <xdr:rowOff>95250</xdr:rowOff>
    </xdr:to>
    <xdr:sp macro="" textlink="">
      <xdr:nvSpPr>
        <xdr:cNvPr id="13" name="TextBox 12">
          <a:extLst>
            <a:ext uri="{FF2B5EF4-FFF2-40B4-BE49-F238E27FC236}">
              <a16:creationId xmlns:a16="http://schemas.microsoft.com/office/drawing/2014/main" id="{970628A6-2FA7-48B4-9CC3-79B3270D1A1F}"/>
            </a:ext>
          </a:extLst>
        </xdr:cNvPr>
        <xdr:cNvSpPr txBox="1"/>
      </xdr:nvSpPr>
      <xdr:spPr>
        <a:xfrm>
          <a:off x="36010850" y="2794000"/>
          <a:ext cx="2667000" cy="5016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analysis:</a:t>
          </a:r>
        </a:p>
      </xdr:txBody>
    </xdr:sp>
    <xdr:clientData/>
  </xdr:twoCellAnchor>
  <xdr:twoCellAnchor>
    <xdr:from>
      <xdr:col>46</xdr:col>
      <xdr:colOff>1460500</xdr:colOff>
      <xdr:row>2</xdr:row>
      <xdr:rowOff>38100</xdr:rowOff>
    </xdr:from>
    <xdr:to>
      <xdr:col>52</xdr:col>
      <xdr:colOff>215900</xdr:colOff>
      <xdr:row>3</xdr:row>
      <xdr:rowOff>152400</xdr:rowOff>
    </xdr:to>
    <xdr:sp macro="" textlink="">
      <xdr:nvSpPr>
        <xdr:cNvPr id="14" name="TextBox 13">
          <a:extLst>
            <a:ext uri="{FF2B5EF4-FFF2-40B4-BE49-F238E27FC236}">
              <a16:creationId xmlns:a16="http://schemas.microsoft.com/office/drawing/2014/main" id="{1A3FE3DC-6DBC-488F-A03F-8CCC9E6CE5E1}"/>
            </a:ext>
          </a:extLst>
        </xdr:cNvPr>
        <xdr:cNvSpPr txBox="1"/>
      </xdr:nvSpPr>
      <xdr:spPr>
        <a:xfrm>
          <a:off x="43154600" y="393700"/>
          <a:ext cx="3549650" cy="2921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rtl="0"/>
          <a:r>
            <a:rPr lang="en-US" sz="1100">
              <a:solidFill>
                <a:schemeClr val="dk1"/>
              </a:solidFill>
              <a:effectLst/>
              <a:latin typeface="+mn-lt"/>
              <a:ea typeface="+mn-ea"/>
              <a:cs typeface="+mn-cs"/>
            </a:rPr>
            <a:t>Patient gender distribution for each doctor</a:t>
          </a:r>
        </a:p>
      </xdr:txBody>
    </xdr:sp>
    <xdr:clientData/>
  </xdr:twoCellAnchor>
  <xdr:twoCellAnchor>
    <xdr:from>
      <xdr:col>47</xdr:col>
      <xdr:colOff>127000</xdr:colOff>
      <xdr:row>21</xdr:row>
      <xdr:rowOff>133350</xdr:rowOff>
    </xdr:from>
    <xdr:to>
      <xdr:col>51</xdr:col>
      <xdr:colOff>431800</xdr:colOff>
      <xdr:row>24</xdr:row>
      <xdr:rowOff>101600</xdr:rowOff>
    </xdr:to>
    <xdr:sp macro="" textlink="">
      <xdr:nvSpPr>
        <xdr:cNvPr id="15" name="TextBox 14">
          <a:extLst>
            <a:ext uri="{FF2B5EF4-FFF2-40B4-BE49-F238E27FC236}">
              <a16:creationId xmlns:a16="http://schemas.microsoft.com/office/drawing/2014/main" id="{04A39CE3-C9FC-445E-83FB-B521D61AC4C3}"/>
            </a:ext>
          </a:extLst>
        </xdr:cNvPr>
        <xdr:cNvSpPr txBox="1"/>
      </xdr:nvSpPr>
      <xdr:spPr>
        <a:xfrm>
          <a:off x="43656250" y="3867150"/>
          <a:ext cx="2800350" cy="5016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analysis:</a:t>
          </a:r>
        </a:p>
      </xdr:txBody>
    </xdr:sp>
    <xdr:clientData/>
  </xdr:twoCellAnchor>
  <xdr:twoCellAnchor>
    <xdr:from>
      <xdr:col>62</xdr:col>
      <xdr:colOff>520700</xdr:colOff>
      <xdr:row>2</xdr:row>
      <xdr:rowOff>25400</xdr:rowOff>
    </xdr:from>
    <xdr:to>
      <xdr:col>65</xdr:col>
      <xdr:colOff>355600</xdr:colOff>
      <xdr:row>3</xdr:row>
      <xdr:rowOff>139700</xdr:rowOff>
    </xdr:to>
    <xdr:sp macro="" textlink="">
      <xdr:nvSpPr>
        <xdr:cNvPr id="16" name="TextBox 15">
          <a:extLst>
            <a:ext uri="{FF2B5EF4-FFF2-40B4-BE49-F238E27FC236}">
              <a16:creationId xmlns:a16="http://schemas.microsoft.com/office/drawing/2014/main" id="{F5DE71AF-9771-4978-9235-6825FE7C09B4}"/>
            </a:ext>
          </a:extLst>
        </xdr:cNvPr>
        <xdr:cNvSpPr txBox="1"/>
      </xdr:nvSpPr>
      <xdr:spPr>
        <a:xfrm>
          <a:off x="48437800" y="381000"/>
          <a:ext cx="1987550" cy="2921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rtl="0"/>
          <a:r>
            <a:rPr lang="en-US" sz="1100">
              <a:solidFill>
                <a:schemeClr val="dk1"/>
              </a:solidFill>
              <a:effectLst/>
              <a:latin typeface="+mn-lt"/>
              <a:ea typeface="+mn-ea"/>
              <a:cs typeface="+mn-cs"/>
            </a:rPr>
            <a:t>Age group by gender</a:t>
          </a:r>
        </a:p>
      </xdr:txBody>
    </xdr:sp>
    <xdr:clientData/>
  </xdr:twoCellAnchor>
  <xdr:twoCellAnchor>
    <xdr:from>
      <xdr:col>62</xdr:col>
      <xdr:colOff>374650</xdr:colOff>
      <xdr:row>12</xdr:row>
      <xdr:rowOff>88900</xdr:rowOff>
    </xdr:from>
    <xdr:to>
      <xdr:col>65</xdr:col>
      <xdr:colOff>666750</xdr:colOff>
      <xdr:row>15</xdr:row>
      <xdr:rowOff>57150</xdr:rowOff>
    </xdr:to>
    <xdr:sp macro="" textlink="">
      <xdr:nvSpPr>
        <xdr:cNvPr id="17" name="TextBox 16">
          <a:extLst>
            <a:ext uri="{FF2B5EF4-FFF2-40B4-BE49-F238E27FC236}">
              <a16:creationId xmlns:a16="http://schemas.microsoft.com/office/drawing/2014/main" id="{D2DB2701-64D5-4D06-BA78-0BAA3B365586}"/>
            </a:ext>
          </a:extLst>
        </xdr:cNvPr>
        <xdr:cNvSpPr txBox="1"/>
      </xdr:nvSpPr>
      <xdr:spPr>
        <a:xfrm>
          <a:off x="53975000" y="2222500"/>
          <a:ext cx="2800350" cy="5016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analysis:</a:t>
          </a:r>
        </a:p>
      </xdr:txBody>
    </xdr:sp>
    <xdr:clientData/>
  </xdr:twoCellAnchor>
  <xdr:twoCellAnchor>
    <xdr:from>
      <xdr:col>70</xdr:col>
      <xdr:colOff>520700</xdr:colOff>
      <xdr:row>2</xdr:row>
      <xdr:rowOff>50800</xdr:rowOff>
    </xdr:from>
    <xdr:to>
      <xdr:col>76</xdr:col>
      <xdr:colOff>38100</xdr:colOff>
      <xdr:row>3</xdr:row>
      <xdr:rowOff>165100</xdr:rowOff>
    </xdr:to>
    <xdr:sp macro="" textlink="">
      <xdr:nvSpPr>
        <xdr:cNvPr id="18" name="TextBox 17">
          <a:extLst>
            <a:ext uri="{FF2B5EF4-FFF2-40B4-BE49-F238E27FC236}">
              <a16:creationId xmlns:a16="http://schemas.microsoft.com/office/drawing/2014/main" id="{1B922CE5-088C-4442-BBF6-DC4F85892281}"/>
            </a:ext>
          </a:extLst>
        </xdr:cNvPr>
        <xdr:cNvSpPr txBox="1"/>
      </xdr:nvSpPr>
      <xdr:spPr>
        <a:xfrm>
          <a:off x="54756050" y="406400"/>
          <a:ext cx="2895600" cy="2921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rtl="0"/>
          <a:r>
            <a:rPr lang="en-US" sz="1100">
              <a:solidFill>
                <a:schemeClr val="dk1"/>
              </a:solidFill>
              <a:effectLst/>
              <a:latin typeface="+mn-lt"/>
              <a:ea typeface="+mn-ea"/>
              <a:cs typeface="+mn-cs"/>
            </a:rPr>
            <a:t>Number of registered patients per year</a:t>
          </a:r>
        </a:p>
      </xdr:txBody>
    </xdr:sp>
    <xdr:clientData/>
  </xdr:twoCellAnchor>
  <xdr:twoCellAnchor>
    <xdr:from>
      <xdr:col>70</xdr:col>
      <xdr:colOff>990600</xdr:colOff>
      <xdr:row>12</xdr:row>
      <xdr:rowOff>152400</xdr:rowOff>
    </xdr:from>
    <xdr:to>
      <xdr:col>73</xdr:col>
      <xdr:colOff>298450</xdr:colOff>
      <xdr:row>15</xdr:row>
      <xdr:rowOff>120650</xdr:rowOff>
    </xdr:to>
    <xdr:sp macro="" textlink="">
      <xdr:nvSpPr>
        <xdr:cNvPr id="19" name="TextBox 18">
          <a:extLst>
            <a:ext uri="{FF2B5EF4-FFF2-40B4-BE49-F238E27FC236}">
              <a16:creationId xmlns:a16="http://schemas.microsoft.com/office/drawing/2014/main" id="{0A79DCC6-B242-4BA1-8CA4-1F5767B22FE1}"/>
            </a:ext>
          </a:extLst>
        </xdr:cNvPr>
        <xdr:cNvSpPr txBox="1"/>
      </xdr:nvSpPr>
      <xdr:spPr>
        <a:xfrm>
          <a:off x="55225950" y="2286000"/>
          <a:ext cx="1371600" cy="5016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analysis:</a:t>
          </a:r>
        </a:p>
      </xdr:txBody>
    </xdr:sp>
    <xdr:clientData/>
  </xdr:twoCellAnchor>
  <xdr:twoCellAnchor>
    <xdr:from>
      <xdr:col>80</xdr:col>
      <xdr:colOff>539750</xdr:colOff>
      <xdr:row>2</xdr:row>
      <xdr:rowOff>25400</xdr:rowOff>
    </xdr:from>
    <xdr:to>
      <xdr:col>85</xdr:col>
      <xdr:colOff>336550</xdr:colOff>
      <xdr:row>3</xdr:row>
      <xdr:rowOff>139700</xdr:rowOff>
    </xdr:to>
    <xdr:sp macro="" textlink="">
      <xdr:nvSpPr>
        <xdr:cNvPr id="20" name="TextBox 19">
          <a:extLst>
            <a:ext uri="{FF2B5EF4-FFF2-40B4-BE49-F238E27FC236}">
              <a16:creationId xmlns:a16="http://schemas.microsoft.com/office/drawing/2014/main" id="{075D7CFF-827D-4E89-88C6-1C67E8A28501}"/>
            </a:ext>
          </a:extLst>
        </xdr:cNvPr>
        <xdr:cNvSpPr txBox="1"/>
      </xdr:nvSpPr>
      <xdr:spPr>
        <a:xfrm>
          <a:off x="61131450" y="381000"/>
          <a:ext cx="2895600" cy="2921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rtl="0"/>
          <a:r>
            <a:rPr lang="en-US" sz="1100">
              <a:solidFill>
                <a:schemeClr val="dk1"/>
              </a:solidFill>
              <a:effectLst/>
              <a:latin typeface="+mn-lt"/>
              <a:ea typeface="+mn-ea"/>
              <a:cs typeface="+mn-cs"/>
            </a:rPr>
            <a:t>Insurance provider distribution</a:t>
          </a:r>
        </a:p>
      </xdr:txBody>
    </xdr:sp>
    <xdr:clientData/>
  </xdr:twoCellAnchor>
  <xdr:twoCellAnchor>
    <xdr:from>
      <xdr:col>81</xdr:col>
      <xdr:colOff>279400</xdr:colOff>
      <xdr:row>20</xdr:row>
      <xdr:rowOff>95250</xdr:rowOff>
    </xdr:from>
    <xdr:to>
      <xdr:col>84</xdr:col>
      <xdr:colOff>50800</xdr:colOff>
      <xdr:row>23</xdr:row>
      <xdr:rowOff>63500</xdr:rowOff>
    </xdr:to>
    <xdr:sp macro="" textlink="">
      <xdr:nvSpPr>
        <xdr:cNvPr id="21" name="TextBox 20">
          <a:extLst>
            <a:ext uri="{FF2B5EF4-FFF2-40B4-BE49-F238E27FC236}">
              <a16:creationId xmlns:a16="http://schemas.microsoft.com/office/drawing/2014/main" id="{8024A583-2514-4895-80FA-4FDD4B9D17C8}"/>
            </a:ext>
          </a:extLst>
        </xdr:cNvPr>
        <xdr:cNvSpPr txBox="1"/>
      </xdr:nvSpPr>
      <xdr:spPr>
        <a:xfrm>
          <a:off x="61817250" y="3651250"/>
          <a:ext cx="1371600" cy="5016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analysis:</a:t>
          </a:r>
        </a:p>
      </xdr:txBody>
    </xdr:sp>
    <xdr:clientData/>
  </xdr:twoCellAnchor>
  <xdr:twoCellAnchor>
    <xdr:from>
      <xdr:col>89</xdr:col>
      <xdr:colOff>279400</xdr:colOff>
      <xdr:row>2</xdr:row>
      <xdr:rowOff>31750</xdr:rowOff>
    </xdr:from>
    <xdr:to>
      <xdr:col>93</xdr:col>
      <xdr:colOff>31750</xdr:colOff>
      <xdr:row>3</xdr:row>
      <xdr:rowOff>146050</xdr:rowOff>
    </xdr:to>
    <xdr:sp macro="" textlink="">
      <xdr:nvSpPr>
        <xdr:cNvPr id="22" name="TextBox 21">
          <a:extLst>
            <a:ext uri="{FF2B5EF4-FFF2-40B4-BE49-F238E27FC236}">
              <a16:creationId xmlns:a16="http://schemas.microsoft.com/office/drawing/2014/main" id="{273E0EA0-FC24-421E-B657-B4994F585B5C}"/>
            </a:ext>
          </a:extLst>
        </xdr:cNvPr>
        <xdr:cNvSpPr txBox="1"/>
      </xdr:nvSpPr>
      <xdr:spPr>
        <a:xfrm>
          <a:off x="66973450" y="387350"/>
          <a:ext cx="2895600" cy="2921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rtl="0"/>
          <a:r>
            <a:rPr lang="en-US" sz="1100">
              <a:solidFill>
                <a:schemeClr val="dk1"/>
              </a:solidFill>
              <a:effectLst/>
              <a:latin typeface="+mn-lt"/>
              <a:ea typeface="+mn-ea"/>
              <a:cs typeface="+mn-cs"/>
            </a:rPr>
            <a:t>Number of patients per branch</a:t>
          </a:r>
        </a:p>
      </xdr:txBody>
    </xdr:sp>
    <xdr:clientData/>
  </xdr:twoCellAnchor>
  <xdr:twoCellAnchor>
    <xdr:from>
      <xdr:col>90</xdr:col>
      <xdr:colOff>209550</xdr:colOff>
      <xdr:row>20</xdr:row>
      <xdr:rowOff>152400</xdr:rowOff>
    </xdr:from>
    <xdr:to>
      <xdr:col>92</xdr:col>
      <xdr:colOff>171450</xdr:colOff>
      <xdr:row>23</xdr:row>
      <xdr:rowOff>120650</xdr:rowOff>
    </xdr:to>
    <xdr:sp macro="" textlink="">
      <xdr:nvSpPr>
        <xdr:cNvPr id="23" name="TextBox 22">
          <a:extLst>
            <a:ext uri="{FF2B5EF4-FFF2-40B4-BE49-F238E27FC236}">
              <a16:creationId xmlns:a16="http://schemas.microsoft.com/office/drawing/2014/main" id="{FD6BE196-E7FA-4D8D-B64A-EC78A9969CD1}"/>
            </a:ext>
          </a:extLst>
        </xdr:cNvPr>
        <xdr:cNvSpPr txBox="1"/>
      </xdr:nvSpPr>
      <xdr:spPr>
        <a:xfrm>
          <a:off x="67995800" y="3708400"/>
          <a:ext cx="1371600" cy="501650"/>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analysis:</a:t>
          </a:r>
        </a:p>
      </xdr:txBody>
    </xdr:sp>
    <xdr:clientData/>
  </xdr:twoCellAnchor>
  <xdr:twoCellAnchor>
    <xdr:from>
      <xdr:col>2</xdr:col>
      <xdr:colOff>603250</xdr:colOff>
      <xdr:row>23</xdr:row>
      <xdr:rowOff>152400</xdr:rowOff>
    </xdr:from>
    <xdr:to>
      <xdr:col>7</xdr:col>
      <xdr:colOff>203200</xdr:colOff>
      <xdr:row>39</xdr:row>
      <xdr:rowOff>50800</xdr:rowOff>
    </xdr:to>
    <xdr:graphicFrame macro="">
      <xdr:nvGraphicFramePr>
        <xdr:cNvPr id="24" name="Chart 23">
          <a:extLst>
            <a:ext uri="{FF2B5EF4-FFF2-40B4-BE49-F238E27FC236}">
              <a16:creationId xmlns:a16="http://schemas.microsoft.com/office/drawing/2014/main" id="{FED3C969-1A15-EBED-A85F-42CE410F39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19050</xdr:colOff>
      <xdr:row>19</xdr:row>
      <xdr:rowOff>107950</xdr:rowOff>
    </xdr:from>
    <xdr:to>
      <xdr:col>12</xdr:col>
      <xdr:colOff>457200</xdr:colOff>
      <xdr:row>35</xdr:row>
      <xdr:rowOff>6350</xdr:rowOff>
    </xdr:to>
    <xdr:graphicFrame macro="">
      <xdr:nvGraphicFramePr>
        <xdr:cNvPr id="25" name="Chart 24">
          <a:extLst>
            <a:ext uri="{FF2B5EF4-FFF2-40B4-BE49-F238E27FC236}">
              <a16:creationId xmlns:a16="http://schemas.microsoft.com/office/drawing/2014/main" id="{92FB5F8F-D467-B95C-471C-4842A43329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469900</xdr:colOff>
      <xdr:row>27</xdr:row>
      <xdr:rowOff>25400</xdr:rowOff>
    </xdr:from>
    <xdr:to>
      <xdr:col>19</xdr:col>
      <xdr:colOff>647700</xdr:colOff>
      <xdr:row>42</xdr:row>
      <xdr:rowOff>101600</xdr:rowOff>
    </xdr:to>
    <xdr:graphicFrame macro="">
      <xdr:nvGraphicFramePr>
        <xdr:cNvPr id="26" name="Chart 25">
          <a:extLst>
            <a:ext uri="{FF2B5EF4-FFF2-40B4-BE49-F238E27FC236}">
              <a16:creationId xmlns:a16="http://schemas.microsoft.com/office/drawing/2014/main" id="{5548468B-B7EC-BE93-DCAA-028BCED565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622300</xdr:colOff>
      <xdr:row>18</xdr:row>
      <xdr:rowOff>152400</xdr:rowOff>
    </xdr:from>
    <xdr:to>
      <xdr:col>26</xdr:col>
      <xdr:colOff>228600</xdr:colOff>
      <xdr:row>34</xdr:row>
      <xdr:rowOff>50800</xdr:rowOff>
    </xdr:to>
    <xdr:graphicFrame macro="">
      <xdr:nvGraphicFramePr>
        <xdr:cNvPr id="27" name="Chart 26">
          <a:extLst>
            <a:ext uri="{FF2B5EF4-FFF2-40B4-BE49-F238E27FC236}">
              <a16:creationId xmlns:a16="http://schemas.microsoft.com/office/drawing/2014/main" id="{C68DD4A1-FA99-32AF-F5F0-13002A0AA1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69850</xdr:colOff>
      <xdr:row>58</xdr:row>
      <xdr:rowOff>63501</xdr:rowOff>
    </xdr:from>
    <xdr:to>
      <xdr:col>1</xdr:col>
      <xdr:colOff>514350</xdr:colOff>
      <xdr:row>67</xdr:row>
      <xdr:rowOff>82551</xdr:rowOff>
    </xdr:to>
    <mc:AlternateContent xmlns:mc="http://schemas.openxmlformats.org/markup-compatibility/2006" xmlns:a14="http://schemas.microsoft.com/office/drawing/2010/main">
      <mc:Choice Requires="a14">
        <xdr:graphicFrame macro="">
          <xdr:nvGraphicFramePr>
            <xdr:cNvPr id="29" name="reason_for_visit">
              <a:extLst>
                <a:ext uri="{FF2B5EF4-FFF2-40B4-BE49-F238E27FC236}">
                  <a16:creationId xmlns:a16="http://schemas.microsoft.com/office/drawing/2014/main" id="{7AEE299B-CB3B-CAE7-77DB-04C52A247868}"/>
                </a:ext>
              </a:extLst>
            </xdr:cNvPr>
            <xdr:cNvGraphicFramePr/>
          </xdr:nvGraphicFramePr>
          <xdr:xfrm>
            <a:off x="0" y="0"/>
            <a:ext cx="0" cy="0"/>
          </xdr:xfrm>
          <a:graphic>
            <a:graphicData uri="http://schemas.microsoft.com/office/drawing/2010/slicer">
              <sle:slicer xmlns:sle="http://schemas.microsoft.com/office/drawing/2010/slicer" name="reason_for_visit"/>
            </a:graphicData>
          </a:graphic>
        </xdr:graphicFrame>
      </mc:Choice>
      <mc:Fallback xmlns="">
        <xdr:sp macro="" textlink="">
          <xdr:nvSpPr>
            <xdr:cNvPr id="0" name=""/>
            <xdr:cNvSpPr>
              <a:spLocks noTextEdit="1"/>
            </xdr:cNvSpPr>
          </xdr:nvSpPr>
          <xdr:spPr>
            <a:xfrm>
              <a:off x="69850" y="10498668"/>
              <a:ext cx="1830917"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50</xdr:row>
      <xdr:rowOff>50801</xdr:rowOff>
    </xdr:from>
    <xdr:to>
      <xdr:col>1</xdr:col>
      <xdr:colOff>520700</xdr:colOff>
      <xdr:row>57</xdr:row>
      <xdr:rowOff>158751</xdr:rowOff>
    </xdr:to>
    <mc:AlternateContent xmlns:mc="http://schemas.openxmlformats.org/markup-compatibility/2006" xmlns:a14="http://schemas.microsoft.com/office/drawing/2010/main">
      <mc:Choice Requires="a14">
        <xdr:graphicFrame macro="">
          <xdr:nvGraphicFramePr>
            <xdr:cNvPr id="30" name="status">
              <a:extLst>
                <a:ext uri="{FF2B5EF4-FFF2-40B4-BE49-F238E27FC236}">
                  <a16:creationId xmlns:a16="http://schemas.microsoft.com/office/drawing/2014/main" id="{E1D9A354-4FAA-98EA-BAE6-FD24E3887968}"/>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76200" y="9046634"/>
              <a:ext cx="1830917" cy="13673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69850</xdr:colOff>
      <xdr:row>43</xdr:row>
      <xdr:rowOff>107951</xdr:rowOff>
    </xdr:from>
    <xdr:to>
      <xdr:col>1</xdr:col>
      <xdr:colOff>514350</xdr:colOff>
      <xdr:row>49</xdr:row>
      <xdr:rowOff>146051</xdr:rowOff>
    </xdr:to>
    <mc:AlternateContent xmlns:mc="http://schemas.openxmlformats.org/markup-compatibility/2006" xmlns:a14="http://schemas.microsoft.com/office/drawing/2010/main">
      <mc:Choice Requires="a14">
        <xdr:graphicFrame macro="">
          <xdr:nvGraphicFramePr>
            <xdr:cNvPr id="31" name="hospital_branch">
              <a:extLst>
                <a:ext uri="{FF2B5EF4-FFF2-40B4-BE49-F238E27FC236}">
                  <a16:creationId xmlns:a16="http://schemas.microsoft.com/office/drawing/2014/main" id="{DA91F2CB-683E-CB24-78CC-243674362D37}"/>
                </a:ext>
              </a:extLst>
            </xdr:cNvPr>
            <xdr:cNvGraphicFramePr/>
          </xdr:nvGraphicFramePr>
          <xdr:xfrm>
            <a:off x="0" y="0"/>
            <a:ext cx="0" cy="0"/>
          </xdr:xfrm>
          <a:graphic>
            <a:graphicData uri="http://schemas.microsoft.com/office/drawing/2010/slicer">
              <sle:slicer xmlns:sle="http://schemas.microsoft.com/office/drawing/2010/slicer" name="hospital_branch"/>
            </a:graphicData>
          </a:graphic>
        </xdr:graphicFrame>
      </mc:Choice>
      <mc:Fallback xmlns="">
        <xdr:sp macro="" textlink="">
          <xdr:nvSpPr>
            <xdr:cNvPr id="0" name=""/>
            <xdr:cNvSpPr>
              <a:spLocks noTextEdit="1"/>
            </xdr:cNvSpPr>
          </xdr:nvSpPr>
          <xdr:spPr>
            <a:xfrm>
              <a:off x="69850" y="7844368"/>
              <a:ext cx="1830917" cy="1117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69850</xdr:colOff>
      <xdr:row>38</xdr:row>
      <xdr:rowOff>82551</xdr:rowOff>
    </xdr:from>
    <xdr:to>
      <xdr:col>1</xdr:col>
      <xdr:colOff>514350</xdr:colOff>
      <xdr:row>43</xdr:row>
      <xdr:rowOff>38101</xdr:rowOff>
    </xdr:to>
    <mc:AlternateContent xmlns:mc="http://schemas.openxmlformats.org/markup-compatibility/2006" xmlns:a14="http://schemas.microsoft.com/office/drawing/2010/main">
      <mc:Choice Requires="a14">
        <xdr:graphicFrame macro="">
          <xdr:nvGraphicFramePr>
            <xdr:cNvPr id="32" name="gender">
              <a:extLst>
                <a:ext uri="{FF2B5EF4-FFF2-40B4-BE49-F238E27FC236}">
                  <a16:creationId xmlns:a16="http://schemas.microsoft.com/office/drawing/2014/main" id="{E656F6EA-6853-24AF-7EE3-F86C337B344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9850" y="6919384"/>
              <a:ext cx="1830917" cy="8551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69850</xdr:colOff>
      <xdr:row>32</xdr:row>
      <xdr:rowOff>1</xdr:rowOff>
    </xdr:from>
    <xdr:to>
      <xdr:col>1</xdr:col>
      <xdr:colOff>514350</xdr:colOff>
      <xdr:row>38</xdr:row>
      <xdr:rowOff>38101</xdr:rowOff>
    </xdr:to>
    <mc:AlternateContent xmlns:mc="http://schemas.openxmlformats.org/markup-compatibility/2006" xmlns:a14="http://schemas.microsoft.com/office/drawing/2010/main">
      <mc:Choice Requires="a14">
        <xdr:graphicFrame macro="">
          <xdr:nvGraphicFramePr>
            <xdr:cNvPr id="33" name="age category">
              <a:extLst>
                <a:ext uri="{FF2B5EF4-FFF2-40B4-BE49-F238E27FC236}">
                  <a16:creationId xmlns:a16="http://schemas.microsoft.com/office/drawing/2014/main" id="{E1E0679B-31B1-E183-4EAC-56598E9205C7}"/>
                </a:ext>
              </a:extLst>
            </xdr:cNvPr>
            <xdr:cNvGraphicFramePr/>
          </xdr:nvGraphicFramePr>
          <xdr:xfrm>
            <a:off x="0" y="0"/>
            <a:ext cx="0" cy="0"/>
          </xdr:xfrm>
          <a:graphic>
            <a:graphicData uri="http://schemas.microsoft.com/office/drawing/2010/slicer">
              <sle:slicer xmlns:sle="http://schemas.microsoft.com/office/drawing/2010/slicer" name="age category"/>
            </a:graphicData>
          </a:graphic>
        </xdr:graphicFrame>
      </mc:Choice>
      <mc:Fallback xmlns="">
        <xdr:sp macro="" textlink="">
          <xdr:nvSpPr>
            <xdr:cNvPr id="0" name=""/>
            <xdr:cNvSpPr>
              <a:spLocks noTextEdit="1"/>
            </xdr:cNvSpPr>
          </xdr:nvSpPr>
          <xdr:spPr>
            <a:xfrm>
              <a:off x="69850" y="5757334"/>
              <a:ext cx="1830917" cy="1117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25</xdr:row>
      <xdr:rowOff>6350</xdr:rowOff>
    </xdr:from>
    <xdr:to>
      <xdr:col>2</xdr:col>
      <xdr:colOff>514350</xdr:colOff>
      <xdr:row>31</xdr:row>
      <xdr:rowOff>82549</xdr:rowOff>
    </xdr:to>
    <mc:AlternateContent xmlns:mc="http://schemas.openxmlformats.org/markup-compatibility/2006" xmlns:a14="http://schemas.microsoft.com/office/drawing/2010/main">
      <mc:Choice Requires="a14">
        <xdr:graphicFrame macro="">
          <xdr:nvGraphicFramePr>
            <xdr:cNvPr id="34" name="appointment_date (Month)">
              <a:extLst>
                <a:ext uri="{FF2B5EF4-FFF2-40B4-BE49-F238E27FC236}">
                  <a16:creationId xmlns:a16="http://schemas.microsoft.com/office/drawing/2014/main" id="{926DA1C9-E308-444B-8C8F-A3BDF600D0F7}"/>
                </a:ext>
              </a:extLst>
            </xdr:cNvPr>
            <xdr:cNvGraphicFramePr/>
          </xdr:nvGraphicFramePr>
          <xdr:xfrm>
            <a:off x="0" y="0"/>
            <a:ext cx="0" cy="0"/>
          </xdr:xfrm>
          <a:graphic>
            <a:graphicData uri="http://schemas.microsoft.com/office/drawing/2010/slicer">
              <sle:slicer xmlns:sle="http://schemas.microsoft.com/office/drawing/2010/slicer" name="appointment_date (Month)"/>
            </a:graphicData>
          </a:graphic>
        </xdr:graphicFrame>
      </mc:Choice>
      <mc:Fallback xmlns="">
        <xdr:sp macro="" textlink="">
          <xdr:nvSpPr>
            <xdr:cNvPr id="0" name=""/>
            <xdr:cNvSpPr>
              <a:spLocks noTextEdit="1"/>
            </xdr:cNvSpPr>
          </xdr:nvSpPr>
          <xdr:spPr>
            <a:xfrm>
              <a:off x="38100" y="4451350"/>
              <a:ext cx="1828800" cy="17409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32</xdr:col>
      <xdr:colOff>635000</xdr:colOff>
      <xdr:row>25</xdr:row>
      <xdr:rowOff>165100</xdr:rowOff>
    </xdr:from>
    <xdr:to>
      <xdr:col>37</xdr:col>
      <xdr:colOff>393700</xdr:colOff>
      <xdr:row>41</xdr:row>
      <xdr:rowOff>63500</xdr:rowOff>
    </xdr:to>
    <xdr:graphicFrame macro="">
      <xdr:nvGraphicFramePr>
        <xdr:cNvPr id="28" name="Chart 27">
          <a:extLst>
            <a:ext uri="{FF2B5EF4-FFF2-40B4-BE49-F238E27FC236}">
              <a16:creationId xmlns:a16="http://schemas.microsoft.com/office/drawing/2014/main" id="{BCAE3233-148B-D1FC-BE5D-6C06687D7A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38</xdr:col>
      <xdr:colOff>615950</xdr:colOff>
      <xdr:row>19</xdr:row>
      <xdr:rowOff>95250</xdr:rowOff>
    </xdr:from>
    <xdr:to>
      <xdr:col>43</xdr:col>
      <xdr:colOff>501650</xdr:colOff>
      <xdr:row>34</xdr:row>
      <xdr:rowOff>171450</xdr:rowOff>
    </xdr:to>
    <xdr:graphicFrame macro="">
      <xdr:nvGraphicFramePr>
        <xdr:cNvPr id="35" name="Chart 34">
          <a:extLst>
            <a:ext uri="{FF2B5EF4-FFF2-40B4-BE49-F238E27FC236}">
              <a16:creationId xmlns:a16="http://schemas.microsoft.com/office/drawing/2014/main" id="{52B6E7FC-C1B6-620B-897A-78DBFAF330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46</xdr:col>
      <xdr:colOff>952500</xdr:colOff>
      <xdr:row>26</xdr:row>
      <xdr:rowOff>82550</xdr:rowOff>
    </xdr:from>
    <xdr:to>
      <xdr:col>53</xdr:col>
      <xdr:colOff>234950</xdr:colOff>
      <xdr:row>41</xdr:row>
      <xdr:rowOff>158750</xdr:rowOff>
    </xdr:to>
    <xdr:graphicFrame macro="">
      <xdr:nvGraphicFramePr>
        <xdr:cNvPr id="36" name="Chart 35">
          <a:extLst>
            <a:ext uri="{FF2B5EF4-FFF2-40B4-BE49-F238E27FC236}">
              <a16:creationId xmlns:a16="http://schemas.microsoft.com/office/drawing/2014/main" id="{9FCF09C1-F733-BBCF-1AE5-F25E05D53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61</xdr:col>
      <xdr:colOff>129117</xdr:colOff>
      <xdr:row>19</xdr:row>
      <xdr:rowOff>27517</xdr:rowOff>
    </xdr:from>
    <xdr:to>
      <xdr:col>66</xdr:col>
      <xdr:colOff>651934</xdr:colOff>
      <xdr:row>34</xdr:row>
      <xdr:rowOff>105833</xdr:rowOff>
    </xdr:to>
    <xdr:graphicFrame macro="">
      <xdr:nvGraphicFramePr>
        <xdr:cNvPr id="37" name="Chart 36">
          <a:extLst>
            <a:ext uri="{FF2B5EF4-FFF2-40B4-BE49-F238E27FC236}">
              <a16:creationId xmlns:a16="http://schemas.microsoft.com/office/drawing/2014/main" id="{E6147878-5EAE-E554-EBBA-18678BF85B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69</xdr:col>
      <xdr:colOff>423333</xdr:colOff>
      <xdr:row>17</xdr:row>
      <xdr:rowOff>129117</xdr:rowOff>
    </xdr:from>
    <xdr:to>
      <xdr:col>76</xdr:col>
      <xdr:colOff>321733</xdr:colOff>
      <xdr:row>33</xdr:row>
      <xdr:rowOff>27516</xdr:rowOff>
    </xdr:to>
    <xdr:graphicFrame macro="">
      <xdr:nvGraphicFramePr>
        <xdr:cNvPr id="38" name="Chart 37">
          <a:extLst>
            <a:ext uri="{FF2B5EF4-FFF2-40B4-BE49-F238E27FC236}">
              <a16:creationId xmlns:a16="http://schemas.microsoft.com/office/drawing/2014/main" id="{F6418775-8493-FC70-2ACB-38012489F5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89</xdr:col>
      <xdr:colOff>717550</xdr:colOff>
      <xdr:row>24</xdr:row>
      <xdr:rowOff>69850</xdr:rowOff>
    </xdr:from>
    <xdr:to>
      <xdr:col>93</xdr:col>
      <xdr:colOff>361950</xdr:colOff>
      <xdr:row>39</xdr:row>
      <xdr:rowOff>146050</xdr:rowOff>
    </xdr:to>
    <xdr:graphicFrame macro="">
      <xdr:nvGraphicFramePr>
        <xdr:cNvPr id="39" name="Chart 38">
          <a:extLst>
            <a:ext uri="{FF2B5EF4-FFF2-40B4-BE49-F238E27FC236}">
              <a16:creationId xmlns:a16="http://schemas.microsoft.com/office/drawing/2014/main" id="{ABCB6C3E-51A3-BBE4-210D-DCA6BD3CF6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447322</xdr:colOff>
      <xdr:row>19</xdr:row>
      <xdr:rowOff>138994</xdr:rowOff>
    </xdr:from>
    <xdr:to>
      <xdr:col>18</xdr:col>
      <xdr:colOff>14111</xdr:colOff>
      <xdr:row>31</xdr:row>
      <xdr:rowOff>81844</xdr:rowOff>
    </xdr:to>
    <xdr:sp macro="" textlink="">
      <xdr:nvSpPr>
        <xdr:cNvPr id="7" name="Rectangle 6">
          <a:extLst>
            <a:ext uri="{FF2B5EF4-FFF2-40B4-BE49-F238E27FC236}">
              <a16:creationId xmlns:a16="http://schemas.microsoft.com/office/drawing/2014/main" id="{C11C3480-46DB-443B-BF80-0F542A3BA485}"/>
            </a:ext>
          </a:extLst>
        </xdr:cNvPr>
        <xdr:cNvSpPr/>
      </xdr:nvSpPr>
      <xdr:spPr>
        <a:xfrm>
          <a:off x="7079544" y="3490383"/>
          <a:ext cx="4872567" cy="2059517"/>
        </a:xfrm>
        <a:prstGeom prst="rect">
          <a:avLst/>
        </a:prstGeom>
        <a:solidFill>
          <a:srgbClr val="F2F2F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21167</xdr:colOff>
      <xdr:row>0</xdr:row>
      <xdr:rowOff>7056</xdr:rowOff>
    </xdr:from>
    <xdr:to>
      <xdr:col>3</xdr:col>
      <xdr:colOff>5644</xdr:colOff>
      <xdr:row>31</xdr:row>
      <xdr:rowOff>84667</xdr:rowOff>
    </xdr:to>
    <xdr:sp macro="" textlink="">
      <xdr:nvSpPr>
        <xdr:cNvPr id="2" name="Rectangle 1">
          <a:extLst>
            <a:ext uri="{FF2B5EF4-FFF2-40B4-BE49-F238E27FC236}">
              <a16:creationId xmlns:a16="http://schemas.microsoft.com/office/drawing/2014/main" id="{9149B8D5-FA93-5274-8C34-6D5787632837}"/>
            </a:ext>
          </a:extLst>
        </xdr:cNvPr>
        <xdr:cNvSpPr/>
      </xdr:nvSpPr>
      <xdr:spPr>
        <a:xfrm>
          <a:off x="21167" y="7056"/>
          <a:ext cx="1974144" cy="5545667"/>
        </a:xfrm>
        <a:prstGeom prst="rect">
          <a:avLst/>
        </a:prstGeom>
        <a:gradFill>
          <a:gsLst>
            <a:gs pos="0">
              <a:srgbClr val="79F7C4"/>
            </a:gs>
            <a:gs pos="74000">
              <a:srgbClr val="BAE3E0"/>
            </a:gs>
            <a:gs pos="83000">
              <a:srgbClr val="BAE3E0"/>
            </a:gs>
            <a:gs pos="100000">
              <a:srgbClr val="BAE3E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641350</xdr:colOff>
      <xdr:row>0</xdr:row>
      <xdr:rowOff>0</xdr:rowOff>
    </xdr:from>
    <xdr:to>
      <xdr:col>3</xdr:col>
      <xdr:colOff>105833</xdr:colOff>
      <xdr:row>31</xdr:row>
      <xdr:rowOff>84666</xdr:rowOff>
    </xdr:to>
    <xdr:sp macro="" textlink="">
      <xdr:nvSpPr>
        <xdr:cNvPr id="3" name="Rectangle 2">
          <a:extLst>
            <a:ext uri="{FF2B5EF4-FFF2-40B4-BE49-F238E27FC236}">
              <a16:creationId xmlns:a16="http://schemas.microsoft.com/office/drawing/2014/main" id="{ABB8D5B4-57AF-43F8-AA9B-0FF936219D0C}"/>
            </a:ext>
          </a:extLst>
        </xdr:cNvPr>
        <xdr:cNvSpPr/>
      </xdr:nvSpPr>
      <xdr:spPr>
        <a:xfrm>
          <a:off x="1967794" y="0"/>
          <a:ext cx="127706" cy="5552722"/>
        </a:xfrm>
        <a:prstGeom prst="rect">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12700</xdr:colOff>
      <xdr:row>6</xdr:row>
      <xdr:rowOff>12700</xdr:rowOff>
    </xdr:from>
    <xdr:to>
      <xdr:col>2</xdr:col>
      <xdr:colOff>635000</xdr:colOff>
      <xdr:row>8</xdr:row>
      <xdr:rowOff>165100</xdr:rowOff>
    </xdr:to>
    <xdr:sp macro="" textlink="">
      <xdr:nvSpPr>
        <xdr:cNvPr id="10" name="Rectangle: Rounded Corners 9">
          <a:extLst>
            <a:ext uri="{FF2B5EF4-FFF2-40B4-BE49-F238E27FC236}">
              <a16:creationId xmlns:a16="http://schemas.microsoft.com/office/drawing/2014/main" id="{775FAD2E-DC58-965E-4782-8358EEEC7BB1}"/>
            </a:ext>
          </a:extLst>
        </xdr:cNvPr>
        <xdr:cNvSpPr/>
      </xdr:nvSpPr>
      <xdr:spPr>
        <a:xfrm>
          <a:off x="12700" y="1071033"/>
          <a:ext cx="1948744" cy="50517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133350</xdr:colOff>
      <xdr:row>6</xdr:row>
      <xdr:rowOff>134420</xdr:rowOff>
    </xdr:from>
    <xdr:to>
      <xdr:col>2</xdr:col>
      <xdr:colOff>495300</xdr:colOff>
      <xdr:row>8</xdr:row>
      <xdr:rowOff>43380</xdr:rowOff>
    </xdr:to>
    <xdr:sp macro="" textlink="">
      <xdr:nvSpPr>
        <xdr:cNvPr id="4" name="TextBox 3">
          <a:hlinkClick xmlns:r="http://schemas.openxmlformats.org/officeDocument/2006/relationships" r:id="rId1"/>
          <a:extLst>
            <a:ext uri="{FF2B5EF4-FFF2-40B4-BE49-F238E27FC236}">
              <a16:creationId xmlns:a16="http://schemas.microsoft.com/office/drawing/2014/main" id="{00D286E0-579F-34FB-DC84-30C7A0C4D17B}"/>
            </a:ext>
          </a:extLst>
        </xdr:cNvPr>
        <xdr:cNvSpPr txBox="1"/>
      </xdr:nvSpPr>
      <xdr:spPr>
        <a:xfrm>
          <a:off x="133350" y="1192753"/>
          <a:ext cx="1688394" cy="261738"/>
        </a:xfrm>
        <a:prstGeom prst="rect">
          <a:avLst/>
        </a:prstGeom>
        <a:no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Arial" panose="020B0604020202020204" pitchFamily="34" charset="0"/>
              <a:ea typeface="+mn-ea"/>
              <a:cs typeface="Arial" panose="020B0604020202020204" pitchFamily="34" charset="0"/>
            </a:rPr>
            <a:t>Appointment</a:t>
          </a:r>
        </a:p>
      </xdr:txBody>
    </xdr:sp>
    <xdr:clientData/>
  </xdr:twoCellAnchor>
  <xdr:twoCellAnchor>
    <xdr:from>
      <xdr:col>0</xdr:col>
      <xdr:colOff>140406</xdr:colOff>
      <xdr:row>13</xdr:row>
      <xdr:rowOff>155644</xdr:rowOff>
    </xdr:from>
    <xdr:to>
      <xdr:col>2</xdr:col>
      <xdr:colOff>502356</xdr:colOff>
      <xdr:row>15</xdr:row>
      <xdr:rowOff>56013</xdr:rowOff>
    </xdr:to>
    <xdr:sp macro="" textlink="">
      <xdr:nvSpPr>
        <xdr:cNvPr id="5" name="TextBox 4">
          <a:hlinkClick xmlns:r="http://schemas.openxmlformats.org/officeDocument/2006/relationships" r:id="rId2"/>
          <a:extLst>
            <a:ext uri="{FF2B5EF4-FFF2-40B4-BE49-F238E27FC236}">
              <a16:creationId xmlns:a16="http://schemas.microsoft.com/office/drawing/2014/main" id="{F805ACF4-8D3B-427C-A80E-1D8D7B707CBE}"/>
            </a:ext>
          </a:extLst>
        </xdr:cNvPr>
        <xdr:cNvSpPr txBox="1"/>
      </xdr:nvSpPr>
      <xdr:spPr>
        <a:xfrm>
          <a:off x="140406" y="2448700"/>
          <a:ext cx="1688394" cy="253146"/>
        </a:xfrm>
        <a:prstGeom prst="rect">
          <a:avLst/>
        </a:prstGeom>
        <a:no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Arial" panose="020B0604020202020204" pitchFamily="34" charset="0"/>
              <a:ea typeface="+mn-ea"/>
              <a:cs typeface="Arial" panose="020B0604020202020204" pitchFamily="34" charset="0"/>
            </a:rPr>
            <a:t>Patients </a:t>
          </a:r>
        </a:p>
      </xdr:txBody>
    </xdr:sp>
    <xdr:clientData/>
  </xdr:twoCellAnchor>
  <xdr:twoCellAnchor>
    <xdr:from>
      <xdr:col>0</xdr:col>
      <xdr:colOff>133350</xdr:colOff>
      <xdr:row>10</xdr:row>
      <xdr:rowOff>93709</xdr:rowOff>
    </xdr:from>
    <xdr:to>
      <xdr:col>2</xdr:col>
      <xdr:colOff>495300</xdr:colOff>
      <xdr:row>12</xdr:row>
      <xdr:rowOff>4080</xdr:rowOff>
    </xdr:to>
    <xdr:sp macro="" textlink="">
      <xdr:nvSpPr>
        <xdr:cNvPr id="6" name="TextBox 5">
          <a:hlinkClick xmlns:r="http://schemas.openxmlformats.org/officeDocument/2006/relationships" r:id="rId3"/>
          <a:extLst>
            <a:ext uri="{FF2B5EF4-FFF2-40B4-BE49-F238E27FC236}">
              <a16:creationId xmlns:a16="http://schemas.microsoft.com/office/drawing/2014/main" id="{4FADFE3B-4006-4C97-9163-0338C67CE92C}"/>
            </a:ext>
          </a:extLst>
        </xdr:cNvPr>
        <xdr:cNvSpPr txBox="1"/>
      </xdr:nvSpPr>
      <xdr:spPr>
        <a:xfrm>
          <a:off x="133350" y="1857598"/>
          <a:ext cx="1688394" cy="263149"/>
        </a:xfrm>
        <a:prstGeom prst="rect">
          <a:avLst/>
        </a:prstGeom>
        <a:no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lvl="0" algn="ctr" rtl="0"/>
          <a:r>
            <a:rPr lang="en-US" sz="1100">
              <a:solidFill>
                <a:schemeClr val="tx1"/>
              </a:solidFill>
              <a:effectLst/>
              <a:latin typeface="Arial" panose="020B0604020202020204" pitchFamily="34" charset="0"/>
              <a:ea typeface="+mn-ea"/>
              <a:cs typeface="Arial" panose="020B0604020202020204" pitchFamily="34" charset="0"/>
            </a:rPr>
            <a:t>Doctors</a:t>
          </a:r>
        </a:p>
      </xdr:txBody>
    </xdr:sp>
    <xdr:clientData/>
  </xdr:twoCellAnchor>
  <xdr:twoCellAnchor>
    <xdr:from>
      <xdr:col>3</xdr:col>
      <xdr:colOff>139700</xdr:colOff>
      <xdr:row>0</xdr:row>
      <xdr:rowOff>44450</xdr:rowOff>
    </xdr:from>
    <xdr:to>
      <xdr:col>18</xdr:col>
      <xdr:colOff>12700</xdr:colOff>
      <xdr:row>3</xdr:row>
      <xdr:rowOff>0</xdr:rowOff>
    </xdr:to>
    <xdr:sp macro="" textlink="">
      <xdr:nvSpPr>
        <xdr:cNvPr id="24" name="Rectangle 23">
          <a:extLst>
            <a:ext uri="{FF2B5EF4-FFF2-40B4-BE49-F238E27FC236}">
              <a16:creationId xmlns:a16="http://schemas.microsoft.com/office/drawing/2014/main" id="{DF00D452-7099-8AC0-CEE6-759E017E9B79}"/>
            </a:ext>
          </a:extLst>
        </xdr:cNvPr>
        <xdr:cNvSpPr/>
      </xdr:nvSpPr>
      <xdr:spPr>
        <a:xfrm>
          <a:off x="2120900" y="44450"/>
          <a:ext cx="9779000" cy="488950"/>
        </a:xfrm>
        <a:prstGeom prst="rect">
          <a:avLst/>
        </a:prstGeom>
        <a:solidFill>
          <a:srgbClr val="F2F2F2">
            <a:alpha val="69804"/>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solidFill>
              <a:schemeClr val="tx1"/>
            </a:solidFill>
            <a:latin typeface="Arial" panose="020B0604020202020204" pitchFamily="34" charset="0"/>
            <a:cs typeface="Arial" panose="020B0604020202020204" pitchFamily="34" charset="0"/>
          </a:endParaRPr>
        </a:p>
      </xdr:txBody>
    </xdr:sp>
    <xdr:clientData/>
  </xdr:twoCellAnchor>
  <xdr:twoCellAnchor>
    <xdr:from>
      <xdr:col>9</xdr:col>
      <xdr:colOff>508000</xdr:colOff>
      <xdr:row>3</xdr:row>
      <xdr:rowOff>19050</xdr:rowOff>
    </xdr:from>
    <xdr:to>
      <xdr:col>11</xdr:col>
      <xdr:colOff>533400</xdr:colOff>
      <xdr:row>6</xdr:row>
      <xdr:rowOff>133350</xdr:rowOff>
    </xdr:to>
    <xdr:sp macro="" textlink="">
      <xdr:nvSpPr>
        <xdr:cNvPr id="44" name="Rectangle 43">
          <a:extLst>
            <a:ext uri="{FF2B5EF4-FFF2-40B4-BE49-F238E27FC236}">
              <a16:creationId xmlns:a16="http://schemas.microsoft.com/office/drawing/2014/main" id="{A93DFFD9-7EFC-4259-836F-DDDE248EBA1C}"/>
            </a:ext>
          </a:extLst>
        </xdr:cNvPr>
        <xdr:cNvSpPr/>
      </xdr:nvSpPr>
      <xdr:spPr>
        <a:xfrm>
          <a:off x="6451600" y="552450"/>
          <a:ext cx="1346200" cy="647700"/>
        </a:xfrm>
        <a:prstGeom prst="rect">
          <a:avLst/>
        </a:prstGeom>
        <a:gradFill>
          <a:gsLst>
            <a:gs pos="0">
              <a:schemeClr val="bg1">
                <a:lumMod val="85000"/>
              </a:schemeClr>
            </a:gs>
            <a:gs pos="74000">
              <a:srgbClr val="BAE3E0"/>
            </a:gs>
            <a:gs pos="83000">
              <a:srgbClr val="BAE3E0"/>
            </a:gs>
            <a:gs pos="100000">
              <a:srgbClr val="BAE3E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tx1"/>
              </a:solidFill>
            </a:rPr>
            <a:t>Avg. Appointements</a:t>
          </a:r>
        </a:p>
      </xdr:txBody>
    </xdr:sp>
    <xdr:clientData/>
  </xdr:twoCellAnchor>
  <xdr:twoCellAnchor>
    <xdr:from>
      <xdr:col>11</xdr:col>
      <xdr:colOff>554567</xdr:colOff>
      <xdr:row>3</xdr:row>
      <xdr:rowOff>19050</xdr:rowOff>
    </xdr:from>
    <xdr:to>
      <xdr:col>13</xdr:col>
      <xdr:colOff>579967</xdr:colOff>
      <xdr:row>6</xdr:row>
      <xdr:rowOff>133350</xdr:rowOff>
    </xdr:to>
    <xdr:sp macro="" textlink="">
      <xdr:nvSpPr>
        <xdr:cNvPr id="49" name="Rectangle 48">
          <a:extLst>
            <a:ext uri="{FF2B5EF4-FFF2-40B4-BE49-F238E27FC236}">
              <a16:creationId xmlns:a16="http://schemas.microsoft.com/office/drawing/2014/main" id="{B27657DA-99D0-40FF-B231-7676BA53944A}"/>
            </a:ext>
          </a:extLst>
        </xdr:cNvPr>
        <xdr:cNvSpPr/>
      </xdr:nvSpPr>
      <xdr:spPr>
        <a:xfrm>
          <a:off x="7818967" y="552450"/>
          <a:ext cx="1346200" cy="647700"/>
        </a:xfrm>
        <a:prstGeom prst="rect">
          <a:avLst/>
        </a:prstGeom>
        <a:gradFill>
          <a:gsLst>
            <a:gs pos="0">
              <a:schemeClr val="bg1">
                <a:lumMod val="85000"/>
              </a:schemeClr>
            </a:gs>
            <a:gs pos="74000">
              <a:srgbClr val="BAE3E0"/>
            </a:gs>
            <a:gs pos="83000">
              <a:srgbClr val="BAE3E0"/>
            </a:gs>
            <a:gs pos="100000">
              <a:srgbClr val="BAE3E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rPr>
            <a:t>T. Appointement</a:t>
          </a:r>
        </a:p>
      </xdr:txBody>
    </xdr:sp>
    <xdr:clientData/>
  </xdr:twoCellAnchor>
  <xdr:twoCellAnchor>
    <xdr:from>
      <xdr:col>13</xdr:col>
      <xdr:colOff>601134</xdr:colOff>
      <xdr:row>3</xdr:row>
      <xdr:rowOff>19050</xdr:rowOff>
    </xdr:from>
    <xdr:to>
      <xdr:col>15</xdr:col>
      <xdr:colOff>626534</xdr:colOff>
      <xdr:row>6</xdr:row>
      <xdr:rowOff>133350</xdr:rowOff>
    </xdr:to>
    <xdr:sp macro="" textlink="">
      <xdr:nvSpPr>
        <xdr:cNvPr id="50" name="Rectangle 49">
          <a:extLst>
            <a:ext uri="{FF2B5EF4-FFF2-40B4-BE49-F238E27FC236}">
              <a16:creationId xmlns:a16="http://schemas.microsoft.com/office/drawing/2014/main" id="{D81A01C2-9B13-4AD4-A62A-0F3D3CA74F35}"/>
            </a:ext>
          </a:extLst>
        </xdr:cNvPr>
        <xdr:cNvSpPr/>
      </xdr:nvSpPr>
      <xdr:spPr>
        <a:xfrm>
          <a:off x="9186334" y="552450"/>
          <a:ext cx="1346200" cy="647700"/>
        </a:xfrm>
        <a:prstGeom prst="rect">
          <a:avLst/>
        </a:prstGeom>
        <a:gradFill>
          <a:gsLst>
            <a:gs pos="0">
              <a:schemeClr val="bg1">
                <a:lumMod val="85000"/>
              </a:schemeClr>
            </a:gs>
            <a:gs pos="74000">
              <a:srgbClr val="BAE3E0"/>
            </a:gs>
            <a:gs pos="83000">
              <a:srgbClr val="BAE3E0"/>
            </a:gs>
            <a:gs pos="100000">
              <a:srgbClr val="BAE3E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rPr>
            <a:t>Per. Cancelled</a:t>
          </a:r>
        </a:p>
      </xdr:txBody>
    </xdr:sp>
    <xdr:clientData/>
  </xdr:twoCellAnchor>
  <xdr:twoCellAnchor>
    <xdr:from>
      <xdr:col>15</xdr:col>
      <xdr:colOff>647700</xdr:colOff>
      <xdr:row>3</xdr:row>
      <xdr:rowOff>19050</xdr:rowOff>
    </xdr:from>
    <xdr:to>
      <xdr:col>18</xdr:col>
      <xdr:colOff>12700</xdr:colOff>
      <xdr:row>6</xdr:row>
      <xdr:rowOff>133350</xdr:rowOff>
    </xdr:to>
    <xdr:sp macro="" textlink="">
      <xdr:nvSpPr>
        <xdr:cNvPr id="51" name="Rectangle 50">
          <a:extLst>
            <a:ext uri="{FF2B5EF4-FFF2-40B4-BE49-F238E27FC236}">
              <a16:creationId xmlns:a16="http://schemas.microsoft.com/office/drawing/2014/main" id="{0A0E476F-C2F0-4EB8-83E2-98DB0BBA549B}"/>
            </a:ext>
          </a:extLst>
        </xdr:cNvPr>
        <xdr:cNvSpPr/>
      </xdr:nvSpPr>
      <xdr:spPr>
        <a:xfrm>
          <a:off x="10553700" y="552450"/>
          <a:ext cx="1346200" cy="647700"/>
        </a:xfrm>
        <a:prstGeom prst="rect">
          <a:avLst/>
        </a:prstGeom>
        <a:gradFill>
          <a:gsLst>
            <a:gs pos="0">
              <a:schemeClr val="bg1">
                <a:lumMod val="85000"/>
              </a:schemeClr>
            </a:gs>
            <a:gs pos="74000">
              <a:srgbClr val="BAE3E0"/>
            </a:gs>
            <a:gs pos="83000">
              <a:srgbClr val="BAE3E0"/>
            </a:gs>
            <a:gs pos="100000">
              <a:srgbClr val="BAE3E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solidFill>
                <a:schemeClr val="tx1"/>
              </a:solidFill>
            </a:rPr>
            <a:t>Per.</a:t>
          </a:r>
          <a:r>
            <a:rPr lang="en-US" sz="1200" baseline="0">
              <a:solidFill>
                <a:schemeClr val="tx1"/>
              </a:solidFill>
            </a:rPr>
            <a:t> Completed</a:t>
          </a:r>
          <a:endParaRPr lang="en-US" sz="1200">
            <a:solidFill>
              <a:schemeClr val="tx1"/>
            </a:solidFill>
          </a:endParaRPr>
        </a:p>
      </xdr:txBody>
    </xdr:sp>
    <xdr:clientData/>
  </xdr:twoCellAnchor>
  <xdr:twoCellAnchor>
    <xdr:from>
      <xdr:col>13</xdr:col>
      <xdr:colOff>611188</xdr:colOff>
      <xdr:row>6</xdr:row>
      <xdr:rowOff>168275</xdr:rowOff>
    </xdr:from>
    <xdr:to>
      <xdr:col>18</xdr:col>
      <xdr:colOff>20638</xdr:colOff>
      <xdr:row>19</xdr:row>
      <xdr:rowOff>96661</xdr:rowOff>
    </xdr:to>
    <xdr:sp macro="" textlink="">
      <xdr:nvSpPr>
        <xdr:cNvPr id="53" name="Rectangle 52">
          <a:extLst>
            <a:ext uri="{FF2B5EF4-FFF2-40B4-BE49-F238E27FC236}">
              <a16:creationId xmlns:a16="http://schemas.microsoft.com/office/drawing/2014/main" id="{A0005E36-F51F-4C03-B1C5-60BECAF915A8}"/>
            </a:ext>
          </a:extLst>
        </xdr:cNvPr>
        <xdr:cNvSpPr/>
      </xdr:nvSpPr>
      <xdr:spPr>
        <a:xfrm>
          <a:off x="9233077" y="1226608"/>
          <a:ext cx="2725561" cy="2221442"/>
        </a:xfrm>
        <a:prstGeom prst="rect">
          <a:avLst/>
        </a:prstGeom>
        <a:solidFill>
          <a:srgbClr val="F2F2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504825</xdr:colOff>
      <xdr:row>6</xdr:row>
      <xdr:rowOff>168275</xdr:rowOff>
    </xdr:from>
    <xdr:to>
      <xdr:col>13</xdr:col>
      <xdr:colOff>574675</xdr:colOff>
      <xdr:row>19</xdr:row>
      <xdr:rowOff>98425</xdr:rowOff>
    </xdr:to>
    <xdr:sp macro="" textlink="">
      <xdr:nvSpPr>
        <xdr:cNvPr id="55" name="Rectangle 54">
          <a:extLst>
            <a:ext uri="{FF2B5EF4-FFF2-40B4-BE49-F238E27FC236}">
              <a16:creationId xmlns:a16="http://schemas.microsoft.com/office/drawing/2014/main" id="{30CC1933-FFDB-4D2F-BB06-2D01DCB930E1}"/>
            </a:ext>
          </a:extLst>
        </xdr:cNvPr>
        <xdr:cNvSpPr/>
      </xdr:nvSpPr>
      <xdr:spPr>
        <a:xfrm>
          <a:off x="6473825" y="1226608"/>
          <a:ext cx="2722739" cy="2223206"/>
        </a:xfrm>
        <a:prstGeom prst="rect">
          <a:avLst/>
        </a:prstGeom>
        <a:solidFill>
          <a:srgbClr val="F2F2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139700</xdr:colOff>
      <xdr:row>19</xdr:row>
      <xdr:rowOff>138994</xdr:rowOff>
    </xdr:from>
    <xdr:to>
      <xdr:col>10</xdr:col>
      <xdr:colOff>400050</xdr:colOff>
      <xdr:row>31</xdr:row>
      <xdr:rowOff>81844</xdr:rowOff>
    </xdr:to>
    <xdr:sp macro="" textlink="">
      <xdr:nvSpPr>
        <xdr:cNvPr id="56" name="Rectangle 55">
          <a:extLst>
            <a:ext uri="{FF2B5EF4-FFF2-40B4-BE49-F238E27FC236}">
              <a16:creationId xmlns:a16="http://schemas.microsoft.com/office/drawing/2014/main" id="{2A9F21C1-9AC7-47DC-BA58-A89419A86E2D}"/>
            </a:ext>
          </a:extLst>
        </xdr:cNvPr>
        <xdr:cNvSpPr/>
      </xdr:nvSpPr>
      <xdr:spPr>
        <a:xfrm>
          <a:off x="2129367" y="3490383"/>
          <a:ext cx="4902905" cy="2059517"/>
        </a:xfrm>
        <a:prstGeom prst="rect">
          <a:avLst/>
        </a:prstGeom>
        <a:solidFill>
          <a:srgbClr val="F2F2F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44450</xdr:colOff>
      <xdr:row>4</xdr:row>
      <xdr:rowOff>171450</xdr:rowOff>
    </xdr:from>
    <xdr:to>
      <xdr:col>11</xdr:col>
      <xdr:colOff>336550</xdr:colOff>
      <xdr:row>6</xdr:row>
      <xdr:rowOff>133350</xdr:rowOff>
    </xdr:to>
    <xdr:sp macro="" textlink="'Pivot Report'!A8">
      <xdr:nvSpPr>
        <xdr:cNvPr id="57" name="TextBox 56">
          <a:extLst>
            <a:ext uri="{FF2B5EF4-FFF2-40B4-BE49-F238E27FC236}">
              <a16:creationId xmlns:a16="http://schemas.microsoft.com/office/drawing/2014/main" id="{68E7666D-F5C9-FD4A-A4F7-8AC8BBD5BE49}"/>
            </a:ext>
          </a:extLst>
        </xdr:cNvPr>
        <xdr:cNvSpPr txBox="1"/>
      </xdr:nvSpPr>
      <xdr:spPr>
        <a:xfrm>
          <a:off x="6648450" y="882650"/>
          <a:ext cx="952500" cy="3175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AB9139-0AE1-41D3-A838-436AECF6B838}" type="TxLink">
            <a:rPr lang="en-US" sz="1400" b="0" i="0" u="none" strike="noStrike">
              <a:solidFill>
                <a:srgbClr val="000000"/>
              </a:solidFill>
              <a:latin typeface="Aptos Narrow"/>
            </a:rPr>
            <a:pPr algn="ctr"/>
            <a:t>17</a:t>
          </a:fld>
          <a:endParaRPr lang="en-US" sz="1400" b="0"/>
        </a:p>
      </xdr:txBody>
    </xdr:sp>
    <xdr:clientData/>
  </xdr:twoCellAnchor>
  <xdr:twoCellAnchor>
    <xdr:from>
      <xdr:col>12</xdr:col>
      <xdr:colOff>91017</xdr:colOff>
      <xdr:row>4</xdr:row>
      <xdr:rowOff>171450</xdr:rowOff>
    </xdr:from>
    <xdr:to>
      <xdr:col>13</xdr:col>
      <xdr:colOff>383117</xdr:colOff>
      <xdr:row>6</xdr:row>
      <xdr:rowOff>133350</xdr:rowOff>
    </xdr:to>
    <xdr:sp macro="" textlink="'Pivot Report'!A13">
      <xdr:nvSpPr>
        <xdr:cNvPr id="58" name="TextBox 57">
          <a:extLst>
            <a:ext uri="{FF2B5EF4-FFF2-40B4-BE49-F238E27FC236}">
              <a16:creationId xmlns:a16="http://schemas.microsoft.com/office/drawing/2014/main" id="{67FB1965-636A-4C3D-8566-BED2490D4CCC}"/>
            </a:ext>
          </a:extLst>
        </xdr:cNvPr>
        <xdr:cNvSpPr txBox="1"/>
      </xdr:nvSpPr>
      <xdr:spPr>
        <a:xfrm>
          <a:off x="8015817" y="882650"/>
          <a:ext cx="952500" cy="3175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7D2BC07-D3A8-4961-943A-41CB65829CA1}" type="TxLink">
            <a:rPr lang="en-US" sz="1400" b="0" i="0" u="none" strike="noStrike">
              <a:solidFill>
                <a:srgbClr val="000000"/>
              </a:solidFill>
              <a:latin typeface="Aptos Narrow"/>
            </a:rPr>
            <a:pPr algn="ctr"/>
            <a:t>200</a:t>
          </a:fld>
          <a:endParaRPr lang="en-US" sz="1800" b="0"/>
        </a:p>
      </xdr:txBody>
    </xdr:sp>
    <xdr:clientData/>
  </xdr:twoCellAnchor>
  <xdr:twoCellAnchor>
    <xdr:from>
      <xdr:col>14</xdr:col>
      <xdr:colOff>137584</xdr:colOff>
      <xdr:row>4</xdr:row>
      <xdr:rowOff>171450</xdr:rowOff>
    </xdr:from>
    <xdr:to>
      <xdr:col>15</xdr:col>
      <xdr:colOff>429684</xdr:colOff>
      <xdr:row>6</xdr:row>
      <xdr:rowOff>133350</xdr:rowOff>
    </xdr:to>
    <xdr:sp macro="" textlink="'Pivot Report'!A18">
      <xdr:nvSpPr>
        <xdr:cNvPr id="59" name="TextBox 58">
          <a:extLst>
            <a:ext uri="{FF2B5EF4-FFF2-40B4-BE49-F238E27FC236}">
              <a16:creationId xmlns:a16="http://schemas.microsoft.com/office/drawing/2014/main" id="{54BEDECC-B448-45AF-AC5E-8575D11B08ED}"/>
            </a:ext>
          </a:extLst>
        </xdr:cNvPr>
        <xdr:cNvSpPr txBox="1"/>
      </xdr:nvSpPr>
      <xdr:spPr>
        <a:xfrm>
          <a:off x="9383184" y="882650"/>
          <a:ext cx="952500" cy="3175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DA139B-2524-40BE-B9D4-45FE28DD5FC4}" type="TxLink">
            <a:rPr lang="en-US" sz="1400" b="0" i="0" u="none" strike="noStrike">
              <a:solidFill>
                <a:srgbClr val="000000"/>
              </a:solidFill>
              <a:latin typeface="Aptos Narrow"/>
            </a:rPr>
            <a:pPr algn="ctr"/>
            <a:t>25.5%</a:t>
          </a:fld>
          <a:endParaRPr lang="en-US" sz="1800" b="0"/>
        </a:p>
      </xdr:txBody>
    </xdr:sp>
    <xdr:clientData/>
  </xdr:twoCellAnchor>
  <xdr:twoCellAnchor>
    <xdr:from>
      <xdr:col>16</xdr:col>
      <xdr:colOff>184150</xdr:colOff>
      <xdr:row>4</xdr:row>
      <xdr:rowOff>171450</xdr:rowOff>
    </xdr:from>
    <xdr:to>
      <xdr:col>17</xdr:col>
      <xdr:colOff>476250</xdr:colOff>
      <xdr:row>6</xdr:row>
      <xdr:rowOff>133350</xdr:rowOff>
    </xdr:to>
    <xdr:sp macro="" textlink="'Pivot Report'!A23">
      <xdr:nvSpPr>
        <xdr:cNvPr id="60" name="TextBox 59">
          <a:extLst>
            <a:ext uri="{FF2B5EF4-FFF2-40B4-BE49-F238E27FC236}">
              <a16:creationId xmlns:a16="http://schemas.microsoft.com/office/drawing/2014/main" id="{DEB3D42F-8349-446C-B21E-B481B4D99B94}"/>
            </a:ext>
          </a:extLst>
        </xdr:cNvPr>
        <xdr:cNvSpPr txBox="1"/>
      </xdr:nvSpPr>
      <xdr:spPr>
        <a:xfrm>
          <a:off x="10750550" y="882650"/>
          <a:ext cx="952500" cy="3175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696B93-E26F-45CB-92A4-249C1EFF1AB0}" type="TxLink">
            <a:rPr lang="en-US" sz="1400" b="0" i="0" u="none" strike="noStrike">
              <a:solidFill>
                <a:srgbClr val="000000"/>
              </a:solidFill>
              <a:latin typeface="Aptos Narrow"/>
            </a:rPr>
            <a:pPr algn="ctr"/>
            <a:t>23.0%</a:t>
          </a:fld>
          <a:endParaRPr lang="en-US" sz="1400" b="0"/>
        </a:p>
      </xdr:txBody>
    </xdr:sp>
    <xdr:clientData/>
  </xdr:twoCellAnchor>
  <xdr:twoCellAnchor>
    <xdr:from>
      <xdr:col>3</xdr:col>
      <xdr:colOff>158750</xdr:colOff>
      <xdr:row>19</xdr:row>
      <xdr:rowOff>120650</xdr:rowOff>
    </xdr:from>
    <xdr:to>
      <xdr:col>10</xdr:col>
      <xdr:colOff>393700</xdr:colOff>
      <xdr:row>31</xdr:row>
      <xdr:rowOff>63500</xdr:rowOff>
    </xdr:to>
    <xdr:graphicFrame macro="">
      <xdr:nvGraphicFramePr>
        <xdr:cNvPr id="61" name="Chart 60">
          <a:extLst>
            <a:ext uri="{FF2B5EF4-FFF2-40B4-BE49-F238E27FC236}">
              <a16:creationId xmlns:a16="http://schemas.microsoft.com/office/drawing/2014/main" id="{20920760-D005-438D-9637-A932930C1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520700</xdr:colOff>
      <xdr:row>6</xdr:row>
      <xdr:rowOff>152400</xdr:rowOff>
    </xdr:from>
    <xdr:to>
      <xdr:col>13</xdr:col>
      <xdr:colOff>590550</xdr:colOff>
      <xdr:row>19</xdr:row>
      <xdr:rowOff>88900</xdr:rowOff>
    </xdr:to>
    <xdr:graphicFrame macro="">
      <xdr:nvGraphicFramePr>
        <xdr:cNvPr id="69" name="Chart 68">
          <a:extLst>
            <a:ext uri="{FF2B5EF4-FFF2-40B4-BE49-F238E27FC236}">
              <a16:creationId xmlns:a16="http://schemas.microsoft.com/office/drawing/2014/main" id="{26A2A824-3BA8-4FB1-9254-139CA6A0F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419100</xdr:colOff>
      <xdr:row>19</xdr:row>
      <xdr:rowOff>142523</xdr:rowOff>
    </xdr:from>
    <xdr:to>
      <xdr:col>17</xdr:col>
      <xdr:colOff>599722</xdr:colOff>
      <xdr:row>31</xdr:row>
      <xdr:rowOff>79023</xdr:rowOff>
    </xdr:to>
    <xdr:graphicFrame macro="">
      <xdr:nvGraphicFramePr>
        <xdr:cNvPr id="71" name="Chart 70">
          <a:extLst>
            <a:ext uri="{FF2B5EF4-FFF2-40B4-BE49-F238E27FC236}">
              <a16:creationId xmlns:a16="http://schemas.microsoft.com/office/drawing/2014/main" id="{BA2C131E-9A54-4C74-A8C9-D17EBEF93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611187</xdr:colOff>
      <xdr:row>7</xdr:row>
      <xdr:rowOff>1</xdr:rowOff>
    </xdr:from>
    <xdr:to>
      <xdr:col>18</xdr:col>
      <xdr:colOff>15875</xdr:colOff>
      <xdr:row>19</xdr:row>
      <xdr:rowOff>111125</xdr:rowOff>
    </xdr:to>
    <xdr:graphicFrame macro="">
      <xdr:nvGraphicFramePr>
        <xdr:cNvPr id="72" name="Chart 71">
          <a:extLst>
            <a:ext uri="{FF2B5EF4-FFF2-40B4-BE49-F238E27FC236}">
              <a16:creationId xmlns:a16="http://schemas.microsoft.com/office/drawing/2014/main" id="{4FB89BB0-14DB-424B-BF1F-194CF8159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487363</xdr:colOff>
      <xdr:row>0</xdr:row>
      <xdr:rowOff>73025</xdr:rowOff>
    </xdr:from>
    <xdr:to>
      <xdr:col>14</xdr:col>
      <xdr:colOff>325438</xdr:colOff>
      <xdr:row>2</xdr:row>
      <xdr:rowOff>149225</xdr:rowOff>
    </xdr:to>
    <xdr:sp macro="" textlink="">
      <xdr:nvSpPr>
        <xdr:cNvPr id="73" name="TextBox 72">
          <a:extLst>
            <a:ext uri="{FF2B5EF4-FFF2-40B4-BE49-F238E27FC236}">
              <a16:creationId xmlns:a16="http://schemas.microsoft.com/office/drawing/2014/main" id="{056339B5-C573-F93C-3B7A-823D9BF61C7C}"/>
            </a:ext>
          </a:extLst>
        </xdr:cNvPr>
        <xdr:cNvSpPr txBox="1"/>
      </xdr:nvSpPr>
      <xdr:spPr>
        <a:xfrm>
          <a:off x="4449763" y="73025"/>
          <a:ext cx="5121275" cy="4318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dk1"/>
              </a:solidFill>
              <a:effectLst/>
              <a:latin typeface="+mn-lt"/>
              <a:ea typeface="+mn-ea"/>
              <a:cs typeface="+mn-cs"/>
            </a:rPr>
            <a:t>Hospital Performance Overview</a:t>
          </a:r>
          <a:endParaRPr lang="en-US" sz="2000">
            <a:effectLst/>
          </a:endParaRPr>
        </a:p>
        <a:p>
          <a:pPr algn="ctr"/>
          <a:endParaRPr lang="en-US" sz="2000"/>
        </a:p>
      </xdr:txBody>
    </xdr:sp>
    <xdr:clientData/>
  </xdr:twoCellAnchor>
  <xdr:twoCellAnchor editAs="oneCell">
    <xdr:from>
      <xdr:col>0</xdr:col>
      <xdr:colOff>628651</xdr:colOff>
      <xdr:row>0</xdr:row>
      <xdr:rowOff>120650</xdr:rowOff>
    </xdr:from>
    <xdr:to>
      <xdr:col>2</xdr:col>
      <xdr:colOff>19050</xdr:colOff>
      <xdr:row>4</xdr:row>
      <xdr:rowOff>120649</xdr:rowOff>
    </xdr:to>
    <xdr:pic>
      <xdr:nvPicPr>
        <xdr:cNvPr id="75" name="Picture 74">
          <a:extLst>
            <a:ext uri="{FF2B5EF4-FFF2-40B4-BE49-F238E27FC236}">
              <a16:creationId xmlns:a16="http://schemas.microsoft.com/office/drawing/2014/main" id="{769E7249-306C-1FD3-9540-3F51BF184C7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28651" y="120650"/>
          <a:ext cx="711199" cy="711199"/>
        </a:xfrm>
        <a:prstGeom prst="rect">
          <a:avLst/>
        </a:prstGeom>
      </xdr:spPr>
    </xdr:pic>
    <xdr:clientData/>
  </xdr:twoCellAnchor>
  <xdr:twoCellAnchor editAs="oneCell">
    <xdr:from>
      <xdr:col>3</xdr:col>
      <xdr:colOff>141111</xdr:colOff>
      <xdr:row>3</xdr:row>
      <xdr:rowOff>28223</xdr:rowOff>
    </xdr:from>
    <xdr:to>
      <xdr:col>6</xdr:col>
      <xdr:colOff>373943</xdr:colOff>
      <xdr:row>9</xdr:row>
      <xdr:rowOff>136174</xdr:rowOff>
    </xdr:to>
    <mc:AlternateContent xmlns:mc="http://schemas.openxmlformats.org/markup-compatibility/2006" xmlns:a14="http://schemas.microsoft.com/office/drawing/2010/main">
      <mc:Choice Requires="a14">
        <xdr:graphicFrame macro="">
          <xdr:nvGraphicFramePr>
            <xdr:cNvPr id="76" name="appointment_date (Month) 1">
              <a:extLst>
                <a:ext uri="{FF2B5EF4-FFF2-40B4-BE49-F238E27FC236}">
                  <a16:creationId xmlns:a16="http://schemas.microsoft.com/office/drawing/2014/main" id="{FC0F46FF-5D98-4D84-8286-D7032FF37E7C}"/>
                </a:ext>
              </a:extLst>
            </xdr:cNvPr>
            <xdr:cNvGraphicFramePr/>
          </xdr:nvGraphicFramePr>
          <xdr:xfrm>
            <a:off x="0" y="0"/>
            <a:ext cx="0" cy="0"/>
          </xdr:xfrm>
          <a:graphic>
            <a:graphicData uri="http://schemas.microsoft.com/office/drawing/2010/slicer">
              <sle:slicer xmlns:sle="http://schemas.microsoft.com/office/drawing/2010/slicer" name="appointment_date (Month) 1"/>
            </a:graphicData>
          </a:graphic>
        </xdr:graphicFrame>
      </mc:Choice>
      <mc:Fallback xmlns="">
        <xdr:sp macro="" textlink="">
          <xdr:nvSpPr>
            <xdr:cNvPr id="0" name=""/>
            <xdr:cNvSpPr>
              <a:spLocks noTextEdit="1"/>
            </xdr:cNvSpPr>
          </xdr:nvSpPr>
          <xdr:spPr>
            <a:xfrm>
              <a:off x="2117549" y="552098"/>
              <a:ext cx="2209269" cy="1155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396876</xdr:colOff>
      <xdr:row>13</xdr:row>
      <xdr:rowOff>21874</xdr:rowOff>
    </xdr:from>
    <xdr:to>
      <xdr:col>9</xdr:col>
      <xdr:colOff>486834</xdr:colOff>
      <xdr:row>19</xdr:row>
      <xdr:rowOff>112888</xdr:rowOff>
    </xdr:to>
    <mc:AlternateContent xmlns:mc="http://schemas.openxmlformats.org/markup-compatibility/2006" xmlns:a14="http://schemas.microsoft.com/office/drawing/2010/main">
      <mc:Choice Requires="a14">
        <xdr:graphicFrame macro="">
          <xdr:nvGraphicFramePr>
            <xdr:cNvPr id="77" name="age category 1">
              <a:extLst>
                <a:ext uri="{FF2B5EF4-FFF2-40B4-BE49-F238E27FC236}">
                  <a16:creationId xmlns:a16="http://schemas.microsoft.com/office/drawing/2014/main" id="{AE627132-2B4C-4D36-87AD-756E5E7A0021}"/>
                </a:ext>
              </a:extLst>
            </xdr:cNvPr>
            <xdr:cNvGraphicFramePr/>
          </xdr:nvGraphicFramePr>
          <xdr:xfrm>
            <a:off x="0" y="0"/>
            <a:ext cx="0" cy="0"/>
          </xdr:xfrm>
          <a:graphic>
            <a:graphicData uri="http://schemas.microsoft.com/office/drawing/2010/slicer">
              <sle:slicer xmlns:sle="http://schemas.microsoft.com/office/drawing/2010/slicer" name="age category 1"/>
            </a:graphicData>
          </a:graphic>
        </xdr:graphicFrame>
      </mc:Choice>
      <mc:Fallback xmlns="">
        <xdr:sp macro="" textlink="">
          <xdr:nvSpPr>
            <xdr:cNvPr id="0" name=""/>
            <xdr:cNvSpPr>
              <a:spLocks noTextEdit="1"/>
            </xdr:cNvSpPr>
          </xdr:nvSpPr>
          <xdr:spPr>
            <a:xfrm>
              <a:off x="4349751" y="2291999"/>
              <a:ext cx="2066396" cy="11387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141111</xdr:colOff>
      <xdr:row>16</xdr:row>
      <xdr:rowOff>50799</xdr:rowOff>
    </xdr:from>
    <xdr:to>
      <xdr:col>6</xdr:col>
      <xdr:colOff>365125</xdr:colOff>
      <xdr:row>19</xdr:row>
      <xdr:rowOff>114299</xdr:rowOff>
    </xdr:to>
    <mc:AlternateContent xmlns:mc="http://schemas.openxmlformats.org/markup-compatibility/2006" xmlns:a14="http://schemas.microsoft.com/office/drawing/2010/main">
      <mc:Choice Requires="a14">
        <xdr:graphicFrame macro="">
          <xdr:nvGraphicFramePr>
            <xdr:cNvPr id="78" name="gender 1">
              <a:extLst>
                <a:ext uri="{FF2B5EF4-FFF2-40B4-BE49-F238E27FC236}">
                  <a16:creationId xmlns:a16="http://schemas.microsoft.com/office/drawing/2014/main" id="{EDBF3EEE-8455-4B00-BD07-2BF351D0FDB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117549" y="2844799"/>
              <a:ext cx="2200451" cy="587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402168</xdr:colOff>
      <xdr:row>8</xdr:row>
      <xdr:rowOff>47980</xdr:rowOff>
    </xdr:from>
    <xdr:to>
      <xdr:col>9</xdr:col>
      <xdr:colOff>486833</xdr:colOff>
      <xdr:row>13</xdr:row>
      <xdr:rowOff>7055</xdr:rowOff>
    </xdr:to>
    <mc:AlternateContent xmlns:mc="http://schemas.openxmlformats.org/markup-compatibility/2006" xmlns:a14="http://schemas.microsoft.com/office/drawing/2010/main">
      <mc:Choice Requires="a14">
        <xdr:graphicFrame macro="">
          <xdr:nvGraphicFramePr>
            <xdr:cNvPr id="79" name="hospital_branch 1">
              <a:extLst>
                <a:ext uri="{FF2B5EF4-FFF2-40B4-BE49-F238E27FC236}">
                  <a16:creationId xmlns:a16="http://schemas.microsoft.com/office/drawing/2014/main" id="{C845771E-2081-463C-B017-744339AF1165}"/>
                </a:ext>
              </a:extLst>
            </xdr:cNvPr>
            <xdr:cNvGraphicFramePr/>
          </xdr:nvGraphicFramePr>
          <xdr:xfrm>
            <a:off x="0" y="0"/>
            <a:ext cx="0" cy="0"/>
          </xdr:xfrm>
          <a:graphic>
            <a:graphicData uri="http://schemas.microsoft.com/office/drawing/2010/slicer">
              <sle:slicer xmlns:sle="http://schemas.microsoft.com/office/drawing/2010/slicer" name="hospital_branch 1"/>
            </a:graphicData>
          </a:graphic>
        </xdr:graphicFrame>
      </mc:Choice>
      <mc:Fallback xmlns="">
        <xdr:sp macro="" textlink="">
          <xdr:nvSpPr>
            <xdr:cNvPr id="0" name=""/>
            <xdr:cNvSpPr>
              <a:spLocks noTextEdit="1"/>
            </xdr:cNvSpPr>
          </xdr:nvSpPr>
          <xdr:spPr>
            <a:xfrm>
              <a:off x="4355043" y="1444980"/>
              <a:ext cx="2061103" cy="832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397934</xdr:colOff>
      <xdr:row>3</xdr:row>
      <xdr:rowOff>28222</xdr:rowOff>
    </xdr:from>
    <xdr:to>
      <xdr:col>9</xdr:col>
      <xdr:colOff>486833</xdr:colOff>
      <xdr:row>8</xdr:row>
      <xdr:rowOff>28221</xdr:rowOff>
    </xdr:to>
    <mc:AlternateContent xmlns:mc="http://schemas.openxmlformats.org/markup-compatibility/2006" xmlns:a14="http://schemas.microsoft.com/office/drawing/2010/main">
      <mc:Choice Requires="a14">
        <xdr:graphicFrame macro="">
          <xdr:nvGraphicFramePr>
            <xdr:cNvPr id="80" name="status 1">
              <a:extLst>
                <a:ext uri="{FF2B5EF4-FFF2-40B4-BE49-F238E27FC236}">
                  <a16:creationId xmlns:a16="http://schemas.microsoft.com/office/drawing/2014/main" id="{08E094A5-5BAC-446B-AF6E-8F4ED6E8E5D6}"/>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4350809" y="552097"/>
              <a:ext cx="2065337" cy="873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141111</xdr:colOff>
      <xdr:row>9</xdr:row>
      <xdr:rowOff>165807</xdr:rowOff>
    </xdr:from>
    <xdr:to>
      <xdr:col>6</xdr:col>
      <xdr:colOff>366890</xdr:colOff>
      <xdr:row>16</xdr:row>
      <xdr:rowOff>35278</xdr:rowOff>
    </xdr:to>
    <mc:AlternateContent xmlns:mc="http://schemas.openxmlformats.org/markup-compatibility/2006" xmlns:a14="http://schemas.microsoft.com/office/drawing/2010/main">
      <mc:Choice Requires="a14">
        <xdr:graphicFrame macro="">
          <xdr:nvGraphicFramePr>
            <xdr:cNvPr id="81" name="reason_for_visit 1">
              <a:extLst>
                <a:ext uri="{FF2B5EF4-FFF2-40B4-BE49-F238E27FC236}">
                  <a16:creationId xmlns:a16="http://schemas.microsoft.com/office/drawing/2014/main" id="{B1D6DCAA-5506-43BB-9316-E259AB663F4B}"/>
                </a:ext>
              </a:extLst>
            </xdr:cNvPr>
            <xdr:cNvGraphicFramePr/>
          </xdr:nvGraphicFramePr>
          <xdr:xfrm>
            <a:off x="0" y="0"/>
            <a:ext cx="0" cy="0"/>
          </xdr:xfrm>
          <a:graphic>
            <a:graphicData uri="http://schemas.microsoft.com/office/drawing/2010/slicer">
              <sle:slicer xmlns:sle="http://schemas.microsoft.com/office/drawing/2010/slicer" name="reason_for_visit 1"/>
            </a:graphicData>
          </a:graphic>
        </xdr:graphicFrame>
      </mc:Choice>
      <mc:Fallback xmlns="">
        <xdr:sp macro="" textlink="">
          <xdr:nvSpPr>
            <xdr:cNvPr id="0" name=""/>
            <xdr:cNvSpPr>
              <a:spLocks noTextEdit="1"/>
            </xdr:cNvSpPr>
          </xdr:nvSpPr>
          <xdr:spPr>
            <a:xfrm>
              <a:off x="2117549" y="1737432"/>
              <a:ext cx="2202216" cy="10918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160870</xdr:colOff>
      <xdr:row>6</xdr:row>
      <xdr:rowOff>99483</xdr:rowOff>
    </xdr:from>
    <xdr:to>
      <xdr:col>0</xdr:col>
      <xdr:colOff>492483</xdr:colOff>
      <xdr:row>8</xdr:row>
      <xdr:rowOff>78318</xdr:rowOff>
    </xdr:to>
    <xdr:pic>
      <xdr:nvPicPr>
        <xdr:cNvPr id="12" name="Graphic 11" descr="Daily calendar outline">
          <a:extLst>
            <a:ext uri="{FF2B5EF4-FFF2-40B4-BE49-F238E27FC236}">
              <a16:creationId xmlns:a16="http://schemas.microsoft.com/office/drawing/2014/main" id="{F0A04D46-6DE1-B639-DB44-1D6E3D9932E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60870" y="1157816"/>
          <a:ext cx="331613" cy="331613"/>
        </a:xfrm>
        <a:prstGeom prst="rect">
          <a:avLst/>
        </a:prstGeom>
      </xdr:spPr>
    </xdr:pic>
    <xdr:clientData/>
  </xdr:twoCellAnchor>
  <xdr:twoCellAnchor editAs="oneCell">
    <xdr:from>
      <xdr:col>0</xdr:col>
      <xdr:colOff>160870</xdr:colOff>
      <xdr:row>10</xdr:row>
      <xdr:rowOff>73589</xdr:rowOff>
    </xdr:from>
    <xdr:to>
      <xdr:col>0</xdr:col>
      <xdr:colOff>464259</xdr:colOff>
      <xdr:row>12</xdr:row>
      <xdr:rowOff>24200</xdr:rowOff>
    </xdr:to>
    <xdr:pic>
      <xdr:nvPicPr>
        <xdr:cNvPr id="14" name="Graphic 13" descr="Stethoscope with solid fill">
          <a:extLst>
            <a:ext uri="{FF2B5EF4-FFF2-40B4-BE49-F238E27FC236}">
              <a16:creationId xmlns:a16="http://schemas.microsoft.com/office/drawing/2014/main" id="{D1E95077-F3A6-45C3-E4FF-FB36A38A0D1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60870" y="1837478"/>
          <a:ext cx="303389" cy="303389"/>
        </a:xfrm>
        <a:prstGeom prst="rect">
          <a:avLst/>
        </a:prstGeom>
      </xdr:spPr>
    </xdr:pic>
    <xdr:clientData/>
  </xdr:twoCellAnchor>
  <xdr:twoCellAnchor editAs="oneCell">
    <xdr:from>
      <xdr:col>0</xdr:col>
      <xdr:colOff>140406</xdr:colOff>
      <xdr:row>13</xdr:row>
      <xdr:rowOff>98772</xdr:rowOff>
    </xdr:from>
    <xdr:to>
      <xdr:col>0</xdr:col>
      <xdr:colOff>479073</xdr:colOff>
      <xdr:row>15</xdr:row>
      <xdr:rowOff>84662</xdr:rowOff>
    </xdr:to>
    <xdr:pic>
      <xdr:nvPicPr>
        <xdr:cNvPr id="16" name="Graphic 15" descr="Inpatient outline">
          <a:extLst>
            <a:ext uri="{FF2B5EF4-FFF2-40B4-BE49-F238E27FC236}">
              <a16:creationId xmlns:a16="http://schemas.microsoft.com/office/drawing/2014/main" id="{FBADA652-1BA4-4478-918C-29722B8ED66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40406" y="2391828"/>
          <a:ext cx="338667" cy="338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10</xdr:col>
      <xdr:colOff>447322</xdr:colOff>
      <xdr:row>19</xdr:row>
      <xdr:rowOff>138994</xdr:rowOff>
    </xdr:from>
    <xdr:to>
      <xdr:col>18</xdr:col>
      <xdr:colOff>14111</xdr:colOff>
      <xdr:row>31</xdr:row>
      <xdr:rowOff>81844</xdr:rowOff>
    </xdr:to>
    <xdr:sp macro="" textlink="">
      <xdr:nvSpPr>
        <xdr:cNvPr id="2" name="Rectangle 1">
          <a:extLst>
            <a:ext uri="{FF2B5EF4-FFF2-40B4-BE49-F238E27FC236}">
              <a16:creationId xmlns:a16="http://schemas.microsoft.com/office/drawing/2014/main" id="{9F5F4657-8F3D-4FE0-AF16-E534A5F9945D}"/>
            </a:ext>
          </a:extLst>
        </xdr:cNvPr>
        <xdr:cNvSpPr/>
      </xdr:nvSpPr>
      <xdr:spPr>
        <a:xfrm>
          <a:off x="7079544" y="3490383"/>
          <a:ext cx="4872567" cy="2059517"/>
        </a:xfrm>
        <a:prstGeom prst="rect">
          <a:avLst/>
        </a:prstGeom>
        <a:solidFill>
          <a:srgbClr val="F2F2F2">
            <a:alpha val="50196"/>
          </a:srgbClr>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21167</xdr:colOff>
      <xdr:row>0</xdr:row>
      <xdr:rowOff>7056</xdr:rowOff>
    </xdr:from>
    <xdr:to>
      <xdr:col>3</xdr:col>
      <xdr:colOff>5644</xdr:colOff>
      <xdr:row>31</xdr:row>
      <xdr:rowOff>84667</xdr:rowOff>
    </xdr:to>
    <xdr:sp macro="" textlink="">
      <xdr:nvSpPr>
        <xdr:cNvPr id="3" name="Rectangle 2">
          <a:extLst>
            <a:ext uri="{FF2B5EF4-FFF2-40B4-BE49-F238E27FC236}">
              <a16:creationId xmlns:a16="http://schemas.microsoft.com/office/drawing/2014/main" id="{37A76D83-F258-4050-AFE8-1D2C0FE93F46}"/>
            </a:ext>
          </a:extLst>
        </xdr:cNvPr>
        <xdr:cNvSpPr/>
      </xdr:nvSpPr>
      <xdr:spPr>
        <a:xfrm>
          <a:off x="21167" y="7056"/>
          <a:ext cx="1965677" cy="5589411"/>
        </a:xfrm>
        <a:prstGeom prst="rect">
          <a:avLst/>
        </a:prstGeom>
        <a:gradFill>
          <a:gsLst>
            <a:gs pos="0">
              <a:srgbClr val="79F7C4"/>
            </a:gs>
            <a:gs pos="74000">
              <a:srgbClr val="BAE3E0"/>
            </a:gs>
            <a:gs pos="83000">
              <a:srgbClr val="BAE3E0"/>
            </a:gs>
            <a:gs pos="100000">
              <a:srgbClr val="BAE3E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641350</xdr:colOff>
      <xdr:row>0</xdr:row>
      <xdr:rowOff>0</xdr:rowOff>
    </xdr:from>
    <xdr:to>
      <xdr:col>3</xdr:col>
      <xdr:colOff>105833</xdr:colOff>
      <xdr:row>31</xdr:row>
      <xdr:rowOff>84666</xdr:rowOff>
    </xdr:to>
    <xdr:sp macro="" textlink="">
      <xdr:nvSpPr>
        <xdr:cNvPr id="4" name="Rectangle 3">
          <a:extLst>
            <a:ext uri="{FF2B5EF4-FFF2-40B4-BE49-F238E27FC236}">
              <a16:creationId xmlns:a16="http://schemas.microsoft.com/office/drawing/2014/main" id="{332E9AF8-3849-4E1D-93BC-498465E24BF0}"/>
            </a:ext>
          </a:extLst>
        </xdr:cNvPr>
        <xdr:cNvSpPr/>
      </xdr:nvSpPr>
      <xdr:spPr>
        <a:xfrm>
          <a:off x="1962150" y="0"/>
          <a:ext cx="124883" cy="5596466"/>
        </a:xfrm>
        <a:prstGeom prst="rect">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12700</xdr:colOff>
      <xdr:row>9</xdr:row>
      <xdr:rowOff>139701</xdr:rowOff>
    </xdr:from>
    <xdr:to>
      <xdr:col>2</xdr:col>
      <xdr:colOff>635000</xdr:colOff>
      <xdr:row>12</xdr:row>
      <xdr:rowOff>115712</xdr:rowOff>
    </xdr:to>
    <xdr:sp macro="" textlink="">
      <xdr:nvSpPr>
        <xdr:cNvPr id="5" name="Rectangle: Rounded Corners 4">
          <a:extLst>
            <a:ext uri="{FF2B5EF4-FFF2-40B4-BE49-F238E27FC236}">
              <a16:creationId xmlns:a16="http://schemas.microsoft.com/office/drawing/2014/main" id="{911ED0DC-A71C-4BE8-BBAE-0C3DE22C0806}"/>
            </a:ext>
          </a:extLst>
        </xdr:cNvPr>
        <xdr:cNvSpPr/>
      </xdr:nvSpPr>
      <xdr:spPr>
        <a:xfrm>
          <a:off x="12700" y="1727201"/>
          <a:ext cx="1948744" cy="50517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133350</xdr:colOff>
      <xdr:row>6</xdr:row>
      <xdr:rowOff>134420</xdr:rowOff>
    </xdr:from>
    <xdr:to>
      <xdr:col>2</xdr:col>
      <xdr:colOff>495300</xdr:colOff>
      <xdr:row>8</xdr:row>
      <xdr:rowOff>43380</xdr:rowOff>
    </xdr:to>
    <xdr:sp macro="" textlink="">
      <xdr:nvSpPr>
        <xdr:cNvPr id="6" name="TextBox 5">
          <a:hlinkClick xmlns:r="http://schemas.openxmlformats.org/officeDocument/2006/relationships" r:id="rId1"/>
          <a:extLst>
            <a:ext uri="{FF2B5EF4-FFF2-40B4-BE49-F238E27FC236}">
              <a16:creationId xmlns:a16="http://schemas.microsoft.com/office/drawing/2014/main" id="{DC3C3F08-A996-4C31-B4F6-A6B9986E9D4A}"/>
            </a:ext>
          </a:extLst>
        </xdr:cNvPr>
        <xdr:cNvSpPr txBox="1"/>
      </xdr:nvSpPr>
      <xdr:spPr>
        <a:xfrm>
          <a:off x="133350" y="1201220"/>
          <a:ext cx="1682750" cy="264560"/>
        </a:xfrm>
        <a:prstGeom prst="rect">
          <a:avLst/>
        </a:prstGeom>
        <a:no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Arial" panose="020B0604020202020204" pitchFamily="34" charset="0"/>
              <a:ea typeface="+mn-ea"/>
              <a:cs typeface="Arial" panose="020B0604020202020204" pitchFamily="34" charset="0"/>
            </a:rPr>
            <a:t>Appointment</a:t>
          </a:r>
        </a:p>
      </xdr:txBody>
    </xdr:sp>
    <xdr:clientData/>
  </xdr:twoCellAnchor>
  <xdr:twoCellAnchor>
    <xdr:from>
      <xdr:col>0</xdr:col>
      <xdr:colOff>140406</xdr:colOff>
      <xdr:row>13</xdr:row>
      <xdr:rowOff>155644</xdr:rowOff>
    </xdr:from>
    <xdr:to>
      <xdr:col>2</xdr:col>
      <xdr:colOff>502356</xdr:colOff>
      <xdr:row>15</xdr:row>
      <xdr:rowOff>56013</xdr:rowOff>
    </xdr:to>
    <xdr:sp macro="" textlink="">
      <xdr:nvSpPr>
        <xdr:cNvPr id="7" name="TextBox 6">
          <a:hlinkClick xmlns:r="http://schemas.openxmlformats.org/officeDocument/2006/relationships" r:id="rId2"/>
          <a:extLst>
            <a:ext uri="{FF2B5EF4-FFF2-40B4-BE49-F238E27FC236}">
              <a16:creationId xmlns:a16="http://schemas.microsoft.com/office/drawing/2014/main" id="{3FF8D3D0-E261-465B-9770-6B959DAADC26}"/>
            </a:ext>
          </a:extLst>
        </xdr:cNvPr>
        <xdr:cNvSpPr txBox="1"/>
      </xdr:nvSpPr>
      <xdr:spPr>
        <a:xfrm>
          <a:off x="140406" y="2467044"/>
          <a:ext cx="1682750" cy="255969"/>
        </a:xfrm>
        <a:prstGeom prst="rect">
          <a:avLst/>
        </a:prstGeom>
        <a:no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Arial" panose="020B0604020202020204" pitchFamily="34" charset="0"/>
              <a:ea typeface="+mn-ea"/>
              <a:cs typeface="Arial" panose="020B0604020202020204" pitchFamily="34" charset="0"/>
            </a:rPr>
            <a:t>Patients </a:t>
          </a:r>
        </a:p>
      </xdr:txBody>
    </xdr:sp>
    <xdr:clientData/>
  </xdr:twoCellAnchor>
  <xdr:twoCellAnchor>
    <xdr:from>
      <xdr:col>0</xdr:col>
      <xdr:colOff>133350</xdr:colOff>
      <xdr:row>10</xdr:row>
      <xdr:rowOff>93709</xdr:rowOff>
    </xdr:from>
    <xdr:to>
      <xdr:col>2</xdr:col>
      <xdr:colOff>495300</xdr:colOff>
      <xdr:row>12</xdr:row>
      <xdr:rowOff>4080</xdr:rowOff>
    </xdr:to>
    <xdr:sp macro="" textlink="">
      <xdr:nvSpPr>
        <xdr:cNvPr id="8" name="TextBox 7">
          <a:hlinkClick xmlns:r="http://schemas.openxmlformats.org/officeDocument/2006/relationships" r:id="rId3"/>
          <a:extLst>
            <a:ext uri="{FF2B5EF4-FFF2-40B4-BE49-F238E27FC236}">
              <a16:creationId xmlns:a16="http://schemas.microsoft.com/office/drawing/2014/main" id="{750E7CB1-4964-463D-800A-3FFBC01F816F}"/>
            </a:ext>
          </a:extLst>
        </xdr:cNvPr>
        <xdr:cNvSpPr txBox="1"/>
      </xdr:nvSpPr>
      <xdr:spPr>
        <a:xfrm>
          <a:off x="133350" y="1871709"/>
          <a:ext cx="1682750" cy="265971"/>
        </a:xfrm>
        <a:prstGeom prst="rect">
          <a:avLst/>
        </a:prstGeom>
        <a:no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lvl="0" algn="ctr" rtl="0"/>
          <a:r>
            <a:rPr lang="en-US" sz="1100">
              <a:solidFill>
                <a:schemeClr val="tx1"/>
              </a:solidFill>
              <a:effectLst/>
              <a:latin typeface="Arial" panose="020B0604020202020204" pitchFamily="34" charset="0"/>
              <a:ea typeface="+mn-ea"/>
              <a:cs typeface="Arial" panose="020B0604020202020204" pitchFamily="34" charset="0"/>
            </a:rPr>
            <a:t>Doctors</a:t>
          </a:r>
        </a:p>
      </xdr:txBody>
    </xdr:sp>
    <xdr:clientData/>
  </xdr:twoCellAnchor>
  <xdr:twoCellAnchor>
    <xdr:from>
      <xdr:col>3</xdr:col>
      <xdr:colOff>139700</xdr:colOff>
      <xdr:row>0</xdr:row>
      <xdr:rowOff>44450</xdr:rowOff>
    </xdr:from>
    <xdr:to>
      <xdr:col>18</xdr:col>
      <xdr:colOff>14110</xdr:colOff>
      <xdr:row>3</xdr:row>
      <xdr:rowOff>0</xdr:rowOff>
    </xdr:to>
    <xdr:sp macro="" textlink="">
      <xdr:nvSpPr>
        <xdr:cNvPr id="9" name="Rectangle 8">
          <a:extLst>
            <a:ext uri="{FF2B5EF4-FFF2-40B4-BE49-F238E27FC236}">
              <a16:creationId xmlns:a16="http://schemas.microsoft.com/office/drawing/2014/main" id="{65A5AE8B-60BC-44CF-9E71-54B3EC5073B9}"/>
            </a:ext>
          </a:extLst>
        </xdr:cNvPr>
        <xdr:cNvSpPr/>
      </xdr:nvSpPr>
      <xdr:spPr>
        <a:xfrm>
          <a:off x="2129367" y="44450"/>
          <a:ext cx="9822743" cy="484717"/>
        </a:xfrm>
        <a:prstGeom prst="rect">
          <a:avLst/>
        </a:prstGeom>
        <a:solidFill>
          <a:srgbClr val="F2F2F2">
            <a:alpha val="69804"/>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solidFill>
              <a:schemeClr val="tx1"/>
            </a:solidFill>
            <a:latin typeface="Arial" panose="020B0604020202020204" pitchFamily="34" charset="0"/>
            <a:cs typeface="Arial" panose="020B0604020202020204" pitchFamily="34" charset="0"/>
          </a:endParaRPr>
        </a:p>
      </xdr:txBody>
    </xdr:sp>
    <xdr:clientData/>
  </xdr:twoCellAnchor>
  <xdr:twoCellAnchor>
    <xdr:from>
      <xdr:col>13</xdr:col>
      <xdr:colOff>613833</xdr:colOff>
      <xdr:row>3</xdr:row>
      <xdr:rowOff>24694</xdr:rowOff>
    </xdr:from>
    <xdr:to>
      <xdr:col>18</xdr:col>
      <xdr:colOff>15523</xdr:colOff>
      <xdr:row>6</xdr:row>
      <xdr:rowOff>138994</xdr:rowOff>
    </xdr:to>
    <xdr:sp macro="" textlink="">
      <xdr:nvSpPr>
        <xdr:cNvPr id="11" name="Rectangle 10">
          <a:extLst>
            <a:ext uri="{FF2B5EF4-FFF2-40B4-BE49-F238E27FC236}">
              <a16:creationId xmlns:a16="http://schemas.microsoft.com/office/drawing/2014/main" id="{CE0E7D22-4C08-4F0B-9402-ED245D40AA44}"/>
            </a:ext>
          </a:extLst>
        </xdr:cNvPr>
        <xdr:cNvSpPr/>
      </xdr:nvSpPr>
      <xdr:spPr>
        <a:xfrm>
          <a:off x="9235722" y="553861"/>
          <a:ext cx="2717801" cy="643466"/>
        </a:xfrm>
        <a:prstGeom prst="rect">
          <a:avLst/>
        </a:prstGeom>
        <a:gradFill>
          <a:gsLst>
            <a:gs pos="0">
              <a:schemeClr val="bg1">
                <a:lumMod val="85000"/>
              </a:schemeClr>
            </a:gs>
            <a:gs pos="74000">
              <a:srgbClr val="BAE3E0"/>
            </a:gs>
            <a:gs pos="83000">
              <a:srgbClr val="BAE3E0"/>
            </a:gs>
            <a:gs pos="100000">
              <a:srgbClr val="BAE3E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tx1"/>
              </a:solidFill>
            </a:rPr>
            <a:t>Patients per Doctor</a:t>
          </a:r>
        </a:p>
      </xdr:txBody>
    </xdr:sp>
    <xdr:clientData/>
  </xdr:twoCellAnchor>
  <xdr:twoCellAnchor>
    <xdr:from>
      <xdr:col>9</xdr:col>
      <xdr:colOff>504825</xdr:colOff>
      <xdr:row>6</xdr:row>
      <xdr:rowOff>168275</xdr:rowOff>
    </xdr:from>
    <xdr:to>
      <xdr:col>18</xdr:col>
      <xdr:colOff>21167</xdr:colOff>
      <xdr:row>19</xdr:row>
      <xdr:rowOff>98425</xdr:rowOff>
    </xdr:to>
    <xdr:sp macro="" textlink="">
      <xdr:nvSpPr>
        <xdr:cNvPr id="15" name="Rectangle 14">
          <a:extLst>
            <a:ext uri="{FF2B5EF4-FFF2-40B4-BE49-F238E27FC236}">
              <a16:creationId xmlns:a16="http://schemas.microsoft.com/office/drawing/2014/main" id="{9583E8AC-2E1E-4849-8180-344C943F357A}"/>
            </a:ext>
          </a:extLst>
        </xdr:cNvPr>
        <xdr:cNvSpPr/>
      </xdr:nvSpPr>
      <xdr:spPr>
        <a:xfrm>
          <a:off x="6473825" y="1226608"/>
          <a:ext cx="5485342" cy="2223206"/>
        </a:xfrm>
        <a:prstGeom prst="rect">
          <a:avLst/>
        </a:prstGeom>
        <a:solidFill>
          <a:srgbClr val="F2F2F2">
            <a:alpha val="50196"/>
          </a:srgbClr>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139700</xdr:colOff>
      <xdr:row>19</xdr:row>
      <xdr:rowOff>138994</xdr:rowOff>
    </xdr:from>
    <xdr:to>
      <xdr:col>10</xdr:col>
      <xdr:colOff>400050</xdr:colOff>
      <xdr:row>31</xdr:row>
      <xdr:rowOff>81844</xdr:rowOff>
    </xdr:to>
    <xdr:sp macro="" textlink="">
      <xdr:nvSpPr>
        <xdr:cNvPr id="16" name="Rectangle 15">
          <a:extLst>
            <a:ext uri="{FF2B5EF4-FFF2-40B4-BE49-F238E27FC236}">
              <a16:creationId xmlns:a16="http://schemas.microsoft.com/office/drawing/2014/main" id="{4BC32C1E-0A5F-4C9F-BC05-AAC2E11D1097}"/>
            </a:ext>
          </a:extLst>
        </xdr:cNvPr>
        <xdr:cNvSpPr/>
      </xdr:nvSpPr>
      <xdr:spPr>
        <a:xfrm>
          <a:off x="2120900" y="3517194"/>
          <a:ext cx="4883150" cy="2076450"/>
        </a:xfrm>
        <a:prstGeom prst="rect">
          <a:avLst/>
        </a:prstGeom>
        <a:solidFill>
          <a:srgbClr val="F2F2F2">
            <a:alpha val="50196"/>
          </a:srgbClr>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5648</xdr:colOff>
      <xdr:row>0</xdr:row>
      <xdr:rowOff>72319</xdr:rowOff>
    </xdr:from>
    <xdr:to>
      <xdr:col>7</xdr:col>
      <xdr:colOff>435507</xdr:colOff>
      <xdr:row>2</xdr:row>
      <xdr:rowOff>148519</xdr:rowOff>
    </xdr:to>
    <xdr:sp macro="" textlink="">
      <xdr:nvSpPr>
        <xdr:cNvPr id="25" name="TextBox 24">
          <a:extLst>
            <a:ext uri="{FF2B5EF4-FFF2-40B4-BE49-F238E27FC236}">
              <a16:creationId xmlns:a16="http://schemas.microsoft.com/office/drawing/2014/main" id="{41967709-F9D8-43DA-8973-549CB5112C76}"/>
            </a:ext>
          </a:extLst>
        </xdr:cNvPr>
        <xdr:cNvSpPr txBox="1"/>
      </xdr:nvSpPr>
      <xdr:spPr>
        <a:xfrm>
          <a:off x="3321759" y="72319"/>
          <a:ext cx="1756304" cy="428978"/>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dk1"/>
              </a:solidFill>
              <a:effectLst/>
              <a:latin typeface="+mn-lt"/>
              <a:ea typeface="+mn-ea"/>
              <a:cs typeface="+mn-cs"/>
            </a:rPr>
            <a:t>Continue..</a:t>
          </a:r>
          <a:endParaRPr lang="en-US" sz="2000">
            <a:effectLst/>
          </a:endParaRPr>
        </a:p>
      </xdr:txBody>
    </xdr:sp>
    <xdr:clientData/>
  </xdr:twoCellAnchor>
  <xdr:twoCellAnchor editAs="oneCell">
    <xdr:from>
      <xdr:col>0</xdr:col>
      <xdr:colOff>628651</xdr:colOff>
      <xdr:row>0</xdr:row>
      <xdr:rowOff>120650</xdr:rowOff>
    </xdr:from>
    <xdr:to>
      <xdr:col>2</xdr:col>
      <xdr:colOff>19050</xdr:colOff>
      <xdr:row>4</xdr:row>
      <xdr:rowOff>120649</xdr:rowOff>
    </xdr:to>
    <xdr:pic>
      <xdr:nvPicPr>
        <xdr:cNvPr id="26" name="Picture 25">
          <a:extLst>
            <a:ext uri="{FF2B5EF4-FFF2-40B4-BE49-F238E27FC236}">
              <a16:creationId xmlns:a16="http://schemas.microsoft.com/office/drawing/2014/main" id="{8A0DD32E-184D-44B1-9490-4DB00639B90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28651" y="120650"/>
          <a:ext cx="711199" cy="711199"/>
        </a:xfrm>
        <a:prstGeom prst="rect">
          <a:avLst/>
        </a:prstGeom>
      </xdr:spPr>
    </xdr:pic>
    <xdr:clientData/>
  </xdr:twoCellAnchor>
  <xdr:twoCellAnchor editAs="oneCell">
    <xdr:from>
      <xdr:col>3</xdr:col>
      <xdr:colOff>141111</xdr:colOff>
      <xdr:row>3</xdr:row>
      <xdr:rowOff>28223</xdr:rowOff>
    </xdr:from>
    <xdr:to>
      <xdr:col>6</xdr:col>
      <xdr:colOff>373943</xdr:colOff>
      <xdr:row>9</xdr:row>
      <xdr:rowOff>136174</xdr:rowOff>
    </xdr:to>
    <mc:AlternateContent xmlns:mc="http://schemas.openxmlformats.org/markup-compatibility/2006" xmlns:a14="http://schemas.microsoft.com/office/drawing/2010/main">
      <mc:Choice Requires="a14">
        <xdr:graphicFrame macro="">
          <xdr:nvGraphicFramePr>
            <xdr:cNvPr id="27" name="appointment_date (Month) 2">
              <a:extLst>
                <a:ext uri="{FF2B5EF4-FFF2-40B4-BE49-F238E27FC236}">
                  <a16:creationId xmlns:a16="http://schemas.microsoft.com/office/drawing/2014/main" id="{D6F19E17-3A01-4241-853B-F4EB45B09DE5}"/>
                </a:ext>
              </a:extLst>
            </xdr:cNvPr>
            <xdr:cNvGraphicFramePr/>
          </xdr:nvGraphicFramePr>
          <xdr:xfrm>
            <a:off x="0" y="0"/>
            <a:ext cx="0" cy="0"/>
          </xdr:xfrm>
          <a:graphic>
            <a:graphicData uri="http://schemas.microsoft.com/office/drawing/2010/slicer">
              <sle:slicer xmlns:sle="http://schemas.microsoft.com/office/drawing/2010/slicer" name="appointment_date (Month) 2"/>
            </a:graphicData>
          </a:graphic>
        </xdr:graphicFrame>
      </mc:Choice>
      <mc:Fallback xmlns="">
        <xdr:sp macro="" textlink="">
          <xdr:nvSpPr>
            <xdr:cNvPr id="0" name=""/>
            <xdr:cNvSpPr>
              <a:spLocks noTextEdit="1"/>
            </xdr:cNvSpPr>
          </xdr:nvSpPr>
          <xdr:spPr>
            <a:xfrm>
              <a:off x="2117549" y="552098"/>
              <a:ext cx="2209269" cy="1155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396876</xdr:colOff>
      <xdr:row>13</xdr:row>
      <xdr:rowOff>21874</xdr:rowOff>
    </xdr:from>
    <xdr:to>
      <xdr:col>9</xdr:col>
      <xdr:colOff>486834</xdr:colOff>
      <xdr:row>19</xdr:row>
      <xdr:rowOff>112888</xdr:rowOff>
    </xdr:to>
    <mc:AlternateContent xmlns:mc="http://schemas.openxmlformats.org/markup-compatibility/2006" xmlns:a14="http://schemas.microsoft.com/office/drawing/2010/main">
      <mc:Choice Requires="a14">
        <xdr:graphicFrame macro="">
          <xdr:nvGraphicFramePr>
            <xdr:cNvPr id="28" name="age category 2">
              <a:extLst>
                <a:ext uri="{FF2B5EF4-FFF2-40B4-BE49-F238E27FC236}">
                  <a16:creationId xmlns:a16="http://schemas.microsoft.com/office/drawing/2014/main" id="{256B3171-BAA6-41F0-85EB-30773CB06ACC}"/>
                </a:ext>
              </a:extLst>
            </xdr:cNvPr>
            <xdr:cNvGraphicFramePr/>
          </xdr:nvGraphicFramePr>
          <xdr:xfrm>
            <a:off x="0" y="0"/>
            <a:ext cx="0" cy="0"/>
          </xdr:xfrm>
          <a:graphic>
            <a:graphicData uri="http://schemas.microsoft.com/office/drawing/2010/slicer">
              <sle:slicer xmlns:sle="http://schemas.microsoft.com/office/drawing/2010/slicer" name="age category 2"/>
            </a:graphicData>
          </a:graphic>
        </xdr:graphicFrame>
      </mc:Choice>
      <mc:Fallback xmlns="">
        <xdr:sp macro="" textlink="">
          <xdr:nvSpPr>
            <xdr:cNvPr id="0" name=""/>
            <xdr:cNvSpPr>
              <a:spLocks noTextEdit="1"/>
            </xdr:cNvSpPr>
          </xdr:nvSpPr>
          <xdr:spPr>
            <a:xfrm>
              <a:off x="4349751" y="2291999"/>
              <a:ext cx="2066396" cy="11387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141111</xdr:colOff>
      <xdr:row>16</xdr:row>
      <xdr:rowOff>50799</xdr:rowOff>
    </xdr:from>
    <xdr:to>
      <xdr:col>6</xdr:col>
      <xdr:colOff>365125</xdr:colOff>
      <xdr:row>19</xdr:row>
      <xdr:rowOff>114299</xdr:rowOff>
    </xdr:to>
    <mc:AlternateContent xmlns:mc="http://schemas.openxmlformats.org/markup-compatibility/2006" xmlns:a14="http://schemas.microsoft.com/office/drawing/2010/main">
      <mc:Choice Requires="a14">
        <xdr:graphicFrame macro="">
          <xdr:nvGraphicFramePr>
            <xdr:cNvPr id="29" name="gender 2">
              <a:extLst>
                <a:ext uri="{FF2B5EF4-FFF2-40B4-BE49-F238E27FC236}">
                  <a16:creationId xmlns:a16="http://schemas.microsoft.com/office/drawing/2014/main" id="{7740A443-3764-4FE2-AFE9-33F1072427F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2117549" y="2844799"/>
              <a:ext cx="2200451" cy="587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402168</xdr:colOff>
      <xdr:row>8</xdr:row>
      <xdr:rowOff>47980</xdr:rowOff>
    </xdr:from>
    <xdr:to>
      <xdr:col>9</xdr:col>
      <xdr:colOff>486833</xdr:colOff>
      <xdr:row>13</xdr:row>
      <xdr:rowOff>7055</xdr:rowOff>
    </xdr:to>
    <mc:AlternateContent xmlns:mc="http://schemas.openxmlformats.org/markup-compatibility/2006" xmlns:a14="http://schemas.microsoft.com/office/drawing/2010/main">
      <mc:Choice Requires="a14">
        <xdr:graphicFrame macro="">
          <xdr:nvGraphicFramePr>
            <xdr:cNvPr id="30" name="hospital_branch 2">
              <a:extLst>
                <a:ext uri="{FF2B5EF4-FFF2-40B4-BE49-F238E27FC236}">
                  <a16:creationId xmlns:a16="http://schemas.microsoft.com/office/drawing/2014/main" id="{968026F5-8CBC-4383-A76E-CB0DAC251C73}"/>
                </a:ext>
              </a:extLst>
            </xdr:cNvPr>
            <xdr:cNvGraphicFramePr/>
          </xdr:nvGraphicFramePr>
          <xdr:xfrm>
            <a:off x="0" y="0"/>
            <a:ext cx="0" cy="0"/>
          </xdr:xfrm>
          <a:graphic>
            <a:graphicData uri="http://schemas.microsoft.com/office/drawing/2010/slicer">
              <sle:slicer xmlns:sle="http://schemas.microsoft.com/office/drawing/2010/slicer" name="hospital_branch 2"/>
            </a:graphicData>
          </a:graphic>
        </xdr:graphicFrame>
      </mc:Choice>
      <mc:Fallback xmlns="">
        <xdr:sp macro="" textlink="">
          <xdr:nvSpPr>
            <xdr:cNvPr id="0" name=""/>
            <xdr:cNvSpPr>
              <a:spLocks noTextEdit="1"/>
            </xdr:cNvSpPr>
          </xdr:nvSpPr>
          <xdr:spPr>
            <a:xfrm>
              <a:off x="4355043" y="1444980"/>
              <a:ext cx="2061103" cy="832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397934</xdr:colOff>
      <xdr:row>3</xdr:row>
      <xdr:rowOff>28222</xdr:rowOff>
    </xdr:from>
    <xdr:to>
      <xdr:col>9</xdr:col>
      <xdr:colOff>486833</xdr:colOff>
      <xdr:row>8</xdr:row>
      <xdr:rowOff>28221</xdr:rowOff>
    </xdr:to>
    <mc:AlternateContent xmlns:mc="http://schemas.openxmlformats.org/markup-compatibility/2006" xmlns:a14="http://schemas.microsoft.com/office/drawing/2010/main">
      <mc:Choice Requires="a14">
        <xdr:graphicFrame macro="">
          <xdr:nvGraphicFramePr>
            <xdr:cNvPr id="31" name="status 2">
              <a:extLst>
                <a:ext uri="{FF2B5EF4-FFF2-40B4-BE49-F238E27FC236}">
                  <a16:creationId xmlns:a16="http://schemas.microsoft.com/office/drawing/2014/main" id="{E51F3031-685D-42F6-B015-5FD6C6E13F12}"/>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mlns="">
        <xdr:sp macro="" textlink="">
          <xdr:nvSpPr>
            <xdr:cNvPr id="0" name=""/>
            <xdr:cNvSpPr>
              <a:spLocks noTextEdit="1"/>
            </xdr:cNvSpPr>
          </xdr:nvSpPr>
          <xdr:spPr>
            <a:xfrm>
              <a:off x="4350809" y="552097"/>
              <a:ext cx="2065337" cy="873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141111</xdr:colOff>
      <xdr:row>9</xdr:row>
      <xdr:rowOff>165807</xdr:rowOff>
    </xdr:from>
    <xdr:to>
      <xdr:col>6</xdr:col>
      <xdr:colOff>366890</xdr:colOff>
      <xdr:row>16</xdr:row>
      <xdr:rowOff>35278</xdr:rowOff>
    </xdr:to>
    <mc:AlternateContent xmlns:mc="http://schemas.openxmlformats.org/markup-compatibility/2006" xmlns:a14="http://schemas.microsoft.com/office/drawing/2010/main">
      <mc:Choice Requires="a14">
        <xdr:graphicFrame macro="">
          <xdr:nvGraphicFramePr>
            <xdr:cNvPr id="32" name="reason_for_visit 2">
              <a:extLst>
                <a:ext uri="{FF2B5EF4-FFF2-40B4-BE49-F238E27FC236}">
                  <a16:creationId xmlns:a16="http://schemas.microsoft.com/office/drawing/2014/main" id="{CD36B826-0E40-4147-A88A-26F10A8D6786}"/>
                </a:ext>
              </a:extLst>
            </xdr:cNvPr>
            <xdr:cNvGraphicFramePr/>
          </xdr:nvGraphicFramePr>
          <xdr:xfrm>
            <a:off x="0" y="0"/>
            <a:ext cx="0" cy="0"/>
          </xdr:xfrm>
          <a:graphic>
            <a:graphicData uri="http://schemas.microsoft.com/office/drawing/2010/slicer">
              <sle:slicer xmlns:sle="http://schemas.microsoft.com/office/drawing/2010/slicer" name="reason_for_visit 2"/>
            </a:graphicData>
          </a:graphic>
        </xdr:graphicFrame>
      </mc:Choice>
      <mc:Fallback xmlns="">
        <xdr:sp macro="" textlink="">
          <xdr:nvSpPr>
            <xdr:cNvPr id="0" name=""/>
            <xdr:cNvSpPr>
              <a:spLocks noTextEdit="1"/>
            </xdr:cNvSpPr>
          </xdr:nvSpPr>
          <xdr:spPr>
            <a:xfrm>
              <a:off x="2117549" y="1737432"/>
              <a:ext cx="2202216" cy="10918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160870</xdr:colOff>
      <xdr:row>6</xdr:row>
      <xdr:rowOff>99483</xdr:rowOff>
    </xdr:from>
    <xdr:to>
      <xdr:col>0</xdr:col>
      <xdr:colOff>492483</xdr:colOff>
      <xdr:row>8</xdr:row>
      <xdr:rowOff>78318</xdr:rowOff>
    </xdr:to>
    <xdr:pic>
      <xdr:nvPicPr>
        <xdr:cNvPr id="33" name="Graphic 32" descr="Daily calendar outline">
          <a:extLst>
            <a:ext uri="{FF2B5EF4-FFF2-40B4-BE49-F238E27FC236}">
              <a16:creationId xmlns:a16="http://schemas.microsoft.com/office/drawing/2014/main" id="{5F390FF9-BC0A-4B5A-8529-2C5880055CD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0870" y="1166283"/>
          <a:ext cx="331613" cy="334435"/>
        </a:xfrm>
        <a:prstGeom prst="rect">
          <a:avLst/>
        </a:prstGeom>
      </xdr:spPr>
    </xdr:pic>
    <xdr:clientData/>
  </xdr:twoCellAnchor>
  <xdr:twoCellAnchor editAs="oneCell">
    <xdr:from>
      <xdr:col>0</xdr:col>
      <xdr:colOff>160870</xdr:colOff>
      <xdr:row>10</xdr:row>
      <xdr:rowOff>73589</xdr:rowOff>
    </xdr:from>
    <xdr:to>
      <xdr:col>0</xdr:col>
      <xdr:colOff>464259</xdr:colOff>
      <xdr:row>12</xdr:row>
      <xdr:rowOff>24200</xdr:rowOff>
    </xdr:to>
    <xdr:pic>
      <xdr:nvPicPr>
        <xdr:cNvPr id="34" name="Graphic 33" descr="Stethoscope with solid fill">
          <a:extLst>
            <a:ext uri="{FF2B5EF4-FFF2-40B4-BE49-F238E27FC236}">
              <a16:creationId xmlns:a16="http://schemas.microsoft.com/office/drawing/2014/main" id="{8C1BA3E3-1815-40DA-995A-F619C09A625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0870" y="1851589"/>
          <a:ext cx="303389" cy="306211"/>
        </a:xfrm>
        <a:prstGeom prst="rect">
          <a:avLst/>
        </a:prstGeom>
      </xdr:spPr>
    </xdr:pic>
    <xdr:clientData/>
  </xdr:twoCellAnchor>
  <xdr:twoCellAnchor editAs="oneCell">
    <xdr:from>
      <xdr:col>0</xdr:col>
      <xdr:colOff>140406</xdr:colOff>
      <xdr:row>13</xdr:row>
      <xdr:rowOff>98772</xdr:rowOff>
    </xdr:from>
    <xdr:to>
      <xdr:col>0</xdr:col>
      <xdr:colOff>479073</xdr:colOff>
      <xdr:row>15</xdr:row>
      <xdr:rowOff>84662</xdr:rowOff>
    </xdr:to>
    <xdr:pic>
      <xdr:nvPicPr>
        <xdr:cNvPr id="35" name="Graphic 34" descr="Inpatient outline">
          <a:extLst>
            <a:ext uri="{FF2B5EF4-FFF2-40B4-BE49-F238E27FC236}">
              <a16:creationId xmlns:a16="http://schemas.microsoft.com/office/drawing/2014/main" id="{038F2275-B24E-4ED0-8849-188287F45CF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0406" y="2410172"/>
          <a:ext cx="338667" cy="341490"/>
        </a:xfrm>
        <a:prstGeom prst="rect">
          <a:avLst/>
        </a:prstGeom>
      </xdr:spPr>
    </xdr:pic>
    <xdr:clientData/>
  </xdr:twoCellAnchor>
  <xdr:twoCellAnchor>
    <xdr:from>
      <xdr:col>9</xdr:col>
      <xdr:colOff>512233</xdr:colOff>
      <xdr:row>3</xdr:row>
      <xdr:rowOff>24694</xdr:rowOff>
    </xdr:from>
    <xdr:to>
      <xdr:col>13</xdr:col>
      <xdr:colOff>577145</xdr:colOff>
      <xdr:row>6</xdr:row>
      <xdr:rowOff>138994</xdr:rowOff>
    </xdr:to>
    <xdr:sp macro="" textlink="">
      <xdr:nvSpPr>
        <xdr:cNvPr id="36" name="Rectangle 35">
          <a:extLst>
            <a:ext uri="{FF2B5EF4-FFF2-40B4-BE49-F238E27FC236}">
              <a16:creationId xmlns:a16="http://schemas.microsoft.com/office/drawing/2014/main" id="{8B799A4E-2815-44F7-B45E-A3C277B66B0F}"/>
            </a:ext>
          </a:extLst>
        </xdr:cNvPr>
        <xdr:cNvSpPr/>
      </xdr:nvSpPr>
      <xdr:spPr>
        <a:xfrm>
          <a:off x="6481233" y="553861"/>
          <a:ext cx="2717801" cy="643466"/>
        </a:xfrm>
        <a:prstGeom prst="rect">
          <a:avLst/>
        </a:prstGeom>
        <a:gradFill>
          <a:gsLst>
            <a:gs pos="0">
              <a:schemeClr val="bg1">
                <a:lumMod val="85000"/>
              </a:schemeClr>
            </a:gs>
            <a:gs pos="74000">
              <a:srgbClr val="BAE3E0"/>
            </a:gs>
            <a:gs pos="83000">
              <a:srgbClr val="BAE3E0"/>
            </a:gs>
            <a:gs pos="100000">
              <a:srgbClr val="BAE3E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tx1"/>
              </a:solidFill>
            </a:rPr>
            <a:t>T. Doctors</a:t>
          </a:r>
        </a:p>
      </xdr:txBody>
    </xdr:sp>
    <xdr:clientData/>
  </xdr:twoCellAnchor>
  <xdr:twoCellAnchor>
    <xdr:from>
      <xdr:col>11</xdr:col>
      <xdr:colOff>67028</xdr:colOff>
      <xdr:row>5</xdr:row>
      <xdr:rowOff>706</xdr:rowOff>
    </xdr:from>
    <xdr:to>
      <xdr:col>12</xdr:col>
      <xdr:colOff>359127</xdr:colOff>
      <xdr:row>6</xdr:row>
      <xdr:rowOff>138994</xdr:rowOff>
    </xdr:to>
    <xdr:sp macro="" textlink="'Pivot Report'!AE8">
      <xdr:nvSpPr>
        <xdr:cNvPr id="38" name="TextBox 37">
          <a:extLst>
            <a:ext uri="{FF2B5EF4-FFF2-40B4-BE49-F238E27FC236}">
              <a16:creationId xmlns:a16="http://schemas.microsoft.com/office/drawing/2014/main" id="{8AE103CF-1A53-40C3-B5BB-170C25683B6F}"/>
            </a:ext>
          </a:extLst>
        </xdr:cNvPr>
        <xdr:cNvSpPr txBox="1"/>
      </xdr:nvSpPr>
      <xdr:spPr>
        <a:xfrm>
          <a:off x="7362472" y="882650"/>
          <a:ext cx="955322" cy="314677"/>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A085C-93F9-405F-BBAB-D63C1749C263}" type="TxLink">
            <a:rPr lang="en-US" sz="1200" b="0" i="0" u="none" strike="noStrike">
              <a:solidFill>
                <a:srgbClr val="000000"/>
              </a:solidFill>
              <a:latin typeface="Aptos Narrow"/>
            </a:rPr>
            <a:pPr algn="ctr"/>
            <a:t>10</a:t>
          </a:fld>
          <a:endParaRPr lang="en-US" sz="1600" b="0"/>
        </a:p>
      </xdr:txBody>
    </xdr:sp>
    <xdr:clientData/>
  </xdr:twoCellAnchor>
  <xdr:twoCellAnchor>
    <xdr:from>
      <xdr:col>15</xdr:col>
      <xdr:colOff>168628</xdr:colOff>
      <xdr:row>5</xdr:row>
      <xdr:rowOff>706</xdr:rowOff>
    </xdr:from>
    <xdr:to>
      <xdr:col>16</xdr:col>
      <xdr:colOff>460727</xdr:colOff>
      <xdr:row>6</xdr:row>
      <xdr:rowOff>138994</xdr:rowOff>
    </xdr:to>
    <xdr:sp macro="" textlink="'Pivot Report'!AE13">
      <xdr:nvSpPr>
        <xdr:cNvPr id="39" name="TextBox 38">
          <a:extLst>
            <a:ext uri="{FF2B5EF4-FFF2-40B4-BE49-F238E27FC236}">
              <a16:creationId xmlns:a16="http://schemas.microsoft.com/office/drawing/2014/main" id="{471B0BB1-1301-463F-A3D3-ED195148FB9C}"/>
            </a:ext>
          </a:extLst>
        </xdr:cNvPr>
        <xdr:cNvSpPr txBox="1"/>
      </xdr:nvSpPr>
      <xdr:spPr>
        <a:xfrm>
          <a:off x="10116961" y="882650"/>
          <a:ext cx="955322" cy="314677"/>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43B085-7D33-4E6A-9E03-4E4D3EF65FD7}" type="TxLink">
            <a:rPr lang="en-US" sz="1200" b="0" i="0" u="none" strike="noStrike">
              <a:solidFill>
                <a:srgbClr val="000000"/>
              </a:solidFill>
              <a:latin typeface="Aptos Narrow"/>
            </a:rPr>
            <a:pPr algn="ctr"/>
            <a:t>5</a:t>
          </a:fld>
          <a:endParaRPr lang="en-US" sz="1600" b="0"/>
        </a:p>
      </xdr:txBody>
    </xdr:sp>
    <xdr:clientData/>
  </xdr:twoCellAnchor>
  <xdr:twoCellAnchor editAs="oneCell">
    <xdr:from>
      <xdr:col>3</xdr:col>
      <xdr:colOff>395111</xdr:colOff>
      <xdr:row>0</xdr:row>
      <xdr:rowOff>21167</xdr:rowOff>
    </xdr:from>
    <xdr:to>
      <xdr:col>4</xdr:col>
      <xdr:colOff>373944</xdr:colOff>
      <xdr:row>3</xdr:row>
      <xdr:rowOff>28222</xdr:rowOff>
    </xdr:to>
    <xdr:pic>
      <xdr:nvPicPr>
        <xdr:cNvPr id="41" name="Graphic 40" descr="Chevron arrows with solid fill">
          <a:extLst>
            <a:ext uri="{FF2B5EF4-FFF2-40B4-BE49-F238E27FC236}">
              <a16:creationId xmlns:a16="http://schemas.microsoft.com/office/drawing/2014/main" id="{AD812811-DBA5-7EE5-F6F8-A62BFE64D54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384778" y="21167"/>
          <a:ext cx="642055" cy="536222"/>
        </a:xfrm>
        <a:prstGeom prst="rect">
          <a:avLst/>
        </a:prstGeom>
      </xdr:spPr>
    </xdr:pic>
    <xdr:clientData/>
  </xdr:twoCellAnchor>
  <xdr:twoCellAnchor>
    <xdr:from>
      <xdr:col>3</xdr:col>
      <xdr:colOff>152047</xdr:colOff>
      <xdr:row>19</xdr:row>
      <xdr:rowOff>147107</xdr:rowOff>
    </xdr:from>
    <xdr:to>
      <xdr:col>10</xdr:col>
      <xdr:colOff>388056</xdr:colOff>
      <xdr:row>31</xdr:row>
      <xdr:rowOff>84665</xdr:rowOff>
    </xdr:to>
    <xdr:graphicFrame macro="">
      <xdr:nvGraphicFramePr>
        <xdr:cNvPr id="42" name="Chart 41">
          <a:extLst>
            <a:ext uri="{FF2B5EF4-FFF2-40B4-BE49-F238E27FC236}">
              <a16:creationId xmlns:a16="http://schemas.microsoft.com/office/drawing/2014/main" id="{F4F3E702-D3BC-4A64-8730-3F33A52E9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420688</xdr:colOff>
      <xdr:row>19</xdr:row>
      <xdr:rowOff>138994</xdr:rowOff>
    </xdr:from>
    <xdr:to>
      <xdr:col>18</xdr:col>
      <xdr:colOff>23814</xdr:colOff>
      <xdr:row>31</xdr:row>
      <xdr:rowOff>84666</xdr:rowOff>
    </xdr:to>
    <xdr:graphicFrame macro="">
      <xdr:nvGraphicFramePr>
        <xdr:cNvPr id="43" name="Chart 42">
          <a:extLst>
            <a:ext uri="{FF2B5EF4-FFF2-40B4-BE49-F238E27FC236}">
              <a16:creationId xmlns:a16="http://schemas.microsoft.com/office/drawing/2014/main" id="{D0249683-18BD-4493-8850-BBB61F28E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504825</xdr:colOff>
      <xdr:row>6</xdr:row>
      <xdr:rowOff>168275</xdr:rowOff>
    </xdr:from>
    <xdr:to>
      <xdr:col>18</xdr:col>
      <xdr:colOff>14111</xdr:colOff>
      <xdr:row>19</xdr:row>
      <xdr:rowOff>105833</xdr:rowOff>
    </xdr:to>
    <xdr:graphicFrame macro="">
      <xdr:nvGraphicFramePr>
        <xdr:cNvPr id="44" name="Chart 43">
          <a:extLst>
            <a:ext uri="{FF2B5EF4-FFF2-40B4-BE49-F238E27FC236}">
              <a16:creationId xmlns:a16="http://schemas.microsoft.com/office/drawing/2014/main" id="{C5FBA2B8-732C-400B-8E06-E211FC7D55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447322</xdr:colOff>
      <xdr:row>19</xdr:row>
      <xdr:rowOff>138994</xdr:rowOff>
    </xdr:from>
    <xdr:to>
      <xdr:col>18</xdr:col>
      <xdr:colOff>14111</xdr:colOff>
      <xdr:row>31</xdr:row>
      <xdr:rowOff>81844</xdr:rowOff>
    </xdr:to>
    <xdr:sp macro="" textlink="">
      <xdr:nvSpPr>
        <xdr:cNvPr id="2" name="Rectangle 1">
          <a:extLst>
            <a:ext uri="{FF2B5EF4-FFF2-40B4-BE49-F238E27FC236}">
              <a16:creationId xmlns:a16="http://schemas.microsoft.com/office/drawing/2014/main" id="{8D802DC1-957E-44C2-8BAB-1DB90FC03A36}"/>
            </a:ext>
          </a:extLst>
        </xdr:cNvPr>
        <xdr:cNvSpPr/>
      </xdr:nvSpPr>
      <xdr:spPr>
        <a:xfrm>
          <a:off x="7051322" y="3517194"/>
          <a:ext cx="4849989" cy="2076450"/>
        </a:xfrm>
        <a:prstGeom prst="rect">
          <a:avLst/>
        </a:prstGeom>
        <a:solidFill>
          <a:srgbClr val="F2F2F2">
            <a:alpha val="50196"/>
          </a:srgbClr>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21167</xdr:colOff>
      <xdr:row>0</xdr:row>
      <xdr:rowOff>7056</xdr:rowOff>
    </xdr:from>
    <xdr:to>
      <xdr:col>3</xdr:col>
      <xdr:colOff>5644</xdr:colOff>
      <xdr:row>31</xdr:row>
      <xdr:rowOff>84667</xdr:rowOff>
    </xdr:to>
    <xdr:sp macro="" textlink="">
      <xdr:nvSpPr>
        <xdr:cNvPr id="3" name="Rectangle 2">
          <a:extLst>
            <a:ext uri="{FF2B5EF4-FFF2-40B4-BE49-F238E27FC236}">
              <a16:creationId xmlns:a16="http://schemas.microsoft.com/office/drawing/2014/main" id="{DCF6F69C-B96B-4416-96DB-F76942A050DD}"/>
            </a:ext>
          </a:extLst>
        </xdr:cNvPr>
        <xdr:cNvSpPr/>
      </xdr:nvSpPr>
      <xdr:spPr>
        <a:xfrm>
          <a:off x="21167" y="7056"/>
          <a:ext cx="1965677" cy="5589411"/>
        </a:xfrm>
        <a:prstGeom prst="rect">
          <a:avLst/>
        </a:prstGeom>
        <a:gradFill>
          <a:gsLst>
            <a:gs pos="0">
              <a:srgbClr val="79F7C4"/>
            </a:gs>
            <a:gs pos="74000">
              <a:srgbClr val="BAE3E0"/>
            </a:gs>
            <a:gs pos="83000">
              <a:srgbClr val="BAE3E0"/>
            </a:gs>
            <a:gs pos="100000">
              <a:srgbClr val="BAE3E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641350</xdr:colOff>
      <xdr:row>0</xdr:row>
      <xdr:rowOff>0</xdr:rowOff>
    </xdr:from>
    <xdr:to>
      <xdr:col>3</xdr:col>
      <xdr:colOff>105833</xdr:colOff>
      <xdr:row>31</xdr:row>
      <xdr:rowOff>84666</xdr:rowOff>
    </xdr:to>
    <xdr:sp macro="" textlink="">
      <xdr:nvSpPr>
        <xdr:cNvPr id="4" name="Rectangle 3">
          <a:extLst>
            <a:ext uri="{FF2B5EF4-FFF2-40B4-BE49-F238E27FC236}">
              <a16:creationId xmlns:a16="http://schemas.microsoft.com/office/drawing/2014/main" id="{8F905F10-522E-4D7D-A4B3-C272A07E148B}"/>
            </a:ext>
          </a:extLst>
        </xdr:cNvPr>
        <xdr:cNvSpPr/>
      </xdr:nvSpPr>
      <xdr:spPr>
        <a:xfrm>
          <a:off x="1962150" y="0"/>
          <a:ext cx="124883" cy="5596466"/>
        </a:xfrm>
        <a:prstGeom prst="rect">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12700</xdr:colOff>
      <xdr:row>13</xdr:row>
      <xdr:rowOff>19755</xdr:rowOff>
    </xdr:from>
    <xdr:to>
      <xdr:col>2</xdr:col>
      <xdr:colOff>635000</xdr:colOff>
      <xdr:row>15</xdr:row>
      <xdr:rowOff>172156</xdr:rowOff>
    </xdr:to>
    <xdr:sp macro="" textlink="">
      <xdr:nvSpPr>
        <xdr:cNvPr id="5" name="Rectangle: Rounded Corners 4">
          <a:extLst>
            <a:ext uri="{FF2B5EF4-FFF2-40B4-BE49-F238E27FC236}">
              <a16:creationId xmlns:a16="http://schemas.microsoft.com/office/drawing/2014/main" id="{04652E2B-72AC-47D3-ABA9-3CA15F4CB4B4}"/>
            </a:ext>
          </a:extLst>
        </xdr:cNvPr>
        <xdr:cNvSpPr/>
      </xdr:nvSpPr>
      <xdr:spPr>
        <a:xfrm>
          <a:off x="12700" y="2312811"/>
          <a:ext cx="1948744" cy="50517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133350</xdr:colOff>
      <xdr:row>6</xdr:row>
      <xdr:rowOff>134420</xdr:rowOff>
    </xdr:from>
    <xdr:to>
      <xdr:col>2</xdr:col>
      <xdr:colOff>495300</xdr:colOff>
      <xdr:row>8</xdr:row>
      <xdr:rowOff>43380</xdr:rowOff>
    </xdr:to>
    <xdr:sp macro="" textlink="">
      <xdr:nvSpPr>
        <xdr:cNvPr id="6" name="TextBox 5">
          <a:hlinkClick xmlns:r="http://schemas.openxmlformats.org/officeDocument/2006/relationships" r:id="rId1"/>
          <a:extLst>
            <a:ext uri="{FF2B5EF4-FFF2-40B4-BE49-F238E27FC236}">
              <a16:creationId xmlns:a16="http://schemas.microsoft.com/office/drawing/2014/main" id="{6D885675-0BB0-4E91-8335-71F1F4A23A40}"/>
            </a:ext>
          </a:extLst>
        </xdr:cNvPr>
        <xdr:cNvSpPr txBox="1"/>
      </xdr:nvSpPr>
      <xdr:spPr>
        <a:xfrm>
          <a:off x="133350" y="1201220"/>
          <a:ext cx="1682750" cy="264560"/>
        </a:xfrm>
        <a:prstGeom prst="rect">
          <a:avLst/>
        </a:prstGeom>
        <a:no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Arial" panose="020B0604020202020204" pitchFamily="34" charset="0"/>
              <a:ea typeface="+mn-ea"/>
              <a:cs typeface="Arial" panose="020B0604020202020204" pitchFamily="34" charset="0"/>
            </a:rPr>
            <a:t>Appointment</a:t>
          </a:r>
        </a:p>
      </xdr:txBody>
    </xdr:sp>
    <xdr:clientData/>
  </xdr:twoCellAnchor>
  <xdr:twoCellAnchor>
    <xdr:from>
      <xdr:col>0</xdr:col>
      <xdr:colOff>140406</xdr:colOff>
      <xdr:row>13</xdr:row>
      <xdr:rowOff>155644</xdr:rowOff>
    </xdr:from>
    <xdr:to>
      <xdr:col>2</xdr:col>
      <xdr:colOff>502356</xdr:colOff>
      <xdr:row>15</xdr:row>
      <xdr:rowOff>56013</xdr:rowOff>
    </xdr:to>
    <xdr:sp macro="" textlink="">
      <xdr:nvSpPr>
        <xdr:cNvPr id="7" name="TextBox 6">
          <a:hlinkClick xmlns:r="http://schemas.openxmlformats.org/officeDocument/2006/relationships" r:id="rId2"/>
          <a:extLst>
            <a:ext uri="{FF2B5EF4-FFF2-40B4-BE49-F238E27FC236}">
              <a16:creationId xmlns:a16="http://schemas.microsoft.com/office/drawing/2014/main" id="{4210A529-7E75-49A1-82FE-0078CAA8F0AF}"/>
            </a:ext>
          </a:extLst>
        </xdr:cNvPr>
        <xdr:cNvSpPr txBox="1"/>
      </xdr:nvSpPr>
      <xdr:spPr>
        <a:xfrm>
          <a:off x="140406" y="2467044"/>
          <a:ext cx="1682750" cy="255969"/>
        </a:xfrm>
        <a:prstGeom prst="rect">
          <a:avLst/>
        </a:prstGeom>
        <a:no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100">
              <a:solidFill>
                <a:schemeClr val="tx1"/>
              </a:solidFill>
              <a:effectLst/>
              <a:latin typeface="Arial" panose="020B0604020202020204" pitchFamily="34" charset="0"/>
              <a:ea typeface="+mn-ea"/>
              <a:cs typeface="Arial" panose="020B0604020202020204" pitchFamily="34" charset="0"/>
            </a:rPr>
            <a:t>Patients </a:t>
          </a:r>
        </a:p>
      </xdr:txBody>
    </xdr:sp>
    <xdr:clientData/>
  </xdr:twoCellAnchor>
  <xdr:twoCellAnchor>
    <xdr:from>
      <xdr:col>0</xdr:col>
      <xdr:colOff>133350</xdr:colOff>
      <xdr:row>10</xdr:row>
      <xdr:rowOff>93709</xdr:rowOff>
    </xdr:from>
    <xdr:to>
      <xdr:col>2</xdr:col>
      <xdr:colOff>495300</xdr:colOff>
      <xdr:row>12</xdr:row>
      <xdr:rowOff>4080</xdr:rowOff>
    </xdr:to>
    <xdr:sp macro="" textlink="">
      <xdr:nvSpPr>
        <xdr:cNvPr id="8" name="TextBox 7">
          <a:hlinkClick xmlns:r="http://schemas.openxmlformats.org/officeDocument/2006/relationships" r:id="rId3"/>
          <a:extLst>
            <a:ext uri="{FF2B5EF4-FFF2-40B4-BE49-F238E27FC236}">
              <a16:creationId xmlns:a16="http://schemas.microsoft.com/office/drawing/2014/main" id="{B5DE158A-1C71-44F4-89B8-CB5B9815CA2D}"/>
            </a:ext>
          </a:extLst>
        </xdr:cNvPr>
        <xdr:cNvSpPr txBox="1"/>
      </xdr:nvSpPr>
      <xdr:spPr>
        <a:xfrm>
          <a:off x="133350" y="1871709"/>
          <a:ext cx="1682750" cy="265971"/>
        </a:xfrm>
        <a:prstGeom prst="rect">
          <a:avLst/>
        </a:prstGeom>
        <a:noFill/>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lvl="0" algn="ctr" rtl="0"/>
          <a:r>
            <a:rPr lang="en-US" sz="1100">
              <a:solidFill>
                <a:schemeClr val="tx1"/>
              </a:solidFill>
              <a:effectLst/>
              <a:latin typeface="Arial" panose="020B0604020202020204" pitchFamily="34" charset="0"/>
              <a:ea typeface="+mn-ea"/>
              <a:cs typeface="Arial" panose="020B0604020202020204" pitchFamily="34" charset="0"/>
            </a:rPr>
            <a:t>Doctors</a:t>
          </a:r>
        </a:p>
      </xdr:txBody>
    </xdr:sp>
    <xdr:clientData/>
  </xdr:twoCellAnchor>
  <xdr:twoCellAnchor>
    <xdr:from>
      <xdr:col>3</xdr:col>
      <xdr:colOff>139700</xdr:colOff>
      <xdr:row>0</xdr:row>
      <xdr:rowOff>37218</xdr:rowOff>
    </xdr:from>
    <xdr:to>
      <xdr:col>18</xdr:col>
      <xdr:colOff>12700</xdr:colOff>
      <xdr:row>2</xdr:row>
      <xdr:rowOff>169157</xdr:rowOff>
    </xdr:to>
    <xdr:sp macro="" textlink="">
      <xdr:nvSpPr>
        <xdr:cNvPr id="9" name="Rectangle 8">
          <a:extLst>
            <a:ext uri="{FF2B5EF4-FFF2-40B4-BE49-F238E27FC236}">
              <a16:creationId xmlns:a16="http://schemas.microsoft.com/office/drawing/2014/main" id="{12F0BF41-E52E-479C-9D8D-C87191BC4093}"/>
            </a:ext>
          </a:extLst>
        </xdr:cNvPr>
        <xdr:cNvSpPr/>
      </xdr:nvSpPr>
      <xdr:spPr>
        <a:xfrm>
          <a:off x="2129367" y="37218"/>
          <a:ext cx="9821333" cy="484717"/>
        </a:xfrm>
        <a:prstGeom prst="rect">
          <a:avLst/>
        </a:prstGeom>
        <a:solidFill>
          <a:srgbClr val="F2F2F2">
            <a:alpha val="69804"/>
          </a:srgb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solidFill>
              <a:schemeClr val="tx1"/>
            </a:solidFill>
            <a:latin typeface="Arial" panose="020B0604020202020204" pitchFamily="34" charset="0"/>
            <a:cs typeface="Arial" panose="020B0604020202020204" pitchFamily="34" charset="0"/>
          </a:endParaRPr>
        </a:p>
      </xdr:txBody>
    </xdr:sp>
    <xdr:clientData/>
  </xdr:twoCellAnchor>
  <xdr:twoCellAnchor>
    <xdr:from>
      <xdr:col>9</xdr:col>
      <xdr:colOff>508000</xdr:colOff>
      <xdr:row>3</xdr:row>
      <xdr:rowOff>19050</xdr:rowOff>
    </xdr:from>
    <xdr:to>
      <xdr:col>12</xdr:col>
      <xdr:colOff>310444</xdr:colOff>
      <xdr:row>6</xdr:row>
      <xdr:rowOff>133350</xdr:rowOff>
    </xdr:to>
    <xdr:sp macro="" textlink="">
      <xdr:nvSpPr>
        <xdr:cNvPr id="10" name="Rectangle 9">
          <a:extLst>
            <a:ext uri="{FF2B5EF4-FFF2-40B4-BE49-F238E27FC236}">
              <a16:creationId xmlns:a16="http://schemas.microsoft.com/office/drawing/2014/main" id="{5D18A284-F7F0-41A7-B1CD-A24D008C9710}"/>
            </a:ext>
          </a:extLst>
        </xdr:cNvPr>
        <xdr:cNvSpPr/>
      </xdr:nvSpPr>
      <xdr:spPr>
        <a:xfrm>
          <a:off x="6437313" y="542925"/>
          <a:ext cx="1778881" cy="638175"/>
        </a:xfrm>
        <a:prstGeom prst="rect">
          <a:avLst/>
        </a:prstGeom>
        <a:gradFill>
          <a:gsLst>
            <a:gs pos="0">
              <a:schemeClr val="bg1">
                <a:lumMod val="85000"/>
              </a:schemeClr>
            </a:gs>
            <a:gs pos="74000">
              <a:srgbClr val="BAE3E0"/>
            </a:gs>
            <a:gs pos="83000">
              <a:srgbClr val="BAE3E0"/>
            </a:gs>
            <a:gs pos="100000">
              <a:srgbClr val="BAE3E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tx1"/>
              </a:solidFill>
            </a:rPr>
            <a:t>Per. Female</a:t>
          </a:r>
        </a:p>
      </xdr:txBody>
    </xdr:sp>
    <xdr:clientData/>
  </xdr:twoCellAnchor>
  <xdr:twoCellAnchor>
    <xdr:from>
      <xdr:col>9</xdr:col>
      <xdr:colOff>504824</xdr:colOff>
      <xdr:row>6</xdr:row>
      <xdr:rowOff>168275</xdr:rowOff>
    </xdr:from>
    <xdr:to>
      <xdr:col>18</xdr:col>
      <xdr:colOff>7937</xdr:colOff>
      <xdr:row>19</xdr:row>
      <xdr:rowOff>127000</xdr:rowOff>
    </xdr:to>
    <xdr:sp macro="" textlink="">
      <xdr:nvSpPr>
        <xdr:cNvPr id="15" name="Rectangle 14">
          <a:extLst>
            <a:ext uri="{FF2B5EF4-FFF2-40B4-BE49-F238E27FC236}">
              <a16:creationId xmlns:a16="http://schemas.microsoft.com/office/drawing/2014/main" id="{2A7BE562-8A01-46DF-90CE-FB41AE577ED6}"/>
            </a:ext>
          </a:extLst>
        </xdr:cNvPr>
        <xdr:cNvSpPr/>
      </xdr:nvSpPr>
      <xdr:spPr>
        <a:xfrm>
          <a:off x="6434137" y="1216025"/>
          <a:ext cx="5432425" cy="2228850"/>
        </a:xfrm>
        <a:prstGeom prst="rect">
          <a:avLst/>
        </a:prstGeom>
        <a:solidFill>
          <a:srgbClr val="F2F2F2">
            <a:alpha val="50196"/>
          </a:srgbClr>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139700</xdr:colOff>
      <xdr:row>19</xdr:row>
      <xdr:rowOff>138994</xdr:rowOff>
    </xdr:from>
    <xdr:to>
      <xdr:col>10</xdr:col>
      <xdr:colOff>400050</xdr:colOff>
      <xdr:row>31</xdr:row>
      <xdr:rowOff>81844</xdr:rowOff>
    </xdr:to>
    <xdr:sp macro="" textlink="">
      <xdr:nvSpPr>
        <xdr:cNvPr id="16" name="Rectangle 15">
          <a:extLst>
            <a:ext uri="{FF2B5EF4-FFF2-40B4-BE49-F238E27FC236}">
              <a16:creationId xmlns:a16="http://schemas.microsoft.com/office/drawing/2014/main" id="{B1A84345-8CAB-4E7F-BD63-F4583003D666}"/>
            </a:ext>
          </a:extLst>
        </xdr:cNvPr>
        <xdr:cNvSpPr/>
      </xdr:nvSpPr>
      <xdr:spPr>
        <a:xfrm>
          <a:off x="2120900" y="3517194"/>
          <a:ext cx="4883150" cy="2076450"/>
        </a:xfrm>
        <a:prstGeom prst="rect">
          <a:avLst/>
        </a:prstGeom>
        <a:solidFill>
          <a:srgbClr val="F2F2F2">
            <a:alpha val="50196"/>
          </a:srgbClr>
        </a:solidFill>
        <a:ln>
          <a:noFill/>
        </a:ln>
        <a:effectLst>
          <a:softEdge rad="127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263172</xdr:colOff>
      <xdr:row>4</xdr:row>
      <xdr:rowOff>171450</xdr:rowOff>
    </xdr:from>
    <xdr:to>
      <xdr:col>11</xdr:col>
      <xdr:colOff>555272</xdr:colOff>
      <xdr:row>6</xdr:row>
      <xdr:rowOff>133350</xdr:rowOff>
    </xdr:to>
    <xdr:sp macro="" textlink="'Pivot Report'!BH8">
      <xdr:nvSpPr>
        <xdr:cNvPr id="17" name="TextBox 16">
          <a:extLst>
            <a:ext uri="{FF2B5EF4-FFF2-40B4-BE49-F238E27FC236}">
              <a16:creationId xmlns:a16="http://schemas.microsoft.com/office/drawing/2014/main" id="{B2099B07-7747-4E3F-8383-6222C7E35EBC}"/>
            </a:ext>
          </a:extLst>
        </xdr:cNvPr>
        <xdr:cNvSpPr txBox="1"/>
      </xdr:nvSpPr>
      <xdr:spPr>
        <a:xfrm>
          <a:off x="6851297" y="869950"/>
          <a:ext cx="950913" cy="31115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5DD074-03E9-4FBE-84DC-0962389CEF2F}" type="TxLink">
            <a:rPr lang="en-US" sz="1400" b="0" i="0" u="none" strike="noStrike">
              <a:solidFill>
                <a:srgbClr val="000000"/>
              </a:solidFill>
              <a:latin typeface="Aptos Narrow"/>
            </a:rPr>
            <a:pPr algn="ctr"/>
            <a:t>38.0%</a:t>
          </a:fld>
          <a:endParaRPr lang="en-US" sz="1800" b="0"/>
        </a:p>
      </xdr:txBody>
    </xdr:sp>
    <xdr:clientData/>
  </xdr:twoCellAnchor>
  <xdr:twoCellAnchor editAs="oneCell">
    <xdr:from>
      <xdr:col>0</xdr:col>
      <xdr:colOff>628651</xdr:colOff>
      <xdr:row>0</xdr:row>
      <xdr:rowOff>120650</xdr:rowOff>
    </xdr:from>
    <xdr:to>
      <xdr:col>2</xdr:col>
      <xdr:colOff>19050</xdr:colOff>
      <xdr:row>4</xdr:row>
      <xdr:rowOff>120649</xdr:rowOff>
    </xdr:to>
    <xdr:pic>
      <xdr:nvPicPr>
        <xdr:cNvPr id="22" name="Picture 21">
          <a:extLst>
            <a:ext uri="{FF2B5EF4-FFF2-40B4-BE49-F238E27FC236}">
              <a16:creationId xmlns:a16="http://schemas.microsoft.com/office/drawing/2014/main" id="{47A378A8-057E-4ECA-9BD7-7AD6061B4F0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28651" y="120650"/>
          <a:ext cx="711199" cy="711199"/>
        </a:xfrm>
        <a:prstGeom prst="rect">
          <a:avLst/>
        </a:prstGeom>
      </xdr:spPr>
    </xdr:pic>
    <xdr:clientData/>
  </xdr:twoCellAnchor>
  <xdr:twoCellAnchor editAs="oneCell">
    <xdr:from>
      <xdr:col>3</xdr:col>
      <xdr:colOff>141111</xdr:colOff>
      <xdr:row>3</xdr:row>
      <xdr:rowOff>28223</xdr:rowOff>
    </xdr:from>
    <xdr:to>
      <xdr:col>6</xdr:col>
      <xdr:colOff>373943</xdr:colOff>
      <xdr:row>9</xdr:row>
      <xdr:rowOff>136174</xdr:rowOff>
    </xdr:to>
    <mc:AlternateContent xmlns:mc="http://schemas.openxmlformats.org/markup-compatibility/2006" xmlns:a14="http://schemas.microsoft.com/office/drawing/2010/main">
      <mc:Choice Requires="a14">
        <xdr:graphicFrame macro="">
          <xdr:nvGraphicFramePr>
            <xdr:cNvPr id="23" name="appointment_date (Month) 3">
              <a:extLst>
                <a:ext uri="{FF2B5EF4-FFF2-40B4-BE49-F238E27FC236}">
                  <a16:creationId xmlns:a16="http://schemas.microsoft.com/office/drawing/2014/main" id="{AA588E48-AF5E-460D-915C-51D502E0043E}"/>
                </a:ext>
              </a:extLst>
            </xdr:cNvPr>
            <xdr:cNvGraphicFramePr/>
          </xdr:nvGraphicFramePr>
          <xdr:xfrm>
            <a:off x="0" y="0"/>
            <a:ext cx="0" cy="0"/>
          </xdr:xfrm>
          <a:graphic>
            <a:graphicData uri="http://schemas.microsoft.com/office/drawing/2010/slicer">
              <sle:slicer xmlns:sle="http://schemas.microsoft.com/office/drawing/2010/slicer" name="appointment_date (Month) 3"/>
            </a:graphicData>
          </a:graphic>
        </xdr:graphicFrame>
      </mc:Choice>
      <mc:Fallback xmlns="">
        <xdr:sp macro="" textlink="">
          <xdr:nvSpPr>
            <xdr:cNvPr id="0" name=""/>
            <xdr:cNvSpPr>
              <a:spLocks noTextEdit="1"/>
            </xdr:cNvSpPr>
          </xdr:nvSpPr>
          <xdr:spPr>
            <a:xfrm>
              <a:off x="2117549" y="552098"/>
              <a:ext cx="2209269" cy="1155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396876</xdr:colOff>
      <xdr:row>13</xdr:row>
      <xdr:rowOff>21874</xdr:rowOff>
    </xdr:from>
    <xdr:to>
      <xdr:col>9</xdr:col>
      <xdr:colOff>486834</xdr:colOff>
      <xdr:row>19</xdr:row>
      <xdr:rowOff>112888</xdr:rowOff>
    </xdr:to>
    <mc:AlternateContent xmlns:mc="http://schemas.openxmlformats.org/markup-compatibility/2006" xmlns:a14="http://schemas.microsoft.com/office/drawing/2010/main">
      <mc:Choice Requires="a14">
        <xdr:graphicFrame macro="">
          <xdr:nvGraphicFramePr>
            <xdr:cNvPr id="24" name="age category 3">
              <a:extLst>
                <a:ext uri="{FF2B5EF4-FFF2-40B4-BE49-F238E27FC236}">
                  <a16:creationId xmlns:a16="http://schemas.microsoft.com/office/drawing/2014/main" id="{672CAE2C-4EEA-488F-BF09-3FE2C2514D65}"/>
                </a:ext>
              </a:extLst>
            </xdr:cNvPr>
            <xdr:cNvGraphicFramePr/>
          </xdr:nvGraphicFramePr>
          <xdr:xfrm>
            <a:off x="0" y="0"/>
            <a:ext cx="0" cy="0"/>
          </xdr:xfrm>
          <a:graphic>
            <a:graphicData uri="http://schemas.microsoft.com/office/drawing/2010/slicer">
              <sle:slicer xmlns:sle="http://schemas.microsoft.com/office/drawing/2010/slicer" name="age category 3"/>
            </a:graphicData>
          </a:graphic>
        </xdr:graphicFrame>
      </mc:Choice>
      <mc:Fallback xmlns="">
        <xdr:sp macro="" textlink="">
          <xdr:nvSpPr>
            <xdr:cNvPr id="0" name=""/>
            <xdr:cNvSpPr>
              <a:spLocks noTextEdit="1"/>
            </xdr:cNvSpPr>
          </xdr:nvSpPr>
          <xdr:spPr>
            <a:xfrm>
              <a:off x="4349751" y="2291999"/>
              <a:ext cx="2066396" cy="11387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141111</xdr:colOff>
      <xdr:row>16</xdr:row>
      <xdr:rowOff>50799</xdr:rowOff>
    </xdr:from>
    <xdr:to>
      <xdr:col>6</xdr:col>
      <xdr:colOff>365125</xdr:colOff>
      <xdr:row>19</xdr:row>
      <xdr:rowOff>114299</xdr:rowOff>
    </xdr:to>
    <mc:AlternateContent xmlns:mc="http://schemas.openxmlformats.org/markup-compatibility/2006" xmlns:a14="http://schemas.microsoft.com/office/drawing/2010/main">
      <mc:Choice Requires="a14">
        <xdr:graphicFrame macro="">
          <xdr:nvGraphicFramePr>
            <xdr:cNvPr id="25" name="gender 3">
              <a:extLst>
                <a:ext uri="{FF2B5EF4-FFF2-40B4-BE49-F238E27FC236}">
                  <a16:creationId xmlns:a16="http://schemas.microsoft.com/office/drawing/2014/main" id="{DAF7A2D7-A34A-4EB7-B7FA-D235D3DEF038}"/>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2117549" y="2844799"/>
              <a:ext cx="2200451" cy="587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402168</xdr:colOff>
      <xdr:row>8</xdr:row>
      <xdr:rowOff>47980</xdr:rowOff>
    </xdr:from>
    <xdr:to>
      <xdr:col>9</xdr:col>
      <xdr:colOff>486833</xdr:colOff>
      <xdr:row>13</xdr:row>
      <xdr:rowOff>7055</xdr:rowOff>
    </xdr:to>
    <mc:AlternateContent xmlns:mc="http://schemas.openxmlformats.org/markup-compatibility/2006" xmlns:a14="http://schemas.microsoft.com/office/drawing/2010/main">
      <mc:Choice Requires="a14">
        <xdr:graphicFrame macro="">
          <xdr:nvGraphicFramePr>
            <xdr:cNvPr id="26" name="hospital_branch 3">
              <a:extLst>
                <a:ext uri="{FF2B5EF4-FFF2-40B4-BE49-F238E27FC236}">
                  <a16:creationId xmlns:a16="http://schemas.microsoft.com/office/drawing/2014/main" id="{C451F392-4FDE-409D-B976-55912DDE2552}"/>
                </a:ext>
              </a:extLst>
            </xdr:cNvPr>
            <xdr:cNvGraphicFramePr/>
          </xdr:nvGraphicFramePr>
          <xdr:xfrm>
            <a:off x="0" y="0"/>
            <a:ext cx="0" cy="0"/>
          </xdr:xfrm>
          <a:graphic>
            <a:graphicData uri="http://schemas.microsoft.com/office/drawing/2010/slicer">
              <sle:slicer xmlns:sle="http://schemas.microsoft.com/office/drawing/2010/slicer" name="hospital_branch 3"/>
            </a:graphicData>
          </a:graphic>
        </xdr:graphicFrame>
      </mc:Choice>
      <mc:Fallback xmlns="">
        <xdr:sp macro="" textlink="">
          <xdr:nvSpPr>
            <xdr:cNvPr id="0" name=""/>
            <xdr:cNvSpPr>
              <a:spLocks noTextEdit="1"/>
            </xdr:cNvSpPr>
          </xdr:nvSpPr>
          <xdr:spPr>
            <a:xfrm>
              <a:off x="4355043" y="1444980"/>
              <a:ext cx="2061103" cy="832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397934</xdr:colOff>
      <xdr:row>3</xdr:row>
      <xdr:rowOff>28222</xdr:rowOff>
    </xdr:from>
    <xdr:to>
      <xdr:col>9</xdr:col>
      <xdr:colOff>486833</xdr:colOff>
      <xdr:row>8</xdr:row>
      <xdr:rowOff>28221</xdr:rowOff>
    </xdr:to>
    <mc:AlternateContent xmlns:mc="http://schemas.openxmlformats.org/markup-compatibility/2006" xmlns:a14="http://schemas.microsoft.com/office/drawing/2010/main">
      <mc:Choice Requires="a14">
        <xdr:graphicFrame macro="">
          <xdr:nvGraphicFramePr>
            <xdr:cNvPr id="27" name="status 3">
              <a:extLst>
                <a:ext uri="{FF2B5EF4-FFF2-40B4-BE49-F238E27FC236}">
                  <a16:creationId xmlns:a16="http://schemas.microsoft.com/office/drawing/2014/main" id="{C4C0336C-EEBD-4840-9410-DEBEA7EC5DA0}"/>
                </a:ext>
              </a:extLst>
            </xdr:cNvPr>
            <xdr:cNvGraphicFramePr/>
          </xdr:nvGraphicFramePr>
          <xdr:xfrm>
            <a:off x="0" y="0"/>
            <a:ext cx="0" cy="0"/>
          </xdr:xfrm>
          <a:graphic>
            <a:graphicData uri="http://schemas.microsoft.com/office/drawing/2010/slicer">
              <sle:slicer xmlns:sle="http://schemas.microsoft.com/office/drawing/2010/slicer" name="status 3"/>
            </a:graphicData>
          </a:graphic>
        </xdr:graphicFrame>
      </mc:Choice>
      <mc:Fallback xmlns="">
        <xdr:sp macro="" textlink="">
          <xdr:nvSpPr>
            <xdr:cNvPr id="0" name=""/>
            <xdr:cNvSpPr>
              <a:spLocks noTextEdit="1"/>
            </xdr:cNvSpPr>
          </xdr:nvSpPr>
          <xdr:spPr>
            <a:xfrm>
              <a:off x="4350809" y="552097"/>
              <a:ext cx="2065337" cy="873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141111</xdr:colOff>
      <xdr:row>9</xdr:row>
      <xdr:rowOff>165807</xdr:rowOff>
    </xdr:from>
    <xdr:to>
      <xdr:col>6</xdr:col>
      <xdr:colOff>366890</xdr:colOff>
      <xdr:row>16</xdr:row>
      <xdr:rowOff>35278</xdr:rowOff>
    </xdr:to>
    <mc:AlternateContent xmlns:mc="http://schemas.openxmlformats.org/markup-compatibility/2006" xmlns:a14="http://schemas.microsoft.com/office/drawing/2010/main">
      <mc:Choice Requires="a14">
        <xdr:graphicFrame macro="">
          <xdr:nvGraphicFramePr>
            <xdr:cNvPr id="28" name="reason_for_visit 3">
              <a:extLst>
                <a:ext uri="{FF2B5EF4-FFF2-40B4-BE49-F238E27FC236}">
                  <a16:creationId xmlns:a16="http://schemas.microsoft.com/office/drawing/2014/main" id="{8E05E3C3-8D1C-4357-81DB-EDEB22B4EA07}"/>
                </a:ext>
              </a:extLst>
            </xdr:cNvPr>
            <xdr:cNvGraphicFramePr/>
          </xdr:nvGraphicFramePr>
          <xdr:xfrm>
            <a:off x="0" y="0"/>
            <a:ext cx="0" cy="0"/>
          </xdr:xfrm>
          <a:graphic>
            <a:graphicData uri="http://schemas.microsoft.com/office/drawing/2010/slicer">
              <sle:slicer xmlns:sle="http://schemas.microsoft.com/office/drawing/2010/slicer" name="reason_for_visit 3"/>
            </a:graphicData>
          </a:graphic>
        </xdr:graphicFrame>
      </mc:Choice>
      <mc:Fallback xmlns="">
        <xdr:sp macro="" textlink="">
          <xdr:nvSpPr>
            <xdr:cNvPr id="0" name=""/>
            <xdr:cNvSpPr>
              <a:spLocks noTextEdit="1"/>
            </xdr:cNvSpPr>
          </xdr:nvSpPr>
          <xdr:spPr>
            <a:xfrm>
              <a:off x="2117549" y="1737432"/>
              <a:ext cx="2202216" cy="10918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160870</xdr:colOff>
      <xdr:row>6</xdr:row>
      <xdr:rowOff>99483</xdr:rowOff>
    </xdr:from>
    <xdr:to>
      <xdr:col>0</xdr:col>
      <xdr:colOff>492483</xdr:colOff>
      <xdr:row>8</xdr:row>
      <xdr:rowOff>78318</xdr:rowOff>
    </xdr:to>
    <xdr:pic>
      <xdr:nvPicPr>
        <xdr:cNvPr id="29" name="Graphic 28" descr="Daily calendar outline">
          <a:extLst>
            <a:ext uri="{FF2B5EF4-FFF2-40B4-BE49-F238E27FC236}">
              <a16:creationId xmlns:a16="http://schemas.microsoft.com/office/drawing/2014/main" id="{7C8691AF-A392-493C-8354-D92A8BC19F0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60870" y="1166283"/>
          <a:ext cx="331613" cy="334435"/>
        </a:xfrm>
        <a:prstGeom prst="rect">
          <a:avLst/>
        </a:prstGeom>
      </xdr:spPr>
    </xdr:pic>
    <xdr:clientData/>
  </xdr:twoCellAnchor>
  <xdr:twoCellAnchor editAs="oneCell">
    <xdr:from>
      <xdr:col>0</xdr:col>
      <xdr:colOff>160870</xdr:colOff>
      <xdr:row>10</xdr:row>
      <xdr:rowOff>73589</xdr:rowOff>
    </xdr:from>
    <xdr:to>
      <xdr:col>0</xdr:col>
      <xdr:colOff>464259</xdr:colOff>
      <xdr:row>12</xdr:row>
      <xdr:rowOff>24200</xdr:rowOff>
    </xdr:to>
    <xdr:pic>
      <xdr:nvPicPr>
        <xdr:cNvPr id="30" name="Graphic 29" descr="Stethoscope with solid fill">
          <a:extLst>
            <a:ext uri="{FF2B5EF4-FFF2-40B4-BE49-F238E27FC236}">
              <a16:creationId xmlns:a16="http://schemas.microsoft.com/office/drawing/2014/main" id="{B611C8C2-7891-482E-835B-BBA28DDA088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60870" y="1851589"/>
          <a:ext cx="303389" cy="306211"/>
        </a:xfrm>
        <a:prstGeom prst="rect">
          <a:avLst/>
        </a:prstGeom>
      </xdr:spPr>
    </xdr:pic>
    <xdr:clientData/>
  </xdr:twoCellAnchor>
  <xdr:twoCellAnchor editAs="oneCell">
    <xdr:from>
      <xdr:col>0</xdr:col>
      <xdr:colOff>140406</xdr:colOff>
      <xdr:row>13</xdr:row>
      <xdr:rowOff>98772</xdr:rowOff>
    </xdr:from>
    <xdr:to>
      <xdr:col>0</xdr:col>
      <xdr:colOff>479073</xdr:colOff>
      <xdr:row>15</xdr:row>
      <xdr:rowOff>84662</xdr:rowOff>
    </xdr:to>
    <xdr:pic>
      <xdr:nvPicPr>
        <xdr:cNvPr id="31" name="Graphic 30" descr="Inpatient outline">
          <a:extLst>
            <a:ext uri="{FF2B5EF4-FFF2-40B4-BE49-F238E27FC236}">
              <a16:creationId xmlns:a16="http://schemas.microsoft.com/office/drawing/2014/main" id="{7767E42F-07E1-4DE6-91A1-B284C72B5D5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40406" y="2410172"/>
          <a:ext cx="338667" cy="341490"/>
        </a:xfrm>
        <a:prstGeom prst="rect">
          <a:avLst/>
        </a:prstGeom>
      </xdr:spPr>
    </xdr:pic>
    <xdr:clientData/>
  </xdr:twoCellAnchor>
  <xdr:twoCellAnchor>
    <xdr:from>
      <xdr:col>4</xdr:col>
      <xdr:colOff>575384</xdr:colOff>
      <xdr:row>0</xdr:row>
      <xdr:rowOff>66851</xdr:rowOff>
    </xdr:from>
    <xdr:to>
      <xdr:col>7</xdr:col>
      <xdr:colOff>333201</xdr:colOff>
      <xdr:row>2</xdr:row>
      <xdr:rowOff>139523</xdr:rowOff>
    </xdr:to>
    <xdr:sp macro="" textlink="">
      <xdr:nvSpPr>
        <xdr:cNvPr id="32" name="TextBox 31">
          <a:extLst>
            <a:ext uri="{FF2B5EF4-FFF2-40B4-BE49-F238E27FC236}">
              <a16:creationId xmlns:a16="http://schemas.microsoft.com/office/drawing/2014/main" id="{FA9FD5CC-25A3-41C3-826D-A699A131BFE9}"/>
            </a:ext>
          </a:extLst>
        </xdr:cNvPr>
        <xdr:cNvSpPr txBox="1"/>
      </xdr:nvSpPr>
      <xdr:spPr>
        <a:xfrm>
          <a:off x="3228273" y="66851"/>
          <a:ext cx="1747484" cy="42545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dk1"/>
              </a:solidFill>
              <a:effectLst/>
              <a:latin typeface="+mn-lt"/>
              <a:ea typeface="+mn-ea"/>
              <a:cs typeface="+mn-cs"/>
            </a:rPr>
            <a:t>Continue..</a:t>
          </a:r>
          <a:endParaRPr lang="en-US" sz="2000">
            <a:effectLst/>
          </a:endParaRPr>
        </a:p>
      </xdr:txBody>
    </xdr:sp>
    <xdr:clientData/>
  </xdr:twoCellAnchor>
  <xdr:twoCellAnchor editAs="oneCell">
    <xdr:from>
      <xdr:col>3</xdr:col>
      <xdr:colOff>310444</xdr:colOff>
      <xdr:row>0</xdr:row>
      <xdr:rowOff>14111</xdr:rowOff>
    </xdr:from>
    <xdr:to>
      <xdr:col>4</xdr:col>
      <xdr:colOff>284867</xdr:colOff>
      <xdr:row>3</xdr:row>
      <xdr:rowOff>15874</xdr:rowOff>
    </xdr:to>
    <xdr:pic>
      <xdr:nvPicPr>
        <xdr:cNvPr id="33" name="Graphic 32" descr="Chevron arrows with solid fill">
          <a:extLst>
            <a:ext uri="{FF2B5EF4-FFF2-40B4-BE49-F238E27FC236}">
              <a16:creationId xmlns:a16="http://schemas.microsoft.com/office/drawing/2014/main" id="{15D1F7A0-E063-444E-B646-CAB278427D5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2300111" y="14111"/>
          <a:ext cx="637645" cy="530930"/>
        </a:xfrm>
        <a:prstGeom prst="rect">
          <a:avLst/>
        </a:prstGeom>
      </xdr:spPr>
    </xdr:pic>
    <xdr:clientData/>
  </xdr:twoCellAnchor>
  <xdr:twoCellAnchor>
    <xdr:from>
      <xdr:col>12</xdr:col>
      <xdr:colOff>353483</xdr:colOff>
      <xdr:row>3</xdr:row>
      <xdr:rowOff>19050</xdr:rowOff>
    </xdr:from>
    <xdr:to>
      <xdr:col>15</xdr:col>
      <xdr:colOff>155928</xdr:colOff>
      <xdr:row>6</xdr:row>
      <xdr:rowOff>133350</xdr:rowOff>
    </xdr:to>
    <xdr:sp macro="" textlink="">
      <xdr:nvSpPr>
        <xdr:cNvPr id="38" name="Rectangle 37">
          <a:extLst>
            <a:ext uri="{FF2B5EF4-FFF2-40B4-BE49-F238E27FC236}">
              <a16:creationId xmlns:a16="http://schemas.microsoft.com/office/drawing/2014/main" id="{8A346904-01EF-4368-94BA-B7672DAC1891}"/>
            </a:ext>
          </a:extLst>
        </xdr:cNvPr>
        <xdr:cNvSpPr/>
      </xdr:nvSpPr>
      <xdr:spPr>
        <a:xfrm>
          <a:off x="8259233" y="542925"/>
          <a:ext cx="1778883" cy="638175"/>
        </a:xfrm>
        <a:prstGeom prst="rect">
          <a:avLst/>
        </a:prstGeom>
        <a:gradFill>
          <a:gsLst>
            <a:gs pos="0">
              <a:schemeClr val="bg1">
                <a:lumMod val="85000"/>
              </a:schemeClr>
            </a:gs>
            <a:gs pos="74000">
              <a:srgbClr val="BAE3E0"/>
            </a:gs>
            <a:gs pos="83000">
              <a:srgbClr val="BAE3E0"/>
            </a:gs>
            <a:gs pos="100000">
              <a:srgbClr val="BAE3E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tx1"/>
              </a:solidFill>
            </a:rPr>
            <a:t>Per. Male</a:t>
          </a:r>
        </a:p>
      </xdr:txBody>
    </xdr:sp>
    <xdr:clientData/>
  </xdr:twoCellAnchor>
  <xdr:twoCellAnchor>
    <xdr:from>
      <xdr:col>15</xdr:col>
      <xdr:colOff>198967</xdr:colOff>
      <xdr:row>3</xdr:row>
      <xdr:rowOff>19050</xdr:rowOff>
    </xdr:from>
    <xdr:to>
      <xdr:col>18</xdr:col>
      <xdr:colOff>1411</xdr:colOff>
      <xdr:row>6</xdr:row>
      <xdr:rowOff>133350</xdr:rowOff>
    </xdr:to>
    <xdr:sp macro="" textlink="">
      <xdr:nvSpPr>
        <xdr:cNvPr id="39" name="Rectangle 38">
          <a:extLst>
            <a:ext uri="{FF2B5EF4-FFF2-40B4-BE49-F238E27FC236}">
              <a16:creationId xmlns:a16="http://schemas.microsoft.com/office/drawing/2014/main" id="{5A4B5897-2847-4D54-948B-83AD3A36EDC4}"/>
            </a:ext>
          </a:extLst>
        </xdr:cNvPr>
        <xdr:cNvSpPr/>
      </xdr:nvSpPr>
      <xdr:spPr>
        <a:xfrm>
          <a:off x="10081155" y="542925"/>
          <a:ext cx="1778881" cy="638175"/>
        </a:xfrm>
        <a:prstGeom prst="rect">
          <a:avLst/>
        </a:prstGeom>
        <a:gradFill>
          <a:gsLst>
            <a:gs pos="0">
              <a:schemeClr val="bg1">
                <a:lumMod val="85000"/>
              </a:schemeClr>
            </a:gs>
            <a:gs pos="74000">
              <a:srgbClr val="BAE3E0"/>
            </a:gs>
            <a:gs pos="83000">
              <a:srgbClr val="BAE3E0"/>
            </a:gs>
            <a:gs pos="100000">
              <a:srgbClr val="BAE3E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tx1"/>
              </a:solidFill>
            </a:rPr>
            <a:t>T. Patients</a:t>
          </a:r>
        </a:p>
      </xdr:txBody>
    </xdr:sp>
    <xdr:clientData/>
  </xdr:twoCellAnchor>
  <xdr:twoCellAnchor>
    <xdr:from>
      <xdr:col>13</xdr:col>
      <xdr:colOff>108655</xdr:colOff>
      <xdr:row>4</xdr:row>
      <xdr:rowOff>171450</xdr:rowOff>
    </xdr:from>
    <xdr:to>
      <xdr:col>14</xdr:col>
      <xdr:colOff>400756</xdr:colOff>
      <xdr:row>6</xdr:row>
      <xdr:rowOff>133350</xdr:rowOff>
    </xdr:to>
    <xdr:sp macro="" textlink="'Pivot Report'!BH13">
      <xdr:nvSpPr>
        <xdr:cNvPr id="40" name="TextBox 39">
          <a:extLst>
            <a:ext uri="{FF2B5EF4-FFF2-40B4-BE49-F238E27FC236}">
              <a16:creationId xmlns:a16="http://schemas.microsoft.com/office/drawing/2014/main" id="{E04D4DC7-50E5-4769-A978-574F4AB293B8}"/>
            </a:ext>
          </a:extLst>
        </xdr:cNvPr>
        <xdr:cNvSpPr txBox="1"/>
      </xdr:nvSpPr>
      <xdr:spPr>
        <a:xfrm>
          <a:off x="8673218" y="869950"/>
          <a:ext cx="950913" cy="31115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FF09AE-7781-4EF0-A51D-BE49C0DA7DF2}" type="TxLink">
            <a:rPr lang="en-US" sz="1400" b="0" i="0" u="none" strike="noStrike">
              <a:solidFill>
                <a:srgbClr val="000000"/>
              </a:solidFill>
              <a:latin typeface="Aptos Narrow"/>
            </a:rPr>
            <a:pPr algn="ctr"/>
            <a:t>62.0%</a:t>
          </a:fld>
          <a:endParaRPr lang="en-US" sz="1800" b="0"/>
        </a:p>
      </xdr:txBody>
    </xdr:sp>
    <xdr:clientData/>
  </xdr:twoCellAnchor>
  <xdr:twoCellAnchor>
    <xdr:from>
      <xdr:col>15</xdr:col>
      <xdr:colOff>612951</xdr:colOff>
      <xdr:row>4</xdr:row>
      <xdr:rowOff>171450</xdr:rowOff>
    </xdr:from>
    <xdr:to>
      <xdr:col>17</xdr:col>
      <xdr:colOff>246239</xdr:colOff>
      <xdr:row>6</xdr:row>
      <xdr:rowOff>133350</xdr:rowOff>
    </xdr:to>
    <xdr:sp macro="" textlink="'Pivot Report'!BH18">
      <xdr:nvSpPr>
        <xdr:cNvPr id="41" name="TextBox 40">
          <a:extLst>
            <a:ext uri="{FF2B5EF4-FFF2-40B4-BE49-F238E27FC236}">
              <a16:creationId xmlns:a16="http://schemas.microsoft.com/office/drawing/2014/main" id="{F19B8EFA-2181-4A45-BD3D-072C5D08B98B}"/>
            </a:ext>
          </a:extLst>
        </xdr:cNvPr>
        <xdr:cNvSpPr txBox="1"/>
      </xdr:nvSpPr>
      <xdr:spPr>
        <a:xfrm>
          <a:off x="10495139" y="869950"/>
          <a:ext cx="950913" cy="31115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0FCE44-321B-4F3E-8D32-1C1B90C28A77}" type="TxLink">
            <a:rPr lang="en-US" sz="1400" b="0" i="0" u="none" strike="noStrike">
              <a:solidFill>
                <a:srgbClr val="000000"/>
              </a:solidFill>
              <a:latin typeface="Aptos Narrow"/>
            </a:rPr>
            <a:pPr algn="ctr"/>
            <a:t>50</a:t>
          </a:fld>
          <a:endParaRPr lang="en-US" sz="1800" b="0"/>
        </a:p>
      </xdr:txBody>
    </xdr:sp>
    <xdr:clientData/>
  </xdr:twoCellAnchor>
  <xdr:twoCellAnchor>
    <xdr:from>
      <xdr:col>9</xdr:col>
      <xdr:colOff>519112</xdr:colOff>
      <xdr:row>6</xdr:row>
      <xdr:rowOff>166689</xdr:rowOff>
    </xdr:from>
    <xdr:to>
      <xdr:col>18</xdr:col>
      <xdr:colOff>0</xdr:colOff>
      <xdr:row>19</xdr:row>
      <xdr:rowOff>95250</xdr:rowOff>
    </xdr:to>
    <xdr:graphicFrame macro="">
      <xdr:nvGraphicFramePr>
        <xdr:cNvPr id="42" name="Chart 41">
          <a:extLst>
            <a:ext uri="{FF2B5EF4-FFF2-40B4-BE49-F238E27FC236}">
              <a16:creationId xmlns:a16="http://schemas.microsoft.com/office/drawing/2014/main" id="{199159F1-2421-4E6C-8367-D337748EDB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144462</xdr:colOff>
      <xdr:row>19</xdr:row>
      <xdr:rowOff>134938</xdr:rowOff>
    </xdr:from>
    <xdr:to>
      <xdr:col>10</xdr:col>
      <xdr:colOff>381000</xdr:colOff>
      <xdr:row>31</xdr:row>
      <xdr:rowOff>79375</xdr:rowOff>
    </xdr:to>
    <xdr:graphicFrame macro="">
      <xdr:nvGraphicFramePr>
        <xdr:cNvPr id="43" name="Chart 42">
          <a:extLst>
            <a:ext uri="{FF2B5EF4-FFF2-40B4-BE49-F238E27FC236}">
              <a16:creationId xmlns:a16="http://schemas.microsoft.com/office/drawing/2014/main" id="{FEB042F5-150E-424E-A2D9-88E300199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396876</xdr:colOff>
      <xdr:row>19</xdr:row>
      <xdr:rowOff>142875</xdr:rowOff>
    </xdr:from>
    <xdr:to>
      <xdr:col>18</xdr:col>
      <xdr:colOff>0</xdr:colOff>
      <xdr:row>31</xdr:row>
      <xdr:rowOff>71438</xdr:rowOff>
    </xdr:to>
    <xdr:graphicFrame macro="">
      <xdr:nvGraphicFramePr>
        <xdr:cNvPr id="44" name="Chart 43">
          <a:extLst>
            <a:ext uri="{FF2B5EF4-FFF2-40B4-BE49-F238E27FC236}">
              <a16:creationId xmlns:a16="http://schemas.microsoft.com/office/drawing/2014/main" id="{2ECA3CD4-D974-4EA6-AF0F-27582F88F0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39.649048263891" backgroundQuery="1" createdVersion="8" refreshedVersion="8" minRefreshableVersion="3" recordCount="0" supportSubquery="1" supportAdvancedDrill="1" xr:uid="{A3143833-1F71-4BCD-8535-ADAEB6CC5FBB}">
  <cacheSource type="external" connectionId="6"/>
  <cacheFields count="1">
    <cacheField name="[Measures].[Patients per Doctor]" caption="Patients per Doctor" numFmtId="0" hierarchy="66" level="32767"/>
  </cacheFields>
  <cacheHierarchies count="80">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0" memberValueDatatype="130" unbalanced="0"/>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0" memberValueDatatype="130" unbalanced="0"/>
    <cacheHierarchy uniqueName="[patients].[age category]" caption="age category" attribute="1" defaultMemberUniqueName="[patients].[age category].[All]" allUniqueName="[patients].[age category].[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Measures].[Count of status]" caption="Count of status" measure="1" displayFolder="" measureGroup="appointments" count="0">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Patients per Doctor]" caption="Patients per Doctor" measure="1" displayFolder="" measureGroup="patients" count="0" oneField="1">
      <fieldsUsage count="1">
        <fieldUsage x="0"/>
      </fieldsUsage>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39.803737731483" backgroundQuery="1" createdVersion="8" refreshedVersion="8" minRefreshableVersion="3" recordCount="0" supportSubquery="1" supportAdvancedDrill="1" xr:uid="{F1F0EFF9-AACE-49BC-8923-AF58FC82A20A}">
  <cacheSource type="external" connectionId="6"/>
  <cacheFields count="1">
    <cacheField name="[Measures].[Count of doctor_id]" caption="Count of doctor_id" numFmtId="0" hierarchy="64" level="32767"/>
  </cacheFields>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0" memberValueDatatype="130" unbalanced="0"/>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0" memberValueDatatype="130" unbalanced="0"/>
    <cacheHierarchy uniqueName="[patients].[age category]" caption="age category" attribute="1" defaultMemberUniqueName="[patients].[age category].[All]" allUniqueName="[patients].[age category].[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oneField="1">
      <fieldsUsage count="1">
        <fieldUsage x="0"/>
      </fieldsUsage>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Female]" caption="Female" measure="1" displayFolder="" measureGroup="patients" count="0"/>
    <cacheHierarchy uniqueName="[Measures].[Male]" caption="Male" measure="1" displayFolder="" measureGroup="patients" count="0"/>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39.842883564816" backgroundQuery="1" createdVersion="8" refreshedVersion="8" minRefreshableVersion="3" recordCount="0" supportSubquery="1" supportAdvancedDrill="1" xr:uid="{98725037-7EA3-4D5D-A964-D65A6E1CFD45}">
  <cacheSource type="external" connectionId="6"/>
  <cacheFields count="3">
    <cacheField name="[patients].[insurance_provider].[insurance_provider]" caption="insurance_provider" numFmtId="0" hierarchy="34" level="1">
      <sharedItems count="4">
        <s v="HealthIndia"/>
        <s v="MedCare Plus"/>
        <s v="PulseSecure"/>
        <s v="WellnessCorp"/>
      </sharedItems>
    </cacheField>
    <cacheField name="[Measures].[Count of insurance_provider]" caption="Count of insurance_provider" numFmtId="0" hierarchy="62" level="32767"/>
    <cacheField name="[Measures].[Sum of amount]" caption="Sum of amount" numFmtId="0" hierarchy="63" level="32767"/>
  </cacheFields>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0" memberValueDatatype="130" unbalanced="0"/>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2" memberValueDatatype="130" unbalanced="0">
      <fieldsUsage count="2">
        <fieldUsage x="-1"/>
        <fieldUsage x="0"/>
      </fieldsUsage>
    </cacheHierarchy>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0" memberValueDatatype="130" unbalanced="0"/>
    <cacheHierarchy uniqueName="[patients].[age category]" caption="age category" attribute="1" defaultMemberUniqueName="[patients].[age category].[All]" allUniqueName="[patients].[age category].[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oneField="1">
      <fieldsUsage count="1">
        <fieldUsage x="1"/>
      </fieldsUsage>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oneField="1">
      <fieldsUsage count="1">
        <fieldUsage x="2"/>
      </fieldsUsage>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Female]" caption="Female" measure="1" displayFolder="" measureGroup="patients" count="0"/>
    <cacheHierarchy uniqueName="[Measures].[Male]" caption="Male" measure="1" displayFolder="" measureGroup="patients" count="0"/>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39.842884143516" backgroundQuery="1" createdVersion="8" refreshedVersion="8" minRefreshableVersion="3" recordCount="0" supportSubquery="1" supportAdvancedDrill="1" xr:uid="{36A98AE6-753D-497B-9012-838C3F04C7F2}">
  <cacheSource type="external" connectionId="6"/>
  <cacheFields count="1">
    <cacheField name="[Measures].[Count of patient_id]" caption="Count of patient_id" numFmtId="0" hierarchy="65" level="32767"/>
  </cacheFields>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0" memberValueDatatype="130" unbalanced="0"/>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0" memberValueDatatype="130" unbalanced="0"/>
    <cacheHierarchy uniqueName="[patients].[age category]" caption="age category" attribute="1" defaultMemberUniqueName="[patients].[age category].[All]" allUniqueName="[patients].[age category].[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oneField="1">
      <fieldsUsage count="1">
        <fieldUsage x="0"/>
      </fieldsUsage>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Female]" caption="Female" measure="1" displayFolder="" measureGroup="patients" count="0"/>
    <cacheHierarchy uniqueName="[Measures].[Male]" caption="Male" measure="1" displayFolder="" measureGroup="patients" count="0"/>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39.842885069447" backgroundQuery="1" createdVersion="8" refreshedVersion="8" minRefreshableVersion="3" recordCount="0" supportSubquery="1" supportAdvancedDrill="1" xr:uid="{BBCA3B0A-2E85-4E23-BE86-C6506041738F}">
  <cacheSource type="external" connectionId="6"/>
  <cacheFields count="4">
    <cacheField name="[patients].[gender].[gender]" caption="gender" numFmtId="0" hierarchy="29" level="1">
      <sharedItems count="2">
        <s v="F"/>
        <s v="M"/>
      </sharedItems>
    </cacheField>
    <cacheField name="[Measures].[Count of appointment_id]" caption="Count of appointment_id" numFmtId="0" hierarchy="60" level="32767"/>
    <cacheField name="[appointments].[reason_for_visit].[reason_for_visit]" caption="reason_for_visit" numFmtId="0" hierarchy="5" level="1">
      <sharedItems count="5">
        <s v="Checkup"/>
        <s v="Consultation"/>
        <s v="Emergency"/>
        <s v="Follow-up"/>
        <s v="Therapy"/>
      </sharedItems>
    </cacheField>
    <cacheField name="[doctors].[specialization].[specialization]" caption="specialization" numFmtId="0" hierarchy="20" level="1">
      <sharedItems count="3">
        <s v="Dermatology"/>
        <s v="Oncology"/>
        <s v="Pediatrics"/>
      </sharedItems>
    </cacheField>
  </cacheFields>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2" memberValueDatatype="130" unbalanced="0">
      <fieldsUsage count="2">
        <fieldUsage x="-1"/>
        <fieldUsage x="2"/>
      </fieldsUsage>
    </cacheHierarchy>
    <cacheHierarchy uniqueName="[appointments].[status]" caption="status" attribute="1" defaultMemberUniqueName="[appointments].[status].[All]" allUniqueName="[appointments].[status].[All]" dimensionUniqueName="[appointments]" displayFolder="" count="0"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0" memberValueDatatype="130" unbalanced="0"/>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2" memberValueDatatype="130" unbalanced="0">
      <fieldsUsage count="2">
        <fieldUsage x="-1"/>
        <fieldUsage x="3"/>
      </fieldsUsage>
    </cacheHierarchy>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fieldsUsage count="2">
        <fieldUsage x="-1"/>
        <fieldUsage x="0"/>
      </fieldsUsage>
    </cacheHierarchy>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0" memberValueDatatype="130" unbalanced="0"/>
    <cacheHierarchy uniqueName="[patients].[age category]" caption="age category" attribute="1" defaultMemberUniqueName="[patients].[age category].[All]" allUniqueName="[patients].[age category].[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oneField="1">
      <fieldsUsage count="1">
        <fieldUsage x="1"/>
      </fieldsUsage>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Female]" caption="Female" measure="1" displayFolder="" measureGroup="patients" count="0"/>
    <cacheHierarchy uniqueName="[Measures].[Male]" caption="Male" measure="1" displayFolder="" measureGroup="patients" count="0"/>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39.842885648148" backgroundQuery="1" createdVersion="8" refreshedVersion="8" minRefreshableVersion="3" recordCount="0" supportSubquery="1" supportAdvancedDrill="1" xr:uid="{B31AE915-7C16-46E7-B733-6B86F4F90280}">
  <cacheSource type="external" connectionId="6"/>
  <cacheFields count="1">
    <cacheField name="[Measures].[Cancelled Appointments]" caption="Cancelled Appointments" numFmtId="0" hierarchy="70" level="32767"/>
  </cacheFields>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0" memberValueDatatype="130" unbalanced="0"/>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0" memberValueDatatype="130" unbalanced="0"/>
    <cacheHierarchy uniqueName="[patients].[age category]" caption="age category" attribute="1" defaultMemberUniqueName="[patients].[age category].[All]" allUniqueName="[patients].[age category].[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oneField="1">
      <fieldsUsage count="1">
        <fieldUsage x="0"/>
      </fieldsUsage>
    </cacheHierarchy>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Female]" caption="Female" measure="1" displayFolder="" measureGroup="patients" count="0"/>
    <cacheHierarchy uniqueName="[Measures].[Male]" caption="Male" measure="1" displayFolder="" measureGroup="patients" count="0"/>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39.842886574072" backgroundQuery="1" createdVersion="8" refreshedVersion="8" minRefreshableVersion="3" recordCount="0" supportSubquery="1" supportAdvancedDrill="1" xr:uid="{6A1EFB37-453E-4208-B969-1E016589F6AE}">
  <cacheSource type="external" connectionId="6"/>
  <cacheFields count="3">
    <cacheField name="[Measures].[Count of status]" caption="Count of status" numFmtId="0" hierarchy="56" level="32767"/>
    <cacheField name="[appointments].[status].[status]" caption="status" numFmtId="0" hierarchy="6" level="1">
      <sharedItems count="4">
        <s v="Cancelled"/>
        <s v="Completed"/>
        <s v="No-show"/>
        <s v="Scheduled"/>
      </sharedItems>
    </cacheField>
    <cacheField name="[doctors].[first_name].[first_name]" caption="first_name" numFmtId="0" hierarchy="18" level="1">
      <sharedItems count="6">
        <s v="Alex"/>
        <s v="David"/>
        <s v="Jane"/>
        <s v="Linda"/>
        <s v="Robert"/>
        <s v="Sarah"/>
      </sharedItems>
    </cacheField>
  </cacheFields>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2" memberValueDatatype="130" unbalanced="0">
      <fieldsUsage count="2">
        <fieldUsage x="-1"/>
        <fieldUsage x="1"/>
      </fieldsUsage>
    </cacheHierarchy>
    <cacheHierarchy uniqueName="[appointments].[appointment_date (Month)]" caption="appointment_date (Month)" attribute="1" defaultMemberUniqueName="[appointments].[appointment_date (Month)].[All]" allUniqueName="[appointments].[appointment_date (Month)].[All]" dimensionUniqueName="[appointments]" displayFolder="" count="0" memberValueDatatype="130" unbalanced="0"/>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2" memberValueDatatype="130" unbalanced="0">
      <fieldsUsage count="2">
        <fieldUsage x="-1"/>
        <fieldUsage x="2"/>
      </fieldsUsage>
    </cacheHierarchy>
    <cacheHierarchy uniqueName="[doctors].[last_name]" caption="last_name" attribute="1" defaultMemberUniqueName="[doctors].[last_name].[All]" allUniqueName="[doctors].[last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0" memberValueDatatype="130" unbalanced="0"/>
    <cacheHierarchy uniqueName="[patients].[age category]" caption="age category" attribute="1" defaultMemberUniqueName="[patients].[age category].[All]" allUniqueName="[patients].[age category].[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oneField="1">
      <fieldsUsage count="1">
        <fieldUsage x="0"/>
      </fieldsUsage>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Female]" caption="Female" measure="1" displayFolder="" measureGroup="patients" count="0"/>
    <cacheHierarchy uniqueName="[Measures].[Male]" caption="Male" measure="1" displayFolder="" measureGroup="patients" count="0"/>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39.842887500003" backgroundQuery="1" createdVersion="8" refreshedVersion="8" minRefreshableVersion="3" recordCount="0" supportSubquery="1" supportAdvancedDrill="1" xr:uid="{A00C66FC-794E-4A4A-9D97-23EADD3290C9}">
  <cacheSource type="external" connectionId="6"/>
  <cacheFields count="2">
    <cacheField name="[patients].[decade].[decade]" caption="decade" numFmtId="0" hierarchy="40" level="1">
      <sharedItems count="6">
        <s v="1950s"/>
        <s v="1960s"/>
        <s v="1970s"/>
        <s v="1980s"/>
        <s v="1990s"/>
        <s v="2000s"/>
      </sharedItems>
    </cacheField>
    <cacheField name="[Measures].[Count of decade]" caption="Count of decade" numFmtId="0" hierarchy="58" level="32767"/>
  </cacheFields>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0" memberValueDatatype="130" unbalanced="0"/>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2" memberValueDatatype="130" unbalanced="0">
      <fieldsUsage count="2">
        <fieldUsage x="-1"/>
        <fieldUsage x="0"/>
      </fieldsUsage>
    </cacheHierarchy>
    <cacheHierarchy uniqueName="[patients].[age category]" caption="age category" attribute="1" defaultMemberUniqueName="[patients].[age category].[All]" allUniqueName="[patients].[age category].[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oneField="1">
      <fieldsUsage count="1">
        <fieldUsage x="1"/>
      </fieldsUsage>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Female]" caption="Female" measure="1" displayFolder="" measureGroup="patients" count="0"/>
    <cacheHierarchy uniqueName="[Measures].[Male]" caption="Male" measure="1" displayFolder="" measureGroup="patients" count="0"/>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39.842888425927" backgroundQuery="1" createdVersion="8" refreshedVersion="8" minRefreshableVersion="3" recordCount="0" supportSubquery="1" supportAdvancedDrill="1" xr:uid="{0B82EB17-DFB1-40BF-9E7E-2CC0E9DA8297}">
  <cacheSource type="external" connectionId="6"/>
  <cacheFields count="4">
    <cacheField name="[appointments].[status].[status]" caption="status" numFmtId="0" hierarchy="6" level="1">
      <sharedItems count="4">
        <s v="Cancelled"/>
        <s v="Completed"/>
        <s v="No-show"/>
        <s v="Scheduled"/>
      </sharedItems>
    </cacheField>
    <cacheField name="[Measures].[Count of status]" caption="Count of status" numFmtId="0" hierarchy="56" level="32767"/>
    <cacheField name="[appointments].[appointment_date].[appointment_date]" caption="appointment_date" numFmtId="0" hierarchy="3" level="1">
      <sharedItems containsSemiMixedTypes="0" containsNonDate="0" containsDate="1" containsString="0" minDate="2023-01-01T00:00:00" maxDate="2023-12-31T00:00:00" count="158">
        <d v="2023-01-01T00:00:00"/>
        <d v="2023-01-02T00:00:00"/>
        <d v="2023-01-03T00:00:00"/>
        <d v="2023-01-05T00:00:00"/>
        <d v="2023-01-06T00:00:00"/>
        <d v="2023-01-07T00:00:00"/>
        <d v="2023-01-08T00:00:00"/>
        <d v="2023-01-11T00:00:00"/>
        <d v="2023-01-12T00:00:00"/>
        <d v="2023-01-13T00:00:00"/>
        <d v="2023-01-15T00:00:00"/>
        <d v="2023-01-16T00:00:00"/>
        <d v="2023-01-17T00:00:00"/>
        <d v="2023-01-20T00:00:00"/>
        <d v="2023-01-24T00:00:00"/>
        <d v="2023-01-26T00:00:00"/>
        <d v="2023-01-28T00:00:00"/>
        <d v="2023-01-30T00:00:00"/>
        <d v="2023-02-03T00:00:00"/>
        <d v="2023-02-04T00:00:00"/>
        <d v="2023-02-05T00:00:00"/>
        <d v="2023-02-06T00:00:00"/>
        <d v="2023-02-12T00:00:00"/>
        <d v="2023-02-13T00:00:00"/>
        <d v="2023-02-14T00:00:00"/>
        <d v="2023-02-18T00:00:00"/>
        <d v="2023-02-23T00:00:00"/>
        <d v="2023-02-25T00:00:00"/>
        <d v="2023-02-26T00:00:00"/>
        <d v="2023-02-28T00:00:00"/>
        <d v="2023-03-02T00:00:00"/>
        <d v="2023-03-03T00:00:00"/>
        <d v="2023-03-05T00:00:00"/>
        <d v="2023-03-06T00:00:00"/>
        <d v="2023-03-08T00:00:00"/>
        <d v="2023-03-09T00:00:00"/>
        <d v="2023-03-14T00:00:00"/>
        <d v="2023-03-16T00:00:00"/>
        <d v="2023-03-17T00:00:00"/>
        <d v="2023-03-21T00:00:00"/>
        <d v="2023-03-23T00:00:00"/>
        <d v="2023-03-27T00:00:00"/>
        <d v="2023-03-28T00:00:00"/>
        <d v="2023-03-29T00:00:00"/>
        <d v="2023-04-01T00:00:00"/>
        <d v="2023-04-04T00:00:00"/>
        <d v="2023-04-06T00:00:00"/>
        <d v="2023-04-07T00:00:00"/>
        <d v="2023-04-08T00:00:00"/>
        <d v="2023-04-09T00:00:00"/>
        <d v="2023-04-12T00:00:00"/>
        <d v="2023-04-14T00:00:00"/>
        <d v="2023-04-15T00:00:00"/>
        <d v="2023-04-17T00:00:00"/>
        <d v="2023-04-18T00:00:00"/>
        <d v="2023-04-21T00:00:00"/>
        <d v="2023-04-24T00:00:00"/>
        <d v="2023-04-26T00:00:00"/>
        <d v="2023-04-30T00:00:00"/>
        <d v="2023-05-01T00:00:00"/>
        <d v="2023-05-02T00:00:00"/>
        <d v="2023-05-06T00:00:00"/>
        <d v="2023-05-07T00:00:00"/>
        <d v="2023-05-08T00:00:00"/>
        <d v="2023-05-09T00:00:00"/>
        <d v="2023-05-10T00:00:00"/>
        <d v="2023-05-11T00:00:00"/>
        <d v="2023-05-12T00:00:00"/>
        <d v="2023-05-13T00:00:00"/>
        <d v="2023-05-15T00:00:00"/>
        <d v="2023-05-22T00:00:00"/>
        <d v="2023-05-24T00:00:00"/>
        <d v="2023-05-25T00:00:00"/>
        <d v="2023-05-31T00:00:00"/>
        <d v="2023-06-01T00:00:00"/>
        <d v="2023-06-04T00:00:00"/>
        <d v="2023-06-09T00:00:00"/>
        <d v="2023-06-11T00:00:00"/>
        <d v="2023-06-12T00:00:00"/>
        <d v="2023-06-13T00:00:00"/>
        <d v="2023-06-14T00:00:00"/>
        <d v="2023-06-15T00:00:00"/>
        <d v="2023-06-17T00:00:00"/>
        <d v="2023-06-19T00:00:00"/>
        <d v="2023-06-20T00:00:00"/>
        <d v="2023-06-21T00:00:00"/>
        <d v="2023-06-25T00:00:00"/>
        <d v="2023-06-26T00:00:00"/>
        <d v="2023-06-27T00:00:00"/>
        <d v="2023-06-28T00:00:00"/>
        <d v="2023-06-29T00:00:00"/>
        <d v="2023-06-30T00:00:00"/>
        <d v="2023-07-04T00:00:00"/>
        <d v="2023-07-06T00:00:00"/>
        <d v="2023-07-07T00:00:00"/>
        <d v="2023-07-08T00:00:00"/>
        <d v="2023-07-11T00:00:00"/>
        <d v="2023-07-12T00:00:00"/>
        <d v="2023-07-19T00:00:00"/>
        <d v="2023-07-23T00:00:00"/>
        <d v="2023-07-24T00:00:00"/>
        <d v="2023-07-26T00:00:00"/>
        <d v="2023-07-28T00:00:00"/>
        <d v="2023-07-29T00:00:00"/>
        <d v="2023-08-08T00:00:00"/>
        <d v="2023-08-09T00:00:00"/>
        <d v="2023-08-10T00:00:00"/>
        <d v="2023-08-14T00:00:00"/>
        <d v="2023-08-16T00:00:00"/>
        <d v="2023-08-19T00:00:00"/>
        <d v="2023-08-25T00:00:00"/>
        <d v="2023-08-26T00:00:00"/>
        <d v="2023-08-29T00:00:00"/>
        <d v="2023-08-31T00:00:00"/>
        <d v="2023-09-01T00:00:00"/>
        <d v="2023-09-03T00:00:00"/>
        <d v="2023-09-09T00:00:00"/>
        <d v="2023-09-15T00:00:00"/>
        <d v="2023-09-17T00:00:00"/>
        <d v="2023-09-20T00:00:00"/>
        <d v="2023-09-21T00:00:00"/>
        <d v="2023-09-23T00:00:00"/>
        <d v="2023-09-28T00:00:00"/>
        <d v="2023-09-29T00:00:00"/>
        <d v="2023-10-05T00:00:00"/>
        <d v="2023-10-06T00:00:00"/>
        <d v="2023-10-10T00:00:00"/>
        <d v="2023-10-17T00:00:00"/>
        <d v="2023-10-19T00:00:00"/>
        <d v="2023-10-22T00:00:00"/>
        <d v="2023-10-25T00:00:00"/>
        <d v="2023-10-26T00:00:00"/>
        <d v="2023-10-29T00:00:00"/>
        <d v="2023-10-31T00:00:00"/>
        <d v="2023-11-01T00:00:00"/>
        <d v="2023-11-02T00:00:00"/>
        <d v="2023-11-06T00:00:00"/>
        <d v="2023-11-07T00:00:00"/>
        <d v="2023-11-11T00:00:00"/>
        <d v="2023-11-12T00:00:00"/>
        <d v="2023-11-13T00:00:00"/>
        <d v="2023-11-14T00:00:00"/>
        <d v="2023-11-15T00:00:00"/>
        <d v="2023-11-16T00:00:00"/>
        <d v="2023-11-22T00:00:00"/>
        <d v="2023-11-24T00:00:00"/>
        <d v="2023-11-27T00:00:00"/>
        <d v="2023-12-05T00:00:00"/>
        <d v="2023-12-06T00:00:00"/>
        <d v="2023-12-08T00:00:00"/>
        <d v="2023-12-14T00:00:00"/>
        <d v="2023-12-16T00:00:00"/>
        <d v="2023-12-17T00:00:00"/>
        <d v="2023-12-18T00:00:00"/>
        <d v="2023-12-20T00:00:00"/>
        <d v="2023-12-24T00:00:00"/>
        <d v="2023-12-26T00:00:00"/>
        <d v="2023-12-30T00:00:00"/>
      </sharedItems>
    </cacheField>
    <cacheField name="[appointments].[appointment_date (Month)].[appointment_date (Month)]" caption="appointment_date (Month)" numFmtId="0" hierarchy="7" level="1">
      <sharedItems count="12">
        <s v="يناير"/>
        <s v="فبراير"/>
        <s v="مارس"/>
        <s v="أبريل"/>
        <s v="مايو"/>
        <s v="يونيو"/>
        <s v="يوليو"/>
        <s v="أغسطس"/>
        <s v="سبتمبر"/>
        <s v="أكتوبر"/>
        <s v="نوفمبر"/>
        <s v="ديسمبر"/>
      </sharedItems>
    </cacheField>
  </cacheFields>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2" memberValueDatatype="7" unbalanced="0">
      <fieldsUsage count="2">
        <fieldUsage x="-1"/>
        <fieldUsage x="2"/>
      </fieldsUsage>
    </cacheHierarchy>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2" memberValueDatatype="130" unbalanced="0">
      <fieldsUsage count="2">
        <fieldUsage x="-1"/>
        <fieldUsage x="0"/>
      </fieldsUsage>
    </cacheHierarchy>
    <cacheHierarchy uniqueName="[appointments].[appointment_date (Month)]" caption="appointment_date (Month)" attribute="1" defaultMemberUniqueName="[appointments].[appointment_date (Month)].[All]" allUniqueName="[appointments].[appointment_date (Month)].[All]" dimensionUniqueName="[appointments]" displayFolder="" count="2" memberValueDatatype="130" unbalanced="0">
      <fieldsUsage count="2">
        <fieldUsage x="-1"/>
        <fieldUsage x="3"/>
      </fieldsUsage>
    </cacheHierarchy>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0" memberValueDatatype="130" unbalanced="0"/>
    <cacheHierarchy uniqueName="[patients].[age category]" caption="age category" attribute="1" defaultMemberUniqueName="[patients].[age category].[All]" allUniqueName="[patients].[age category].[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oneField="1">
      <fieldsUsage count="1">
        <fieldUsage x="1"/>
      </fieldsUsage>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Female]" caption="Female" measure="1" displayFolder="" measureGroup="patients" count="0"/>
    <cacheHierarchy uniqueName="[Measures].[Male]" caption="Male" measure="1" displayFolder="" measureGroup="patients" count="0"/>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39.84288935185" backgroundQuery="1" createdVersion="8" refreshedVersion="8" minRefreshableVersion="3" recordCount="0" supportSubquery="1" supportAdvancedDrill="1" xr:uid="{947B234C-C9F3-49A4-B727-0287CC439763}">
  <cacheSource type="external" connectionId="6"/>
  <cacheFields count="4">
    <cacheField name="[appointments].[reason_for_visit].[reason_for_visit]" caption="reason_for_visit" numFmtId="0" hierarchy="5" level="1">
      <sharedItems count="5">
        <s v="Checkup"/>
        <s v="Consultation"/>
        <s v="Emergency"/>
        <s v="Follow-up"/>
        <s v="Therapy"/>
      </sharedItems>
    </cacheField>
    <cacheField name="[Measures].[Count of reason_for_visit]" caption="Count of reason_for_visit" numFmtId="0" hierarchy="57" level="32767"/>
    <cacheField name="[appointments].[appointment_date].[appointment_date]" caption="appointment_date" numFmtId="0" hierarchy="3" level="1">
      <sharedItems containsSemiMixedTypes="0" containsNonDate="0" containsDate="1" containsString="0" minDate="2023-01-01T00:00:00" maxDate="2023-12-31T00:00:00" count="158">
        <d v="2023-01-01T00:00:00"/>
        <d v="2023-01-02T00:00:00"/>
        <d v="2023-01-03T00:00:00"/>
        <d v="2023-01-05T00:00:00"/>
        <d v="2023-01-06T00:00:00"/>
        <d v="2023-01-07T00:00:00"/>
        <d v="2023-01-08T00:00:00"/>
        <d v="2023-01-11T00:00:00"/>
        <d v="2023-01-12T00:00:00"/>
        <d v="2023-01-13T00:00:00"/>
        <d v="2023-01-15T00:00:00"/>
        <d v="2023-01-16T00:00:00"/>
        <d v="2023-01-17T00:00:00"/>
        <d v="2023-01-20T00:00:00"/>
        <d v="2023-01-24T00:00:00"/>
        <d v="2023-01-26T00:00:00"/>
        <d v="2023-01-28T00:00:00"/>
        <d v="2023-01-30T00:00:00"/>
        <d v="2023-02-03T00:00:00"/>
        <d v="2023-02-04T00:00:00"/>
        <d v="2023-02-05T00:00:00"/>
        <d v="2023-02-06T00:00:00"/>
        <d v="2023-02-12T00:00:00"/>
        <d v="2023-02-13T00:00:00"/>
        <d v="2023-02-14T00:00:00"/>
        <d v="2023-02-18T00:00:00"/>
        <d v="2023-02-23T00:00:00"/>
        <d v="2023-02-25T00:00:00"/>
        <d v="2023-02-26T00:00:00"/>
        <d v="2023-02-28T00:00:00"/>
        <d v="2023-03-02T00:00:00"/>
        <d v="2023-03-03T00:00:00"/>
        <d v="2023-03-05T00:00:00"/>
        <d v="2023-03-06T00:00:00"/>
        <d v="2023-03-08T00:00:00"/>
        <d v="2023-03-09T00:00:00"/>
        <d v="2023-03-14T00:00:00"/>
        <d v="2023-03-16T00:00:00"/>
        <d v="2023-03-17T00:00:00"/>
        <d v="2023-03-21T00:00:00"/>
        <d v="2023-03-23T00:00:00"/>
        <d v="2023-03-27T00:00:00"/>
        <d v="2023-03-28T00:00:00"/>
        <d v="2023-03-29T00:00:00"/>
        <d v="2023-04-01T00:00:00"/>
        <d v="2023-04-04T00:00:00"/>
        <d v="2023-04-06T00:00:00"/>
        <d v="2023-04-07T00:00:00"/>
        <d v="2023-04-08T00:00:00"/>
        <d v="2023-04-09T00:00:00"/>
        <d v="2023-04-12T00:00:00"/>
        <d v="2023-04-14T00:00:00"/>
        <d v="2023-04-15T00:00:00"/>
        <d v="2023-04-17T00:00:00"/>
        <d v="2023-04-18T00:00:00"/>
        <d v="2023-04-21T00:00:00"/>
        <d v="2023-04-24T00:00:00"/>
        <d v="2023-04-26T00:00:00"/>
        <d v="2023-04-30T00:00:00"/>
        <d v="2023-05-01T00:00:00"/>
        <d v="2023-05-02T00:00:00"/>
        <d v="2023-05-06T00:00:00"/>
        <d v="2023-05-07T00:00:00"/>
        <d v="2023-05-08T00:00:00"/>
        <d v="2023-05-09T00:00:00"/>
        <d v="2023-05-10T00:00:00"/>
        <d v="2023-05-11T00:00:00"/>
        <d v="2023-05-12T00:00:00"/>
        <d v="2023-05-13T00:00:00"/>
        <d v="2023-05-15T00:00:00"/>
        <d v="2023-05-22T00:00:00"/>
        <d v="2023-05-24T00:00:00"/>
        <d v="2023-05-25T00:00:00"/>
        <d v="2023-05-31T00:00:00"/>
        <d v="2023-06-01T00:00:00"/>
        <d v="2023-06-04T00:00:00"/>
        <d v="2023-06-09T00:00:00"/>
        <d v="2023-06-11T00:00:00"/>
        <d v="2023-06-12T00:00:00"/>
        <d v="2023-06-13T00:00:00"/>
        <d v="2023-06-14T00:00:00"/>
        <d v="2023-06-15T00:00:00"/>
        <d v="2023-06-17T00:00:00"/>
        <d v="2023-06-19T00:00:00"/>
        <d v="2023-06-20T00:00:00"/>
        <d v="2023-06-21T00:00:00"/>
        <d v="2023-06-25T00:00:00"/>
        <d v="2023-06-26T00:00:00"/>
        <d v="2023-06-27T00:00:00"/>
        <d v="2023-06-28T00:00:00"/>
        <d v="2023-06-29T00:00:00"/>
        <d v="2023-06-30T00:00:00"/>
        <d v="2023-07-04T00:00:00"/>
        <d v="2023-07-06T00:00:00"/>
        <d v="2023-07-07T00:00:00"/>
        <d v="2023-07-08T00:00:00"/>
        <d v="2023-07-11T00:00:00"/>
        <d v="2023-07-12T00:00:00"/>
        <d v="2023-07-19T00:00:00"/>
        <d v="2023-07-23T00:00:00"/>
        <d v="2023-07-24T00:00:00"/>
        <d v="2023-07-26T00:00:00"/>
        <d v="2023-07-28T00:00:00"/>
        <d v="2023-07-29T00:00:00"/>
        <d v="2023-08-08T00:00:00"/>
        <d v="2023-08-09T00:00:00"/>
        <d v="2023-08-10T00:00:00"/>
        <d v="2023-08-14T00:00:00"/>
        <d v="2023-08-16T00:00:00"/>
        <d v="2023-08-19T00:00:00"/>
        <d v="2023-08-25T00:00:00"/>
        <d v="2023-08-26T00:00:00"/>
        <d v="2023-08-29T00:00:00"/>
        <d v="2023-08-31T00:00:00"/>
        <d v="2023-09-01T00:00:00"/>
        <d v="2023-09-03T00:00:00"/>
        <d v="2023-09-09T00:00:00"/>
        <d v="2023-09-15T00:00:00"/>
        <d v="2023-09-17T00:00:00"/>
        <d v="2023-09-20T00:00:00"/>
        <d v="2023-09-21T00:00:00"/>
        <d v="2023-09-23T00:00:00"/>
        <d v="2023-09-28T00:00:00"/>
        <d v="2023-09-29T00:00:00"/>
        <d v="2023-10-05T00:00:00"/>
        <d v="2023-10-06T00:00:00"/>
        <d v="2023-10-10T00:00:00"/>
        <d v="2023-10-17T00:00:00"/>
        <d v="2023-10-19T00:00:00"/>
        <d v="2023-10-22T00:00:00"/>
        <d v="2023-10-25T00:00:00"/>
        <d v="2023-10-26T00:00:00"/>
        <d v="2023-10-29T00:00:00"/>
        <d v="2023-10-31T00:00:00"/>
        <d v="2023-11-01T00:00:00"/>
        <d v="2023-11-02T00:00:00"/>
        <d v="2023-11-06T00:00:00"/>
        <d v="2023-11-07T00:00:00"/>
        <d v="2023-11-11T00:00:00"/>
        <d v="2023-11-12T00:00:00"/>
        <d v="2023-11-13T00:00:00"/>
        <d v="2023-11-14T00:00:00"/>
        <d v="2023-11-15T00:00:00"/>
        <d v="2023-11-16T00:00:00"/>
        <d v="2023-11-22T00:00:00"/>
        <d v="2023-11-24T00:00:00"/>
        <d v="2023-11-27T00:00:00"/>
        <d v="2023-12-05T00:00:00"/>
        <d v="2023-12-06T00:00:00"/>
        <d v="2023-12-08T00:00:00"/>
        <d v="2023-12-14T00:00:00"/>
        <d v="2023-12-16T00:00:00"/>
        <d v="2023-12-17T00:00:00"/>
        <d v="2023-12-18T00:00:00"/>
        <d v="2023-12-20T00:00:00"/>
        <d v="2023-12-24T00:00:00"/>
        <d v="2023-12-26T00:00:00"/>
        <d v="2023-12-30T00:00:00"/>
      </sharedItems>
    </cacheField>
    <cacheField name="[appointments].[appointment_date (Month)].[appointment_date (Month)]" caption="appointment_date (Month)" numFmtId="0" hierarchy="7" level="1">
      <sharedItems count="12">
        <s v="يناير"/>
        <s v="فبراير"/>
        <s v="مارس"/>
        <s v="أبريل"/>
        <s v="مايو"/>
        <s v="يونيو"/>
        <s v="يوليو"/>
        <s v="أغسطس"/>
        <s v="سبتمبر"/>
        <s v="أكتوبر"/>
        <s v="نوفمبر"/>
        <s v="ديسمبر"/>
      </sharedItems>
    </cacheField>
  </cacheFields>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2" memberValueDatatype="7" unbalanced="0">
      <fieldsUsage count="2">
        <fieldUsage x="-1"/>
        <fieldUsage x="2"/>
      </fieldsUsage>
    </cacheHierarchy>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2" memberValueDatatype="130" unbalanced="0">
      <fieldsUsage count="2">
        <fieldUsage x="-1"/>
        <fieldUsage x="0"/>
      </fieldsUsage>
    </cacheHierarchy>
    <cacheHierarchy uniqueName="[appointments].[status]" caption="status" attribute="1" defaultMemberUniqueName="[appointments].[status].[All]" allUniqueName="[appointments].[status].[All]" dimensionUniqueName="[appointments]" displayFolder="" count="0"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2" memberValueDatatype="130" unbalanced="0">
      <fieldsUsage count="2">
        <fieldUsage x="-1"/>
        <fieldUsage x="3"/>
      </fieldsUsage>
    </cacheHierarchy>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0" memberValueDatatype="130" unbalanced="0"/>
    <cacheHierarchy uniqueName="[patients].[age category]" caption="age category" attribute="1" defaultMemberUniqueName="[patients].[age category].[All]" allUniqueName="[patients].[age category].[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oneField="1">
      <fieldsUsage count="1">
        <fieldUsage x="1"/>
      </fieldsUsage>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Female]" caption="Female" measure="1" displayFolder="" measureGroup="patients" count="0"/>
    <cacheHierarchy uniqueName="[Measures].[Male]" caption="Male" measure="1" displayFolder="" measureGroup="patients" count="0"/>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39.842889930558" backgroundQuery="1" createdVersion="8" refreshedVersion="8" minRefreshableVersion="3" recordCount="0" supportSubquery="1" supportAdvancedDrill="1" xr:uid="{482276E4-4A5D-4AF2-B6D1-4BEB6886EC75}">
  <cacheSource type="external" connectionId="6"/>
  <cacheFields count="1">
    <cacheField name="[Measures].[Completed Appointments]" caption="Completed Appointments" numFmtId="0" hierarchy="71" level="32767"/>
  </cacheFields>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0" memberValueDatatype="130" unbalanced="0"/>
    <cacheHierarchy uniqueName="[appointments].[status]" caption="status" attribute="1" defaultMemberUniqueName="[appointments].[status].[All]" allUniqueName="[appointments].[status].[All]" dimensionUniqueName="[appointments]" displayFolder="" count="0"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0" memberValueDatatype="130" unbalanced="0"/>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0"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0" memberValueDatatype="130" unbalanced="0"/>
    <cacheHierarchy uniqueName="[patients].[age category]" caption="age category" attribute="1" defaultMemberUniqueName="[patients].[age category].[All]" allUniqueName="[patients].[age category].[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oneField="1">
      <fieldsUsage count="1">
        <fieldUsage x="0"/>
      </fieldsUsage>
    </cacheHierarchy>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Female]" caption="Female" measure="1" displayFolder="" measureGroup="patients" count="0"/>
    <cacheHierarchy uniqueName="[Measures].[Male]" caption="Male" measure="1" displayFolder="" measureGroup="patients" count="0"/>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40.104370717592" backgroundQuery="1" createdVersion="8" refreshedVersion="8" minRefreshableVersion="3" recordCount="0" supportSubquery="1" supportAdvancedDrill="1" xr:uid="{F57ECA64-3DD7-49D4-865F-9AF394472787}">
  <cacheSource type="external" connectionId="6"/>
  <cacheFields count="4">
    <cacheField name="[appointments].[appointment_date].[appointment_date]" caption="appointment_date" numFmtId="0" hierarchy="3" level="1">
      <sharedItems containsSemiMixedTypes="0" containsNonDate="0" containsDate="1" containsString="0" minDate="2023-01-01T00:00:00" maxDate="2023-12-31T00:00:00" count="158">
        <d v="2023-01-01T00:00:00"/>
        <d v="2023-01-02T00:00:00"/>
        <d v="2023-01-03T00:00:00"/>
        <d v="2023-01-05T00:00:00"/>
        <d v="2023-01-06T00:00:00"/>
        <d v="2023-01-07T00:00:00"/>
        <d v="2023-01-08T00:00:00"/>
        <d v="2023-01-11T00:00:00"/>
        <d v="2023-01-12T00:00:00"/>
        <d v="2023-01-13T00:00:00"/>
        <d v="2023-01-15T00:00:00"/>
        <d v="2023-01-16T00:00:00"/>
        <d v="2023-01-17T00:00:00"/>
        <d v="2023-01-20T00:00:00"/>
        <d v="2023-01-24T00:00:00"/>
        <d v="2023-01-26T00:00:00"/>
        <d v="2023-01-28T00:00:00"/>
        <d v="2023-01-30T00:00:00"/>
        <d v="2023-02-03T00:00:00"/>
        <d v="2023-02-04T00:00:00"/>
        <d v="2023-02-05T00:00:00"/>
        <d v="2023-02-06T00:00:00"/>
        <d v="2023-02-12T00:00:00"/>
        <d v="2023-02-13T00:00:00"/>
        <d v="2023-02-14T00:00:00"/>
        <d v="2023-02-18T00:00:00"/>
        <d v="2023-02-23T00:00:00"/>
        <d v="2023-02-25T00:00:00"/>
        <d v="2023-02-26T00:00:00"/>
        <d v="2023-02-28T00:00:00"/>
        <d v="2023-03-02T00:00:00"/>
        <d v="2023-03-03T00:00:00"/>
        <d v="2023-03-05T00:00:00"/>
        <d v="2023-03-06T00:00:00"/>
        <d v="2023-03-08T00:00:00"/>
        <d v="2023-03-09T00:00:00"/>
        <d v="2023-03-14T00:00:00"/>
        <d v="2023-03-16T00:00:00"/>
        <d v="2023-03-17T00:00:00"/>
        <d v="2023-03-21T00:00:00"/>
        <d v="2023-03-23T00:00:00"/>
        <d v="2023-03-27T00:00:00"/>
        <d v="2023-03-28T00:00:00"/>
        <d v="2023-03-29T00:00:00"/>
        <d v="2023-04-01T00:00:00"/>
        <d v="2023-04-04T00:00:00"/>
        <d v="2023-04-06T00:00:00"/>
        <d v="2023-04-07T00:00:00"/>
        <d v="2023-04-08T00:00:00"/>
        <d v="2023-04-09T00:00:00"/>
        <d v="2023-04-12T00:00:00"/>
        <d v="2023-04-14T00:00:00"/>
        <d v="2023-04-15T00:00:00"/>
        <d v="2023-04-17T00:00:00"/>
        <d v="2023-04-18T00:00:00"/>
        <d v="2023-04-21T00:00:00"/>
        <d v="2023-04-24T00:00:00"/>
        <d v="2023-04-26T00:00:00"/>
        <d v="2023-04-30T00:00:00"/>
        <d v="2023-05-01T00:00:00"/>
        <d v="2023-05-02T00:00:00"/>
        <d v="2023-05-06T00:00:00"/>
        <d v="2023-05-07T00:00:00"/>
        <d v="2023-05-08T00:00:00"/>
        <d v="2023-05-09T00:00:00"/>
        <d v="2023-05-10T00:00:00"/>
        <d v="2023-05-11T00:00:00"/>
        <d v="2023-05-12T00:00:00"/>
        <d v="2023-05-13T00:00:00"/>
        <d v="2023-05-15T00:00:00"/>
        <d v="2023-05-22T00:00:00"/>
        <d v="2023-05-24T00:00:00"/>
        <d v="2023-05-25T00:00:00"/>
        <d v="2023-05-31T00:00:00"/>
        <d v="2023-06-01T00:00:00"/>
        <d v="2023-06-04T00:00:00"/>
        <d v="2023-06-09T00:00:00"/>
        <d v="2023-06-11T00:00:00"/>
        <d v="2023-06-12T00:00:00"/>
        <d v="2023-06-13T00:00:00"/>
        <d v="2023-06-14T00:00:00"/>
        <d v="2023-06-15T00:00:00"/>
        <d v="2023-06-17T00:00:00"/>
        <d v="2023-06-19T00:00:00"/>
        <d v="2023-06-20T00:00:00"/>
        <d v="2023-06-21T00:00:00"/>
        <d v="2023-06-25T00:00:00"/>
        <d v="2023-06-26T00:00:00"/>
        <d v="2023-06-27T00:00:00"/>
        <d v="2023-06-28T00:00:00"/>
        <d v="2023-06-29T00:00:00"/>
        <d v="2023-06-30T00:00:00"/>
        <d v="2023-07-04T00:00:00"/>
        <d v="2023-07-06T00:00:00"/>
        <d v="2023-07-07T00:00:00"/>
        <d v="2023-07-08T00:00:00"/>
        <d v="2023-07-11T00:00:00"/>
        <d v="2023-07-12T00:00:00"/>
        <d v="2023-07-19T00:00:00"/>
        <d v="2023-07-23T00:00:00"/>
        <d v="2023-07-24T00:00:00"/>
        <d v="2023-07-26T00:00:00"/>
        <d v="2023-07-28T00:00:00"/>
        <d v="2023-07-29T00:00:00"/>
        <d v="2023-08-08T00:00:00"/>
        <d v="2023-08-09T00:00:00"/>
        <d v="2023-08-10T00:00:00"/>
        <d v="2023-08-14T00:00:00"/>
        <d v="2023-08-16T00:00:00"/>
        <d v="2023-08-19T00:00:00"/>
        <d v="2023-08-25T00:00:00"/>
        <d v="2023-08-26T00:00:00"/>
        <d v="2023-08-29T00:00:00"/>
        <d v="2023-08-31T00:00:00"/>
        <d v="2023-09-01T00:00:00"/>
        <d v="2023-09-03T00:00:00"/>
        <d v="2023-09-09T00:00:00"/>
        <d v="2023-09-15T00:00:00"/>
        <d v="2023-09-17T00:00:00"/>
        <d v="2023-09-20T00:00:00"/>
        <d v="2023-09-21T00:00:00"/>
        <d v="2023-09-23T00:00:00"/>
        <d v="2023-09-28T00:00:00"/>
        <d v="2023-09-29T00:00:00"/>
        <d v="2023-10-05T00:00:00"/>
        <d v="2023-10-06T00:00:00"/>
        <d v="2023-10-10T00:00:00"/>
        <d v="2023-10-17T00:00:00"/>
        <d v="2023-10-19T00:00:00"/>
        <d v="2023-10-22T00:00:00"/>
        <d v="2023-10-25T00:00:00"/>
        <d v="2023-10-26T00:00:00"/>
        <d v="2023-10-29T00:00:00"/>
        <d v="2023-10-31T00:00:00"/>
        <d v="2023-11-01T00:00:00"/>
        <d v="2023-11-02T00:00:00"/>
        <d v="2023-11-06T00:00:00"/>
        <d v="2023-11-07T00:00:00"/>
        <d v="2023-11-11T00:00:00"/>
        <d v="2023-11-12T00:00:00"/>
        <d v="2023-11-13T00:00:00"/>
        <d v="2023-11-14T00:00:00"/>
        <d v="2023-11-15T00:00:00"/>
        <d v="2023-11-16T00:00:00"/>
        <d v="2023-11-22T00:00:00"/>
        <d v="2023-11-24T00:00:00"/>
        <d v="2023-11-27T00:00:00"/>
        <d v="2023-12-05T00:00:00"/>
        <d v="2023-12-06T00:00:00"/>
        <d v="2023-12-08T00:00:00"/>
        <d v="2023-12-14T00:00:00"/>
        <d v="2023-12-16T00:00:00"/>
        <d v="2023-12-17T00:00:00"/>
        <d v="2023-12-18T00:00:00"/>
        <d v="2023-12-20T00:00:00"/>
        <d v="2023-12-24T00:00:00"/>
        <d v="2023-12-26T00:00:00"/>
        <d v="2023-12-30T00:00:00"/>
      </sharedItems>
    </cacheField>
    <cacheField name="[appointments].[appointment_date (Month)].[appointment_date (Month)]" caption="appointment_date (Month)" numFmtId="0" hierarchy="7" level="1">
      <sharedItems count="12">
        <s v="يناير"/>
        <s v="فبراير"/>
        <s v="مارس"/>
        <s v="أبريل"/>
        <s v="مايو"/>
        <s v="يونيو"/>
        <s v="يوليو"/>
        <s v="أغسطس"/>
        <s v="سبتمبر"/>
        <s v="أكتوبر"/>
        <s v="نوفمبر"/>
        <s v="ديسمبر"/>
      </sharedItems>
    </cacheField>
    <cacheField name="[Measures].[Count of appointment_date]" caption="Count of appointment_date" numFmtId="0" hierarchy="67" level="32767"/>
    <cacheField name="[doctors].[hospital_branch].[hospital_branch]" caption="hospital_branch" numFmtId="0" hierarchy="23" level="1">
      <sharedItems containsSemiMixedTypes="0" containsNonDate="0" containsString="0"/>
    </cacheField>
  </cacheFields>
  <cacheHierarchies count="86">
    <cacheHierarchy uniqueName="[appointments].[appointment_id]" caption="appointment_id" attribute="1" defaultMemberUniqueName="[appointments].[appointment_id].[All]" allUniqueName="[appointments].[appointment_id].[All]" dimensionUniqueName="[appointments]" displayFolder="" count="2" memberValueDatatype="130" unbalanced="0"/>
    <cacheHierarchy uniqueName="[appointments].[patient_id]" caption="patient_id" attribute="1" defaultMemberUniqueName="[appointments].[patient_id].[All]" allUniqueName="[appointments].[patient_id].[All]" dimensionUniqueName="[appointments]" displayFolder="" count="2" memberValueDatatype="130" unbalanced="0"/>
    <cacheHierarchy uniqueName="[appointments].[doctor_id]" caption="doctor_id" attribute="1" defaultMemberUniqueName="[appointments].[doctor_id].[All]" allUniqueName="[appointments].[doctor_id].[All]" dimensionUniqueName="[appointments]" displayFolder="" count="2"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2" memberValueDatatype="7" unbalanced="0">
      <fieldsUsage count="2">
        <fieldUsage x="-1"/>
        <fieldUsage x="0"/>
      </fieldsUsage>
    </cacheHierarchy>
    <cacheHierarchy uniqueName="[appointments].[appointment_time]" caption="appointment_time" attribute="1" time="1" defaultMemberUniqueName="[appointments].[appointment_time].[All]" allUniqueName="[appointments].[appointment_time].[All]" dimensionUniqueName="[appointments]" displayFolder="" count="2" memberValueDatatype="7" unbalanced="0"/>
    <cacheHierarchy uniqueName="[appointments].[reason_for_visit]" caption="reason_for_visit" attribute="1" defaultMemberUniqueName="[appointments].[reason_for_visit].[All]" allUniqueName="[appointments].[reason_for_visit].[All]" dimensionUniqueName="[appointments]" displayFolder="" count="2" memberValueDatatype="130" unbalanced="0"/>
    <cacheHierarchy uniqueName="[appointments].[status]" caption="status" attribute="1" defaultMemberUniqueName="[appointments].[status].[All]" allUniqueName="[appointments].[status].[All]" dimensionUniqueName="[appointments]" displayFolder="" count="2"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2" memberValueDatatype="130" unbalanced="0">
      <fieldsUsage count="2">
        <fieldUsage x="-1"/>
        <fieldUsage x="1"/>
      </fieldsUsage>
    </cacheHierarchy>
    <cacheHierarchy uniqueName="[appointments].[appointment_time (Hour)]" caption="appointment_time (Hour)" attribute="1" defaultMemberUniqueName="[appointments].[appointment_time (Hour)].[All]" allUniqueName="[appointments].[appointment_time (Hour)].[All]" dimensionUniqueName="[appointments]" displayFolder="" count="2"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2" memberValueDatatype="130" unbalanced="0"/>
    <cacheHierarchy uniqueName="[billing].[bill_id]" caption="bill_id" attribute="1" defaultMemberUniqueName="[billing].[bill_id].[All]" allUniqueName="[billing].[bill_id].[All]" dimensionUniqueName="[billing]" displayFolder="" count="2" memberValueDatatype="130" unbalanced="0"/>
    <cacheHierarchy uniqueName="[billing].[patient_id]" caption="patient_id" attribute="1" defaultMemberUniqueName="[billing].[patient_id].[All]" allUniqueName="[billing].[patient_id].[All]" dimensionUniqueName="[billing]" displayFolder="" count="2" memberValueDatatype="130" unbalanced="0"/>
    <cacheHierarchy uniqueName="[billing].[treatment_id]" caption="treatment_id" attribute="1" defaultMemberUniqueName="[billing].[treatment_id].[All]" allUniqueName="[billing].[treatment_id].[All]" dimensionUniqueName="[billing]" displayFolder="" count="2" memberValueDatatype="130" unbalanced="0"/>
    <cacheHierarchy uniqueName="[billing].[bill_date]" caption="bill_date" attribute="1" time="1" defaultMemberUniqueName="[billing].[bill_date].[All]" allUniqueName="[billing].[bill_date].[All]" dimensionUniqueName="[billing]" displayFolder="" count="2" memberValueDatatype="7" unbalanced="0"/>
    <cacheHierarchy uniqueName="[billing].[amount]" caption="amount" attribute="1" defaultMemberUniqueName="[billing].[amount].[All]" allUniqueName="[billing].[amount].[All]" dimensionUniqueName="[billing]" displayFolder="" count="2" memberValueDatatype="5" unbalanced="0"/>
    <cacheHierarchy uniqueName="[billing].[payment_method]" caption="payment_method" attribute="1" defaultMemberUniqueName="[billing].[payment_method].[All]" allUniqueName="[billing].[payment_method].[All]" dimensionUniqueName="[billing]" displayFolder="" count="2" memberValueDatatype="130" unbalanced="0"/>
    <cacheHierarchy uniqueName="[billing].[payment_status]" caption="payment_status" attribute="1" defaultMemberUniqueName="[billing].[payment_status].[All]" allUniqueName="[billing].[payment_status].[All]" dimensionUniqueName="[billing]" displayFolder="" count="2" memberValueDatatype="130" unbalanced="0"/>
    <cacheHierarchy uniqueName="[doctors].[doctor_id]" caption="doctor_id" attribute="1" defaultMemberUniqueName="[doctors].[doctor_id].[All]" allUniqueName="[doctors].[doctor_id].[All]" dimensionUniqueName="[doctors]" displayFolder="" count="2" memberValueDatatype="130" unbalanced="0"/>
    <cacheHierarchy uniqueName="[doctors].[first_name]" caption="first_name" attribute="1" defaultMemberUniqueName="[doctors].[first_name].[All]" allUniqueName="[doctors].[first_name].[All]" dimensionUniqueName="[doctors]" displayFolder="" count="2" memberValueDatatype="130" unbalanced="0"/>
    <cacheHierarchy uniqueName="[doctors].[last_name]" caption="last_name" attribute="1" defaultMemberUniqueName="[doctors].[last_name].[All]" allUniqueName="[doctors].[last_name].[All]" dimensionUniqueName="[doctors]" displayFolder="" count="2" memberValueDatatype="130" unbalanced="0"/>
    <cacheHierarchy uniqueName="[doctors].[specialization]" caption="specialization" attribute="1" defaultMemberUniqueName="[doctors].[specialization].[All]" allUniqueName="[doctors].[specialization].[All]" dimensionUniqueName="[doctors]" displayFolder="" count="2" memberValueDatatype="130" unbalanced="0"/>
    <cacheHierarchy uniqueName="[doctors].[phone_number]" caption="phone_number" attribute="1" defaultMemberUniqueName="[doctors].[phone_number].[All]" allUniqueName="[doctors].[phone_number].[All]" dimensionUniqueName="[doctors]" displayFolder="" count="2" memberValueDatatype="5" unbalanced="0"/>
    <cacheHierarchy uniqueName="[doctors].[years_experience]" caption="years_experience" attribute="1" defaultMemberUniqueName="[doctors].[years_experience].[All]" allUniqueName="[doctors].[years_experience].[All]" dimensionUniqueName="[doctors]" displayFolder="" count="2" memberValueDatatype="20" unbalanced="0"/>
    <cacheHierarchy uniqueName="[doctors].[hospital_branch]" caption="hospital_branch" attribute="1" defaultMemberUniqueName="[doctors].[hospital_branch].[All]" allUniqueName="[doctors].[hospital_branch].[All]" dimensionUniqueName="[doctors]" displayFolder="" count="2" memberValueDatatype="130" unbalanced="0">
      <fieldsUsage count="2">
        <fieldUsage x="-1"/>
        <fieldUsage x="3"/>
      </fieldsUsage>
    </cacheHierarchy>
    <cacheHierarchy uniqueName="[doctors].[email]" caption="email" attribute="1" defaultMemberUniqueName="[doctors].[email].[All]" allUniqueName="[doctors].[email].[All]" dimensionUniqueName="[doctors]" displayFolder="" count="2" memberValueDatatype="130" unbalanced="0"/>
    <cacheHierarchy uniqueName="[doctors].[Experience Category]" caption="Experience Category" attribute="1" defaultMemberUniqueName="[doctors].[Experience Category].[All]" allUniqueName="[doctors].[Experience Category].[All]" dimensionUniqueName="[doctors]" displayFolder="" count="2" memberValueDatatype="130" unbalanced="0"/>
    <cacheHierarchy uniqueName="[patients].[patient_id]" caption="patient_id" attribute="1" defaultMemberUniqueName="[patients].[patient_id].[All]" allUniqueName="[patients].[patient_id].[All]" dimensionUniqueName="[patients]" displayFolder="" count="2" memberValueDatatype="130" unbalanced="0"/>
    <cacheHierarchy uniqueName="[patients].[first_name]" caption="first_name" attribute="1" defaultMemberUniqueName="[patients].[first_name].[All]" allUniqueName="[patients].[first_name].[All]" dimensionUniqueName="[patients]" displayFolder="" count="2" memberValueDatatype="130" unbalanced="0"/>
    <cacheHierarchy uniqueName="[patients].[last_name]" caption="last_name" attribute="1" defaultMemberUniqueName="[patients].[last_name].[All]" allUniqueName="[patients].[last_name].[All]" dimensionUniqueName="[patients]" displayFolder="" count="2"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ate_of_birth]" caption="date_of_birth" attribute="1" time="1" defaultMemberUniqueName="[patients].[date_of_birth].[All]" allUniqueName="[patients].[date_of_birth].[All]" dimensionUniqueName="[patients]" displayFolder="" count="2" memberValueDatatype="7" unbalanced="0"/>
    <cacheHierarchy uniqueName="[patients].[contact_number]" caption="contact_number" attribute="1" defaultMemberUniqueName="[patients].[contact_number].[All]" allUniqueName="[patients].[contact_number].[All]" dimensionUniqueName="[patients]" displayFolder="" count="2" memberValueDatatype="5" unbalanced="0"/>
    <cacheHierarchy uniqueName="[patients].[address]" caption="address" attribute="1" defaultMemberUniqueName="[patients].[address].[All]" allUniqueName="[patients].[address].[All]" dimensionUniqueName="[patients]" displayFolder="" count="2" memberValueDatatype="130" unbalanced="0"/>
    <cacheHierarchy uniqueName="[patients].[registration_date]" caption="registration_date" attribute="1" time="1" defaultMemberUniqueName="[patients].[registration_date].[All]" allUniqueName="[patients].[registration_date].[All]" dimensionUniqueName="[patients]" displayFolder="" count="2" memberValueDatatype="7" unbalanced="0"/>
    <cacheHierarchy uniqueName="[patients].[insurance_provider]" caption="insurance_provider" attribute="1" defaultMemberUniqueName="[patients].[insurance_provider].[All]" allUniqueName="[patients].[insurance_provider].[All]" dimensionUniqueName="[patients]" displayFolder="" count="2" memberValueDatatype="130" unbalanced="0"/>
    <cacheHierarchy uniqueName="[patients].[insurance_number]" caption="insurance_number" attribute="1" defaultMemberUniqueName="[patients].[insurance_number].[All]" allUniqueName="[patients].[insurance_number].[All]" dimensionUniqueName="[patients]" displayFolder="" count="2" memberValueDatatype="130" unbalanced="0"/>
    <cacheHierarchy uniqueName="[patients].[email]" caption="email" attribute="1" defaultMemberUniqueName="[patients].[email].[All]" allUniqueName="[patients].[email].[All]" dimensionUniqueName="[patients]" displayFolder="" count="2" memberValueDatatype="130" unbalanced="0"/>
    <cacheHierarchy uniqueName="[patients].[date_of_birth (Year)]" caption="date_of_birth (Year)" attribute="1" defaultMemberUniqueName="[patients].[date_of_birth (Year)].[All]" allUniqueName="[patients].[date_of_birth (Year)].[All]" dimensionUniqueName="[patients]" displayFolder="" count="2"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2" memberValueDatatype="130" unbalanced="0"/>
    <cacheHierarchy uniqueName="[patients].[date_of_birth (Month)]" caption="date_of_birth (Month)" attribute="1" defaultMemberUniqueName="[patients].[date_of_birth (Month)].[All]" allUniqueName="[patients].[date_of_birth (Month)].[All]" dimensionUniqueName="[patients]" displayFolder="" count="2" memberValueDatatype="130" unbalanced="0"/>
    <cacheHierarchy uniqueName="[patients].[decade]" caption="decade" attribute="1" defaultMemberUniqueName="[patients].[decade].[All]" allUniqueName="[patients].[decade].[All]" dimensionUniqueName="[patients]" displayFolder="" count="2" memberValueDatatype="130" unbalanced="0"/>
    <cacheHierarchy uniqueName="[patients].[age category]" caption="age category" attribute="1" defaultMemberUniqueName="[patients].[age category].[All]" allUniqueName="[patients].[age category].[All]" dimensionUniqueName="[patients]" displayFolder="" count="2" memberValueDatatype="130" unbalanced="0"/>
    <cacheHierarchy uniqueName="[patients].[age]" caption="age" attribute="1" defaultMemberUniqueName="[patients].[age].[All]" allUniqueName="[patients].[age].[All]" dimensionUniqueName="[patients]" displayFolder="" count="2" memberValueDatatype="20" unbalanced="0"/>
    <cacheHierarchy uniqueName="[patients].[Appointments Count]" caption="Appointments Count" attribute="1" defaultMemberUniqueName="[patients].[Appointments Count].[All]" allUniqueName="[patients].[Appointments Count].[All]" dimensionUniqueName="[patients]" displayFolder="" count="2"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2"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2" memberValueDatatype="130" unbalanced="0"/>
    <cacheHierarchy uniqueName="[treatments].[treatment_id]" caption="treatment_id" attribute="1" defaultMemberUniqueName="[treatments].[treatment_id].[All]" allUniqueName="[treatments].[treatment_id].[All]" dimensionUniqueName="[treatments]" displayFolder="" count="2" memberValueDatatype="130" unbalanced="0"/>
    <cacheHierarchy uniqueName="[treatments].[appointment_id]" caption="appointment_id" attribute="1" defaultMemberUniqueName="[treatments].[appointment_id].[All]" allUniqueName="[treatments].[appointment_id].[All]" dimensionUniqueName="[treatments]" displayFolder="" count="2" memberValueDatatype="130" unbalanced="0"/>
    <cacheHierarchy uniqueName="[treatments].[treatment_type]" caption="treatment_type" attribute="1" defaultMemberUniqueName="[treatments].[treatment_type].[All]" allUniqueName="[treatments].[treatment_type].[All]" dimensionUniqueName="[treatments]" displayFolder="" count="2" memberValueDatatype="130" unbalanced="0"/>
    <cacheHierarchy uniqueName="[treatments].[description]" caption="description" attribute="1" defaultMemberUniqueName="[treatments].[description].[All]" allUniqueName="[treatments].[description].[All]" dimensionUniqueName="[treatments]" displayFolder="" count="2" memberValueDatatype="130" unbalanced="0"/>
    <cacheHierarchy uniqueName="[treatments].[cost]" caption="cost" attribute="1" defaultMemberUniqueName="[treatments].[cost].[All]" allUniqueName="[treatments].[cost].[All]" dimensionUniqueName="[treatments]" displayFolder="" count="2" memberValueDatatype="5" unbalanced="0"/>
    <cacheHierarchy uniqueName="[treatments].[treatment_date]" caption="treatment_date" attribute="1" time="1" defaultMemberUniqueName="[treatments].[treatment_date].[All]" allUniqueName="[treatments].[treatment_date].[All]" dimensionUniqueName="[treatments]" displayFolder="" count="2"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2"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2"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2" memberValueDatatype="20" unbalanced="0" hidden="1"/>
    <cacheHierarchy uniqueName="[Measures].[Count of status]" caption="Count of status" measure="1" displayFolder="" measureGroup="appointments" count="0">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oneField="1">
      <fieldsUsage count="1">
        <fieldUsage x="2"/>
      </fieldsUsage>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Female]" caption="Female" measure="1" displayFolder="" measureGroup="patients" count="0"/>
    <cacheHierarchy uniqueName="[Measures].[Male]" caption="Male" measure="1" displayFolder="" measureGroup="patients" count="0"/>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40.104371180554" backgroundQuery="1" createdVersion="8" refreshedVersion="8" minRefreshableVersion="3" recordCount="0" supportSubquery="1" supportAdvancedDrill="1" xr:uid="{4758E3C3-40E7-429C-B558-76D5A2DA3303}">
  <cacheSource type="external" connectionId="6"/>
  <cacheFields count="4">
    <cacheField name="[patients].[age category].[age category]" caption="age category" numFmtId="0" hierarchy="41" level="1">
      <sharedItems count="3">
        <s v="adult"/>
        <s v="elderly"/>
        <s v="young adult"/>
      </sharedItems>
    </cacheField>
    <cacheField name="[Measures].[Count of gender]" caption="Count of gender" numFmtId="0" hierarchy="59" level="32767"/>
    <cacheField name="[patients].[gender].[gender]" caption="gender" numFmtId="0" hierarchy="29" level="1">
      <sharedItems count="2">
        <s v="F"/>
        <s v="M"/>
      </sharedItems>
    </cacheField>
    <cacheField name="[doctors].[hospital_branch].[hospital_branch]" caption="hospital_branch" numFmtId="0" hierarchy="23" level="1">
      <sharedItems containsSemiMixedTypes="0" containsNonDate="0" containsString="0"/>
    </cacheField>
  </cacheFields>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2" memberValueDatatype="130" unbalanced="0"/>
    <cacheHierarchy uniqueName="[appointments].[status]" caption="status" attribute="1" defaultMemberUniqueName="[appointments].[status].[All]" allUniqueName="[appointments].[status].[All]" dimensionUniqueName="[appointments]" displayFolder="" count="2"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0" memberValueDatatype="130" unbalanced="0"/>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2" memberValueDatatype="130" unbalanced="0">
      <fieldsUsage count="2">
        <fieldUsage x="-1"/>
        <fieldUsage x="3"/>
      </fieldsUsage>
    </cacheHierarchy>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fieldsUsage count="2">
        <fieldUsage x="-1"/>
        <fieldUsage x="2"/>
      </fieldsUsage>
    </cacheHierarchy>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0" memberValueDatatype="130" unbalanced="0"/>
    <cacheHierarchy uniqueName="[patients].[age category]" caption="age category" attribute="1" defaultMemberUniqueName="[patients].[age category].[All]" allUniqueName="[patients].[age category].[All]" dimensionUniqueName="[patients]" displayFolder="" count="2" memberValueDatatype="130" unbalanced="0">
      <fieldsUsage count="2">
        <fieldUsage x="-1"/>
        <fieldUsage x="0"/>
      </fieldsUsage>
    </cacheHierarchy>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oneField="1">
      <fieldsUsage count="1">
        <fieldUsage x="1"/>
      </fieldsUsage>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Female]" caption="Female" measure="1" displayFolder="" measureGroup="patients" count="0"/>
    <cacheHierarchy uniqueName="[Measures].[Male]" caption="Male" measure="1" displayFolder="" measureGroup="patients" count="0"/>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40.104371759262" backgroundQuery="1" createdVersion="8" refreshedVersion="8" minRefreshableVersion="3" recordCount="0" supportSubquery="1" supportAdvancedDrill="1" xr:uid="{7FCC1CE4-5133-4E8C-B746-36630A7B1C53}">
  <cacheSource type="external" connectionId="6"/>
  <cacheFields count="5">
    <cacheField name="[appointments].[status].[status]" caption="status" numFmtId="0" hierarchy="6" level="1">
      <sharedItems count="4">
        <s v="Cancelled"/>
        <s v="Completed"/>
        <s v="No-show"/>
        <s v="Scheduled"/>
      </sharedItems>
    </cacheField>
    <cacheField name="[Measures].[Count of status]" caption="Count of status" numFmtId="0" hierarchy="56" level="32767"/>
    <cacheField name="[appointments].[appointment_date].[appointment_date]" caption="appointment_date" numFmtId="0" hierarchy="3" level="1">
      <sharedItems containsSemiMixedTypes="0" containsNonDate="0" containsDate="1" containsString="0" minDate="2023-01-01T00:00:00" maxDate="2023-12-31T00:00:00" count="158">
        <d v="2023-01-01T00:00:00"/>
        <d v="2023-01-02T00:00:00"/>
        <d v="2023-01-03T00:00:00"/>
        <d v="2023-01-05T00:00:00"/>
        <d v="2023-01-06T00:00:00"/>
        <d v="2023-01-07T00:00:00"/>
        <d v="2023-01-08T00:00:00"/>
        <d v="2023-01-11T00:00:00"/>
        <d v="2023-01-12T00:00:00"/>
        <d v="2023-01-13T00:00:00"/>
        <d v="2023-01-15T00:00:00"/>
        <d v="2023-01-16T00:00:00"/>
        <d v="2023-01-17T00:00:00"/>
        <d v="2023-01-20T00:00:00"/>
        <d v="2023-01-24T00:00:00"/>
        <d v="2023-01-26T00:00:00"/>
        <d v="2023-01-28T00:00:00"/>
        <d v="2023-01-30T00:00:00"/>
        <d v="2023-02-03T00:00:00"/>
        <d v="2023-02-04T00:00:00"/>
        <d v="2023-02-05T00:00:00"/>
        <d v="2023-02-06T00:00:00"/>
        <d v="2023-02-12T00:00:00"/>
        <d v="2023-02-13T00:00:00"/>
        <d v="2023-02-14T00:00:00"/>
        <d v="2023-02-18T00:00:00"/>
        <d v="2023-02-23T00:00:00"/>
        <d v="2023-02-25T00:00:00"/>
        <d v="2023-02-26T00:00:00"/>
        <d v="2023-02-28T00:00:00"/>
        <d v="2023-03-02T00:00:00"/>
        <d v="2023-03-03T00:00:00"/>
        <d v="2023-03-05T00:00:00"/>
        <d v="2023-03-06T00:00:00"/>
        <d v="2023-03-08T00:00:00"/>
        <d v="2023-03-09T00:00:00"/>
        <d v="2023-03-14T00:00:00"/>
        <d v="2023-03-16T00:00:00"/>
        <d v="2023-03-17T00:00:00"/>
        <d v="2023-03-21T00:00:00"/>
        <d v="2023-03-23T00:00:00"/>
        <d v="2023-03-27T00:00:00"/>
        <d v="2023-03-28T00:00:00"/>
        <d v="2023-03-29T00:00:00"/>
        <d v="2023-04-01T00:00:00"/>
        <d v="2023-04-04T00:00:00"/>
        <d v="2023-04-06T00:00:00"/>
        <d v="2023-04-07T00:00:00"/>
        <d v="2023-04-08T00:00:00"/>
        <d v="2023-04-09T00:00:00"/>
        <d v="2023-04-12T00:00:00"/>
        <d v="2023-04-14T00:00:00"/>
        <d v="2023-04-15T00:00:00"/>
        <d v="2023-04-17T00:00:00"/>
        <d v="2023-04-18T00:00:00"/>
        <d v="2023-04-21T00:00:00"/>
        <d v="2023-04-24T00:00:00"/>
        <d v="2023-04-26T00:00:00"/>
        <d v="2023-04-30T00:00:00"/>
        <d v="2023-05-01T00:00:00"/>
        <d v="2023-05-02T00:00:00"/>
        <d v="2023-05-06T00:00:00"/>
        <d v="2023-05-07T00:00:00"/>
        <d v="2023-05-08T00:00:00"/>
        <d v="2023-05-09T00:00:00"/>
        <d v="2023-05-10T00:00:00"/>
        <d v="2023-05-11T00:00:00"/>
        <d v="2023-05-12T00:00:00"/>
        <d v="2023-05-13T00:00:00"/>
        <d v="2023-05-15T00:00:00"/>
        <d v="2023-05-22T00:00:00"/>
        <d v="2023-05-24T00:00:00"/>
        <d v="2023-05-25T00:00:00"/>
        <d v="2023-05-31T00:00:00"/>
        <d v="2023-06-01T00:00:00"/>
        <d v="2023-06-04T00:00:00"/>
        <d v="2023-06-09T00:00:00"/>
        <d v="2023-06-11T00:00:00"/>
        <d v="2023-06-12T00:00:00"/>
        <d v="2023-06-13T00:00:00"/>
        <d v="2023-06-14T00:00:00"/>
        <d v="2023-06-15T00:00:00"/>
        <d v="2023-06-17T00:00:00"/>
        <d v="2023-06-19T00:00:00"/>
        <d v="2023-06-20T00:00:00"/>
        <d v="2023-06-21T00:00:00"/>
        <d v="2023-06-25T00:00:00"/>
        <d v="2023-06-26T00:00:00"/>
        <d v="2023-06-27T00:00:00"/>
        <d v="2023-06-28T00:00:00"/>
        <d v="2023-06-29T00:00:00"/>
        <d v="2023-06-30T00:00:00"/>
        <d v="2023-07-04T00:00:00"/>
        <d v="2023-07-06T00:00:00"/>
        <d v="2023-07-07T00:00:00"/>
        <d v="2023-07-08T00:00:00"/>
        <d v="2023-07-11T00:00:00"/>
        <d v="2023-07-12T00:00:00"/>
        <d v="2023-07-19T00:00:00"/>
        <d v="2023-07-23T00:00:00"/>
        <d v="2023-07-24T00:00:00"/>
        <d v="2023-07-26T00:00:00"/>
        <d v="2023-07-28T00:00:00"/>
        <d v="2023-07-29T00:00:00"/>
        <d v="2023-08-08T00:00:00"/>
        <d v="2023-08-09T00:00:00"/>
        <d v="2023-08-10T00:00:00"/>
        <d v="2023-08-14T00:00:00"/>
        <d v="2023-08-16T00:00:00"/>
        <d v="2023-08-19T00:00:00"/>
        <d v="2023-08-25T00:00:00"/>
        <d v="2023-08-26T00:00:00"/>
        <d v="2023-08-29T00:00:00"/>
        <d v="2023-08-31T00:00:00"/>
        <d v="2023-09-01T00:00:00"/>
        <d v="2023-09-03T00:00:00"/>
        <d v="2023-09-09T00:00:00"/>
        <d v="2023-09-15T00:00:00"/>
        <d v="2023-09-17T00:00:00"/>
        <d v="2023-09-20T00:00:00"/>
        <d v="2023-09-21T00:00:00"/>
        <d v="2023-09-23T00:00:00"/>
        <d v="2023-09-28T00:00:00"/>
        <d v="2023-09-29T00:00:00"/>
        <d v="2023-10-05T00:00:00"/>
        <d v="2023-10-06T00:00:00"/>
        <d v="2023-10-10T00:00:00"/>
        <d v="2023-10-17T00:00:00"/>
        <d v="2023-10-19T00:00:00"/>
        <d v="2023-10-22T00:00:00"/>
        <d v="2023-10-25T00:00:00"/>
        <d v="2023-10-26T00:00:00"/>
        <d v="2023-10-29T00:00:00"/>
        <d v="2023-10-31T00:00:00"/>
        <d v="2023-11-01T00:00:00"/>
        <d v="2023-11-02T00:00:00"/>
        <d v="2023-11-06T00:00:00"/>
        <d v="2023-11-07T00:00:00"/>
        <d v="2023-11-11T00:00:00"/>
        <d v="2023-11-12T00:00:00"/>
        <d v="2023-11-13T00:00:00"/>
        <d v="2023-11-14T00:00:00"/>
        <d v="2023-11-15T00:00:00"/>
        <d v="2023-11-16T00:00:00"/>
        <d v="2023-11-22T00:00:00"/>
        <d v="2023-11-24T00:00:00"/>
        <d v="2023-11-27T00:00:00"/>
        <d v="2023-12-05T00:00:00"/>
        <d v="2023-12-06T00:00:00"/>
        <d v="2023-12-08T00:00:00"/>
        <d v="2023-12-14T00:00:00"/>
        <d v="2023-12-16T00:00:00"/>
        <d v="2023-12-17T00:00:00"/>
        <d v="2023-12-18T00:00:00"/>
        <d v="2023-12-20T00:00:00"/>
        <d v="2023-12-24T00:00:00"/>
        <d v="2023-12-26T00:00:00"/>
        <d v="2023-12-30T00:00:00"/>
      </sharedItems>
    </cacheField>
    <cacheField name="[appointments].[appointment_date (Month)].[appointment_date (Month)]" caption="appointment_date (Month)" numFmtId="0" hierarchy="7" level="1">
      <sharedItems count="12">
        <s v="يناير"/>
        <s v="فبراير"/>
        <s v="مارس"/>
        <s v="أبريل"/>
        <s v="مايو"/>
        <s v="يونيو"/>
        <s v="يوليو"/>
        <s v="أغسطس"/>
        <s v="سبتمبر"/>
        <s v="أكتوبر"/>
        <s v="نوفمبر"/>
        <s v="ديسمبر"/>
      </sharedItems>
    </cacheField>
    <cacheField name="[doctors].[hospital_branch].[hospital_branch]" caption="hospital_branch" numFmtId="0" hierarchy="23" level="1">
      <sharedItems containsSemiMixedTypes="0" containsNonDate="0" containsString="0"/>
    </cacheField>
  </cacheFields>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2" memberValueDatatype="7" unbalanced="0">
      <fieldsUsage count="2">
        <fieldUsage x="-1"/>
        <fieldUsage x="2"/>
      </fieldsUsage>
    </cacheHierarchy>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2" memberValueDatatype="130" unbalanced="0"/>
    <cacheHierarchy uniqueName="[appointments].[status]" caption="status" attribute="1" defaultMemberUniqueName="[appointments].[status].[All]" allUniqueName="[appointments].[status].[All]" dimensionUniqueName="[appointments]" displayFolder="" count="2" memberValueDatatype="130" unbalanced="0">
      <fieldsUsage count="2">
        <fieldUsage x="-1"/>
        <fieldUsage x="0"/>
      </fieldsUsage>
    </cacheHierarchy>
    <cacheHierarchy uniqueName="[appointments].[appointment_date (Month)]" caption="appointment_date (Month)" attribute="1" defaultMemberUniqueName="[appointments].[appointment_date (Month)].[All]" allUniqueName="[appointments].[appointment_date (Month)].[All]" dimensionUniqueName="[appointments]" displayFolder="" count="2" memberValueDatatype="130" unbalanced="0">
      <fieldsUsage count="2">
        <fieldUsage x="-1"/>
        <fieldUsage x="3"/>
      </fieldsUsage>
    </cacheHierarchy>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2" memberValueDatatype="130" unbalanced="0">
      <fieldsUsage count="2">
        <fieldUsage x="-1"/>
        <fieldUsage x="4"/>
      </fieldsUsage>
    </cacheHierarchy>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0" memberValueDatatype="130" unbalanced="0"/>
    <cacheHierarchy uniqueName="[patients].[age category]" caption="age category" attribute="1" defaultMemberUniqueName="[patients].[age category].[All]" allUniqueName="[patients].[age category].[All]" dimensionUniqueName="[patients]" displayFolder="" count="2"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oneField="1">
      <fieldsUsage count="1">
        <fieldUsage x="1"/>
      </fieldsUsage>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Female]" caption="Female" measure="1" displayFolder="" measureGroup="patients" count="0"/>
    <cacheHierarchy uniqueName="[Measures].[Male]" caption="Male" measure="1" displayFolder="" measureGroup="patients" count="0"/>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40.104372106478" backgroundQuery="1" createdVersion="8" refreshedVersion="8" minRefreshableVersion="3" recordCount="0" supportSubquery="1" supportAdvancedDrill="1" xr:uid="{859A9575-0689-4860-B3D3-A72269960029}">
  <cacheSource type="external" connectionId="6"/>
  <cacheFields count="2">
    <cacheField name="[Measures].[Avg Appointments per Month]" caption="Avg Appointments per Month" numFmtId="0" hierarchy="72" level="32767"/>
    <cacheField name="[doctors].[hospital_branch].[hospital_branch]" caption="hospital_branch" numFmtId="0" hierarchy="23" level="1">
      <sharedItems containsSemiMixedTypes="0" containsNonDate="0" containsString="0"/>
    </cacheField>
  </cacheFields>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2" memberValueDatatype="130" unbalanced="0"/>
    <cacheHierarchy uniqueName="[appointments].[status]" caption="status" attribute="1" defaultMemberUniqueName="[appointments].[status].[All]" allUniqueName="[appointments].[status].[All]" dimensionUniqueName="[appointments]" displayFolder="" count="2"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2" memberValueDatatype="130" unbalanced="0"/>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2" memberValueDatatype="130" unbalanced="0">
      <fieldsUsage count="2">
        <fieldUsage x="-1"/>
        <fieldUsage x="1"/>
      </fieldsUsage>
    </cacheHierarchy>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0" memberValueDatatype="130" unbalanced="0"/>
    <cacheHierarchy uniqueName="[patients].[age category]" caption="age category" attribute="1" defaultMemberUniqueName="[patients].[age category].[All]" allUniqueName="[patients].[age category].[All]" dimensionUniqueName="[patients]" displayFolder="" count="2"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oneField="1">
      <fieldsUsage count="1">
        <fieldUsage x="0"/>
      </fieldsUsage>
    </cacheHierarchy>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Female]" caption="Female" measure="1" displayFolder="" measureGroup="patients" count="0"/>
    <cacheHierarchy uniqueName="[Measures].[Male]" caption="Male" measure="1" displayFolder="" measureGroup="patients" count="0"/>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40.104372337963" backgroundQuery="1" createdVersion="8" refreshedVersion="8" minRefreshableVersion="3" recordCount="0" supportSubquery="1" supportAdvancedDrill="1" xr:uid="{C96CB1A1-3591-41B1-B9ED-6C60F524C382}">
  <cacheSource type="external" connectionId="6"/>
  <cacheFields count="2">
    <cacheField name="[Measures].[Cancelled appointements]" caption="Cancelled appointements" numFmtId="0" hierarchy="74" level="32767"/>
    <cacheField name="[doctors].[hospital_branch].[hospital_branch]" caption="hospital_branch" numFmtId="0" hierarchy="23" level="1">
      <sharedItems containsSemiMixedTypes="0" containsNonDate="0" containsString="0"/>
    </cacheField>
  </cacheFields>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2" memberValueDatatype="130" unbalanced="0"/>
    <cacheHierarchy uniqueName="[appointments].[status]" caption="status" attribute="1" defaultMemberUniqueName="[appointments].[status].[All]" allUniqueName="[appointments].[status].[All]" dimensionUniqueName="[appointments]" displayFolder="" count="2"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2" memberValueDatatype="130" unbalanced="0"/>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2" memberValueDatatype="130" unbalanced="0">
      <fieldsUsage count="2">
        <fieldUsage x="-1"/>
        <fieldUsage x="1"/>
      </fieldsUsage>
    </cacheHierarchy>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0" memberValueDatatype="130" unbalanced="0"/>
    <cacheHierarchy uniqueName="[patients].[age category]" caption="age category" attribute="1" defaultMemberUniqueName="[patients].[age category].[All]" allUniqueName="[patients].[age category].[All]" dimensionUniqueName="[patients]" displayFolder="" count="2"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oneField="1">
      <fieldsUsage count="1">
        <fieldUsage x="0"/>
      </fieldsUsage>
    </cacheHierarchy>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Female]" caption="Female" measure="1" displayFolder="" measureGroup="patients" count="0"/>
    <cacheHierarchy uniqueName="[Measures].[Male]" caption="Male" measure="1" displayFolder="" measureGroup="patients" count="0"/>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40.104372453701" backgroundQuery="1" createdVersion="8" refreshedVersion="8" minRefreshableVersion="3" recordCount="0" supportSubquery="1" supportAdvancedDrill="1" xr:uid="{329E8093-2E0B-4D3D-8124-268695B50C81}">
  <cacheSource type="external" connectionId="6"/>
  <cacheFields count="2">
    <cacheField name="[Measures].[Completed appointements]" caption="Completed appointements" numFmtId="0" hierarchy="75" level="32767"/>
    <cacheField name="[doctors].[hospital_branch].[hospital_branch]" caption="hospital_branch" numFmtId="0" hierarchy="23" level="1">
      <sharedItems containsSemiMixedTypes="0" containsNonDate="0" containsString="0"/>
    </cacheField>
  </cacheFields>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2" memberValueDatatype="130" unbalanced="0"/>
    <cacheHierarchy uniqueName="[appointments].[status]" caption="status" attribute="1" defaultMemberUniqueName="[appointments].[status].[All]" allUniqueName="[appointments].[status].[All]" dimensionUniqueName="[appointments]" displayFolder="" count="2"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2" memberValueDatatype="130" unbalanced="0"/>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2" memberValueDatatype="130" unbalanced="0">
      <fieldsUsage count="2">
        <fieldUsage x="-1"/>
        <fieldUsage x="1"/>
      </fieldsUsage>
    </cacheHierarchy>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0" memberValueDatatype="130" unbalanced="0"/>
    <cacheHierarchy uniqueName="[patients].[age category]" caption="age category" attribute="1" defaultMemberUniqueName="[patients].[age category].[All]" allUniqueName="[patients].[age category].[All]" dimensionUniqueName="[patients]" displayFolder="" count="2"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oneField="1">
      <fieldsUsage count="1">
        <fieldUsage x="0"/>
      </fieldsUsage>
    </cacheHierarchy>
    <cacheHierarchy uniqueName="[Measures].[Patients per doctor]" caption="Patients per doctor" measure="1" displayFolder="" measureGroup="doctors" count="0"/>
    <cacheHierarchy uniqueName="[Measures].[Female]" caption="Female" measure="1" displayFolder="" measureGroup="patients" count="0"/>
    <cacheHierarchy uniqueName="[Measures].[Male]" caption="Male" measure="1" displayFolder="" measureGroup="patients" count="0"/>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40.104372916663" backgroundQuery="1" createdVersion="8" refreshedVersion="8" minRefreshableVersion="3" recordCount="0" supportSubquery="1" supportAdvancedDrill="1" xr:uid="{7265BFE5-959D-4F11-A2D5-45681D1FA8CC}">
  <cacheSource type="external" connectionId="6"/>
  <cacheFields count="4">
    <cacheField name="[doctors].[Experience Category].[Experience Category]" caption="Experience Category" numFmtId="0" hierarchy="25" level="1">
      <sharedItems count="4">
        <s v="Expert"/>
        <s v="Junior"/>
        <s v="Professional"/>
        <s v="Senior"/>
      </sharedItems>
    </cacheField>
    <cacheField name="[doctors].[last_name].[last_name]" caption="last_name" numFmtId="0" hierarchy="19" level="1">
      <sharedItems count="6">
        <s v="Davis"/>
        <s v="Wilson"/>
        <s v="Brown"/>
        <s v="Jones"/>
        <s v="Smith"/>
        <s v="Taylor"/>
      </sharedItems>
    </cacheField>
    <cacheField name="[Measures].[Count of appointment_id]" caption="Count of appointment_id" numFmtId="0" hierarchy="60" level="32767"/>
    <cacheField name="[doctors].[hospital_branch].[hospital_branch]" caption="hospital_branch" numFmtId="0" hierarchy="23" level="1">
      <sharedItems containsSemiMixedTypes="0" containsNonDate="0" containsString="0"/>
    </cacheField>
  </cacheFields>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2" memberValueDatatype="130" unbalanced="0"/>
    <cacheHierarchy uniqueName="[appointments].[status]" caption="status" attribute="1" defaultMemberUniqueName="[appointments].[status].[All]" allUniqueName="[appointments].[status].[All]" dimensionUniqueName="[appointments]" displayFolder="" count="2"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2" memberValueDatatype="130" unbalanced="0"/>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2" memberValueDatatype="130" unbalanced="0">
      <fieldsUsage count="2">
        <fieldUsage x="-1"/>
        <fieldUsage x="1"/>
      </fieldsUsage>
    </cacheHierarchy>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2" memberValueDatatype="130" unbalanced="0">
      <fieldsUsage count="2">
        <fieldUsage x="-1"/>
        <fieldUsage x="3"/>
      </fieldsUsage>
    </cacheHierarchy>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2" memberValueDatatype="130" unbalanced="0">
      <fieldsUsage count="2">
        <fieldUsage x="-1"/>
        <fieldUsage x="0"/>
      </fieldsUsage>
    </cacheHierarchy>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0" memberValueDatatype="130" unbalanced="0"/>
    <cacheHierarchy uniqueName="[patients].[age category]" caption="age category" attribute="1" defaultMemberUniqueName="[patients].[age category].[All]" allUniqueName="[patients].[age category].[All]" dimensionUniqueName="[patients]" displayFolder="" count="2"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oneField="1">
      <fieldsUsage count="1">
        <fieldUsage x="2"/>
      </fieldsUsage>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Female]" caption="Female" measure="1" displayFolder="" measureGroup="patients" count="0"/>
    <cacheHierarchy uniqueName="[Measures].[Male]" caption="Male" measure="1" displayFolder="" measureGroup="patients" count="0"/>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40.104373032409" backgroundQuery="1" createdVersion="8" refreshedVersion="8" minRefreshableVersion="3" recordCount="0" supportSubquery="1" supportAdvancedDrill="1" xr:uid="{879ACF2C-0C15-46FB-A011-93F70B96FBDD}">
  <cacheSource type="external" connectionId="6"/>
  <cacheFields count="2">
    <cacheField name="[Measures].[Female]" caption="Female" numFmtId="0" hierarchy="77" level="32767"/>
    <cacheField name="[doctors].[hospital_branch].[hospital_branch]" caption="hospital_branch" numFmtId="0" hierarchy="23" level="1">
      <sharedItems containsSemiMixedTypes="0" containsNonDate="0" containsString="0"/>
    </cacheField>
  </cacheFields>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2" memberValueDatatype="130" unbalanced="0"/>
    <cacheHierarchy uniqueName="[appointments].[status]" caption="status" attribute="1" defaultMemberUniqueName="[appointments].[status].[All]" allUniqueName="[appointments].[status].[All]" dimensionUniqueName="[appointments]" displayFolder="" count="2"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0" memberValueDatatype="130" unbalanced="0"/>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2" memberValueDatatype="130" unbalanced="0">
      <fieldsUsage count="2">
        <fieldUsage x="-1"/>
        <fieldUsage x="1"/>
      </fieldsUsage>
    </cacheHierarchy>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0" memberValueDatatype="130" unbalanced="0"/>
    <cacheHierarchy uniqueName="[patients].[age category]" caption="age category" attribute="1" defaultMemberUniqueName="[patients].[age category].[All]" allUniqueName="[patients].[age category].[All]" dimensionUniqueName="[patients]" displayFolder="" count="2"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Female]" caption="Female" measure="1" displayFolder="" measureGroup="patients" count="0" oneField="1">
      <fieldsUsage count="1">
        <fieldUsage x="0"/>
      </fieldsUsage>
    </cacheHierarchy>
    <cacheHierarchy uniqueName="[Measures].[Male]" caption="Male" measure="1" displayFolder="" measureGroup="patients" count="0"/>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40.10437361111" backgroundQuery="1" createdVersion="8" refreshedVersion="8" minRefreshableVersion="3" recordCount="0" supportSubquery="1" supportAdvancedDrill="1" xr:uid="{AF6E77E4-C16A-48E2-B616-61C3C9AA5585}">
  <cacheSource type="external" connectionId="6"/>
  <cacheFields count="4">
    <cacheField name="[patients].[insurance_provider].[insurance_provider]" caption="insurance_provider" numFmtId="0" hierarchy="34" level="1">
      <sharedItems count="4">
        <s v="HealthIndia"/>
        <s v="MedCare Plus"/>
        <s v="PulseSecure"/>
        <s v="WellnessCorp"/>
      </sharedItems>
    </cacheField>
    <cacheField name="[Measures].[Count of insurance_provider]" caption="Count of insurance_provider" numFmtId="0" hierarchy="62" level="32767"/>
    <cacheField name="[patients].[registration_date (Month)].[registration_date (Month)]" caption="registration_date (Month)" numFmtId="0" hierarchy="46" level="1">
      <sharedItems count="11">
        <s v="يناير"/>
        <s v="فبراير"/>
        <s v="مارس"/>
        <s v="أبريل"/>
        <s v="مايو"/>
        <s v="يونيو"/>
        <s v="يوليو"/>
        <s v="أغسطس"/>
        <s v="سبتمبر"/>
        <s v="أكتوبر"/>
        <s v="ديسمبر"/>
      </sharedItems>
    </cacheField>
    <cacheField name="[doctors].[hospital_branch].[hospital_branch]" caption="hospital_branch" numFmtId="0" hierarchy="23" level="1">
      <sharedItems containsSemiMixedTypes="0" containsNonDate="0" containsString="0"/>
    </cacheField>
  </cacheFields>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2" memberValueDatatype="130" unbalanced="0"/>
    <cacheHierarchy uniqueName="[appointments].[status]" caption="status" attribute="1" defaultMemberUniqueName="[appointments].[status].[All]" allUniqueName="[appointments].[status].[All]" dimensionUniqueName="[appointments]" displayFolder="" count="2"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0" memberValueDatatype="130" unbalanced="0"/>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2" memberValueDatatype="130" unbalanced="0">
      <fieldsUsage count="2">
        <fieldUsage x="-1"/>
        <fieldUsage x="3"/>
      </fieldsUsage>
    </cacheHierarchy>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2" memberValueDatatype="130" unbalanced="0">
      <fieldsUsage count="2">
        <fieldUsage x="-1"/>
        <fieldUsage x="0"/>
      </fieldsUsage>
    </cacheHierarchy>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0" memberValueDatatype="130" unbalanced="0"/>
    <cacheHierarchy uniqueName="[patients].[age category]" caption="age category" attribute="1" defaultMemberUniqueName="[patients].[age category].[All]" allUniqueName="[patients].[age category].[All]" dimensionUniqueName="[patients]" displayFolder="" count="2"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2" memberValueDatatype="130" unbalanced="0">
      <fieldsUsage count="2">
        <fieldUsage x="-1"/>
        <fieldUsage x="2"/>
      </fieldsUsage>
    </cacheHierarchy>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oneField="1">
      <fieldsUsage count="1">
        <fieldUsage x="1"/>
      </fieldsUsage>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Female]" caption="Female" measure="1" displayFolder="" measureGroup="patients" count="0"/>
    <cacheHierarchy uniqueName="[Measures].[Male]" caption="Male" measure="1" displayFolder="" measureGroup="patients" count="0"/>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40.104373842594" backgroundQuery="1" createdVersion="8" refreshedVersion="8" minRefreshableVersion="3" recordCount="0" supportSubquery="1" supportAdvancedDrill="1" xr:uid="{6B6E3F66-97EE-4B22-9B36-EAFD4B26AD3C}">
  <cacheSource type="external" connectionId="6"/>
  <cacheFields count="2">
    <cacheField name="[Measures].[Male]" caption="Male" numFmtId="0" hierarchy="78" level="32767"/>
    <cacheField name="[doctors].[hospital_branch].[hospital_branch]" caption="hospital_branch" numFmtId="0" hierarchy="23" level="1">
      <sharedItems containsSemiMixedTypes="0" containsNonDate="0" containsString="0"/>
    </cacheField>
  </cacheFields>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2" memberValueDatatype="130" unbalanced="0"/>
    <cacheHierarchy uniqueName="[appointments].[status]" caption="status" attribute="1" defaultMemberUniqueName="[appointments].[status].[All]" allUniqueName="[appointments].[status].[All]" dimensionUniqueName="[appointments]" displayFolder="" count="2"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0" memberValueDatatype="130" unbalanced="0"/>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2" memberValueDatatype="130" unbalanced="0">
      <fieldsUsage count="2">
        <fieldUsage x="-1"/>
        <fieldUsage x="1"/>
      </fieldsUsage>
    </cacheHierarchy>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0" memberValueDatatype="130" unbalanced="0"/>
    <cacheHierarchy uniqueName="[patients].[age category]" caption="age category" attribute="1" defaultMemberUniqueName="[patients].[age category].[All]" allUniqueName="[patients].[age category].[All]" dimensionUniqueName="[patients]" displayFolder="" count="2"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Female]" caption="Female" measure="1" displayFolder="" measureGroup="patients" count="0"/>
    <cacheHierarchy uniqueName="[Measures].[Male]" caption="Male" measure="1" displayFolder="" measureGroup="patients" count="0" oneField="1">
      <fieldsUsage count="1">
        <fieldUsage x="0"/>
      </fieldsUsage>
    </cacheHierarchy>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40.104374305556" backgroundQuery="1" createdVersion="8" refreshedVersion="8" minRefreshableVersion="3" recordCount="0" supportSubquery="1" supportAdvancedDrill="1" xr:uid="{3A1B077C-833F-4423-BCC1-7C11E3F07E57}">
  <cacheSource type="external" connectionId="6"/>
  <cacheFields count="3">
    <cacheField name="[doctors].[hospital_branch].[hospital_branch]" caption="hospital_branch" numFmtId="0" hierarchy="23" level="1">
      <sharedItems count="3">
        <s v="Central Hospital"/>
        <s v="Eastside Clinic"/>
        <s v="Westside Clinic"/>
      </sharedItems>
    </cacheField>
    <cacheField name="[Measures].[Count of appointment_id]" caption="Count of appointment_id" numFmtId="0" hierarchy="60" level="32767"/>
    <cacheField name="[patients].[registration_date (Month)].[registration_date (Month)]" caption="registration_date (Month)" numFmtId="0" hierarchy="46" level="1">
      <sharedItems count="11">
        <s v="يناير"/>
        <s v="فبراير"/>
        <s v="مارس"/>
        <s v="أبريل"/>
        <s v="مايو"/>
        <s v="يونيو"/>
        <s v="يوليو"/>
        <s v="أغسطس"/>
        <s v="سبتمبر"/>
        <s v="أكتوبر"/>
        <s v="ديسمبر"/>
      </sharedItems>
    </cacheField>
  </cacheFields>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2" memberValueDatatype="130" unbalanced="0"/>
    <cacheHierarchy uniqueName="[appointments].[status]" caption="status" attribute="1" defaultMemberUniqueName="[appointments].[status].[All]" allUniqueName="[appointments].[status].[All]" dimensionUniqueName="[appointments]" displayFolder="" count="2"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0" memberValueDatatype="130" unbalanced="0"/>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2" memberValueDatatype="130" unbalanced="0">
      <fieldsUsage count="2">
        <fieldUsage x="-1"/>
        <fieldUsage x="0"/>
      </fieldsUsage>
    </cacheHierarchy>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0" memberValueDatatype="130" unbalanced="0"/>
    <cacheHierarchy uniqueName="[patients].[age category]" caption="age category" attribute="1" defaultMemberUniqueName="[patients].[age category].[All]" allUniqueName="[patients].[age category].[All]" dimensionUniqueName="[patients]" displayFolder="" count="2"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2" memberValueDatatype="130" unbalanced="0">
      <fieldsUsage count="2">
        <fieldUsage x="-1"/>
        <fieldUsage x="2"/>
      </fieldsUsage>
    </cacheHierarchy>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oneField="1">
      <fieldsUsage count="1">
        <fieldUsage x="1"/>
      </fieldsUsage>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Female]" caption="Female" measure="1" displayFolder="" measureGroup="patients" count="0"/>
    <cacheHierarchy uniqueName="[Measures].[Male]" caption="Male" measure="1" displayFolder="" measureGroup="patients" count="0"/>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40.104374884257" backgroundQuery="1" createdVersion="8" refreshedVersion="8" minRefreshableVersion="3" recordCount="0" supportSubquery="1" supportAdvancedDrill="1" xr:uid="{CBFEAD5A-9DE1-4D69-86C4-5207798811D6}">
  <cacheSource type="external" connectionId="6"/>
  <cacheFields count="4">
    <cacheField name="[appointments].[appointment_time].[appointment_time]" caption="appointment_time" numFmtId="0" hierarchy="4" level="1">
      <sharedItems containsSemiMixedTypes="0" containsNonDate="0" containsDate="1" containsString="0" minDate="1899-12-30T08:00:00" maxDate="1899-12-30T17:45:00" count="40">
        <d v="1899-12-30T10:00:00"/>
        <d v="1899-12-30T10:15:00"/>
        <d v="1899-12-30T10:30:00"/>
        <d v="1899-12-30T10:45:00"/>
        <d v="1899-12-30T11:00:00"/>
        <d v="1899-12-30T11:15:00"/>
        <d v="1899-12-30T11:30:00"/>
        <d v="1899-12-30T11:45:00"/>
        <d v="1899-12-30T12:00:00"/>
        <d v="1899-12-30T12:15:00"/>
        <d v="1899-12-30T12:30:00"/>
        <d v="1899-12-30T12:45:00"/>
        <d v="1899-12-30T13:00:00"/>
        <d v="1899-12-30T13:15:00"/>
        <d v="1899-12-30T13:30:00"/>
        <d v="1899-12-30T13:45:00"/>
        <d v="1899-12-30T14:00:00"/>
        <d v="1899-12-30T14:15:00"/>
        <d v="1899-12-30T14:30:00"/>
        <d v="1899-12-30T14:45:00"/>
        <d v="1899-12-30T15:00:00"/>
        <d v="1899-12-30T15:15:00"/>
        <d v="1899-12-30T15:30:00"/>
        <d v="1899-12-30T15:45:00"/>
        <d v="1899-12-30T16:00:00"/>
        <d v="1899-12-30T16:15:00"/>
        <d v="1899-12-30T16:30:00"/>
        <d v="1899-12-30T16:45:00"/>
        <d v="1899-12-30T17:00:00"/>
        <d v="1899-12-30T17:15:00"/>
        <d v="1899-12-30T17:30:00"/>
        <d v="1899-12-30T17:45:00"/>
        <d v="1899-12-30T08:00:00"/>
        <d v="1899-12-30T08:15:00"/>
        <d v="1899-12-30T08:30:00"/>
        <d v="1899-12-30T08:45:00"/>
        <d v="1899-12-30T09:00:00"/>
        <d v="1899-12-30T09:15:00"/>
        <d v="1899-12-30T09:30:00"/>
        <d v="1899-12-30T09:45:00"/>
      </sharedItems>
      <extLst>
        <ext xmlns:x15="http://schemas.microsoft.com/office/spreadsheetml/2010/11/main" uri="{4F2E5C28-24EA-4eb8-9CBF-B6C8F9C3D259}">
          <x15:cachedUniqueNames>
            <x15:cachedUniqueName index="0" name="[appointments].[appointment_time].&amp;[1899-12-30T10:00:00]"/>
            <x15:cachedUniqueName index="1" name="[appointments].[appointment_time].&amp;[1899-12-30T10:15:00]"/>
            <x15:cachedUniqueName index="2" name="[appointments].[appointment_time].&amp;[1899-12-30T10:30:00]"/>
            <x15:cachedUniqueName index="3" name="[appointments].[appointment_time].&amp;[1899-12-30T10:45:00]"/>
            <x15:cachedUniqueName index="4" name="[appointments].[appointment_time].&amp;[1899-12-30T11:00:00]"/>
            <x15:cachedUniqueName index="5" name="[appointments].[appointment_time].&amp;[1899-12-30T11:15:00]"/>
            <x15:cachedUniqueName index="6" name="[appointments].[appointment_time].&amp;[1899-12-30T11:30:00]"/>
            <x15:cachedUniqueName index="7" name="[appointments].[appointment_time].&amp;[1899-12-30T11:45:00]"/>
            <x15:cachedUniqueName index="8" name="[appointments].[appointment_time].&amp;[1899-12-30T12:00:00]"/>
            <x15:cachedUniqueName index="9" name="[appointments].[appointment_time].&amp;[1899-12-30T12:15:00]"/>
            <x15:cachedUniqueName index="10" name="[appointments].[appointment_time].&amp;[1899-12-30T12:30:00]"/>
            <x15:cachedUniqueName index="11" name="[appointments].[appointment_time].&amp;[1899-12-30T12:45:00]"/>
            <x15:cachedUniqueName index="12" name="[appointments].[appointment_time].&amp;[1899-12-30T13:00:00]"/>
            <x15:cachedUniqueName index="13" name="[appointments].[appointment_time].&amp;[1899-12-30T13:15:00]"/>
            <x15:cachedUniqueName index="14" name="[appointments].[appointment_time].&amp;[1899-12-30T13:30:00]"/>
            <x15:cachedUniqueName index="15" name="[appointments].[appointment_time].&amp;[1899-12-30T13:45:00]"/>
            <x15:cachedUniqueName index="16" name="[appointments].[appointment_time].&amp;[1899-12-30T14:00:00]"/>
            <x15:cachedUniqueName index="17" name="[appointments].[appointment_time].&amp;[1899-12-30T14:15:00]"/>
            <x15:cachedUniqueName index="18" name="[appointments].[appointment_time].&amp;[1899-12-30T14:30:00]"/>
            <x15:cachedUniqueName index="19" name="[appointments].[appointment_time].&amp;[1899-12-30T14:45:00]"/>
            <x15:cachedUniqueName index="20" name="[appointments].[appointment_time].&amp;[1899-12-30T15:00:00]"/>
            <x15:cachedUniqueName index="21" name="[appointments].[appointment_time].&amp;[1899-12-30T15:15:00]"/>
            <x15:cachedUniqueName index="22" name="[appointments].[appointment_time].&amp;[1899-12-30T15:30:00]"/>
            <x15:cachedUniqueName index="23" name="[appointments].[appointment_time].&amp;[1899-12-30T15:45:00]"/>
            <x15:cachedUniqueName index="24" name="[appointments].[appointment_time].&amp;[1899-12-30T16:00:00]"/>
            <x15:cachedUniqueName index="25" name="[appointments].[appointment_time].&amp;[1899-12-30T16:15:00]"/>
            <x15:cachedUniqueName index="26" name="[appointments].[appointment_time].&amp;[1899-12-30T16:30:00]"/>
            <x15:cachedUniqueName index="27" name="[appointments].[appointment_time].&amp;[1899-12-30T16:45:00]"/>
            <x15:cachedUniqueName index="28" name="[appointments].[appointment_time].&amp;[1899-12-30T17:00:00]"/>
            <x15:cachedUniqueName index="29" name="[appointments].[appointment_time].&amp;[1899-12-30T17:15:00]"/>
            <x15:cachedUniqueName index="30" name="[appointments].[appointment_time].&amp;[1899-12-30T17:30:00]"/>
            <x15:cachedUniqueName index="31" name="[appointments].[appointment_time].&amp;[1899-12-30T17:45:00]"/>
            <x15:cachedUniqueName index="32" name="[appointments].[appointment_time].&amp;[1899-12-30T08:00:00]"/>
            <x15:cachedUniqueName index="33" name="[appointments].[appointment_time].&amp;[1899-12-30T08:15:00]"/>
            <x15:cachedUniqueName index="34" name="[appointments].[appointment_time].&amp;[1899-12-30T08:30:00]"/>
            <x15:cachedUniqueName index="35" name="[appointments].[appointment_time].&amp;[1899-12-30T08:45:00]"/>
            <x15:cachedUniqueName index="36" name="[appointments].[appointment_time].&amp;[1899-12-30T09:00:00]"/>
            <x15:cachedUniqueName index="37" name="[appointments].[appointment_time].&amp;[1899-12-30T09:15:00]"/>
            <x15:cachedUniqueName index="38" name="[appointments].[appointment_time].&amp;[1899-12-30T09:30:00]"/>
            <x15:cachedUniqueName index="39" name="[appointments].[appointment_time].&amp;[1899-12-30T09:45:00]"/>
          </x15:cachedUniqueNames>
        </ext>
      </extLst>
    </cacheField>
    <cacheField name="[appointments].[appointment_time (Hour)].[appointment_time (Hour)]" caption="appointment_time (Hour)" numFmtId="0" hierarchy="8" level="1">
      <sharedItems count="10">
        <s v="10"/>
        <s v="11"/>
        <s v="12"/>
        <s v="13"/>
        <s v="14"/>
        <s v="15"/>
        <s v="16"/>
        <s v="17"/>
        <s v="8"/>
        <s v="9"/>
      </sharedItems>
    </cacheField>
    <cacheField name="[Measures].[Count of appointment_time]" caption="Count of appointment_time" numFmtId="0" hierarchy="69" level="32767"/>
    <cacheField name="[doctors].[hospital_branch].[hospital_branch]" caption="hospital_branch" numFmtId="0" hierarchy="23" level="1">
      <sharedItems containsSemiMixedTypes="0" containsNonDate="0" containsString="0"/>
    </cacheField>
  </cacheFields>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2" memberValueDatatype="7" unbalanced="0">
      <fieldsUsage count="2">
        <fieldUsage x="-1"/>
        <fieldUsage x="0"/>
      </fieldsUsage>
    </cacheHierarchy>
    <cacheHierarchy uniqueName="[appointments].[reason_for_visit]" caption="reason_for_visit" attribute="1" defaultMemberUniqueName="[appointments].[reason_for_visit].[All]" allUniqueName="[appointments].[reason_for_visit].[All]" dimensionUniqueName="[appointments]" displayFolder="" count="2" memberValueDatatype="130" unbalanced="0"/>
    <cacheHierarchy uniqueName="[appointments].[status]" caption="status" attribute="1" defaultMemberUniqueName="[appointments].[status].[All]" allUniqueName="[appointments].[status].[All]" dimensionUniqueName="[appointments]" displayFolder="" count="2"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2" memberValueDatatype="130" unbalanced="0"/>
    <cacheHierarchy uniqueName="[appointments].[appointment_time (Hour)]" caption="appointment_time (Hour)" attribute="1" defaultMemberUniqueName="[appointments].[appointment_time (Hour)].[All]" allUniqueName="[appointments].[appointment_time (Hour)].[All]" dimensionUniqueName="[appointments]" displayFolder="" count="2" memberValueDatatype="130" unbalanced="0">
      <fieldsUsage count="2">
        <fieldUsage x="-1"/>
        <fieldUsage x="1"/>
      </fieldsUsage>
    </cacheHierarchy>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2" memberValueDatatype="130" unbalanced="0">
      <fieldsUsage count="2">
        <fieldUsage x="-1"/>
        <fieldUsage x="3"/>
      </fieldsUsage>
    </cacheHierarchy>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0" memberValueDatatype="130" unbalanced="0"/>
    <cacheHierarchy uniqueName="[patients].[age category]" caption="age category" attribute="1" defaultMemberUniqueName="[patients].[age category].[All]" allUniqueName="[patients].[age category].[All]" dimensionUniqueName="[patients]" displayFolder="" count="2"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oneField="1">
      <fieldsUsage count="1">
        <fieldUsage x="2"/>
      </fieldsUsage>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Female]" caption="Female" measure="1" displayFolder="" measureGroup="patients" count="0"/>
    <cacheHierarchy uniqueName="[Measures].[Male]" caption="Male" measure="1" displayFolder="" measureGroup="patients" count="0"/>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40.10437523148" backgroundQuery="1" createdVersion="8" refreshedVersion="8" minRefreshableVersion="3" recordCount="0" supportSubquery="1" supportAdvancedDrill="1" xr:uid="{D73D9ECD-EE27-402B-969E-F7D52661C0BD}">
  <cacheSource type="external" connectionId="6"/>
  <cacheFields count="4">
    <cacheField name="[doctors].[last_name].[last_name]" caption="last_name" numFmtId="0" hierarchy="19" level="1">
      <sharedItems count="6">
        <s v="Brown"/>
        <s v="Davis"/>
        <s v="Jones"/>
        <s v="Smith"/>
        <s v="Taylor"/>
        <s v="Wilson"/>
      </sharedItems>
    </cacheField>
    <cacheField name="[appointments].[appointment_date (Month)].[appointment_date (Month)]" caption="appointment_date (Month)" numFmtId="0" hierarchy="7" level="1">
      <sharedItems count="12">
        <s v="يناير"/>
        <s v="فبراير"/>
        <s v="مارس"/>
        <s v="أبريل"/>
        <s v="مايو"/>
        <s v="يونيو"/>
        <s v="يوليو"/>
        <s v="أغسطس"/>
        <s v="سبتمبر"/>
        <s v="أكتوبر"/>
        <s v="نوفمبر"/>
        <s v="ديسمبر"/>
      </sharedItems>
    </cacheField>
    <cacheField name="[Measures].[Count of appointment_date]" caption="Count of appointment_date" numFmtId="0" hierarchy="67" level="32767"/>
    <cacheField name="[doctors].[hospital_branch].[hospital_branch]" caption="hospital_branch" numFmtId="0" hierarchy="23" level="1">
      <sharedItems containsSemiMixedTypes="0" containsNonDate="0" containsString="0"/>
    </cacheField>
  </cacheFields>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2" memberValueDatatype="130" unbalanced="0"/>
    <cacheHierarchy uniqueName="[appointments].[status]" caption="status" attribute="1" defaultMemberUniqueName="[appointments].[status].[All]" allUniqueName="[appointments].[status].[All]" dimensionUniqueName="[appointments]" displayFolder="" count="2"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2" memberValueDatatype="130" unbalanced="0">
      <fieldsUsage count="2">
        <fieldUsage x="-1"/>
        <fieldUsage x="1"/>
      </fieldsUsage>
    </cacheHierarchy>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2" memberValueDatatype="130" unbalanced="0">
      <fieldsUsage count="2">
        <fieldUsage x="-1"/>
        <fieldUsage x="0"/>
      </fieldsUsage>
    </cacheHierarchy>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2" memberValueDatatype="130" unbalanced="0">
      <fieldsUsage count="2">
        <fieldUsage x="-1"/>
        <fieldUsage x="3"/>
      </fieldsUsage>
    </cacheHierarchy>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0" memberValueDatatype="130" unbalanced="0"/>
    <cacheHierarchy uniqueName="[patients].[age category]" caption="age category" attribute="1" defaultMemberUniqueName="[patients].[age category].[All]" allUniqueName="[patients].[age category].[All]" dimensionUniqueName="[patients]" displayFolder="" count="2"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oneField="1">
      <fieldsUsage count="1">
        <fieldUsage x="2"/>
      </fieldsUsage>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Female]" caption="Female" measure="1" displayFolder="" measureGroup="patients" count="0"/>
    <cacheHierarchy uniqueName="[Measures].[Male]" caption="Male" measure="1" displayFolder="" measureGroup="patients" count="0"/>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40.104375810188" backgroundQuery="1" createdVersion="8" refreshedVersion="8" minRefreshableVersion="3" recordCount="0" supportSubquery="1" supportAdvancedDrill="1" xr:uid="{0A471201-11A8-484B-8691-6655595243E4}">
  <cacheSource type="external" connectionId="6"/>
  <cacheFields count="4">
    <cacheField name="[doctors].[last_name].[last_name]" caption="last_name" numFmtId="0" hierarchy="19" level="1">
      <sharedItems count="6">
        <s v="Brown"/>
        <s v="Davis"/>
        <s v="Jones"/>
        <s v="Smith"/>
        <s v="Taylor"/>
        <s v="Wilson"/>
      </sharedItems>
    </cacheField>
    <cacheField name="[patients].[gender].[gender]" caption="gender" numFmtId="0" hierarchy="29" level="1">
      <sharedItems count="2">
        <s v="F"/>
        <s v="M"/>
      </sharedItems>
    </cacheField>
    <cacheField name="[Measures].[Count of appointment_id]" caption="Count of appointment_id" numFmtId="0" hierarchy="60" level="32767"/>
    <cacheField name="[doctors].[hospital_branch].[hospital_branch]" caption="hospital_branch" numFmtId="0" hierarchy="23" level="1">
      <sharedItems containsSemiMixedTypes="0" containsNonDate="0" containsString="0"/>
    </cacheField>
  </cacheFields>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2" memberValueDatatype="130" unbalanced="0"/>
    <cacheHierarchy uniqueName="[appointments].[status]" caption="status" attribute="1" defaultMemberUniqueName="[appointments].[status].[All]" allUniqueName="[appointments].[status].[All]" dimensionUniqueName="[appointments]" displayFolder="" count="2"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2" memberValueDatatype="130" unbalanced="0"/>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2" memberValueDatatype="130" unbalanced="0">
      <fieldsUsage count="2">
        <fieldUsage x="-1"/>
        <fieldUsage x="0"/>
      </fieldsUsage>
    </cacheHierarchy>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2" memberValueDatatype="130" unbalanced="0">
      <fieldsUsage count="2">
        <fieldUsage x="-1"/>
        <fieldUsage x="3"/>
      </fieldsUsage>
    </cacheHierarchy>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fieldsUsage count="2">
        <fieldUsage x="-1"/>
        <fieldUsage x="1"/>
      </fieldsUsage>
    </cacheHierarchy>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0" memberValueDatatype="130" unbalanced="0"/>
    <cacheHierarchy uniqueName="[patients].[age category]" caption="age category" attribute="1" defaultMemberUniqueName="[patients].[age category].[All]" allUniqueName="[patients].[age category].[All]" dimensionUniqueName="[patients]" displayFolder="" count="2"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oneField="1">
      <fieldsUsage count="1">
        <fieldUsage x="2"/>
      </fieldsUsage>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Female]" caption="Female" measure="1" displayFolder="" measureGroup="patients" count="0"/>
    <cacheHierarchy uniqueName="[Measures].[Male]" caption="Male" measure="1" displayFolder="" measureGroup="patients" count="0"/>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40.104376041665" backgroundQuery="1" createdVersion="8" refreshedVersion="8" minRefreshableVersion="3" recordCount="0" supportSubquery="1" supportAdvancedDrill="1" xr:uid="{8DB5B1CA-81EB-4040-823B-DE698DE42346}">
  <cacheSource type="external" connectionId="6"/>
  <cacheFields count="2">
    <cacheField name="[Measures].[Patients per doctor]" caption="Patients per doctor" numFmtId="0" hierarchy="76" level="32767"/>
    <cacheField name="[doctors].[hospital_branch].[hospital_branch]" caption="hospital_branch" numFmtId="0" hierarchy="23" level="1">
      <sharedItems containsSemiMixedTypes="0" containsNonDate="0" containsString="0"/>
    </cacheField>
  </cacheFields>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2" memberValueDatatype="130" unbalanced="0"/>
    <cacheHierarchy uniqueName="[appointments].[status]" caption="status" attribute="1" defaultMemberUniqueName="[appointments].[status].[All]" allUniqueName="[appointments].[status].[All]" dimensionUniqueName="[appointments]" displayFolder="" count="2"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2" memberValueDatatype="130" unbalanced="0"/>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2" memberValueDatatype="130" unbalanced="0">
      <fieldsUsage count="2">
        <fieldUsage x="-1"/>
        <fieldUsage x="1"/>
      </fieldsUsage>
    </cacheHierarchy>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0" memberValueDatatype="130" unbalanced="0"/>
    <cacheHierarchy uniqueName="[patients].[age category]" caption="age category" attribute="1" defaultMemberUniqueName="[patients].[age category].[All]" allUniqueName="[patients].[age category].[All]" dimensionUniqueName="[patients]" displayFolder="" count="2"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oneField="1">
      <fieldsUsage count="1">
        <fieldUsage x="0"/>
      </fieldsUsage>
    </cacheHierarchy>
    <cacheHierarchy uniqueName="[Measures].[Female]" caption="Female" measure="1" displayFolder="" measureGroup="patients" count="0"/>
    <cacheHierarchy uniqueName="[Measures].[Male]" caption="Male" measure="1" displayFolder="" measureGroup="patients" count="0"/>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40.104376388888" backgroundQuery="1" createdVersion="8" refreshedVersion="8" minRefreshableVersion="3" recordCount="0" supportSubquery="1" supportAdvancedDrill="1" xr:uid="{36913F42-9712-4125-B3C7-CD7046D69ABF}">
  <cacheSource type="external" connectionId="6"/>
  <cacheFields count="5">
    <cacheField name="[Measures].[Count of patient_id]" caption="Count of patient_id" numFmtId="0" hierarchy="65" level="32767"/>
    <cacheField name="[patients].[decade].[decade]" caption="decade" numFmtId="0" hierarchy="40" level="1">
      <sharedItems count="6">
        <s v="1950s"/>
        <s v="1960s"/>
        <s v="1970s"/>
        <s v="1980s"/>
        <s v="1990s"/>
        <s v="2000s"/>
      </sharedItems>
    </cacheField>
    <cacheField name="[patients].[registration_date (Year)].[registration_date (Year)]" caption="registration_date (Year)" numFmtId="0" hierarchy="44" level="1">
      <sharedItems count="3">
        <s v="2021"/>
        <s v="2022"/>
        <s v="2023"/>
      </sharedItems>
    </cacheField>
    <cacheField name="[patients].[registration_date (Quarter)].[registration_date (Quarter)]" caption="registration_date (Quarter)" numFmtId="0" hierarchy="45" level="1">
      <sharedItems count="4">
        <s v="Qtr1"/>
        <s v="Qtr2"/>
        <s v="Qtr3"/>
        <s v="Qtr4"/>
      </sharedItems>
    </cacheField>
    <cacheField name="[doctors].[hospital_branch].[hospital_branch]" caption="hospital_branch" numFmtId="0" hierarchy="23" level="1">
      <sharedItems containsSemiMixedTypes="0" containsNonDate="0" containsString="0"/>
    </cacheField>
  </cacheFields>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2" memberValueDatatype="130" unbalanced="0"/>
    <cacheHierarchy uniqueName="[appointments].[status]" caption="status" attribute="1" defaultMemberUniqueName="[appointments].[status].[All]" allUniqueName="[appointments].[status].[All]" dimensionUniqueName="[appointments]" displayFolder="" count="2"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0" memberValueDatatype="130" unbalanced="0"/>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2" memberValueDatatype="130" unbalanced="0">
      <fieldsUsage count="2">
        <fieldUsage x="-1"/>
        <fieldUsage x="4"/>
      </fieldsUsage>
    </cacheHierarchy>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2" memberValueDatatype="130" unbalanced="0">
      <fieldsUsage count="2">
        <fieldUsage x="-1"/>
        <fieldUsage x="1"/>
      </fieldsUsage>
    </cacheHierarchy>
    <cacheHierarchy uniqueName="[patients].[age category]" caption="age category" attribute="1" defaultMemberUniqueName="[patients].[age category].[All]" allUniqueName="[patients].[age category].[All]" dimensionUniqueName="[patients]" displayFolder="" count="2"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2" memberValueDatatype="130" unbalanced="0">
      <fieldsUsage count="2">
        <fieldUsage x="-1"/>
        <fieldUsage x="2"/>
      </fieldsUsage>
    </cacheHierarchy>
    <cacheHierarchy uniqueName="[patients].[registration_date (Quarter)]" caption="registration_date (Quarter)" attribute="1" defaultMemberUniqueName="[patients].[registration_date (Quarter)].[All]" allUniqueName="[patients].[registration_date (Quarter)].[All]" dimensionUniqueName="[patients]" displayFolder="" count="2" memberValueDatatype="130" unbalanced="0">
      <fieldsUsage count="2">
        <fieldUsage x="-1"/>
        <fieldUsage x="3"/>
      </fieldsUsage>
    </cacheHierarchy>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oneField="1">
      <fieldsUsage count="1">
        <fieldUsage x="0"/>
      </fieldsUsage>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Female]" caption="Female" measure="1" displayFolder="" measureGroup="patients" count="0"/>
    <cacheHierarchy uniqueName="[Measures].[Male]" caption="Male" measure="1" displayFolder="" measureGroup="patients" count="0"/>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40.104376967596" backgroundQuery="1" createdVersion="8" refreshedVersion="8" minRefreshableVersion="3" recordCount="0" supportSubquery="1" supportAdvancedDrill="1" xr:uid="{F9D5FDBB-DD38-4FBA-8D0A-9E00D4B7EA8F}">
  <cacheSource type="external" connectionId="6"/>
  <cacheFields count="3">
    <cacheField name="[appointments].[reason_for_visit].[reason_for_visit]" caption="reason_for_visit" numFmtId="0" hierarchy="5" level="1">
      <sharedItems count="5">
        <s v="Checkup"/>
        <s v="Consultation"/>
        <s v="Emergency"/>
        <s v="Follow-up"/>
        <s v="Therapy"/>
      </sharedItems>
    </cacheField>
    <cacheField name="[Measures].[Count of reason_for_visit]" caption="Count of reason_for_visit" numFmtId="0" hierarchy="57" level="32767"/>
    <cacheField name="[doctors].[hospital_branch].[hospital_branch]" caption="hospital_branch" numFmtId="0" hierarchy="23" level="1">
      <sharedItems containsSemiMixedTypes="0" containsNonDate="0" containsString="0"/>
    </cacheField>
  </cacheFields>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2" memberValueDatatype="130" unbalanced="0">
      <fieldsUsage count="2">
        <fieldUsage x="-1"/>
        <fieldUsage x="0"/>
      </fieldsUsage>
    </cacheHierarchy>
    <cacheHierarchy uniqueName="[appointments].[status]" caption="status" attribute="1" defaultMemberUniqueName="[appointments].[status].[All]" allUniqueName="[appointments].[status].[All]" dimensionUniqueName="[appointments]" displayFolder="" count="2"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2" memberValueDatatype="130" unbalanced="0"/>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2" memberValueDatatype="130" unbalanced="0">
      <fieldsUsage count="2">
        <fieldUsage x="-1"/>
        <fieldUsage x="2"/>
      </fieldsUsage>
    </cacheHierarchy>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0" memberValueDatatype="130" unbalanced="0"/>
    <cacheHierarchy uniqueName="[patients].[age category]" caption="age category" attribute="1" defaultMemberUniqueName="[patients].[age category].[All]" allUniqueName="[patients].[age category].[All]" dimensionUniqueName="[patients]" displayFolder="" count="2"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oneField="1">
      <fieldsUsage count="1">
        <fieldUsage x="1"/>
      </fieldsUsage>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Female]" caption="Female" measure="1" displayFolder="" measureGroup="patients" count="0"/>
    <cacheHierarchy uniqueName="[Measures].[Male]" caption="Male" measure="1" displayFolder="" measureGroup="patients" count="0"/>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40.104377083335" backgroundQuery="1" createdVersion="8" refreshedVersion="8" minRefreshableVersion="3" recordCount="0" supportSubquery="1" supportAdvancedDrill="1" xr:uid="{A6260882-B48A-43A8-BDF0-E443F3092E0C}">
  <cacheSource type="external" connectionId="6"/>
  <cacheFields count="2">
    <cacheField name="[Measures].[Total appointments]" caption="Total appointments" numFmtId="0" hierarchy="73" level="32767"/>
    <cacheField name="[doctors].[hospital_branch].[hospital_branch]" caption="hospital_branch" numFmtId="0" hierarchy="23" level="1">
      <sharedItems containsSemiMixedTypes="0" containsNonDate="0" containsString="0"/>
    </cacheField>
  </cacheFields>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2" memberValueDatatype="130" unbalanced="0"/>
    <cacheHierarchy uniqueName="[appointments].[status]" caption="status" attribute="1" defaultMemberUniqueName="[appointments].[status].[All]" allUniqueName="[appointments].[status].[All]" dimensionUniqueName="[appointments]" displayFolder="" count="2"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2" memberValueDatatype="130" unbalanced="0"/>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2" memberValueDatatype="130" unbalanced="0">
      <fieldsUsage count="2">
        <fieldUsage x="-1"/>
        <fieldUsage x="1"/>
      </fieldsUsage>
    </cacheHierarchy>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0" memberValueDatatype="130" unbalanced="0"/>
    <cacheHierarchy uniqueName="[patients].[age category]" caption="age category" attribute="1" defaultMemberUniqueName="[patients].[age category].[All]" allUniqueName="[patients].[age category].[All]" dimensionUniqueName="[patients]" displayFolder="" count="2"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oneField="1">
      <fieldsUsage count="1">
        <fieldUsage x="0"/>
      </fieldsUsage>
    </cacheHierarchy>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Female]" caption="Female" measure="1" displayFolder="" measureGroup="patients" count="0"/>
    <cacheHierarchy uniqueName="[Measures].[Male]" caption="Male" measure="1" displayFolder="" measureGroup="patients" count="0"/>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40.104377314812" backgroundQuery="1" createdVersion="8" refreshedVersion="8" minRefreshableVersion="3" recordCount="0" supportSubquery="1" supportAdvancedDrill="1" xr:uid="{CA25BE7D-1329-483A-BC6E-73124B7CEF41}">
  <cacheSource type="external" connectionId="6"/>
  <cacheFields count="2">
    <cacheField name="[Measures].[Count of doctor_id]" caption="Count of doctor_id" numFmtId="0" hierarchy="64" level="32767"/>
    <cacheField name="[doctors].[hospital_branch].[hospital_branch]" caption="hospital_branch" numFmtId="0" hierarchy="23" level="1">
      <sharedItems containsSemiMixedTypes="0" containsNonDate="0" containsString="0"/>
    </cacheField>
  </cacheFields>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2" memberValueDatatype="130" unbalanced="0"/>
    <cacheHierarchy uniqueName="[appointments].[status]" caption="status" attribute="1" defaultMemberUniqueName="[appointments].[status].[All]" allUniqueName="[appointments].[status].[All]" dimensionUniqueName="[appointments]" displayFolder="" count="2"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2" memberValueDatatype="130" unbalanced="0"/>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2" memberValueDatatype="130" unbalanced="0">
      <fieldsUsage count="2">
        <fieldUsage x="-1"/>
        <fieldUsage x="1"/>
      </fieldsUsage>
    </cacheHierarchy>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0" memberValueDatatype="130" unbalanced="0"/>
    <cacheHierarchy uniqueName="[patients].[age category]" caption="age category" attribute="1" defaultMemberUniqueName="[patients].[age category].[All]" allUniqueName="[patients].[age category].[All]" dimensionUniqueName="[patients]" displayFolder="" count="2"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oneField="1">
      <fieldsUsage count="1">
        <fieldUsage x="0"/>
      </fieldsUsage>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Female]" caption="Female" measure="1" displayFolder="" measureGroup="patients" count="0"/>
    <cacheHierarchy uniqueName="[Measures].[Male]" caption="Male" measure="1" displayFolder="" measureGroup="patients" count="0"/>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40.104377546297" backgroundQuery="1" createdVersion="8" refreshedVersion="8" minRefreshableVersion="3" recordCount="0" supportSubquery="1" supportAdvancedDrill="1" xr:uid="{9D519297-797C-456C-BC8C-EE8867EBCB40}">
  <cacheSource type="external" connectionId="6"/>
  <cacheFields count="2">
    <cacheField name="[Measures].[Total patient]" caption="Total patient" numFmtId="0" hierarchy="79" level="32767"/>
    <cacheField name="[doctors].[hospital_branch].[hospital_branch]" caption="hospital_branch" numFmtId="0" hierarchy="23" level="1">
      <sharedItems containsSemiMixedTypes="0" containsNonDate="0" containsString="0"/>
    </cacheField>
  </cacheFields>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2" memberValueDatatype="130" unbalanced="0"/>
    <cacheHierarchy uniqueName="[appointments].[status]" caption="status" attribute="1" defaultMemberUniqueName="[appointments].[status].[All]" allUniqueName="[appointments].[status].[All]" dimensionUniqueName="[appointments]" displayFolder="" count="2"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0" memberValueDatatype="130" unbalanced="0"/>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2" memberValueDatatype="130" unbalanced="0">
      <fieldsUsage count="2">
        <fieldUsage x="-1"/>
        <fieldUsage x="1"/>
      </fieldsUsage>
    </cacheHierarchy>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0" memberValueDatatype="130" unbalanced="0"/>
    <cacheHierarchy uniqueName="[patients].[age category]" caption="age category" attribute="1" defaultMemberUniqueName="[patients].[age category].[All]" allUniqueName="[patients].[age category].[All]" dimensionUniqueName="[patients]" displayFolder="" count="2"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Female]" caption="Female" measure="1" displayFolder="" measureGroup="patients" count="0"/>
    <cacheHierarchy uniqueName="[Measures].[Male]" caption="Male" measure="1" displayFolder="" measureGroup="patients" count="0"/>
    <cacheHierarchy uniqueName="[Measures].[Total patient]" caption="Total patient" measure="1" displayFolder="" measureGroup="patients" count="0" oneField="1">
      <fieldsUsage count="1">
        <fieldUsage x="0"/>
      </fieldsUsage>
    </cacheHierarchy>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dimensions count="6">
    <dimension name="appointments" uniqueName="[appointments]" caption="appointments"/>
    <dimension name="billing" uniqueName="[billing]" caption="billing"/>
    <dimension name="doctors" uniqueName="[doctors]" caption="doctors"/>
    <dimension measure="1" name="Measures" uniqueName="[Measures]" caption="Measures"/>
    <dimension name="patients" uniqueName="[patients]" caption="patients"/>
    <dimension name="treatments" uniqueName="[treatments]" caption="treatments"/>
  </dimensions>
  <measureGroups count="5">
    <measureGroup name="appointments" caption="appointments"/>
    <measureGroup name="billing" caption="billing"/>
    <measureGroup name="doctors" caption="doctors"/>
    <measureGroup name="patients" caption="patients"/>
    <measureGroup name="treatments" caption="treatments"/>
  </measureGroups>
  <maps count="10">
    <map measureGroup="0" dimension="0"/>
    <map measureGroup="0" dimension="2"/>
    <map measureGroup="0" dimension="4"/>
    <map measureGroup="1" dimension="1"/>
    <map measureGroup="1" dimension="4"/>
    <map measureGroup="2" dimension="2"/>
    <map measureGroup="3" dimension="4"/>
    <map measureGroup="4" dimension="1"/>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زهراء الياسين" refreshedDate="46039.851534490743" backgroundQuery="1" createdVersion="3" refreshedVersion="8" minRefreshableVersion="3" recordCount="0" supportSubquery="1" supportAdvancedDrill="1" xr:uid="{B81F905E-D007-48A1-A5E1-A58E8BB540A9}">
  <cacheSource type="external" connectionId="6">
    <extLst>
      <ext xmlns:x14="http://schemas.microsoft.com/office/spreadsheetml/2009/9/main" uri="{F057638F-6D5F-4e77-A914-E7F072B9BCA8}">
        <x14:sourceConnection name="ThisWorkbookDataModel"/>
      </ext>
    </extLst>
  </cacheSource>
  <cacheFields count="0"/>
  <cacheHierarchies count="86">
    <cacheHierarchy uniqueName="[appointments].[appointment_id]" caption="appointment_id" attribute="1" defaultMemberUniqueName="[appointments].[appointment_id].[All]" allUniqueName="[appointments].[appointment_id].[All]" dimensionUniqueName="[appointments]" displayFolder="" count="0" memberValueDatatype="130" unbalanced="0"/>
    <cacheHierarchy uniqueName="[appointments].[patient_id]" caption="patient_id" attribute="1" defaultMemberUniqueName="[appointments].[patient_id].[All]" allUniqueName="[appointments].[patient_id].[All]" dimensionUniqueName="[appointments]" displayFolder="" count="0" memberValueDatatype="130" unbalanced="0"/>
    <cacheHierarchy uniqueName="[appointments].[doctor_id]" caption="doctor_id" attribute="1" defaultMemberUniqueName="[appointments].[doctor_id].[All]" allUniqueName="[appointments].[doctor_id].[All]" dimensionUniqueName="[appointments]" displayFolder="" count="0" memberValueDatatype="130" unbalanced="0"/>
    <cacheHierarchy uniqueName="[appointments].[appointment_date]" caption="appointment_date" attribute="1" time="1" defaultMemberUniqueName="[appointments].[appointment_date].[All]" allUniqueName="[appointments].[appointment_date].[All]" dimensionUniqueName="[appointments]" displayFolder="" count="0" memberValueDatatype="7" unbalanced="0"/>
    <cacheHierarchy uniqueName="[appointments].[appointment_time]" caption="appointment_time" attribute="1" time="1" defaultMemberUniqueName="[appointments].[appointment_time].[All]" allUniqueName="[appointments].[appointment_time].[All]" dimensionUniqueName="[appointments]" displayFolder="" count="0" memberValueDatatype="7" unbalanced="0"/>
    <cacheHierarchy uniqueName="[appointments].[reason_for_visit]" caption="reason_for_visit" attribute="1" defaultMemberUniqueName="[appointments].[reason_for_visit].[All]" allUniqueName="[appointments].[reason_for_visit].[All]" dimensionUniqueName="[appointments]" displayFolder="" count="2" memberValueDatatype="130" unbalanced="0"/>
    <cacheHierarchy uniqueName="[appointments].[status]" caption="status" attribute="1" defaultMemberUniqueName="[appointments].[status].[All]" allUniqueName="[appointments].[status].[All]" dimensionUniqueName="[appointments]" displayFolder="" count="2" memberValueDatatype="130" unbalanced="0"/>
    <cacheHierarchy uniqueName="[appointments].[appointment_date (Month)]" caption="appointment_date (Month)" attribute="1" defaultMemberUniqueName="[appointments].[appointment_date (Month)].[All]" allUniqueName="[appointments].[appointment_date (Month)].[All]" dimensionUniqueName="[appointments]" displayFolder="" count="2" memberValueDatatype="130" unbalanced="0"/>
    <cacheHierarchy uniqueName="[appointments].[appointment_time (Hour)]" caption="appointment_time (Hour)" attribute="1" defaultMemberUniqueName="[appointments].[appointment_time (Hour)].[All]" allUniqueName="[appointments].[appointment_time (Hour)].[All]" dimensionUniqueName="[appointments]" displayFolder="" count="0" memberValueDatatype="130" unbalanced="0"/>
    <cacheHierarchy uniqueName="[appointments].[appointment_time (Minute)]" caption="appointment_time (Minute)" attribute="1" defaultMemberUniqueName="[appointments].[appointment_time (Minute)].[All]" allUniqueName="[appointments].[appointment_time (Minute)].[All]" dimensionUniqueName="[appointments]" displayFolder="" count="0" memberValueDatatype="130" unbalanced="0"/>
    <cacheHierarchy uniqueName="[billing].[bill_id]" caption="bill_id" attribute="1" defaultMemberUniqueName="[billing].[bill_id].[All]" allUniqueName="[billing].[bill_id].[All]" dimensionUniqueName="[billing]" displayFolder="" count="0" memberValueDatatype="130" unbalanced="0"/>
    <cacheHierarchy uniqueName="[billing].[patient_id]" caption="patient_id" attribute="1" defaultMemberUniqueName="[billing].[patient_id].[All]" allUniqueName="[billing].[patient_id].[All]" dimensionUniqueName="[billing]" displayFolder="" count="0" memberValueDatatype="130" unbalanced="0"/>
    <cacheHierarchy uniqueName="[billing].[treatment_id]" caption="treatment_id" attribute="1" defaultMemberUniqueName="[billing].[treatment_id].[All]" allUniqueName="[billing].[treatment_id].[All]" dimensionUniqueName="[billing]" displayFolder="" count="0" memberValueDatatype="130" unbalanced="0"/>
    <cacheHierarchy uniqueName="[billing].[bill_date]" caption="bill_date" attribute="1" time="1" defaultMemberUniqueName="[billing].[bill_date].[All]" allUniqueName="[billing].[bill_date].[All]" dimensionUniqueName="[billing]" displayFolder="" count="0" memberValueDatatype="7" unbalanced="0"/>
    <cacheHierarchy uniqueName="[billing].[amount]" caption="amount" attribute="1" defaultMemberUniqueName="[billing].[amount].[All]" allUniqueName="[billing].[amount].[All]" dimensionUniqueName="[billing]" displayFolder="" count="0" memberValueDatatype="5" unbalanced="0"/>
    <cacheHierarchy uniqueName="[billing].[payment_method]" caption="payment_method" attribute="1" defaultMemberUniqueName="[billing].[payment_method].[All]" allUniqueName="[billing].[payment_method].[All]" dimensionUniqueName="[billing]" displayFolder="" count="0" memberValueDatatype="130" unbalanced="0"/>
    <cacheHierarchy uniqueName="[billing].[payment_status]" caption="payment_status" attribute="1" defaultMemberUniqueName="[billing].[payment_status].[All]" allUniqueName="[billing].[payment_status].[All]" dimensionUniqueName="[billing]" displayFolder="" count="0" memberValueDatatype="130" unbalanced="0"/>
    <cacheHierarchy uniqueName="[doctors].[doctor_id]" caption="doctor_id" attribute="1" defaultMemberUniqueName="[doctors].[doctor_id].[All]" allUniqueName="[doctors].[doctor_id].[All]" dimensionUniqueName="[doctors]" displayFolder="" count="0" memberValueDatatype="130" unbalanced="0"/>
    <cacheHierarchy uniqueName="[doctors].[first_name]" caption="first_name" attribute="1" defaultMemberUniqueName="[doctors].[first_name].[All]" allUniqueName="[doctors].[first_name].[All]" dimensionUniqueName="[doctors]" displayFolder="" count="0" memberValueDatatype="130" unbalanced="0"/>
    <cacheHierarchy uniqueName="[doctors].[last_name]" caption="last_name" attribute="1" defaultMemberUniqueName="[doctors].[last_name].[All]" allUniqueName="[doctors].[last_name].[All]" dimensionUniqueName="[doctors]" displayFolder="" count="0" memberValueDatatype="130" unbalanced="0"/>
    <cacheHierarchy uniqueName="[doctors].[specialization]" caption="specialization" attribute="1" defaultMemberUniqueName="[doctors].[specialization].[All]" allUniqueName="[doctors].[specialization].[All]" dimensionUniqueName="[doctors]" displayFolder="" count="0" memberValueDatatype="130" unbalanced="0"/>
    <cacheHierarchy uniqueName="[doctors].[phone_number]" caption="phone_number" attribute="1" defaultMemberUniqueName="[doctors].[phone_number].[All]" allUniqueName="[doctors].[phone_number].[All]" dimensionUniqueName="[doctors]" displayFolder="" count="0" memberValueDatatype="5"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hospital_branch]" caption="hospital_branch" attribute="1" defaultMemberUniqueName="[doctors].[hospital_branch].[All]" allUniqueName="[doctors].[hospital_branch].[All]" dimensionUniqueName="[doctors]" displayFolder="" count="2" memberValueDatatype="130" unbalanced="0"/>
    <cacheHierarchy uniqueName="[doctors].[email]" caption="email" attribute="1" defaultMemberUniqueName="[doctors].[email].[All]" allUniqueName="[doctors].[email].[All]" dimensionUniqueName="[doctors]" displayFolder="" count="0" memberValueDatatype="130" unbalanced="0"/>
    <cacheHierarchy uniqueName="[doctors].[Experience Category]" caption="Experience Category" attribute="1" defaultMemberUniqueName="[doctors].[Experience Category].[All]" allUniqueName="[doctors].[Experience Category].[All]" dimensionUniqueName="[doctors]"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cacheHierarchy uniqueName="[patients].[date_of_birth]" caption="date_of_birth" attribute="1" time="1" defaultMemberUniqueName="[patients].[date_of_birth].[All]" allUniqueName="[patients].[date_of_birth].[All]" dimensionUniqueName="[patients]" displayFolder="" count="0" memberValueDatatype="7" unbalanced="0"/>
    <cacheHierarchy uniqueName="[patients].[contact_number]" caption="contact_number" attribute="1" defaultMemberUniqueName="[patients].[contact_number].[All]" allUniqueName="[patients].[contact_number].[All]" dimensionUniqueName="[patients]" displayFolder="" count="0" memberValueDatatype="5" unbalanced="0"/>
    <cacheHierarchy uniqueName="[patients].[address]" caption="address" attribute="1" defaultMemberUniqueName="[patients].[address].[All]" allUniqueName="[patients].[address].[All]" dimensionUniqueName="[patients]" displayFolder="" count="0" memberValueDatatype="13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insurance_provider]" caption="insurance_provider" attribute="1" defaultMemberUniqueName="[patients].[insurance_provider].[All]" allUniqueName="[patients].[insurance_provider].[All]" dimensionUniqueName="[patients]" displayFolder="" count="0" memberValueDatatype="130" unbalanced="0"/>
    <cacheHierarchy uniqueName="[patients].[insurance_number]" caption="insurance_number" attribute="1" defaultMemberUniqueName="[patients].[insurance_number].[All]" allUniqueName="[patients].[insurance_number].[All]" dimensionUniqueName="[patients]" displayFolder="" count="0" memberValueDatatype="130" unbalanced="0"/>
    <cacheHierarchy uniqueName="[patients].[email]" caption="email" attribute="1" defaultMemberUniqueName="[patients].[email].[All]" allUniqueName="[patients].[email].[All]" dimensionUniqueName="[patients]" displayFolder="" count="0" memberValueDatatype="130" unbalanced="0"/>
    <cacheHierarchy uniqueName="[patients].[date_of_birth (Year)]" caption="date_of_birth (Year)" attribute="1" defaultMemberUniqueName="[patients].[date_of_birth (Year)].[All]" allUniqueName="[patients].[date_of_birth (Year)].[All]" dimensionUniqueName="[patients]" displayFolder="" count="0" memberValueDatatype="130" unbalanced="0"/>
    <cacheHierarchy uniqueName="[patients].[date_of_birth (Quarter)]" caption="date_of_birth (Quarter)" attribute="1" defaultMemberUniqueName="[patients].[date_of_birth (Quarter)].[All]" allUniqueName="[patients].[date_of_birth (Quarter)].[All]" dimensionUniqueName="[patients]" displayFolder="" count="0" memberValueDatatype="130" unbalanced="0"/>
    <cacheHierarchy uniqueName="[patients].[date_of_birth (Month)]" caption="date_of_birth (Month)" attribute="1" defaultMemberUniqueName="[patients].[date_of_birth (Month)].[All]" allUniqueName="[patients].[date_of_birth (Month)].[All]" dimensionUniqueName="[patients]" displayFolder="" count="0" memberValueDatatype="130" unbalanced="0"/>
    <cacheHierarchy uniqueName="[patients].[decade]" caption="decade" attribute="1" defaultMemberUniqueName="[patients].[decade].[All]" allUniqueName="[patients].[decade].[All]" dimensionUniqueName="[patients]" displayFolder="" count="0" memberValueDatatype="130" unbalanced="0"/>
    <cacheHierarchy uniqueName="[patients].[age category]" caption="age category" attribute="1" defaultMemberUniqueName="[patients].[age category].[All]" allUniqueName="[patients].[age category].[All]" dimensionUniqueName="[patients]" displayFolder="" count="2" memberValueDatatype="130" unbalanced="0"/>
    <cacheHierarchy uniqueName="[patients].[age]" caption="age" attribute="1" defaultMemberUniqueName="[patients].[age].[All]" allUniqueName="[patients].[age].[All]" dimensionUniqueName="[patients]" displayFolder="" count="0" memberValueDatatype="20" unbalanced="0"/>
    <cacheHierarchy uniqueName="[patients].[Appointments Count]" caption="Appointments Count" attribute="1" defaultMemberUniqueName="[patients].[Appointments Count].[All]" allUniqueName="[patients].[Appointments Count].[All]" dimensionUniqueName="[patients]" displayFolder="" count="0" memberValueDatatype="20" unbalanced="0"/>
    <cacheHierarchy uniqueName="[patients].[registration_date (Year)]" caption="registration_date (Year)" attribute="1" defaultMemberUniqueName="[patients].[registration_date (Year)].[All]" allUniqueName="[patients].[registration_date (Year)].[All]" dimensionUniqueName="[patients]" displayFolder="" count="0" memberValueDatatype="130" unbalanced="0"/>
    <cacheHierarchy uniqueName="[patients].[registration_date (Quarter)]" caption="registration_date (Quarter)" attribute="1" defaultMemberUniqueName="[patients].[registration_date (Quarter)].[All]" allUniqueName="[patients].[registration_date (Quarter)].[All]" dimensionUniqueName="[patients]" displayFolder="" count="0" memberValueDatatype="130" unbalanced="0"/>
    <cacheHierarchy uniqueName="[patients].[registration_date (Month)]" caption="registration_date (Month)" attribute="1" defaultMemberUniqueName="[patients].[registration_date (Month)].[All]" allUniqueName="[patients].[registration_date (Month)].[All]" dimensionUniqueName="[patients]" displayFolder="" count="0" memberValueDatatype="130" unbalanced="0"/>
    <cacheHierarchy uniqueName="[treatments].[treatment_id]" caption="treatment_id" attribute="1" defaultMemberUniqueName="[treatments].[treatment_id].[All]" allUniqueName="[treatments].[treatment_id].[All]" dimensionUniqueName="[treatments]" displayFolder="" count="0" memberValueDatatype="130" unbalanced="0"/>
    <cacheHierarchy uniqueName="[treatments].[appointment_id]" caption="appointment_id" attribute="1" defaultMemberUniqueName="[treatments].[appointment_id].[All]" allUniqueName="[treatments].[appointment_id].[All]" dimensionUniqueName="[treatments]" displayFolder="" count="0" memberValueDatatype="130" unbalanced="0"/>
    <cacheHierarchy uniqueName="[treatments].[treatment_type]" caption="treatment_type" attribute="1" defaultMemberUniqueName="[treatments].[treatment_type].[All]" allUniqueName="[treatments].[treatment_type].[All]" dimensionUniqueName="[treatments]" displayFolder="" count="0" memberValueDatatype="130" unbalanced="0"/>
    <cacheHierarchy uniqueName="[treatments].[description]" caption="description" attribute="1" defaultMemberUniqueName="[treatments].[description].[All]" allUniqueName="[treatments].[description].[All]" dimensionUniqueName="[treatments]" displayFolder="" count="0" memberValueDatatype="130" unbalanced="0"/>
    <cacheHierarchy uniqueName="[treatments].[cost]" caption="cost" attribute="1" defaultMemberUniqueName="[treatments].[cost].[All]" allUniqueName="[treatments].[cost].[All]" dimensionUniqueName="[treatments]" displayFolder="" count="0" memberValueDatatype="5" unbalanced="0"/>
    <cacheHierarchy uniqueName="[treatments].[treatment_date]" caption="treatment_date" attribute="1" time="1" defaultMemberUniqueName="[treatments].[treatment_date].[All]" allUniqueName="[treatments].[treatment_date].[All]" dimensionUniqueName="[treatments]" displayFolder="" count="0" memberValueDatatype="7" unbalanced="0"/>
    <cacheHierarchy uniqueName="[appointments].[appointment_date (Month Index)]" caption="appointment_date (Month Index)" attribute="1" defaultMemberUniqueName="[appointments].[appointment_date (Month Index)].[All]" allUniqueName="[appointments].[appointment_date (Month Index)].[All]" dimensionUniqueName="[appointments]" displayFolder="" count="0" memberValueDatatype="20" unbalanced="0" hidden="1"/>
    <cacheHierarchy uniqueName="[patients].[date_of_birth (Month Index)]" caption="date_of_birth (Month Index)" attribute="1" defaultMemberUniqueName="[patients].[date_of_birth (Month Index)].[All]" allUniqueName="[patients].[date_of_birth (Month Index)].[All]" dimensionUniqueName="[patients]" displayFolder="" count="0" memberValueDatatype="20" unbalanced="0" hidden="1"/>
    <cacheHierarchy uniqueName="[patients].[registration_date (Month Index)]" caption="registration_date (Month Index)" attribute="1" defaultMemberUniqueName="[patients].[registration_date (Month Index)].[All]" allUniqueName="[patients].[registration_date (Month Index)].[All]" dimensionUniqueName="[patients]" displayFolder="" count="0" memberValueDatatype="20" unbalanced="0" hidden="1"/>
    <cacheHierarchy uniqueName="[Measures].[Count of status]" caption="Count of status" measure="1" displayFolder="" measureGroup="appointments" count="0">
      <extLst>
        <ext xmlns:x15="http://schemas.microsoft.com/office/spreadsheetml/2010/11/main" uri="{B97F6D7D-B522-45F9-BDA1-12C45D357490}">
          <x15:cacheHierarchy aggregatedColumn="6"/>
        </ext>
      </extLst>
    </cacheHierarchy>
    <cacheHierarchy uniqueName="[Measures].[Count of reason_for_visit]" caption="Count of reason_for_visit" measure="1" displayFolder="" measureGroup="appointments" count="0">
      <extLst>
        <ext xmlns:x15="http://schemas.microsoft.com/office/spreadsheetml/2010/11/main" uri="{B97F6D7D-B522-45F9-BDA1-12C45D357490}">
          <x15:cacheHierarchy aggregatedColumn="5"/>
        </ext>
      </extLst>
    </cacheHierarchy>
    <cacheHierarchy uniqueName="[Measures].[Count of decade]" caption="Count of decade" measure="1" displayFolder="" measureGroup="patients" count="0">
      <extLst>
        <ext xmlns:x15="http://schemas.microsoft.com/office/spreadsheetml/2010/11/main" uri="{B97F6D7D-B522-45F9-BDA1-12C45D357490}">
          <x15:cacheHierarchy aggregatedColumn="40"/>
        </ext>
      </extLst>
    </cacheHierarchy>
    <cacheHierarchy uniqueName="[Measures].[Count of gender]" caption="Count of gender" measure="1" displayFolder="" measureGroup="patients" count="0">
      <extLst>
        <ext xmlns:x15="http://schemas.microsoft.com/office/spreadsheetml/2010/11/main" uri="{B97F6D7D-B522-45F9-BDA1-12C45D357490}">
          <x15:cacheHierarchy aggregatedColumn="29"/>
        </ext>
      </extLst>
    </cacheHierarchy>
    <cacheHierarchy uniqueName="[Measures].[Count of appointment_id]" caption="Count of appointment_id" measure="1" displayFolder="" measureGroup="appointments" count="0">
      <extLst>
        <ext xmlns:x15="http://schemas.microsoft.com/office/spreadsheetml/2010/11/main" uri="{B97F6D7D-B522-45F9-BDA1-12C45D357490}">
          <x15:cacheHierarchy aggregatedColumn="0"/>
        </ext>
      </extLst>
    </cacheHierarchy>
    <cacheHierarchy uniqueName="[Measures].[Count of appointment_date (Month)]" caption="Count of appointment_date (Month)" measure="1" displayFolder="" measureGroup="appointments" count="0">
      <extLst>
        <ext xmlns:x15="http://schemas.microsoft.com/office/spreadsheetml/2010/11/main" uri="{B97F6D7D-B522-45F9-BDA1-12C45D357490}">
          <x15:cacheHierarchy aggregatedColumn="7"/>
        </ext>
      </extLst>
    </cacheHierarchy>
    <cacheHierarchy uniqueName="[Measures].[Count of insurance_provider]" caption="Count of insurance_provider" measure="1" displayFolder="" measureGroup="patients" count="0">
      <extLst>
        <ext xmlns:x15="http://schemas.microsoft.com/office/spreadsheetml/2010/11/main" uri="{B97F6D7D-B522-45F9-BDA1-12C45D357490}">
          <x15:cacheHierarchy aggregatedColumn="34"/>
        </ext>
      </extLst>
    </cacheHierarchy>
    <cacheHierarchy uniqueName="[Measures].[Sum of amount]" caption="Sum of amount" measure="1" displayFolder="" measureGroup="billing" count="0">
      <extLst>
        <ext xmlns:x15="http://schemas.microsoft.com/office/spreadsheetml/2010/11/main" uri="{B97F6D7D-B522-45F9-BDA1-12C45D357490}">
          <x15:cacheHierarchy aggregatedColumn="14"/>
        </ext>
      </extLst>
    </cacheHierarchy>
    <cacheHierarchy uniqueName="[Measures].[Count of doctor_id]" caption="Count of doctor_id" measure="1" displayFolder="" measureGroup="doctors" count="0">
      <extLst>
        <ext xmlns:x15="http://schemas.microsoft.com/office/spreadsheetml/2010/11/main" uri="{B97F6D7D-B522-45F9-BDA1-12C45D357490}">
          <x15:cacheHierarchy aggregatedColumn="17"/>
        </ext>
      </extLst>
    </cacheHierarchy>
    <cacheHierarchy uniqueName="[Measures].[Count of patient_id]" caption="Count of patient_id" measure="1" displayFolder="" measureGroup="patients" count="0">
      <extLst>
        <ext xmlns:x15="http://schemas.microsoft.com/office/spreadsheetml/2010/11/main" uri="{B97F6D7D-B522-45F9-BDA1-12C45D357490}">
          <x15:cacheHierarchy aggregatedColumn="26"/>
        </ext>
      </extLst>
    </cacheHierarchy>
    <cacheHierarchy uniqueName="[Measures].[Count of patient_id 2]" caption="Count of patient_id 2" measure="1" displayFolder="" measureGroup="appointments" count="0">
      <extLst>
        <ext xmlns:x15="http://schemas.microsoft.com/office/spreadsheetml/2010/11/main" uri="{B97F6D7D-B522-45F9-BDA1-12C45D357490}">
          <x15:cacheHierarchy aggregatedColumn="1"/>
        </ext>
      </extLst>
    </cacheHierarchy>
    <cacheHierarchy uniqueName="[Measures].[Count of appointment_date]" caption="Count of appointment_date" measure="1" displayFolder="" measureGroup="appointments" count="0">
      <extLst>
        <ext xmlns:x15="http://schemas.microsoft.com/office/spreadsheetml/2010/11/main" uri="{B97F6D7D-B522-45F9-BDA1-12C45D357490}">
          <x15:cacheHierarchy aggregatedColumn="3"/>
        </ext>
      </extLst>
    </cacheHierarchy>
    <cacheHierarchy uniqueName="[Measures].[Min of appointment_date]" caption="Min of appointment_date" measure="1" displayFolder="" measureGroup="appointments" count="0">
      <extLst>
        <ext xmlns:x15="http://schemas.microsoft.com/office/spreadsheetml/2010/11/main" uri="{B97F6D7D-B522-45F9-BDA1-12C45D357490}">
          <x15:cacheHierarchy aggregatedColumn="3"/>
        </ext>
      </extLst>
    </cacheHierarchy>
    <cacheHierarchy uniqueName="[Measures].[Count of appointment_time]" caption="Count of appointment_time" measure="1" displayFolder="" measureGroup="appointments" count="0">
      <extLst>
        <ext xmlns:x15="http://schemas.microsoft.com/office/spreadsheetml/2010/11/main" uri="{B97F6D7D-B522-45F9-BDA1-12C45D357490}">
          <x15:cacheHierarchy aggregatedColumn="4"/>
        </ext>
      </extLst>
    </cacheHierarchy>
    <cacheHierarchy uniqueName="[Measures].[Cancelled Appointments]" caption="Cancelled Appointments" measure="1" displayFolder="" measureGroup="patients" count="0"/>
    <cacheHierarchy uniqueName="[Measures].[Completed Appointments]" caption="Completed Appointments" measure="1" displayFolder="" measureGroup="patients" count="0"/>
    <cacheHierarchy uniqueName="[Measures].[Avg Appointments per Month]" caption="Avg Appointments per Month" measure="1" displayFolder="" measureGroup="appointments" count="0"/>
    <cacheHierarchy uniqueName="[Measures].[Total appointments]" caption="Total appointments" measure="1" displayFolder="" measureGroup="appointments" count="0"/>
    <cacheHierarchy uniqueName="[Measures].[Cancelled appointements]" caption="Cancelled appointements" measure="1" displayFolder="" measureGroup="appointments" count="0"/>
    <cacheHierarchy uniqueName="[Measures].[Completed appointements]" caption="Completed appointements" measure="1" displayFolder="" measureGroup="appointments" count="0"/>
    <cacheHierarchy uniqueName="[Measures].[Patients per doctor]" caption="Patients per doctor" measure="1" displayFolder="" measureGroup="doctors" count="0"/>
    <cacheHierarchy uniqueName="[Measures].[Female]" caption="Female" measure="1" displayFolder="" measureGroup="patients" count="0"/>
    <cacheHierarchy uniqueName="[Measures].[Male]" caption="Male" measure="1" displayFolder="" measureGroup="patients" count="0"/>
    <cacheHierarchy uniqueName="[Measures].[Total patient]" caption="Total patient" measure="1" displayFolder="" measureGroup="patients" count="0"/>
    <cacheHierarchy uniqueName="[Measures].[__XL_Count appointments]" caption="__XL_Count appointments" measure="1" displayFolder="" measureGroup="appointments" count="0" hidden="1"/>
    <cacheHierarchy uniqueName="[Measures].[__XL_Count billing]" caption="__XL_Count billing" measure="1" displayFolder="" measureGroup="billing" count="0" hidden="1"/>
    <cacheHierarchy uniqueName="[Measures].[__XL_Count doctors]" caption="__XL_Count doctors" measure="1" displayFolder="" measureGroup="doctors" count="0" hidden="1"/>
    <cacheHierarchy uniqueName="[Measures].[__XL_Count patients]" caption="__XL_Count patients" measure="1" displayFolder="" measureGroup="patients" count="0" hidden="1"/>
    <cacheHierarchy uniqueName="[Measures].[__XL_Count treatments]" caption="__XL_Count treatments" measure="1" displayFolder="" measureGroup="treatmen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5127259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ED3618-D758-4980-92F2-03C615BB5AC1}" name="reason for visit per month" cacheId="9" applyNumberFormats="0" applyBorderFormats="0" applyFontFormats="0" applyPatternFormats="0" applyAlignmentFormats="0" applyWidthHeightFormats="1" dataCaption="Values" tag="26a63514-2cb8-4c1e-8f0e-2b3eec441773" updatedVersion="8" minRefreshableVersion="3" useAutoFormatting="1" itemPrintTitles="1" createdVersion="8" indent="0" outline="1" outlineData="1" multipleFieldFilters="0" chartFormat="10">
  <location ref="J6:P20" firstHeaderRow="1" firstDataRow="2" firstDataCol="1"/>
  <pivotFields count="4">
    <pivotField axis="axisCol" allDrilled="1" subtotalTop="0" showAll="0"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s>
  <rowFields count="2">
    <field x="3"/>
    <field x="2"/>
  </rowFields>
  <rowItems count="13">
    <i>
      <x/>
    </i>
    <i>
      <x v="1"/>
    </i>
    <i>
      <x v="2"/>
    </i>
    <i>
      <x v="3"/>
    </i>
    <i>
      <x v="4"/>
    </i>
    <i>
      <x v="5"/>
    </i>
    <i>
      <x v="6"/>
    </i>
    <i>
      <x v="7"/>
    </i>
    <i>
      <x v="8"/>
    </i>
    <i>
      <x v="9"/>
    </i>
    <i>
      <x v="10"/>
    </i>
    <i>
      <x v="11"/>
    </i>
    <i t="grand">
      <x/>
    </i>
  </rowItems>
  <colFields count="1">
    <field x="0"/>
  </colFields>
  <colItems count="6">
    <i>
      <x/>
    </i>
    <i>
      <x v="1"/>
    </i>
    <i>
      <x v="2"/>
    </i>
    <i>
      <x v="3"/>
    </i>
    <i>
      <x v="4"/>
    </i>
    <i t="grand">
      <x/>
    </i>
  </colItems>
  <dataFields count="1">
    <dataField name="Count of reason_for_visit" fld="1" subtotal="count" baseField="0" baseItem="0"/>
  </dataFields>
  <conditionalFormats count="1">
    <conditionalFormat type="all" priority="7">
      <pivotAreas count="12">
        <pivotArea type="data" collapsedLevelsAreSubtotals="1" fieldPosition="0">
          <references count="3">
            <reference field="4294967294" count="1" selected="0">
              <x v="0"/>
            </reference>
            <reference field="0" count="5" selected="0">
              <x v="0"/>
              <x v="1"/>
              <x v="2"/>
              <x v="3"/>
              <x v="4"/>
            </reference>
            <reference field="3" count="1">
              <x v="0"/>
            </reference>
          </references>
        </pivotArea>
        <pivotArea type="data" collapsedLevelsAreSubtotals="1" fieldPosition="0">
          <references count="3">
            <reference field="4294967294" count="1" selected="0">
              <x v="0"/>
            </reference>
            <reference field="0" count="5" selected="0">
              <x v="0"/>
              <x v="1"/>
              <x v="2"/>
              <x v="3"/>
              <x v="4"/>
            </reference>
            <reference field="3" count="1">
              <x v="1"/>
            </reference>
          </references>
        </pivotArea>
        <pivotArea type="data" collapsedLevelsAreSubtotals="1" fieldPosition="0">
          <references count="3">
            <reference field="4294967294" count="1" selected="0">
              <x v="0"/>
            </reference>
            <reference field="0" count="5" selected="0">
              <x v="0"/>
              <x v="1"/>
              <x v="2"/>
              <x v="3"/>
              <x v="4"/>
            </reference>
            <reference field="3" count="1">
              <x v="2"/>
            </reference>
          </references>
        </pivotArea>
        <pivotArea type="data" collapsedLevelsAreSubtotals="1" fieldPosition="0">
          <references count="3">
            <reference field="4294967294" count="1" selected="0">
              <x v="0"/>
            </reference>
            <reference field="0" count="5" selected="0">
              <x v="0"/>
              <x v="1"/>
              <x v="2"/>
              <x v="3"/>
              <x v="4"/>
            </reference>
            <reference field="3" count="1">
              <x v="3"/>
            </reference>
          </references>
        </pivotArea>
        <pivotArea type="data" collapsedLevelsAreSubtotals="1" fieldPosition="0">
          <references count="3">
            <reference field="4294967294" count="1" selected="0">
              <x v="0"/>
            </reference>
            <reference field="0" count="5" selected="0">
              <x v="0"/>
              <x v="1"/>
              <x v="2"/>
              <x v="3"/>
              <x v="4"/>
            </reference>
            <reference field="3" count="1">
              <x v="4"/>
            </reference>
          </references>
        </pivotArea>
        <pivotArea type="data" collapsedLevelsAreSubtotals="1" fieldPosition="0">
          <references count="3">
            <reference field="4294967294" count="1" selected="0">
              <x v="0"/>
            </reference>
            <reference field="0" count="5" selected="0">
              <x v="0"/>
              <x v="1"/>
              <x v="2"/>
              <x v="3"/>
              <x v="4"/>
            </reference>
            <reference field="3" count="1">
              <x v="5"/>
            </reference>
          </references>
        </pivotArea>
        <pivotArea type="data" collapsedLevelsAreSubtotals="1" fieldPosition="0">
          <references count="3">
            <reference field="4294967294" count="1" selected="0">
              <x v="0"/>
            </reference>
            <reference field="0" count="5" selected="0">
              <x v="0"/>
              <x v="1"/>
              <x v="2"/>
              <x v="3"/>
              <x v="4"/>
            </reference>
            <reference field="3" count="1">
              <x v="6"/>
            </reference>
          </references>
        </pivotArea>
        <pivotArea type="data" collapsedLevelsAreSubtotals="1" fieldPosition="0">
          <references count="3">
            <reference field="4294967294" count="1" selected="0">
              <x v="0"/>
            </reference>
            <reference field="0" count="5" selected="0">
              <x v="0"/>
              <x v="1"/>
              <x v="2"/>
              <x v="3"/>
              <x v="4"/>
            </reference>
            <reference field="3" count="1">
              <x v="7"/>
            </reference>
          </references>
        </pivotArea>
        <pivotArea type="data" collapsedLevelsAreSubtotals="1" fieldPosition="0">
          <references count="3">
            <reference field="4294967294" count="1" selected="0">
              <x v="0"/>
            </reference>
            <reference field="0" count="5" selected="0">
              <x v="0"/>
              <x v="1"/>
              <x v="2"/>
              <x v="3"/>
              <x v="4"/>
            </reference>
            <reference field="3" count="1">
              <x v="8"/>
            </reference>
          </references>
        </pivotArea>
        <pivotArea type="data" collapsedLevelsAreSubtotals="1" fieldPosition="0">
          <references count="3">
            <reference field="4294967294" count="1" selected="0">
              <x v="0"/>
            </reference>
            <reference field="0" count="5" selected="0">
              <x v="0"/>
              <x v="1"/>
              <x v="2"/>
              <x v="3"/>
              <x v="4"/>
            </reference>
            <reference field="3" count="1">
              <x v="9"/>
            </reference>
          </references>
        </pivotArea>
        <pivotArea type="data" collapsedLevelsAreSubtotals="1" fieldPosition="0">
          <references count="3">
            <reference field="4294967294" count="1" selected="0">
              <x v="0"/>
            </reference>
            <reference field="0" count="5" selected="0">
              <x v="0"/>
              <x v="1"/>
              <x v="2"/>
              <x v="3"/>
              <x v="4"/>
            </reference>
            <reference field="3" count="1">
              <x v="10"/>
            </reference>
          </references>
        </pivotArea>
        <pivotArea type="data" collapsedLevelsAreSubtotals="1" fieldPosition="0">
          <references count="3">
            <reference field="4294967294" count="1" selected="0">
              <x v="0"/>
            </reference>
            <reference field="0" count="5" selected="0">
              <x v="0"/>
              <x v="1"/>
              <x v="2"/>
              <x v="3"/>
              <x v="4"/>
            </reference>
            <reference field="3" count="1">
              <x v="11"/>
            </reference>
          </references>
        </pivotArea>
      </pivotAreas>
    </conditionalFormat>
  </conditionalFormats>
  <chartFormats count="5">
    <chartFormat chart="0" format="15" series="1">
      <pivotArea type="data" outline="0" fieldPosition="0">
        <references count="2">
          <reference field="4294967294" count="1" selected="0">
            <x v="0"/>
          </reference>
          <reference field="0" count="1" selected="0">
            <x v="0"/>
          </reference>
        </references>
      </pivotArea>
    </chartFormat>
    <chartFormat chart="0" format="16" series="1">
      <pivotArea type="data" outline="0" fieldPosition="0">
        <references count="2">
          <reference field="4294967294" count="1" selected="0">
            <x v="0"/>
          </reference>
          <reference field="0" count="1" selected="0">
            <x v="1"/>
          </reference>
        </references>
      </pivotArea>
    </chartFormat>
    <chartFormat chart="0" format="17" series="1">
      <pivotArea type="data" outline="0" fieldPosition="0">
        <references count="2">
          <reference field="4294967294" count="1" selected="0">
            <x v="0"/>
          </reference>
          <reference field="0" count="1" selected="0">
            <x v="2"/>
          </reference>
        </references>
      </pivotArea>
    </chartFormat>
    <chartFormat chart="0" format="18" series="1">
      <pivotArea type="data" outline="0" fieldPosition="0">
        <references count="2">
          <reference field="4294967294" count="1" selected="0">
            <x v="0"/>
          </reference>
          <reference field="0" count="1" selected="0">
            <x v="3"/>
          </reference>
        </references>
      </pivotArea>
    </chartFormat>
    <chartFormat chart="0" format="19" series="1">
      <pivotArea type="data" outline="0" fieldPosition="0">
        <references count="2">
          <reference field="4294967294" count="1" selected="0">
            <x v="0"/>
          </reference>
          <reference field="0" count="1" selected="0">
            <x v="4"/>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7"/>
    <rowHierarchyUsage hierarchyUsage="3"/>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A05419-3A33-4AB5-8126-9F7CB7FE9963}" name="patients age category" cacheId="7" applyNumberFormats="0" applyBorderFormats="0" applyFontFormats="0" applyPatternFormats="0" applyAlignmentFormats="0" applyWidthHeightFormats="1" dataCaption="Values" tag="3a16da83-9bd4-4eb1-a9e3-093ec278bb8c" updatedVersion="8" minRefreshableVersion="3" useAutoFormatting="1" itemPrintTitles="1" createdVersion="8" indent="0" outline="1" outlineData="1" multipleFieldFilters="0" chartFormat="4">
  <location ref="U6:V13"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Count of decade"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F59303-E9D2-4515-9D07-8096D63E0CE7}" name="total doct" cacheId="1" applyNumberFormats="0" applyBorderFormats="0" applyFontFormats="0" applyPatternFormats="0" applyAlignmentFormats="0" applyWidthHeightFormats="1" dataCaption="Values" tag="bbea01e9-a3bd-4186-828d-9d241bb9546c" updatedVersion="8" minRefreshableVersion="3" useAutoFormatting="1" itemPrintTitles="1" createdVersion="8" indent="0" outline="1" outlineData="1" multipleFieldFilters="0">
  <location ref="A60:A61" firstHeaderRow="1" firstDataRow="1" firstDataCol="0"/>
  <pivotFields count="1">
    <pivotField dataField="1" subtotalTop="0" showAll="0" defaultSubtotal="0"/>
  </pivotFields>
  <rowItems count="1">
    <i/>
  </rowItems>
  <colItems count="1">
    <i/>
  </colItems>
  <dataFields count="1">
    <dataField name="Count of doctor_id" fld="0" subtotal="count" baseField="0" baseItem="0"/>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237C7D-11BF-46E1-A96E-7A13195AA6AC}" name="Most visited Patients" cacheId="4" applyNumberFormats="0" applyBorderFormats="0" applyFontFormats="0" applyPatternFormats="0" applyAlignmentFormats="0" applyWidthHeightFormats="1" dataCaption="Values" tag="6aaf871b-0ce9-4bf1-a342-6754499fc78c" updatedVersion="8" minRefreshableVersion="3" useAutoFormatting="1" subtotalHiddenItems="1" itemPrintTitles="1" createdVersion="8" indent="0" outline="1" outlineData="1" multipleFieldFilters="0" chartFormat="5">
  <location ref="Z6:AC26"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s>
  <rowFields count="2">
    <field x="3"/>
    <field x="2"/>
  </rowFields>
  <rowItems count="19">
    <i>
      <x/>
    </i>
    <i r="1">
      <x/>
    </i>
    <i r="1">
      <x v="1"/>
    </i>
    <i r="1">
      <x v="2"/>
    </i>
    <i r="1">
      <x v="3"/>
    </i>
    <i r="1">
      <x v="4"/>
    </i>
    <i>
      <x v="1"/>
    </i>
    <i r="1">
      <x/>
    </i>
    <i r="1">
      <x v="1"/>
    </i>
    <i r="1">
      <x v="2"/>
    </i>
    <i r="1">
      <x v="3"/>
    </i>
    <i r="1">
      <x v="4"/>
    </i>
    <i>
      <x v="2"/>
    </i>
    <i r="1">
      <x/>
    </i>
    <i r="1">
      <x v="1"/>
    </i>
    <i r="1">
      <x v="2"/>
    </i>
    <i r="1">
      <x v="3"/>
    </i>
    <i r="1">
      <x v="4"/>
    </i>
    <i t="grand">
      <x/>
    </i>
  </rowItems>
  <colFields count="1">
    <field x="0"/>
  </colFields>
  <colItems count="3">
    <i>
      <x/>
    </i>
    <i>
      <x v="1"/>
    </i>
    <i t="grand">
      <x/>
    </i>
  </colItems>
  <dataFields count="1">
    <dataField name="Count of appointment_id" fld="1" subtotal="count" baseField="0" baseItem="0"/>
  </dataFields>
  <conditionalFormats count="1">
    <conditionalFormat type="all" priority="5">
      <pivotAreas count="1">
        <pivotArea type="data" collapsedLevelsAreSubtotals="1" fieldPosition="0">
          <references count="3">
            <reference field="4294967294" count="1" selected="0">
              <x v="0"/>
            </reference>
            <reference field="0" count="2" selected="0">
              <x v="0"/>
              <x v="1"/>
            </reference>
            <reference field="2" count="5">
              <x v="0"/>
              <x v="1"/>
              <x v="2"/>
              <x v="3"/>
              <x v="4"/>
            </reference>
          </references>
        </pivotArea>
      </pivotAreas>
    </conditionalFormat>
  </conditionalFormats>
  <chartFormats count="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0"/>
    <rowHierarchyUsage hierarchyUsage="5"/>
  </rowHierarchiesUsage>
  <colHierarchiesUsage count="1">
    <colHierarchyUsage hierarchyUsage="2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activeTabTopLevelEntity name="[appointments]"/>
        <x15:activeTabTopLevelEntity name="[docto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D67F61-93FC-443F-8466-8E4B097B5215}" name="appointement status Perf." cacheId="8" applyNumberFormats="0" applyBorderFormats="0" applyFontFormats="0" applyPatternFormats="0" applyAlignmentFormats="0" applyWidthHeightFormats="1" dataCaption="Values" tag="257ff298-332c-42c8-93e8-b87a64ecefbf" updatedVersion="8" minRefreshableVersion="3" useAutoFormatting="1" itemPrintTitles="1" createdVersion="8" indent="0" outline="1" outlineData="1" multipleFieldFilters="0" chartFormat="8">
  <location ref="A6:F20" firstHeaderRow="1" firstDataRow="2" firstDataCol="1"/>
  <pivotFields count="4">
    <pivotField axis="axisCol"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s>
  <rowFields count="2">
    <field x="3"/>
    <field x="2"/>
  </rowFields>
  <rowItems count="13">
    <i>
      <x/>
    </i>
    <i>
      <x v="1"/>
    </i>
    <i>
      <x v="2"/>
    </i>
    <i>
      <x v="3"/>
    </i>
    <i>
      <x v="4"/>
    </i>
    <i>
      <x v="5"/>
    </i>
    <i>
      <x v="6"/>
    </i>
    <i>
      <x v="7"/>
    </i>
    <i>
      <x v="8"/>
    </i>
    <i>
      <x v="9"/>
    </i>
    <i>
      <x v="10"/>
    </i>
    <i>
      <x v="11"/>
    </i>
    <i t="grand">
      <x/>
    </i>
  </rowItems>
  <colFields count="1">
    <field x="0"/>
  </colFields>
  <colItems count="5">
    <i>
      <x/>
    </i>
    <i>
      <x v="1"/>
    </i>
    <i>
      <x v="2"/>
    </i>
    <i>
      <x v="3"/>
    </i>
    <i t="grand">
      <x/>
    </i>
  </colItems>
  <dataFields count="1">
    <dataField name="Count of status" fld="1" subtotal="count" baseField="0" baseItem="0"/>
  </dataFields>
  <conditionalFormats count="2">
    <conditionalFormat type="all" priority="9">
      <pivotAreas count="12">
        <pivotArea type="data" collapsedLevelsAreSubtotals="1" fieldPosition="0">
          <references count="3">
            <reference field="4294967294" count="1" selected="0">
              <x v="0"/>
            </reference>
            <reference field="0" count="1" selected="0">
              <x v="0"/>
            </reference>
            <reference field="3" count="1">
              <x v="0"/>
            </reference>
          </references>
        </pivotArea>
        <pivotArea type="data" collapsedLevelsAreSubtotals="1" fieldPosition="0">
          <references count="3">
            <reference field="4294967294" count="1" selected="0">
              <x v="0"/>
            </reference>
            <reference field="0" count="1" selected="0">
              <x v="0"/>
            </reference>
            <reference field="3" count="1">
              <x v="1"/>
            </reference>
          </references>
        </pivotArea>
        <pivotArea type="data" collapsedLevelsAreSubtotals="1" fieldPosition="0">
          <references count="3">
            <reference field="4294967294" count="1" selected="0">
              <x v="0"/>
            </reference>
            <reference field="0" count="1" selected="0">
              <x v="0"/>
            </reference>
            <reference field="3" count="1">
              <x v="2"/>
            </reference>
          </references>
        </pivotArea>
        <pivotArea type="data" collapsedLevelsAreSubtotals="1" fieldPosition="0">
          <references count="3">
            <reference field="4294967294" count="1" selected="0">
              <x v="0"/>
            </reference>
            <reference field="0" count="1" selected="0">
              <x v="0"/>
            </reference>
            <reference field="3" count="1">
              <x v="3"/>
            </reference>
          </references>
        </pivotArea>
        <pivotArea type="data" collapsedLevelsAreSubtotals="1" fieldPosition="0">
          <references count="3">
            <reference field="4294967294" count="1" selected="0">
              <x v="0"/>
            </reference>
            <reference field="0" count="1" selected="0">
              <x v="0"/>
            </reference>
            <reference field="3" count="1">
              <x v="4"/>
            </reference>
          </references>
        </pivotArea>
        <pivotArea type="data" collapsedLevelsAreSubtotals="1" fieldPosition="0">
          <references count="3">
            <reference field="4294967294" count="1" selected="0">
              <x v="0"/>
            </reference>
            <reference field="0" count="1" selected="0">
              <x v="0"/>
            </reference>
            <reference field="3" count="1">
              <x v="5"/>
            </reference>
          </references>
        </pivotArea>
        <pivotArea type="data" collapsedLevelsAreSubtotals="1" fieldPosition="0">
          <references count="3">
            <reference field="4294967294" count="1" selected="0">
              <x v="0"/>
            </reference>
            <reference field="0" count="1" selected="0">
              <x v="0"/>
            </reference>
            <reference field="3" count="1">
              <x v="6"/>
            </reference>
          </references>
        </pivotArea>
        <pivotArea type="data" collapsedLevelsAreSubtotals="1" fieldPosition="0">
          <references count="3">
            <reference field="4294967294" count="1" selected="0">
              <x v="0"/>
            </reference>
            <reference field="0" count="1" selected="0">
              <x v="0"/>
            </reference>
            <reference field="3" count="1">
              <x v="7"/>
            </reference>
          </references>
        </pivotArea>
        <pivotArea type="data" collapsedLevelsAreSubtotals="1" fieldPosition="0">
          <references count="3">
            <reference field="4294967294" count="1" selected="0">
              <x v="0"/>
            </reference>
            <reference field="0" count="1" selected="0">
              <x v="0"/>
            </reference>
            <reference field="3" count="1">
              <x v="8"/>
            </reference>
          </references>
        </pivotArea>
        <pivotArea type="data" collapsedLevelsAreSubtotals="1" fieldPosition="0">
          <references count="3">
            <reference field="4294967294" count="1" selected="0">
              <x v="0"/>
            </reference>
            <reference field="0" count="1" selected="0">
              <x v="0"/>
            </reference>
            <reference field="3" count="1">
              <x v="9"/>
            </reference>
          </references>
        </pivotArea>
        <pivotArea type="data" collapsedLevelsAreSubtotals="1" fieldPosition="0">
          <references count="3">
            <reference field="4294967294" count="1" selected="0">
              <x v="0"/>
            </reference>
            <reference field="0" count="1" selected="0">
              <x v="0"/>
            </reference>
            <reference field="3" count="1">
              <x v="10"/>
            </reference>
          </references>
        </pivotArea>
        <pivotArea type="data" collapsedLevelsAreSubtotals="1" fieldPosition="0">
          <references count="3">
            <reference field="4294967294" count="1" selected="0">
              <x v="0"/>
            </reference>
            <reference field="0" count="1" selected="0">
              <x v="0"/>
            </reference>
            <reference field="3" count="1">
              <x v="11"/>
            </reference>
          </references>
        </pivotArea>
      </pivotAreas>
    </conditionalFormat>
    <conditionalFormat type="all" priority="8">
      <pivotAreas count="12">
        <pivotArea type="data" collapsedLevelsAreSubtotals="1" fieldPosition="0">
          <references count="3">
            <reference field="4294967294" count="1" selected="0">
              <x v="0"/>
            </reference>
            <reference field="0" count="1" selected="0">
              <x v="1"/>
            </reference>
            <reference field="3" count="1">
              <x v="0"/>
            </reference>
          </references>
        </pivotArea>
        <pivotArea type="data" collapsedLevelsAreSubtotals="1" fieldPosition="0">
          <references count="3">
            <reference field="4294967294" count="1" selected="0">
              <x v="0"/>
            </reference>
            <reference field="0" count="1" selected="0">
              <x v="1"/>
            </reference>
            <reference field="3" count="1">
              <x v="1"/>
            </reference>
          </references>
        </pivotArea>
        <pivotArea type="data" collapsedLevelsAreSubtotals="1" fieldPosition="0">
          <references count="3">
            <reference field="4294967294" count="1" selected="0">
              <x v="0"/>
            </reference>
            <reference field="0" count="1" selected="0">
              <x v="1"/>
            </reference>
            <reference field="3" count="1">
              <x v="2"/>
            </reference>
          </references>
        </pivotArea>
        <pivotArea type="data" collapsedLevelsAreSubtotals="1" fieldPosition="0">
          <references count="3">
            <reference field="4294967294" count="1" selected="0">
              <x v="0"/>
            </reference>
            <reference field="0" count="1" selected="0">
              <x v="1"/>
            </reference>
            <reference field="3" count="1">
              <x v="3"/>
            </reference>
          </references>
        </pivotArea>
        <pivotArea type="data" collapsedLevelsAreSubtotals="1" fieldPosition="0">
          <references count="3">
            <reference field="4294967294" count="1" selected="0">
              <x v="0"/>
            </reference>
            <reference field="0" count="1" selected="0">
              <x v="1"/>
            </reference>
            <reference field="3" count="1">
              <x v="4"/>
            </reference>
          </references>
        </pivotArea>
        <pivotArea type="data" collapsedLevelsAreSubtotals="1" fieldPosition="0">
          <references count="3">
            <reference field="4294967294" count="1" selected="0">
              <x v="0"/>
            </reference>
            <reference field="0" count="1" selected="0">
              <x v="1"/>
            </reference>
            <reference field="3" count="1">
              <x v="5"/>
            </reference>
          </references>
        </pivotArea>
        <pivotArea type="data" collapsedLevelsAreSubtotals="1" fieldPosition="0">
          <references count="3">
            <reference field="4294967294" count="1" selected="0">
              <x v="0"/>
            </reference>
            <reference field="0" count="1" selected="0">
              <x v="1"/>
            </reference>
            <reference field="3" count="1">
              <x v="6"/>
            </reference>
          </references>
        </pivotArea>
        <pivotArea type="data" collapsedLevelsAreSubtotals="1" fieldPosition="0">
          <references count="3">
            <reference field="4294967294" count="1" selected="0">
              <x v="0"/>
            </reference>
            <reference field="0" count="1" selected="0">
              <x v="1"/>
            </reference>
            <reference field="3" count="1">
              <x v="7"/>
            </reference>
          </references>
        </pivotArea>
        <pivotArea type="data" collapsedLevelsAreSubtotals="1" fieldPosition="0">
          <references count="3">
            <reference field="4294967294" count="1" selected="0">
              <x v="0"/>
            </reference>
            <reference field="0" count="1" selected="0">
              <x v="1"/>
            </reference>
            <reference field="3" count="1">
              <x v="8"/>
            </reference>
          </references>
        </pivotArea>
        <pivotArea type="data" collapsedLevelsAreSubtotals="1" fieldPosition="0">
          <references count="3">
            <reference field="4294967294" count="1" selected="0">
              <x v="0"/>
            </reference>
            <reference field="0" count="1" selected="0">
              <x v="1"/>
            </reference>
            <reference field="3" count="1">
              <x v="9"/>
            </reference>
          </references>
        </pivotArea>
        <pivotArea type="data" collapsedLevelsAreSubtotals="1" fieldPosition="0">
          <references count="3">
            <reference field="4294967294" count="1" selected="0">
              <x v="0"/>
            </reference>
            <reference field="0" count="1" selected="0">
              <x v="1"/>
            </reference>
            <reference field="3" count="1">
              <x v="10"/>
            </reference>
          </references>
        </pivotArea>
        <pivotArea type="data" collapsedLevelsAreSubtotals="1" fieldPosition="0">
          <references count="3">
            <reference field="4294967294" count="1" selected="0">
              <x v="0"/>
            </reference>
            <reference field="0" count="1" selected="0">
              <x v="1"/>
            </reference>
            <reference field="3" count="1">
              <x v="11"/>
            </reference>
          </references>
        </pivotArea>
      </pivotAreas>
    </conditionalFormat>
  </conditionalFormat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7"/>
    <rowHierarchyUsage hierarchyUsage="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07B97F-841A-406A-A4BF-DB0EFFE267A8}" name="compleleted appoin" cacheId="10" applyNumberFormats="0" applyBorderFormats="0" applyFontFormats="0" applyPatternFormats="0" applyAlignmentFormats="0" applyWidthHeightFormats="1" dataCaption="Values" tag="3c43ee50-d91d-4acb-aadb-8603645f31b5" updatedVersion="8" minRefreshableVersion="3" useAutoFormatting="1" itemPrintTitles="1" createdVersion="8" indent="0" outline="1" outlineData="1" multipleFieldFilters="0">
  <location ref="A55:A56"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9DAC47-B489-44A1-8790-F719E4FB2BD8}" name="total patients" cacheId="3" applyNumberFormats="0" applyBorderFormats="0" applyFontFormats="0" applyPatternFormats="0" applyAlignmentFormats="0" applyWidthHeightFormats="1" dataCaption="Values" tag="c96169b2-1d3e-4975-b7f8-033344f88b47" updatedVersion="8" minRefreshableVersion="3" useAutoFormatting="1" itemPrintTitles="1" createdVersion="8" indent="0" outline="1" outlineData="1" multipleFieldFilters="0">
  <location ref="A65:A66" firstHeaderRow="1" firstDataRow="1" firstDataCol="0"/>
  <pivotFields count="1">
    <pivotField dataField="1" subtotalTop="0" showAll="0" defaultSubtotal="0"/>
  </pivotFields>
  <rowItems count="1">
    <i/>
  </rowItems>
  <colItems count="1">
    <i/>
  </colItems>
  <dataFields count="1">
    <dataField name="Count of patient_id" fld="0" subtotal="count" baseField="0" baseItem="0"/>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22524F7-5CC4-424C-914B-91D8B3AD9185}" name="cancelled appoint" cacheId="5" applyNumberFormats="0" applyBorderFormats="0" applyFontFormats="0" applyPatternFormats="0" applyAlignmentFormats="0" applyWidthHeightFormats="1" dataCaption="Values" tag="488ecc62-72ba-430c-82e2-d4a018482eb0" updatedVersion="8" minRefreshableVersion="3" useAutoFormatting="1" itemPrintTitles="1" createdVersion="8" indent="0" outline="1" outlineData="1" multipleFieldFilters="0">
  <location ref="A50:A51"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2798E7-B264-4FF9-9ABB-6F67E17A6DFA}" name="PivotTable5" cacheId="2" applyNumberFormats="0" applyBorderFormats="0" applyFontFormats="0" applyPatternFormats="0" applyAlignmentFormats="0" applyWidthHeightFormats="1" dataCaption="Values" tag="312e2911-1055-4c63-a061-a22d5258693f" updatedVersion="8" minRefreshableVersion="3" useAutoFormatting="1" itemPrintTitles="1" createdVersion="8" indent="0" outline="1" outlineData="1" multipleFieldFilters="0" chartFormat="9">
  <location ref="AG6:AI11"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Count of insurance_provider" fld="1" subtotal="count" baseField="0" baseItem="0"/>
    <dataField name="Sum of amount" fld="2" baseField="0" baseItem="0" numFmtId="165"/>
  </dataFields>
  <conditionalFormats count="4">
    <conditionalFormat type="all" priority="4">
      <pivotAreas count="1">
        <pivotArea type="data" collapsedLevelsAreSubtotals="1" fieldPosition="0">
          <references count="2">
            <reference field="4294967294" count="1" selected="0">
              <x v="0"/>
            </reference>
            <reference field="0" count="4">
              <x v="0"/>
              <x v="1"/>
              <x v="2"/>
              <x v="3"/>
            </reference>
          </references>
        </pivotArea>
      </pivotAreas>
    </conditionalFormat>
    <conditionalFormat type="all" priority="3">
      <pivotAreas count="1">
        <pivotArea type="data" collapsedLevelsAreSubtotals="1" fieldPosition="0">
          <references count="2">
            <reference field="4294967294" count="1" selected="0">
              <x v="1"/>
            </reference>
            <reference field="0" count="4">
              <x v="0"/>
              <x v="1"/>
              <x v="2"/>
              <x v="3"/>
            </reference>
          </references>
        </pivotArea>
      </pivotAreas>
    </conditionalFormat>
    <conditionalFormat type="all" priority="2">
      <pivotAreas count="1">
        <pivotArea type="data" collapsedLevelsAreSubtotals="1" fieldPosition="0">
          <references count="2">
            <reference field="4294967294" count="1" selected="0">
              <x v="0"/>
            </reference>
            <reference field="0" count="4">
              <x v="0"/>
              <x v="1"/>
              <x v="2"/>
              <x v="3"/>
            </reference>
          </references>
        </pivotArea>
      </pivotAreas>
    </conditionalFormat>
    <conditionalFormat type="all" priority="1">
      <pivotAreas count="1">
        <pivotArea type="data" collapsedLevelsAreSubtotals="1" fieldPosition="0">
          <references count="2">
            <reference field="4294967294" count="1" selected="0">
              <x v="1"/>
            </reference>
            <reference field="0" count="4">
              <x v="0"/>
              <x v="1"/>
              <x v="2"/>
              <x v="3"/>
            </reference>
          </references>
        </pivotArea>
      </pivotAreas>
    </conditionalFormat>
  </conditionalFormats>
  <chartFormats count="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activeTabTopLevelEntity name="[bill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D64D9A4-42EC-4DCF-85DE-77C1E3301F04}" name="PivotTable2" cacheId="6" applyNumberFormats="0" applyBorderFormats="0" applyFontFormats="0" applyPatternFormats="0" applyAlignmentFormats="0" applyWidthHeightFormats="1" dataCaption="Values" tag="d731937d-dd8b-43da-93c3-1339c1e884fa" updatedVersion="8" minRefreshableVersion="3" useAutoFormatting="1" itemPrintTitles="1" createdVersion="8" indent="0" outline="1" outlineData="1" multipleFieldFilters="0">
  <location ref="A70:F78" firstHeaderRow="1" firstDataRow="2" firstDataCol="1"/>
  <pivotFields count="3">
    <pivotField dataField="1" subtotalTop="0" showAll="0" defaultSubtotal="0"/>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6">
        <item x="0"/>
        <item x="1"/>
        <item x="2"/>
        <item x="3"/>
        <item x="4"/>
        <item x="5"/>
      </items>
    </pivotField>
  </pivotFields>
  <rowFields count="1">
    <field x="2"/>
  </rowFields>
  <rowItems count="7">
    <i>
      <x/>
    </i>
    <i>
      <x v="1"/>
    </i>
    <i>
      <x v="2"/>
    </i>
    <i>
      <x v="3"/>
    </i>
    <i>
      <x v="4"/>
    </i>
    <i>
      <x v="5"/>
    </i>
    <i t="grand">
      <x/>
    </i>
  </rowItems>
  <colFields count="1">
    <field x="1"/>
  </colFields>
  <colItems count="5">
    <i>
      <x/>
    </i>
    <i>
      <x v="1"/>
    </i>
    <i>
      <x v="2"/>
    </i>
    <i>
      <x v="3"/>
    </i>
    <i t="grand">
      <x/>
    </i>
  </colItems>
  <dataFields count="1">
    <dataField name="Count of status" fld="0" subtotal="count" baseField="0" baseItem="0"/>
  </dataFields>
  <pivotHierarchies count="8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in of appointment_dat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ointments]"/>
        <x15:activeTabTopLevelEntity name="[patients]"/>
        <x15:activeTabTopLevelEntity name="[docto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EDEC54E-5D3A-4D66-A45E-EC0AB43D040B}" name="Patients per doctor" cacheId="0" applyNumberFormats="0" applyBorderFormats="0" applyFontFormats="0" applyPatternFormats="0" applyAlignmentFormats="0" applyWidthHeightFormats="1" dataCaption="Values" tag="e47e24d0-e020-441d-817e-51b86fdafb91" updatedVersion="8" minRefreshableVersion="3" useAutoFormatting="1" subtotalHiddenItems="1" itemPrintTitles="1" createdVersion="8" indent="0" outline="1" outlineData="1" multipleFieldFilters="0">
  <location ref="A45:A46"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6D2EA65-4275-4A60-B760-B3651003ED10}" name="o_x0009_Appointments over months" cacheId="11" applyNumberFormats="0" applyBorderFormats="0" applyFontFormats="0" applyPatternFormats="0" applyAlignmentFormats="0" applyWidthHeightFormats="1" dataCaption="Values" tag="199c6540-6e50-42b3-ba91-cfeabae0e477" updatedVersion="8" minRefreshableVersion="3" useAutoFormatting="1" subtotalHiddenItems="1" itemPrintTitles="1" createdVersion="8" indent="0" outline="1" outlineData="1" multipleFieldFilters="0" chartFormat="9">
  <location ref="E6:F19" firstHeaderRow="1" firstDataRow="1" firstDataCol="1"/>
  <pivotFields count="4">
    <pivotField axis="axisRow" allDrilled="1" subtotalTop="0" showAll="0" dataSourceSort="1" defaultSubtotal="0" defaultAttributeDrillState="1">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s>
  <rowFields count="2">
    <field x="1"/>
    <field x="0"/>
  </rowFields>
  <rowItems count="13">
    <i>
      <x/>
    </i>
    <i>
      <x v="1"/>
    </i>
    <i>
      <x v="2"/>
    </i>
    <i>
      <x v="3"/>
    </i>
    <i>
      <x v="4"/>
    </i>
    <i>
      <x v="5"/>
    </i>
    <i>
      <x v="6"/>
    </i>
    <i>
      <x v="7"/>
    </i>
    <i>
      <x v="8"/>
    </i>
    <i>
      <x v="9"/>
    </i>
    <i>
      <x v="10"/>
    </i>
    <i>
      <x v="11"/>
    </i>
    <i t="grand">
      <x/>
    </i>
  </rowItems>
  <colItems count="1">
    <i/>
  </colItems>
  <dataFields count="1">
    <dataField name="Count of appointment_date" fld="2"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7"/>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66B56E8-72B2-4E34-AEC5-9F1DC56C3421}" name="appointments status over months" cacheId="13" applyNumberFormats="0" applyBorderFormats="0" applyFontFormats="0" applyPatternFormats="0" applyAlignmentFormats="0" applyWidthHeightFormats="1" dataCaption="Values" tag="2a835859-372f-4043-91d9-3cd24bbf7c5d" updatedVersion="8" minRefreshableVersion="3" useAutoFormatting="1" itemPrintTitles="1" createdVersion="8" indent="0" outline="1" outlineData="1" multipleFieldFilters="0" chartFormat="11">
  <location ref="O6:T20" firstHeaderRow="1" firstDataRow="2" firstDataCol="1"/>
  <pivotFields count="5">
    <pivotField axis="axisCol"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Fields count="2">
    <field x="3"/>
    <field x="2"/>
  </rowFields>
  <rowItems count="13">
    <i>
      <x/>
    </i>
    <i>
      <x v="1"/>
    </i>
    <i>
      <x v="2"/>
    </i>
    <i>
      <x v="3"/>
    </i>
    <i>
      <x v="4"/>
    </i>
    <i>
      <x v="5"/>
    </i>
    <i>
      <x v="6"/>
    </i>
    <i>
      <x v="7"/>
    </i>
    <i>
      <x v="8"/>
    </i>
    <i>
      <x v="9"/>
    </i>
    <i>
      <x v="10"/>
    </i>
    <i>
      <x v="11"/>
    </i>
    <i t="grand">
      <x/>
    </i>
  </rowItems>
  <colFields count="1">
    <field x="0"/>
  </colFields>
  <colItems count="5">
    <i>
      <x/>
    </i>
    <i>
      <x v="1"/>
    </i>
    <i>
      <x v="2"/>
    </i>
    <i>
      <x v="3"/>
    </i>
    <i t="grand">
      <x/>
    </i>
  </colItems>
  <dataFields count="1">
    <dataField name="Count of status" fld="1" subtotal="count" baseField="0" baseItem="0"/>
  </dataFields>
  <chartFormats count="8">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8" format="8" series="1">
      <pivotArea type="data" outline="0" fieldPosition="0">
        <references count="2">
          <reference field="4294967294" count="1" selected="0">
            <x v="0"/>
          </reference>
          <reference field="0" count="1" selected="0">
            <x v="0"/>
          </reference>
        </references>
      </pivotArea>
    </chartFormat>
    <chartFormat chart="8" format="9" series="1">
      <pivotArea type="data" outline="0" fieldPosition="0">
        <references count="2">
          <reference field="4294967294" count="1" selected="0">
            <x v="0"/>
          </reference>
          <reference field="0" count="1" selected="0">
            <x v="1"/>
          </reference>
        </references>
      </pivotArea>
    </chartFormat>
    <chartFormat chart="8" format="10" series="1">
      <pivotArea type="data" outline="0" fieldPosition="0">
        <references count="2">
          <reference field="4294967294" count="1" selected="0">
            <x v="0"/>
          </reference>
          <reference field="0" count="1" selected="0">
            <x v="2"/>
          </reference>
        </references>
      </pivotArea>
    </chartFormat>
    <chartFormat chart="8" format="11" series="1">
      <pivotArea type="data" outline="0" fieldPosition="0">
        <references count="2">
          <reference field="4294967294" count="1" selected="0">
            <x v="0"/>
          </reference>
          <reference field="0" count="1" selected="0">
            <x v="3"/>
          </reference>
        </references>
      </pivotArea>
    </chartFormat>
  </chartFormats>
  <pivotHierarchies count="86">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7"/>
    <rowHierarchyUsage hierarchyUsage="3"/>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4271838-B3F2-4C33-B67D-6E0426F7F02D}" name="Doctor experience category vs. number of patients" cacheId="17" applyNumberFormats="0" applyBorderFormats="0" applyFontFormats="0" applyPatternFormats="0" applyAlignmentFormats="0" applyWidthHeightFormats="1" dataCaption="Values" tag="3e5e656f-e524-4e9c-8c04-d62aeb001c08" updatedVersion="8" minRefreshableVersion="3" useAutoFormatting="1" itemPrintTitles="1" createdVersion="8" indent="0" outline="1" outlineData="1" multipleFieldFilters="0" chartFormat="3">
  <location ref="AI6:AJ20" firstHeaderRow="1" firstDataRow="1" firstDataCol="1"/>
  <pivotFields count="4">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2">
    <field x="0"/>
    <field x="1"/>
  </rowFields>
  <rowItems count="14">
    <i>
      <x/>
    </i>
    <i r="1">
      <x/>
    </i>
    <i r="1">
      <x v="1"/>
    </i>
    <i>
      <x v="1"/>
    </i>
    <i r="1">
      <x v="2"/>
    </i>
    <i>
      <x v="2"/>
    </i>
    <i r="1">
      <x/>
    </i>
    <i r="1">
      <x v="3"/>
    </i>
    <i r="1">
      <x v="4"/>
    </i>
    <i r="1">
      <x v="5"/>
    </i>
    <i>
      <x v="3"/>
    </i>
    <i r="1">
      <x v="4"/>
    </i>
    <i r="1">
      <x v="5"/>
    </i>
    <i t="grand">
      <x/>
    </i>
  </rowItems>
  <colItems count="1">
    <i/>
  </colItems>
  <dataFields count="1">
    <dataField name="Count of appointment_id" fld="2"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5"/>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x15:activeTabTopLevelEntity name="[patient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9DBFDD3-FD3D-4501-B3C0-CC0A94429CF4}" name="total patients" cacheId="30" applyNumberFormats="0" applyBorderFormats="0" applyFontFormats="0" applyPatternFormats="0" applyAlignmentFormats="0" applyWidthHeightFormats="1" dataCaption="Values" tag="ee192b7a-6591-4122-885a-2e6ade76ed14" updatedVersion="8" minRefreshableVersion="3" useAutoFormatting="1" itemPrintTitles="1" createdVersion="8" indent="0" outline="1" outlineData="1" multipleFieldFilters="0">
  <location ref="BH16:BH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0034003-B8CA-497C-BF09-48B4D5B5C2E8}" name="total drs measure" cacheId="29" applyNumberFormats="0" applyBorderFormats="0" applyFontFormats="0" applyPatternFormats="0" applyAlignmentFormats="0" applyWidthHeightFormats="1" dataCaption="Values" tag="b7f73143-0f09-46fd-aec3-bc30d11c2738" updatedVersion="8" minRefreshableVersion="3" useAutoFormatting="1" itemPrintTitles="1" createdVersion="8" indent="0" outline="1" outlineData="1" multipleFieldFilters="0">
  <location ref="AE6:AE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doctor_id" fld="0" subtotal="count" baseField="0" baseItem="0"/>
  </dataFields>
  <pivotHierarchies count="86">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E5D09B2-030E-4FF2-87C4-E4793A6670AE}" name="Insurance provider distribution" cacheId="19" applyNumberFormats="0" applyBorderFormats="0" applyFontFormats="0" applyPatternFormats="0" applyAlignmentFormats="0" applyWidthHeightFormats="1" dataCaption="Values" tag="ecf7b0b2-95a6-4ad9-bab9-464b644f1514" updatedVersion="8" minRefreshableVersion="3" useAutoFormatting="1" itemPrintTitles="1" createdVersion="8" indent="0" outline="1" outlineData="1" multipleFieldFilters="0">
  <location ref="CC6:CH19" firstHeaderRow="1" firstDataRow="2" firstDataCol="1"/>
  <pivotFields count="4">
    <pivotField axis="axisCol"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2"/>
  </rowFields>
  <rowItems count="12">
    <i>
      <x/>
    </i>
    <i>
      <x v="1"/>
    </i>
    <i>
      <x v="2"/>
    </i>
    <i>
      <x v="3"/>
    </i>
    <i>
      <x v="4"/>
    </i>
    <i>
      <x v="5"/>
    </i>
    <i>
      <x v="6"/>
    </i>
    <i>
      <x v="7"/>
    </i>
    <i>
      <x v="8"/>
    </i>
    <i>
      <x v="9"/>
    </i>
    <i>
      <x v="10"/>
    </i>
    <i t="grand">
      <x/>
    </i>
  </rowItems>
  <colFields count="1">
    <field x="0"/>
  </colFields>
  <colItems count="5">
    <i>
      <x/>
    </i>
    <i>
      <x v="1"/>
    </i>
    <i>
      <x v="2"/>
    </i>
    <i>
      <x v="3"/>
    </i>
    <i t="grand">
      <x/>
    </i>
  </colItems>
  <dataFields count="1">
    <dataField name="Count of insurance_provider" fld="1" subtotal="count" baseField="0" baseItem="0"/>
  </dataFields>
  <pivotHierarchies count="8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6"/>
  </rowHierarchiesUsage>
  <colHierarchiesUsage count="1">
    <colHierarchyUsage hierarchyUsage="3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BCA0161-8D6D-4F7E-93C3-3EE5A1ABA0D0}" name="cancelled app measre"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A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6">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88F2968-4FC7-4BA8-A48B-199C613A578D}" name="PivotTable11" cacheId="26" applyNumberFormats="0" applyBorderFormats="0" applyFontFormats="0" applyPatternFormats="0" applyAlignmentFormats="0" applyWidthHeightFormats="1" dataCaption="Values" tag="7a1f522e-1585-43d1-98dd-c58d575598e4" updatedVersion="8" minRefreshableVersion="3" useAutoFormatting="1" itemPrintTitles="1" createdVersion="8" indent="0" outline="1" outlineData="1" multipleFieldFilters="0" chartFormat="8">
  <location ref="BR6:BY11" firstHeaderRow="1" firstDataRow="2" firstDataCol="1"/>
  <pivotFields count="5">
    <pivotField dataField="1" subtotalTop="0" showAll="0" defaultSubtotal="0"/>
    <pivotField axis="axisCol"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3">
        <item x="0" e="0"/>
        <item x="1" e="0"/>
        <item x="2" e="0"/>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2"/>
    <field x="3"/>
  </rowFields>
  <rowItems count="4">
    <i>
      <x/>
    </i>
    <i>
      <x v="1"/>
    </i>
    <i>
      <x v="2"/>
    </i>
    <i t="grand">
      <x/>
    </i>
  </rowItems>
  <colFields count="1">
    <field x="1"/>
  </colFields>
  <colItems count="7">
    <i>
      <x/>
    </i>
    <i>
      <x v="1"/>
    </i>
    <i>
      <x v="2"/>
    </i>
    <i>
      <x v="3"/>
    </i>
    <i>
      <x v="4"/>
    </i>
    <i>
      <x v="5"/>
    </i>
    <i t="grand">
      <x/>
    </i>
  </colItems>
  <dataFields count="1">
    <dataField name="Count of patient_id" fld="0" subtotal="count" baseField="0" baseItem="0"/>
  </dataFields>
  <chartFormats count="12">
    <chartFormat chart="0" format="18" series="1">
      <pivotArea type="data" outline="0" fieldPosition="0">
        <references count="2">
          <reference field="4294967294" count="1" selected="0">
            <x v="0"/>
          </reference>
          <reference field="1" count="1" selected="0">
            <x v="0"/>
          </reference>
        </references>
      </pivotArea>
    </chartFormat>
    <chartFormat chart="0" format="19" series="1">
      <pivotArea type="data" outline="0" fieldPosition="0">
        <references count="2">
          <reference field="4294967294" count="1" selected="0">
            <x v="0"/>
          </reference>
          <reference field="1" count="1" selected="0">
            <x v="1"/>
          </reference>
        </references>
      </pivotArea>
    </chartFormat>
    <chartFormat chart="0" format="20" series="1">
      <pivotArea type="data" outline="0" fieldPosition="0">
        <references count="2">
          <reference field="4294967294" count="1" selected="0">
            <x v="0"/>
          </reference>
          <reference field="1" count="1" selected="0">
            <x v="2"/>
          </reference>
        </references>
      </pivotArea>
    </chartFormat>
    <chartFormat chart="0" format="21" series="1">
      <pivotArea type="data" outline="0" fieldPosition="0">
        <references count="2">
          <reference field="4294967294" count="1" selected="0">
            <x v="0"/>
          </reference>
          <reference field="1" count="1" selected="0">
            <x v="3"/>
          </reference>
        </references>
      </pivotArea>
    </chartFormat>
    <chartFormat chart="0" format="22" series="1">
      <pivotArea type="data" outline="0" fieldPosition="0">
        <references count="2">
          <reference field="4294967294" count="1" selected="0">
            <x v="0"/>
          </reference>
          <reference field="1" count="1" selected="0">
            <x v="4"/>
          </reference>
        </references>
      </pivotArea>
    </chartFormat>
    <chartFormat chart="0" format="23" series="1">
      <pivotArea type="data" outline="0" fieldPosition="0">
        <references count="2">
          <reference field="4294967294" count="1" selected="0">
            <x v="0"/>
          </reference>
          <reference field="1" count="1" selected="0">
            <x v="5"/>
          </reference>
        </references>
      </pivotArea>
    </chartFormat>
    <chartFormat chart="4" format="30" series="1">
      <pivotArea type="data" outline="0" fieldPosition="0">
        <references count="2">
          <reference field="4294967294" count="1" selected="0">
            <x v="0"/>
          </reference>
          <reference field="1" count="1" selected="0">
            <x v="0"/>
          </reference>
        </references>
      </pivotArea>
    </chartFormat>
    <chartFormat chart="4" format="31" series="1">
      <pivotArea type="data" outline="0" fieldPosition="0">
        <references count="2">
          <reference field="4294967294" count="1" selected="0">
            <x v="0"/>
          </reference>
          <reference field="1" count="1" selected="0">
            <x v="1"/>
          </reference>
        </references>
      </pivotArea>
    </chartFormat>
    <chartFormat chart="4" format="32" series="1">
      <pivotArea type="data" outline="0" fieldPosition="0">
        <references count="2">
          <reference field="4294967294" count="1" selected="0">
            <x v="0"/>
          </reference>
          <reference field="1" count="1" selected="0">
            <x v="2"/>
          </reference>
        </references>
      </pivotArea>
    </chartFormat>
    <chartFormat chart="4" format="33" series="1">
      <pivotArea type="data" outline="0" fieldPosition="0">
        <references count="2">
          <reference field="4294967294" count="1" selected="0">
            <x v="0"/>
          </reference>
          <reference field="1" count="1" selected="0">
            <x v="3"/>
          </reference>
        </references>
      </pivotArea>
    </chartFormat>
    <chartFormat chart="4" format="34" series="1">
      <pivotArea type="data" outline="0" fieldPosition="0">
        <references count="2">
          <reference field="4294967294" count="1" selected="0">
            <x v="0"/>
          </reference>
          <reference field="1" count="1" selected="0">
            <x v="4"/>
          </reference>
        </references>
      </pivotArea>
    </chartFormat>
    <chartFormat chart="4" format="35" series="1">
      <pivotArea type="data" outline="0" fieldPosition="0">
        <references count="2">
          <reference field="4294967294" count="1" selected="0">
            <x v="0"/>
          </reference>
          <reference field="1" count="1" selected="0">
            <x v="5"/>
          </reference>
        </references>
      </pivotArea>
    </chartFormat>
  </chartFormats>
  <pivotHierarchies count="8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44"/>
    <rowHierarchyUsage hierarchyUsage="45"/>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F723B96-A2C0-4CC6-81E8-C05679F358E1}" name="Number of patients per branch" cacheId="21" applyNumberFormats="0" applyBorderFormats="0" applyFontFormats="0" applyPatternFormats="0" applyAlignmentFormats="0" applyWidthHeightFormats="1" dataCaption="Values" tag="124f19e4-8e75-413c-ad80-0fd4a65ff72b" updatedVersion="8" minRefreshableVersion="3" useAutoFormatting="1" itemPrintTitles="1" createdVersion="8" indent="0" outline="1" outlineData="1" multipleFieldFilters="0" chartFormat="6">
  <location ref="CL6:CP19" firstHeaderRow="1" firstDataRow="2" firstDataCol="1"/>
  <pivotFields count="3">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s>
  <rowFields count="1">
    <field x="2"/>
  </rowFields>
  <rowItems count="12">
    <i>
      <x/>
    </i>
    <i>
      <x v="1"/>
    </i>
    <i>
      <x v="2"/>
    </i>
    <i>
      <x v="3"/>
    </i>
    <i>
      <x v="4"/>
    </i>
    <i>
      <x v="5"/>
    </i>
    <i>
      <x v="6"/>
    </i>
    <i>
      <x v="7"/>
    </i>
    <i>
      <x v="8"/>
    </i>
    <i>
      <x v="9"/>
    </i>
    <i>
      <x v="10"/>
    </i>
    <i t="grand">
      <x/>
    </i>
  </rowItems>
  <colFields count="1">
    <field x="0"/>
  </colFields>
  <colItems count="4">
    <i>
      <x/>
    </i>
    <i>
      <x v="1"/>
    </i>
    <i>
      <x v="2"/>
    </i>
    <i t="grand">
      <x/>
    </i>
  </colItems>
  <dataFields count="1">
    <dataField name="Count of appointment_id" fld="1" subtotal="count" baseField="0" baseItem="0"/>
  </dataFields>
  <chartFormats count="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2" format="6" series="1">
      <pivotArea type="data" outline="0" fieldPosition="0">
        <references count="2">
          <reference field="4294967294" count="1" selected="0">
            <x v="0"/>
          </reference>
          <reference field="0" count="1" selected="0">
            <x v="0"/>
          </reference>
        </references>
      </pivotArea>
    </chartFormat>
    <chartFormat chart="2" format="7" series="1">
      <pivotArea type="data" outline="0" fieldPosition="0">
        <references count="2">
          <reference field="4294967294" count="1" selected="0">
            <x v="0"/>
          </reference>
          <reference field="0" count="1" selected="0">
            <x v="1"/>
          </reference>
        </references>
      </pivotArea>
    </chartFormat>
    <chartFormat chart="2" format="8" series="1">
      <pivotArea type="data" outline="0" fieldPosition="0">
        <references count="2">
          <reference field="4294967294" count="1" selected="0">
            <x v="0"/>
          </reference>
          <reference field="0" count="1" selected="0">
            <x v="2"/>
          </reference>
        </references>
      </pivotArea>
    </chartFormat>
  </chartFormats>
  <pivotHierarchies count="8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6"/>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activeTabTopLevelEntity name="[doctor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B6E5CD9-0404-4257-88BE-B0CA804082B3}" name="o_x0009_Most crowded appointment time" cacheId="22" applyNumberFormats="0" applyBorderFormats="0" applyFontFormats="0" applyPatternFormats="0" applyAlignmentFormats="0" applyWidthHeightFormats="1" dataCaption="Values" tag="812de524-3b66-481e-8bba-48be6c3bacae" updatedVersion="8" minRefreshableVersion="3" useAutoFormatting="1" itemPrintTitles="1" createdVersion="8" indent="0" outline="1" outlineData="1" multipleFieldFilters="0" chartFormat="11">
  <location ref="X6:Y17" firstHeaderRow="1" firstDataRow="1" firstDataCol="1"/>
  <pivotFields count="4">
    <pivotField axis="axisRow" allDrilled="1" subtotalTop="0" showAll="0"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axis="axisRow" allDrilled="1" subtotalTop="0" showAll="0" dataSourceSort="1" defaultSubtotal="0">
      <items count="10">
        <item x="0" e="0"/>
        <item x="1" e="0"/>
        <item x="2" e="0"/>
        <item x="3" e="0"/>
        <item x="4" e="0"/>
        <item x="5" e="0"/>
        <item x="6" e="0"/>
        <item x="7" e="0"/>
        <item x="8" e="0"/>
        <item x="9" e="0"/>
      </items>
    </pivotField>
    <pivotField dataField="1" subtotalTop="0" showAll="0" defaultSubtotal="0"/>
    <pivotField allDrilled="1" subtotalTop="0" showAll="0" dataSourceSort="1" defaultSubtotal="0" defaultAttributeDrillState="1"/>
  </pivotFields>
  <rowFields count="2">
    <field x="1"/>
    <field x="0"/>
  </rowFields>
  <rowItems count="11">
    <i>
      <x/>
    </i>
    <i>
      <x v="1"/>
    </i>
    <i>
      <x v="2"/>
    </i>
    <i>
      <x v="3"/>
    </i>
    <i>
      <x v="4"/>
    </i>
    <i>
      <x v="5"/>
    </i>
    <i>
      <x v="6"/>
    </i>
    <i>
      <x v="7"/>
    </i>
    <i>
      <x v="8"/>
    </i>
    <i>
      <x v="9"/>
    </i>
    <i t="grand">
      <x/>
    </i>
  </rowItems>
  <colItems count="1">
    <i/>
  </colItems>
  <dataFields count="1">
    <dataField name="Count of appointment_time" fld="2"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8"/>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DC66780-A7ED-4493-817F-403370D08901}" name="reason for visits" cacheId="27" applyNumberFormats="0" applyBorderFormats="0" applyFontFormats="0" applyPatternFormats="0" applyAlignmentFormats="0" applyWidthHeightFormats="1" dataCaption="Values" tag="a60b293e-5f59-4abb-9937-d54c2e42c508" updatedVersion="8" minRefreshableVersion="3" useAutoFormatting="1" itemPrintTitles="1" createdVersion="8" indent="0" outline="1" outlineData="1" multipleFieldFilters="0" chartFormat="10">
  <location ref="J6:K1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reason_for_visit" fld="1"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86">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4FD3254-1869-48BB-9203-5078D6087560}" name="Patient gender distribution " cacheId="23" applyNumberFormats="0" applyBorderFormats="0" applyFontFormats="0" applyPatternFormats="0" applyAlignmentFormats="0" applyWidthHeightFormats="1" dataCaption="Values" tag="7b238ffa-f69d-42c6-a50d-3b442f0ee352" updatedVersion="8" minRefreshableVersion="3" useAutoFormatting="1" itemPrintTitles="1" createdVersion="8" indent="0" outline="1" outlineData="1" multipleFieldFilters="0" chartFormat="3">
  <location ref="AU6:BB20" firstHeaderRow="1" firstDataRow="2" firstDataCol="1"/>
  <pivotFields count="4">
    <pivotField axis="axisCol"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0"/>
  </colFields>
  <colItems count="7">
    <i>
      <x/>
    </i>
    <i>
      <x v="1"/>
    </i>
    <i>
      <x v="2"/>
    </i>
    <i>
      <x v="3"/>
    </i>
    <i>
      <x v="4"/>
    </i>
    <i>
      <x v="5"/>
    </i>
    <i t="grand">
      <x/>
    </i>
  </colItems>
  <dataFields count="1">
    <dataField name="Count of appointment_date" fld="2" subtotal="count" baseField="0" baseItem="0"/>
  </dataFields>
  <chartFormats count="1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2" format="12" series="1">
      <pivotArea type="data" outline="0" fieldPosition="0">
        <references count="2">
          <reference field="4294967294" count="1" selected="0">
            <x v="0"/>
          </reference>
          <reference field="0" count="1" selected="0">
            <x v="0"/>
          </reference>
        </references>
      </pivotArea>
    </chartFormat>
    <chartFormat chart="2" format="13" series="1">
      <pivotArea type="data" outline="0" fieldPosition="0">
        <references count="2">
          <reference field="4294967294" count="1" selected="0">
            <x v="0"/>
          </reference>
          <reference field="0" count="1" selected="0">
            <x v="1"/>
          </reference>
        </references>
      </pivotArea>
    </chartFormat>
    <chartFormat chart="2" format="14" series="1">
      <pivotArea type="data" outline="0" fieldPosition="0">
        <references count="2">
          <reference field="4294967294" count="1" selected="0">
            <x v="0"/>
          </reference>
          <reference field="0" count="1" selected="0">
            <x v="2"/>
          </reference>
        </references>
      </pivotArea>
    </chartFormat>
    <chartFormat chart="2" format="15" series="1">
      <pivotArea type="data" outline="0" fieldPosition="0">
        <references count="2">
          <reference field="4294967294" count="1" selected="0">
            <x v="0"/>
          </reference>
          <reference field="0" count="1" selected="0">
            <x v="3"/>
          </reference>
        </references>
      </pivotArea>
    </chartFormat>
    <chartFormat chart="2" format="16" series="1">
      <pivotArea type="data" outline="0" fieldPosition="0">
        <references count="2">
          <reference field="4294967294" count="1" selected="0">
            <x v="0"/>
          </reference>
          <reference field="0" count="1" selected="0">
            <x v="4"/>
          </reference>
        </references>
      </pivotArea>
    </chartFormat>
    <chartFormat chart="2" format="17" series="1">
      <pivotArea type="data" outline="0" fieldPosition="0">
        <references count="2">
          <reference field="4294967294" count="1" selected="0">
            <x v="0"/>
          </reference>
          <reference field="0" count="1" selected="0">
            <x v="5"/>
          </reference>
        </references>
      </pivotArea>
    </chartFormat>
  </chartFormats>
  <pivotHierarchies count="86">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B7F50FB6-C74C-4C7C-8257-7B4AC181FDB1}" name="Age category by gender" cacheId="12" applyNumberFormats="0" applyBorderFormats="0" applyFontFormats="0" applyPatternFormats="0" applyAlignmentFormats="0" applyWidthHeightFormats="1" dataCaption="Values" tag="454f9b12-e231-4c2d-909a-caab9a9837bd" updatedVersion="8" minRefreshableVersion="3" useAutoFormatting="1" itemPrintTitles="1" createdVersion="8" indent="0" outline="1" outlineData="1" multipleFieldFilters="0" chartFormat="7">
  <location ref="BK6:BN11" firstHeaderRow="1" firstDataRow="2"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4">
    <i>
      <x/>
    </i>
    <i>
      <x v="1"/>
    </i>
    <i>
      <x v="2"/>
    </i>
    <i t="grand">
      <x/>
    </i>
  </rowItems>
  <colFields count="1">
    <field x="2"/>
  </colFields>
  <colItems count="3">
    <i>
      <x/>
    </i>
    <i>
      <x v="1"/>
    </i>
    <i t="grand">
      <x/>
    </i>
  </colItems>
  <dataFields count="1">
    <dataField name="Count of gender" fld="1" subtotal="count" baseField="0" baseItem="0"/>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Hierarchies count="8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1"/>
  </rowHierarchiesUsage>
  <colHierarchiesUsage count="1">
    <colHierarchyUsage hierarchyUsage="2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E4AB210-67C3-4B87-A1C7-AA375EE3165C}" name="completed app measre"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A2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6">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4028DE38-0CED-41FF-9B84-169F5C29C86F}" name="Male Perc" cacheId="20" applyNumberFormats="0" applyBorderFormats="0" applyFontFormats="0" applyPatternFormats="0" applyAlignmentFormats="0" applyWidthHeightFormats="1" dataCaption="Values" tag="d57aca11-2b4b-42f6-a91d-0a7b70e176fd" updatedVersion="8" minRefreshableVersion="3" useAutoFormatting="1" itemPrintTitles="1" createdVersion="8" indent="0" outline="1" outlineData="1" multipleFieldFilters="0">
  <location ref="BH11:BH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BB090AC-AEF9-45DE-AA33-B41AE2AA61C8}" name="total app" cacheId="28" applyNumberFormats="0" applyBorderFormats="0" applyFontFormats="0" applyPatternFormats="0" applyAlignmentFormats="0" applyWidthHeightFormats="1" dataCaption="Values" tag="12f9fddd-2f1e-4dc2-8a01-4c471fd75040" updatedVersion="8" minRefreshableVersion="3" useAutoFormatting="1" subtotalHiddenItems="1" itemPrintTitles="1" createdVersion="8" indent="0" outline="1" outlineData="1" multipleFieldFilters="0">
  <location ref="A11:A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6">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3B5BD41A-2FD8-4CE4-9882-D1AB93A78015}" name="avg. app measure" cacheId="14" applyNumberFormats="0" applyBorderFormats="0" applyFontFormats="0" applyPatternFormats="0" applyAlignmentFormats="0" applyWidthHeightFormats="1" dataCaption="Values" tag="575cac98-a774-498e-a3aa-25bfa8d815ee" updatedVersion="8" minRefreshableVersion="3" useAutoFormatting="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6">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8B60497B-5DD8-4F03-89FF-B7E65A954936}" name="patients per doctor  measure" cacheId="25" applyNumberFormats="0" applyBorderFormats="0" applyFontFormats="0" applyPatternFormats="0" applyAlignmentFormats="0" applyWidthHeightFormats="1" dataCaption="Values" tag="db2f14a9-a15a-4a15-bccc-79ec3165086e" updatedVersion="8" minRefreshableVersion="3" useAutoFormatting="1" itemPrintTitles="1" createdVersion="8" indent="0" outline="1" outlineData="1" multipleFieldFilters="0">
  <location ref="AE11:AE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6">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EE2838A4-877A-4E90-9E90-A4D55D2F2896}" name="Patient gender distribution for each doctor" cacheId="24" applyNumberFormats="0" applyBorderFormats="0" applyFontFormats="0" applyPatternFormats="0" applyAlignmentFormats="0" applyWidthHeightFormats="1" dataCaption="Values" tag="917537eb-803d-4e06-898a-90e51c3f9615" updatedVersion="8" minRefreshableVersion="3" useAutoFormatting="1" itemPrintTitles="1" createdVersion="8" indent="0" outline="1" outlineData="1" multipleFieldFilters="0" chartFormat="3">
  <location ref="AN6:AQ14" firstHeaderRow="1" firstDataRow="2" firstDataCol="1"/>
  <pivotFields count="4">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1"/>
  </colFields>
  <colItems count="3">
    <i>
      <x/>
    </i>
    <i>
      <x v="1"/>
    </i>
    <i t="grand">
      <x/>
    </i>
  </colItems>
  <dataFields count="1">
    <dataField name="Count of appointment_id" fld="2" subtotal="count"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Hierarchies count="86">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tors]"/>
        <x15:activeTabTopLevelEntity name="[patients]"/>
        <x15:activeTabTopLevelEntity name="[appoint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1868F7F7-5765-49E1-8E60-7A0150406BB2}" name="Female Perc" cacheId="18" applyNumberFormats="0" applyBorderFormats="0" applyFontFormats="0" applyPatternFormats="0" applyAlignmentFormats="0" applyWidthHeightFormats="1" dataCaption="Values" tag="57c5a1f5-a795-4a24-86fc-44810e8b8c18" updatedVersion="8" minRefreshableVersion="3" useAutoFormatting="1" itemPrintTitles="1" createdVersion="8" indent="0" outline="1" outlineData="1" multipleFieldFilters="0">
  <location ref="BH6:BH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86">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3AB59608-E4BA-4F4D-9519-98A3010F144A}" autoFormatId="16" applyNumberFormats="0" applyBorderFormats="0" applyFontFormats="0" applyPatternFormats="0" applyAlignmentFormats="0" applyWidthHeightFormats="0">
  <queryTableRefresh nextId="7">
    <queryTableFields count="6">
      <queryTableField id="1" name="treatment_id" tableColumnId="1"/>
      <queryTableField id="2" name="appointment_id" tableColumnId="2"/>
      <queryTableField id="3" name="treatment_type" tableColumnId="3"/>
      <queryTableField id="4" name="description" tableColumnId="4"/>
      <queryTableField id="5" name="cost" tableColumnId="5"/>
      <queryTableField id="6" name="treatment_date"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9372D648-4CA0-4CE3-8929-491392FB7485}" autoFormatId="16" applyNumberFormats="0" applyBorderFormats="0" applyFontFormats="0" applyPatternFormats="0" applyAlignmentFormats="0" applyWidthHeightFormats="0">
  <queryTableRefresh nextId="12">
    <queryTableFields count="11">
      <queryTableField id="1" name="patient_id" tableColumnId="1"/>
      <queryTableField id="2" name="first_name" tableColumnId="2"/>
      <queryTableField id="3" name="last_name" tableColumnId="3"/>
      <queryTableField id="4" name="gender" tableColumnId="4"/>
      <queryTableField id="5" name="date_of_birth" tableColumnId="5"/>
      <queryTableField id="6" name="contact_number" tableColumnId="6"/>
      <queryTableField id="7" name="address" tableColumnId="7"/>
      <queryTableField id="8" name="registration_date" tableColumnId="8"/>
      <queryTableField id="9" name="insurance_provider" tableColumnId="9"/>
      <queryTableField id="10" name="insurance_number" tableColumnId="10"/>
      <queryTableField id="11" name="email" tableColumnId="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20B8594E-0E59-4941-B46D-8C4352A53D48}" autoFormatId="16" applyNumberFormats="0" applyBorderFormats="0" applyFontFormats="0" applyPatternFormats="0" applyAlignmentFormats="0" applyWidthHeightFormats="0">
  <queryTableRefresh nextId="9">
    <queryTableFields count="8">
      <queryTableField id="1" name="doctor_id" tableColumnId="1"/>
      <queryTableField id="2" name="first_name" tableColumnId="2"/>
      <queryTableField id="3" name="last_name" tableColumnId="3"/>
      <queryTableField id="4" name="specialization" tableColumnId="4"/>
      <queryTableField id="5" name="phone_number" tableColumnId="5"/>
      <queryTableField id="6" name="years_experience" tableColumnId="6"/>
      <queryTableField id="7" name="hospital_branch" tableColumnId="7"/>
      <queryTableField id="8" name="email"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42D514DF-AB6E-4D02-B03C-1CF4D91D0D1C}" autoFormatId="16" applyNumberFormats="0" applyBorderFormats="0" applyFontFormats="0" applyPatternFormats="0" applyAlignmentFormats="0" applyWidthHeightFormats="0">
  <queryTableRefresh nextId="8">
    <queryTableFields count="7">
      <queryTableField id="1" name="bill_id" tableColumnId="1"/>
      <queryTableField id="2" name="patient_id" tableColumnId="2"/>
      <queryTableField id="3" name="treatment_id" tableColumnId="3"/>
      <queryTableField id="4" name="bill_date" tableColumnId="4"/>
      <queryTableField id="5" name="amount" tableColumnId="5"/>
      <queryTableField id="6" name="payment_method" tableColumnId="6"/>
      <queryTableField id="7" name="payment_status"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190DD9DF-2D19-4DA1-9A48-6D804E07DAA5}" autoFormatId="16" applyNumberFormats="0" applyBorderFormats="0" applyFontFormats="0" applyPatternFormats="0" applyAlignmentFormats="0" applyWidthHeightFormats="0">
  <queryTableRefresh nextId="8">
    <queryTableFields count="7">
      <queryTableField id="1" name="appointment_id" tableColumnId="1"/>
      <queryTableField id="2" name="patient_id" tableColumnId="2"/>
      <queryTableField id="3" name="doctor_id" tableColumnId="3"/>
      <queryTableField id="4" name="appointment_date" tableColumnId="4"/>
      <queryTableField id="5" name="appointment_time" tableColumnId="5"/>
      <queryTableField id="6" name="reason_for_visit" tableColumnId="6"/>
      <queryTableField id="7" name="status"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ason_for_visit" xr10:uid="{55D598D8-4816-42D5-95FD-BA3375B24013}" sourceName="[appointments].[reason_for_visit]">
  <pivotTables>
    <pivotTable tabId="8" name="o_x0009_Appointments over months"/>
    <pivotTable tabId="8" name="Age category by gender"/>
    <pivotTable tabId="8" name="appointments status over months"/>
    <pivotTable tabId="8" name="avg. app measure"/>
    <pivotTable tabId="8" name="cancelled app measre"/>
    <pivotTable tabId="8" name="completed app measre"/>
    <pivotTable tabId="8" name="Doctor experience category vs. number of patients"/>
    <pivotTable tabId="8" name="Female Perc"/>
    <pivotTable tabId="8" name="Insurance provider distribution"/>
    <pivotTable tabId="8" name="Male Perc"/>
    <pivotTable tabId="8" name="Number of patients per branch"/>
    <pivotTable tabId="8" name="o_x0009_Most crowded appointment time"/>
    <pivotTable tabId="8" name="Patient gender distribution "/>
    <pivotTable tabId="8" name="Patient gender distribution for each doctor"/>
    <pivotTable tabId="8" name="patients per doctor  measure"/>
    <pivotTable tabId="8" name="PivotTable11"/>
    <pivotTable tabId="8" name="reason for visits"/>
    <pivotTable tabId="8" name="total app"/>
    <pivotTable tabId="8" name="total drs measure"/>
    <pivotTable tabId="8" name="total patients"/>
  </pivotTables>
  <data>
    <olap pivotCacheId="751272596">
      <levels count="2">
        <level uniqueName="[appointments].[reason_for_visit].[(All)]" sourceCaption="(All)" count="0"/>
        <level uniqueName="[appointments].[reason_for_visit].[reason_for_visit]" sourceCaption="reason_for_visit" count="5">
          <ranges>
            <range startItem="0">
              <i n="[appointments].[reason_for_visit].&amp;[Checkup]" c="Checkup"/>
              <i n="[appointments].[reason_for_visit].&amp;[Consultation]" c="Consultation"/>
              <i n="[appointments].[reason_for_visit].&amp;[Emergency]" c="Emergency"/>
              <i n="[appointments].[reason_for_visit].&amp;[Follow-up]" c="Follow-up"/>
              <i n="[appointments].[reason_for_visit].&amp;[Therapy]" c="Therapy"/>
            </range>
          </ranges>
        </level>
      </levels>
      <selections count="1">
        <selection n="[appointments].[reason_for_visi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374FD56-A99D-4AA3-A5BB-1AF651587999}" sourceName="[appointments].[status]">
  <pivotTables>
    <pivotTable tabId="8" name="o_x0009_Appointments over months"/>
    <pivotTable tabId="8" name="Age category by gender"/>
    <pivotTable tabId="8" name="appointments status over months"/>
    <pivotTable tabId="8" name="avg. app measure"/>
    <pivotTable tabId="8" name="Doctor experience category vs. number of patients"/>
    <pivotTable tabId="8" name="Female Perc"/>
    <pivotTable tabId="8" name="Insurance provider distribution"/>
    <pivotTable tabId="8" name="Male Perc"/>
    <pivotTable tabId="8" name="Number of patients per branch"/>
    <pivotTable tabId="8" name="o_x0009_Most crowded appointment time"/>
    <pivotTable tabId="8" name="Patient gender distribution "/>
    <pivotTable tabId="8" name="Patient gender distribution for each doctor"/>
    <pivotTable tabId="8" name="patients per doctor  measure"/>
    <pivotTable tabId="8" name="PivotTable11"/>
    <pivotTable tabId="8" name="reason for visits"/>
    <pivotTable tabId="8" name="total app"/>
    <pivotTable tabId="8" name="total drs measure"/>
    <pivotTable tabId="8" name="total patients"/>
  </pivotTables>
  <data>
    <olap pivotCacheId="751272596">
      <levels count="2">
        <level uniqueName="[appointments].[status].[(All)]" sourceCaption="(All)" count="0"/>
        <level uniqueName="[appointments].[status].[status]" sourceCaption="status" count="4">
          <ranges>
            <range startItem="0">
              <i n="[appointments].[status].&amp;[Cancelled]" c="Cancelled"/>
              <i n="[appointments].[status].&amp;[Completed]" c="Completed"/>
              <i n="[appointments].[status].&amp;[No-show]" c="No-show"/>
              <i n="[appointments].[status].&amp;[Scheduled]" c="Scheduled"/>
            </range>
          </ranges>
        </level>
      </levels>
      <selections count="1">
        <selection n="[appointments].[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branch" xr10:uid="{8A12F9AF-00B5-4AFC-82AE-C2E65B92E913}" sourceName="[doctors].[hospital_branch]">
  <pivotTables>
    <pivotTable tabId="8" name="o_x0009_Appointments over months"/>
    <pivotTable tabId="8" name="Age category by gender"/>
    <pivotTable tabId="8" name="appointments status over months"/>
    <pivotTable tabId="8" name="avg. app measure"/>
    <pivotTable tabId="8" name="cancelled app measre"/>
    <pivotTable tabId="8" name="completed app measre"/>
    <pivotTable tabId="8" name="Doctor experience category vs. number of patients"/>
    <pivotTable tabId="8" name="Female Perc"/>
    <pivotTable tabId="8" name="Insurance provider distribution"/>
    <pivotTable tabId="8" name="Male Perc"/>
    <pivotTable tabId="8" name="Number of patients per branch"/>
    <pivotTable tabId="8" name="o_x0009_Most crowded appointment time"/>
    <pivotTable tabId="8" name="Patient gender distribution "/>
    <pivotTable tabId="8" name="Patient gender distribution for each doctor"/>
    <pivotTable tabId="8" name="patients per doctor  measure"/>
    <pivotTable tabId="8" name="PivotTable11"/>
    <pivotTable tabId="8" name="reason for visits"/>
    <pivotTable tabId="8" name="total app"/>
    <pivotTable tabId="8" name="total drs measure"/>
    <pivotTable tabId="8" name="total patients"/>
  </pivotTables>
  <data>
    <olap pivotCacheId="751272596">
      <levels count="2">
        <level uniqueName="[doctors].[hospital_branch].[(All)]" sourceCaption="(All)" count="0"/>
        <level uniqueName="[doctors].[hospital_branch].[hospital_branch]" sourceCaption="hospital_branch" count="3">
          <ranges>
            <range startItem="0">
              <i n="[doctors].[hospital_branch].&amp;[Central Hospital]" c="Central Hospital"/>
              <i n="[doctors].[hospital_branch].&amp;[Eastside Clinic]" c="Eastside Clinic"/>
              <i n="[doctors].[hospital_branch].&amp;[Westside Clinic]" c="Westside Clinic"/>
            </range>
          </ranges>
        </level>
      </levels>
      <selections count="1">
        <selection n="[doctors].[hospital_branc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5608181-E2BF-45E7-8293-1F5CA74DB7C0}" sourceName="[patients].[gender]">
  <pivotTables>
    <pivotTable tabId="8" name="o_x0009_Appointments over months"/>
    <pivotTable tabId="8" name="Age category by gender"/>
    <pivotTable tabId="8" name="appointments status over months"/>
    <pivotTable tabId="8" name="avg. app measure"/>
    <pivotTable tabId="8" name="cancelled app measre"/>
    <pivotTable tabId="8" name="completed app measre"/>
    <pivotTable tabId="8" name="Doctor experience category vs. number of patients"/>
    <pivotTable tabId="8" name="Insurance provider distribution"/>
    <pivotTable tabId="8" name="Number of patients per branch"/>
    <pivotTable tabId="8" name="o_x0009_Most crowded appointment time"/>
    <pivotTable tabId="8" name="Patient gender distribution "/>
    <pivotTable tabId="8" name="Patient gender distribution for each doctor"/>
    <pivotTable tabId="8" name="patients per doctor  measure"/>
    <pivotTable tabId="8" name="PivotTable11"/>
    <pivotTable tabId="8" name="reason for visits"/>
    <pivotTable tabId="8" name="total app"/>
    <pivotTable tabId="8" name="total drs measure"/>
    <pivotTable tabId="8" name="total patients"/>
  </pivotTables>
  <data>
    <olap pivotCacheId="751272596">
      <levels count="2">
        <level uniqueName="[patients].[gender].[(All)]" sourceCaption="(All)" count="0"/>
        <level uniqueName="[patients].[gender].[gender]" sourceCaption="gender" count="2">
          <ranges>
            <range startItem="0">
              <i n="[patients].[gender].&amp;[F]" c="F"/>
              <i n="[patients].[gender].&amp;[M]" c="M"/>
            </range>
          </ranges>
        </level>
      </levels>
      <selections count="1">
        <selection n="[patients].[gend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77FE5A44-BB36-44E5-95AA-5CF3648F3BD8}" sourceName="[patients].[age category]">
  <pivotTables>
    <pivotTable tabId="8" name="o_x0009_Appointments over months"/>
    <pivotTable tabId="8" name="Age category by gender"/>
    <pivotTable tabId="8" name="appointments status over months"/>
    <pivotTable tabId="8" name="avg. app measure"/>
    <pivotTable tabId="8" name="cancelled app measre"/>
    <pivotTable tabId="8" name="completed app measre"/>
    <pivotTable tabId="8" name="Doctor experience category vs. number of patients"/>
    <pivotTable tabId="8" name="Female Perc"/>
    <pivotTable tabId="8" name="Insurance provider distribution"/>
    <pivotTable tabId="8" name="Male Perc"/>
    <pivotTable tabId="8" name="Number of patients per branch"/>
    <pivotTable tabId="8" name="o_x0009_Most crowded appointment time"/>
    <pivotTable tabId="8" name="Patient gender distribution "/>
    <pivotTable tabId="8" name="Patient gender distribution for each doctor"/>
    <pivotTable tabId="8" name="patients per doctor  measure"/>
    <pivotTable tabId="8" name="PivotTable11"/>
    <pivotTable tabId="8" name="reason for visits"/>
    <pivotTable tabId="8" name="total app"/>
    <pivotTable tabId="8" name="total drs measure"/>
    <pivotTable tabId="8" name="total patients"/>
  </pivotTables>
  <data>
    <olap pivotCacheId="751272596">
      <levels count="2">
        <level uniqueName="[patients].[age category].[(All)]" sourceCaption="(All)" count="0"/>
        <level uniqueName="[patients].[age category].[age category]" sourceCaption="age category" count="3">
          <ranges>
            <range startItem="0">
              <i n="[patients].[age category].&amp;[adult]" c="adult"/>
              <i n="[patients].[age category].&amp;[elderly]" c="elderly"/>
              <i n="[patients].[age category].&amp;[young adult]" c="young adult"/>
            </range>
          </ranges>
        </level>
      </levels>
      <selections count="1">
        <selection n="[patients].[age categor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ointment_date__Month" xr10:uid="{E7D1775F-AAA5-4417-9C85-3E2C0BA42883}" sourceName="[appointments].[appointment_date (Month)]">
  <pivotTables>
    <pivotTable tabId="8" name="o_x0009_Appointments over months"/>
    <pivotTable tabId="8" name="appointments status over months"/>
    <pivotTable tabId="8" name="avg. app measure"/>
    <pivotTable tabId="8" name="cancelled app measre"/>
    <pivotTable tabId="8" name="completed app measre"/>
    <pivotTable tabId="8" name="o_x0009_Most crowded appointment time"/>
    <pivotTable tabId="8" name="reason for visits"/>
    <pivotTable tabId="8" name="total app"/>
    <pivotTable tabId="8" name="Doctor experience category vs. number of patients"/>
    <pivotTable tabId="8" name="Patient gender distribution for each doctor"/>
    <pivotTable tabId="8" name="patients per doctor  measure"/>
    <pivotTable tabId="8" name="total drs measure"/>
    <pivotTable tabId="8" name="Patient gender distribution "/>
  </pivotTables>
  <data>
    <olap pivotCacheId="751272596">
      <levels count="2">
        <level uniqueName="[appointments].[appointment_date (Month)].[(All)]" sourceCaption="(All)" count="0"/>
        <level uniqueName="[appointments].[appointment_date (Month)].[appointment_date (Month)]" sourceCaption="appointment_date (Month)" count="12">
          <ranges>
            <range startItem="0">
              <i n="[appointments].[appointment_date (Month)].&amp;[يناير]" c="يناير"/>
              <i n="[appointments].[appointment_date (Month)].&amp;[فبراير]" c="فبراير"/>
              <i n="[appointments].[appointment_date (Month)].&amp;[مارس]" c="مارس"/>
              <i n="[appointments].[appointment_date (Month)].&amp;[أبريل]" c="أبريل"/>
              <i n="[appointments].[appointment_date (Month)].&amp;[مايو]" c="مايو"/>
              <i n="[appointments].[appointment_date (Month)].&amp;[يونيو]" c="يونيو"/>
              <i n="[appointments].[appointment_date (Month)].&amp;[يوليو]" c="يوليو"/>
              <i n="[appointments].[appointment_date (Month)].&amp;[أغسطس]" c="أغسطس"/>
              <i n="[appointments].[appointment_date (Month)].&amp;[سبتمبر]" c="سبتمبر"/>
              <i n="[appointments].[appointment_date (Month)].&amp;[أكتوبر]" c="أكتوبر"/>
              <i n="[appointments].[appointment_date (Month)].&amp;[نوفمبر]" c="نوفمبر"/>
              <i n="[appointments].[appointment_date (Month)].&amp;[ديسمبر]" c="ديسمبر"/>
            </range>
          </ranges>
        </level>
      </levels>
      <selections count="1">
        <selection n="[appointments].[appointment_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ason_for_visit" xr10:uid="{29C7BBF0-77BD-4469-B3EA-4C047ECE8802}" cache="Slicer_reason_for_visit" caption="reason_for_visit" level="1" style="myGreen" rowHeight="230716"/>
  <slicer name="status" xr10:uid="{43F3FBD0-3B62-447C-901A-99BFC2B92005}" cache="Slicer_status" caption="status" level="1" style="myGreen" rowHeight="230716"/>
  <slicer name="hospital_branch" xr10:uid="{43287428-B5B3-418C-9585-3955563299EF}" cache="Slicer_hospital_branch" caption="hospital_branch" level="1" style="myGreen" rowHeight="230716"/>
  <slicer name="gender" xr10:uid="{A9BCBAE7-3865-42E7-AEA3-FC02DC2A9F90}" cache="Slicer_gender" caption="gender" columnCount="2" level="1" style="myGreen" rowHeight="230716"/>
  <slicer name="age category" xr10:uid="{AE40154D-7DC6-47B2-A2AE-A119B84FA5D8}" cache="Slicer_age_category" caption="age category" columnCount="2" level="1" style="myGreen" rowHeight="252000"/>
  <slicer name="appointment_date (Month)" xr10:uid="{15B2C735-72E1-47FB-8AD7-69AD033BEB88}" cache="Slicer_appointment_date__Month" caption="Year" columnCount="4" level="1" style="myGreen"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ason_for_visit 1" xr10:uid="{868CEF7A-FF26-4253-AF90-8EE392E342E4}" cache="Slicer_reason_for_visit" caption="reason_for_visit" columnCount="2" level="1" style="myGreen" rowHeight="230716"/>
  <slicer name="status 1" xr10:uid="{F687496F-F48D-49BA-849C-2276C24A41BA}" cache="Slicer_status" caption="status" columnCount="2" level="1" style="myGreen" rowHeight="230716"/>
  <slicer name="hospital_branch 1" xr10:uid="{4759AF5C-EFA9-44A9-937A-51C663EC66BC}" cache="Slicer_hospital_branch" caption="hospital_branch" columnCount="2" level="1" style="myGreen" rowHeight="230716"/>
  <slicer name="gender 1" xr10:uid="{F5F75597-4D8C-4DC7-AF00-A95F2F9D7603}" cache="Slicer_gender" caption="gender" columnCount="2" level="1" style="myGreen" rowHeight="230716"/>
  <slicer name="age category 1" xr10:uid="{3638CF5A-20BB-45CB-AF44-CEA9EB8FEFE0}" cache="Slicer_age_category" caption="age category" level="1" style="myGreen" rowHeight="230716"/>
  <slicer name="appointment_date (Month) 1" xr10:uid="{8635AA29-F67E-4CCD-A94D-38CA2D92A4C6}" cache="Slicer_appointment_date__Month" caption="Year" columnCount="4" level="1" style="myGreen"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ason_for_visit 2" xr10:uid="{718B9252-DD7E-48E5-9306-BD55C41495EB}" cache="Slicer_reason_for_visit" caption="reason_for_visit" columnCount="2" level="1" style="myGreen" rowHeight="230716"/>
  <slicer name="status 2" xr10:uid="{328243A4-8179-4158-9B43-21AEC8341C11}" cache="Slicer_status" caption="status" columnCount="2" level="1" style="myGreen" rowHeight="230716"/>
  <slicer name="hospital_branch 2" xr10:uid="{035FE173-13A3-4F20-82E3-9D25B1B38CE9}" cache="Slicer_hospital_branch" caption="hospital_branch" columnCount="2" level="1" style="myGreen" rowHeight="230716"/>
  <slicer name="gender 2" xr10:uid="{1C0567A4-0F0B-458D-8BA8-090F87A6319C}" cache="Slicer_gender" caption="gender" columnCount="2" level="1" style="myGreen" rowHeight="230716"/>
  <slicer name="age category 2" xr10:uid="{3DC486BD-99CB-44EE-B074-ADA8E46D380C}" cache="Slicer_age_category" caption="age category" level="1" style="myGreen" rowHeight="230716"/>
  <slicer name="appointment_date (Month) 2" xr10:uid="{167FBDB8-AD4E-47D8-9F9B-2D2B38DFEB32}" cache="Slicer_appointment_date__Month" caption="Year" columnCount="4" level="1" style="myGreen"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ason_for_visit 3" xr10:uid="{2AEC0DC5-16CC-42EB-BDC7-7C2CE7FA1EFA}" cache="Slicer_reason_for_visit" caption="reason_for_visit" columnCount="2" level="1" style="myGreen" rowHeight="230716"/>
  <slicer name="status 3" xr10:uid="{C8C3EF06-1B37-4580-8921-123261282C49}" cache="Slicer_status" caption="status" columnCount="2" level="1" style="myGreen" rowHeight="230716"/>
  <slicer name="hospital_branch 3" xr10:uid="{1DAB2B5F-F2BD-46B0-8DEB-23F2A770CE51}" cache="Slicer_hospital_branch" caption="hospital_branch" columnCount="2" level="1" style="myGreen" rowHeight="230716"/>
  <slicer name="gender 3" xr10:uid="{383A241D-72CD-422A-B5D8-C5921688A2AC}" cache="Slicer_gender" caption="gender" columnCount="2" level="1" style="myGreen" rowHeight="230716"/>
  <slicer name="age category 3" xr10:uid="{0C0E0594-5E18-4A45-8A78-B9A4E9209408}" cache="Slicer_age_category" caption="age category" level="1" style="myGreen" rowHeight="230716"/>
  <slicer name="appointment_date (Month) 3" xr10:uid="{A410FD29-6F63-412F-B799-8AC148193113}" cache="Slicer_appointment_date__Month" caption="Year" columnCount="4" level="1" style="myGreen" rowHeight="230716"/>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D64F2F9-7473-4DF3-B3E8-9D7F9F89A92A}" name="treatments" displayName="treatments" ref="A1:F201" tableType="queryTable" totalsRowShown="0">
  <autoFilter ref="A1:F201" xr:uid="{DD64F2F9-7473-4DF3-B3E8-9D7F9F89A92A}"/>
  <tableColumns count="6">
    <tableColumn id="1" xr3:uid="{1654082D-707F-4298-A271-85FC2A87146B}" uniqueName="1" name="treatment_id" queryTableFieldId="1" dataDxfId="41"/>
    <tableColumn id="2" xr3:uid="{44FE1722-4C99-45F2-B621-6F80C1C4973B}" uniqueName="2" name="appointment_id" queryTableFieldId="2" dataDxfId="40"/>
    <tableColumn id="3" xr3:uid="{E48A9FDD-1F22-4048-B73D-81F68017EEA2}" uniqueName="3" name="treatment_type" queryTableFieldId="3" dataDxfId="39"/>
    <tableColumn id="4" xr3:uid="{1ED5258F-C9A9-43D3-9648-D58A06FF35D9}" uniqueName="4" name="description" queryTableFieldId="4" dataDxfId="38"/>
    <tableColumn id="5" xr3:uid="{40EADF8B-7B7F-45D8-95D5-DC3368FDBFFD}" uniqueName="5" name="cost" queryTableFieldId="5"/>
    <tableColumn id="6" xr3:uid="{1DA0976D-F637-4BF4-BE06-7C9379D4C88E}" uniqueName="6" name="treatment_date" queryTableFieldId="6" dataDxfId="3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A4D4BB0-E687-4C90-9D17-CA955388425F}" name="patients" displayName="patients" ref="A1:K51" tableType="queryTable" totalsRowShown="0">
  <autoFilter ref="A1:K51" xr:uid="{BA4D4BB0-E687-4C90-9D17-CA955388425F}"/>
  <tableColumns count="11">
    <tableColumn id="1" xr3:uid="{7B4EB97B-73A1-4EF0-AE68-AF1BEA9DA28F}" uniqueName="1" name="patient_id" queryTableFieldId="1" dataDxfId="36"/>
    <tableColumn id="2" xr3:uid="{B15F83DC-9EF3-483C-9C3B-19CEBC4BD620}" uniqueName="2" name="first_name" queryTableFieldId="2" dataDxfId="35"/>
    <tableColumn id="3" xr3:uid="{43928AF1-727A-471A-8194-4F79C99A77B3}" uniqueName="3" name="last_name" queryTableFieldId="3" dataDxfId="34"/>
    <tableColumn id="4" xr3:uid="{CE832262-C5C7-4A48-84C3-51555DD98460}" uniqueName="4" name="gender" queryTableFieldId="4" dataDxfId="33"/>
    <tableColumn id="5" xr3:uid="{BC16C661-5D4F-4FAC-8C23-0FC88B8BE78E}" uniqueName="5" name="date_of_birth" queryTableFieldId="5" dataDxfId="32"/>
    <tableColumn id="6" xr3:uid="{9667C8A8-4A47-4762-A1BD-14B026DE9457}" uniqueName="6" name="contact_number" queryTableFieldId="6"/>
    <tableColumn id="7" xr3:uid="{38CDCE4E-9B62-42CB-9FFF-EBCEF905A9BF}" uniqueName="7" name="address" queryTableFieldId="7" dataDxfId="31"/>
    <tableColumn id="8" xr3:uid="{55ADB864-40D5-492D-BBD6-C69974D27B34}" uniqueName="8" name="registration_date" queryTableFieldId="8" dataDxfId="30"/>
    <tableColumn id="9" xr3:uid="{BEB0A11E-4ADD-47C2-AD26-E5097A23E90F}" uniqueName="9" name="insurance_provider" queryTableFieldId="9" dataDxfId="29"/>
    <tableColumn id="10" xr3:uid="{587DA06D-47D1-4113-BD39-CCE296679E31}" uniqueName="10" name="insurance_number" queryTableFieldId="10" dataDxfId="28"/>
    <tableColumn id="11" xr3:uid="{C4949AFC-36B5-4784-99E5-A181AFDF8DEC}" uniqueName="11" name="email" queryTableFieldId="11" dataDxfId="2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C30EC9-2567-4762-9FB3-4D3C95BF4EDD}" name="doctors" displayName="doctors" ref="A1:H11" tableType="queryTable" totalsRowShown="0">
  <autoFilter ref="A1:H11" xr:uid="{D8C30EC9-2567-4762-9FB3-4D3C95BF4EDD}"/>
  <tableColumns count="8">
    <tableColumn id="1" xr3:uid="{4F740345-D963-4D29-8328-893DA6EAF870}" uniqueName="1" name="doctor_id" queryTableFieldId="1" dataDxfId="26"/>
    <tableColumn id="2" xr3:uid="{620B31D8-6A28-44BA-B4A4-C7C0356E7619}" uniqueName="2" name="first_name" queryTableFieldId="2" dataDxfId="25"/>
    <tableColumn id="3" xr3:uid="{11E59C67-6638-491F-B63E-8D257DE8B4F4}" uniqueName="3" name="last_name" queryTableFieldId="3" dataDxfId="24"/>
    <tableColumn id="4" xr3:uid="{EB00F0D6-6E64-4282-BA70-EF0596D4AA24}" uniqueName="4" name="specialization" queryTableFieldId="4" dataDxfId="23"/>
    <tableColumn id="5" xr3:uid="{89C3DF8C-C703-499A-AE85-F6E3CC56A764}" uniqueName="5" name="phone_number" queryTableFieldId="5"/>
    <tableColumn id="6" xr3:uid="{3E9A2260-76B4-4BD7-BA54-20DC7C0BE84F}" uniqueName="6" name="years_experience" queryTableFieldId="6"/>
    <tableColumn id="7" xr3:uid="{C7795CF3-532B-454A-B96A-E98BDA12CD52}" uniqueName="7" name="hospital_branch" queryTableFieldId="7" dataDxfId="22"/>
    <tableColumn id="8" xr3:uid="{946E3161-7348-42CB-8599-5954D6EB6C47}" uniqueName="8" name="email" queryTableFieldId="8" dataDxf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ED1800-813C-48AD-A06F-EA00BA3FDB39}" name="billing" displayName="billing" ref="A1:G201" tableType="queryTable" totalsRowShown="0">
  <autoFilter ref="A1:G201" xr:uid="{CFED1800-813C-48AD-A06F-EA00BA3FDB39}"/>
  <tableColumns count="7">
    <tableColumn id="1" xr3:uid="{42174F2A-594B-4BA8-ADBB-AB5D51446780}" uniqueName="1" name="bill_id" queryTableFieldId="1" dataDxfId="20"/>
    <tableColumn id="2" xr3:uid="{9659E786-0C0B-414C-96DE-EA076D6F82BF}" uniqueName="2" name="patient_id" queryTableFieldId="2" dataDxfId="19"/>
    <tableColumn id="3" xr3:uid="{ECDC4A7E-DBA2-4103-AB6A-2CA825F8AE2B}" uniqueName="3" name="treatment_id" queryTableFieldId="3" dataDxfId="18"/>
    <tableColumn id="4" xr3:uid="{174565C6-0CE6-4BB6-9257-B18DBB74E031}" uniqueName="4" name="bill_date" queryTableFieldId="4" dataDxfId="17"/>
    <tableColumn id="5" xr3:uid="{FB0C46EB-B1EE-4013-B37A-FC2B24D3C982}" uniqueName="5" name="amount" queryTableFieldId="5"/>
    <tableColumn id="6" xr3:uid="{06D1D885-F1F3-4628-8993-C32142E4FA66}" uniqueName="6" name="payment_method" queryTableFieldId="6" dataDxfId="16"/>
    <tableColumn id="7" xr3:uid="{72924954-FAE4-4AEC-BA83-4BF3D602F896}" uniqueName="7" name="payment_status" queryTableFieldId="7" dataDxfId="1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400D3C-7342-4B03-890F-33F69762ECAF}" name="appointments" displayName="appointments" ref="A1:G201" tableType="queryTable" totalsRowShown="0">
  <autoFilter ref="A1:G201" xr:uid="{A9400D3C-7342-4B03-890F-33F69762ECAF}"/>
  <tableColumns count="7">
    <tableColumn id="1" xr3:uid="{5A40557D-1C95-43ED-B314-30389003538F}" uniqueName="1" name="appointment_id" queryTableFieldId="1" dataDxfId="14"/>
    <tableColumn id="2" xr3:uid="{3AA94B66-181A-4B55-9B6C-314A795291AA}" uniqueName="2" name="patient_id" queryTableFieldId="2" dataDxfId="13"/>
    <tableColumn id="3" xr3:uid="{17F84DD1-24CE-4FA9-B5FE-4A9F7E57595D}" uniqueName="3" name="doctor_id" queryTableFieldId="3" dataDxfId="12"/>
    <tableColumn id="4" xr3:uid="{28EB6B99-9607-4B5C-AEAE-3255C8D8B4D3}" uniqueName="4" name="appointment_date" queryTableFieldId="4" dataDxfId="11"/>
    <tableColumn id="5" xr3:uid="{F0FAB116-02BA-44BD-9013-18673F95A4A0}" uniqueName="5" name="appointment_time" queryTableFieldId="5" dataDxfId="10"/>
    <tableColumn id="6" xr3:uid="{8C5C7851-AC3A-4CD9-A53F-46D2B8913A69}" uniqueName="6" name="reason_for_visit" queryTableFieldId="6" dataDxfId="9"/>
    <tableColumn id="7" xr3:uid="{E97122AA-BD2B-4DE2-89EF-9133DB446059}" uniqueName="7" name="status" queryTableFieldId="7" dataDxf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9.xml"/><Relationship Id="rId13" Type="http://schemas.openxmlformats.org/officeDocument/2006/relationships/pivotTable" Target="../pivotTables/pivotTable24.xml"/><Relationship Id="rId18" Type="http://schemas.openxmlformats.org/officeDocument/2006/relationships/pivotTable" Target="../pivotTables/pivotTable29.xml"/><Relationship Id="rId3" Type="http://schemas.openxmlformats.org/officeDocument/2006/relationships/pivotTable" Target="../pivotTables/pivotTable14.xml"/><Relationship Id="rId21" Type="http://schemas.openxmlformats.org/officeDocument/2006/relationships/drawing" Target="../drawings/drawing2.xml"/><Relationship Id="rId7" Type="http://schemas.openxmlformats.org/officeDocument/2006/relationships/pivotTable" Target="../pivotTables/pivotTable18.xml"/><Relationship Id="rId12" Type="http://schemas.openxmlformats.org/officeDocument/2006/relationships/pivotTable" Target="../pivotTables/pivotTable23.xml"/><Relationship Id="rId17" Type="http://schemas.openxmlformats.org/officeDocument/2006/relationships/pivotTable" Target="../pivotTables/pivotTable28.xml"/><Relationship Id="rId2" Type="http://schemas.openxmlformats.org/officeDocument/2006/relationships/pivotTable" Target="../pivotTables/pivotTable13.xml"/><Relationship Id="rId16" Type="http://schemas.openxmlformats.org/officeDocument/2006/relationships/pivotTable" Target="../pivotTables/pivotTable27.xml"/><Relationship Id="rId20" Type="http://schemas.openxmlformats.org/officeDocument/2006/relationships/pivotTable" Target="../pivotTables/pivotTable31.xml"/><Relationship Id="rId1" Type="http://schemas.openxmlformats.org/officeDocument/2006/relationships/pivotTable" Target="../pivotTables/pivotTable12.xml"/><Relationship Id="rId6" Type="http://schemas.openxmlformats.org/officeDocument/2006/relationships/pivotTable" Target="../pivotTables/pivotTable17.xml"/><Relationship Id="rId11" Type="http://schemas.openxmlformats.org/officeDocument/2006/relationships/pivotTable" Target="../pivotTables/pivotTable22.xml"/><Relationship Id="rId5" Type="http://schemas.openxmlformats.org/officeDocument/2006/relationships/pivotTable" Target="../pivotTables/pivotTable16.xml"/><Relationship Id="rId15" Type="http://schemas.openxmlformats.org/officeDocument/2006/relationships/pivotTable" Target="../pivotTables/pivotTable26.xml"/><Relationship Id="rId10" Type="http://schemas.openxmlformats.org/officeDocument/2006/relationships/pivotTable" Target="../pivotTables/pivotTable21.xml"/><Relationship Id="rId19" Type="http://schemas.openxmlformats.org/officeDocument/2006/relationships/pivotTable" Target="../pivotTables/pivotTable30.xml"/><Relationship Id="rId4" Type="http://schemas.openxmlformats.org/officeDocument/2006/relationships/pivotTable" Target="../pivotTables/pivotTable15.xml"/><Relationship Id="rId9" Type="http://schemas.openxmlformats.org/officeDocument/2006/relationships/pivotTable" Target="../pivotTables/pivotTable20.xml"/><Relationship Id="rId14" Type="http://schemas.openxmlformats.org/officeDocument/2006/relationships/pivotTable" Target="../pivotTables/pivotTable25.xml"/><Relationship Id="rId22" Type="http://schemas.microsoft.com/office/2007/relationships/slicer" Target="../slicers/slicer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B8345-E081-4484-B18E-FB1B7D685164}">
  <dimension ref="A1:F201"/>
  <sheetViews>
    <sheetView workbookViewId="0">
      <selection activeCell="E1" sqref="E1:E1048576"/>
    </sheetView>
  </sheetViews>
  <sheetFormatPr defaultRowHeight="14" x14ac:dyDescent="0.3"/>
  <cols>
    <col min="1" max="1" width="13.4140625" bestFit="1" customWidth="1"/>
    <col min="2" max="2" width="16" bestFit="1" customWidth="1"/>
    <col min="3" max="3" width="15.58203125" bestFit="1" customWidth="1"/>
    <col min="4" max="4" width="16.6640625" bestFit="1" customWidth="1"/>
    <col min="5" max="5" width="7.75" bestFit="1" customWidth="1"/>
    <col min="6" max="6" width="15.6640625" bestFit="1" customWidth="1"/>
  </cols>
  <sheetData>
    <row r="1" spans="1:6" x14ac:dyDescent="0.3">
      <c r="A1" t="s">
        <v>275</v>
      </c>
      <c r="B1" t="s">
        <v>0</v>
      </c>
      <c r="C1" t="s">
        <v>837</v>
      </c>
      <c r="D1" t="s">
        <v>838</v>
      </c>
      <c r="E1" t="s">
        <v>839</v>
      </c>
      <c r="F1" t="s">
        <v>840</v>
      </c>
    </row>
    <row r="2" spans="1:6" x14ac:dyDescent="0.3">
      <c r="A2" t="s">
        <v>281</v>
      </c>
      <c r="B2" t="s">
        <v>7</v>
      </c>
      <c r="C2" t="s">
        <v>841</v>
      </c>
      <c r="D2" t="s">
        <v>842</v>
      </c>
      <c r="E2">
        <v>3941.97</v>
      </c>
      <c r="F2" s="1">
        <v>45147</v>
      </c>
    </row>
    <row r="3" spans="1:6" x14ac:dyDescent="0.3">
      <c r="A3" t="s">
        <v>285</v>
      </c>
      <c r="B3" t="s">
        <v>12</v>
      </c>
      <c r="C3" t="s">
        <v>843</v>
      </c>
      <c r="D3" t="s">
        <v>844</v>
      </c>
      <c r="E3">
        <v>4158.4399999999996</v>
      </c>
      <c r="F3" s="1">
        <v>45086</v>
      </c>
    </row>
    <row r="4" spans="1:6" x14ac:dyDescent="0.3">
      <c r="A4" t="s">
        <v>288</v>
      </c>
      <c r="B4" t="s">
        <v>16</v>
      </c>
      <c r="C4" t="s">
        <v>843</v>
      </c>
      <c r="D4" t="s">
        <v>845</v>
      </c>
      <c r="E4">
        <v>3731.55</v>
      </c>
      <c r="F4" s="1">
        <v>45105</v>
      </c>
    </row>
    <row r="5" spans="1:6" x14ac:dyDescent="0.3">
      <c r="A5" t="s">
        <v>290</v>
      </c>
      <c r="B5" t="s">
        <v>20</v>
      </c>
      <c r="C5" t="s">
        <v>843</v>
      </c>
      <c r="D5" t="s">
        <v>842</v>
      </c>
      <c r="E5">
        <v>4799.8599999999997</v>
      </c>
      <c r="F5" s="1">
        <v>45170</v>
      </c>
    </row>
    <row r="6" spans="1:6" x14ac:dyDescent="0.3">
      <c r="A6" t="s">
        <v>293</v>
      </c>
      <c r="B6" t="s">
        <v>23</v>
      </c>
      <c r="C6" t="s">
        <v>846</v>
      </c>
      <c r="D6" t="s">
        <v>845</v>
      </c>
      <c r="E6">
        <v>582.04999999999995</v>
      </c>
      <c r="F6" s="1">
        <v>45113</v>
      </c>
    </row>
    <row r="7" spans="1:6" x14ac:dyDescent="0.3">
      <c r="A7" t="s">
        <v>296</v>
      </c>
      <c r="B7" t="s">
        <v>27</v>
      </c>
      <c r="C7" t="s">
        <v>841</v>
      </c>
      <c r="D7" t="s">
        <v>845</v>
      </c>
      <c r="E7">
        <v>1381</v>
      </c>
      <c r="F7" s="1">
        <v>45096</v>
      </c>
    </row>
    <row r="8" spans="1:6" x14ac:dyDescent="0.3">
      <c r="A8" t="s">
        <v>298</v>
      </c>
      <c r="B8" t="s">
        <v>30</v>
      </c>
      <c r="C8" t="s">
        <v>841</v>
      </c>
      <c r="D8" t="s">
        <v>844</v>
      </c>
      <c r="E8">
        <v>534.03</v>
      </c>
      <c r="F8" s="1">
        <v>45025</v>
      </c>
    </row>
    <row r="9" spans="1:6" x14ac:dyDescent="0.3">
      <c r="A9" t="s">
        <v>301</v>
      </c>
      <c r="B9" t="s">
        <v>33</v>
      </c>
      <c r="C9" t="s">
        <v>847</v>
      </c>
      <c r="D9" t="s">
        <v>842</v>
      </c>
      <c r="E9">
        <v>3413.64</v>
      </c>
      <c r="F9" s="1">
        <v>45070</v>
      </c>
    </row>
    <row r="10" spans="1:6" x14ac:dyDescent="0.3">
      <c r="A10" t="s">
        <v>303</v>
      </c>
      <c r="B10" t="s">
        <v>36</v>
      </c>
      <c r="C10" t="s">
        <v>847</v>
      </c>
      <c r="D10" t="s">
        <v>845</v>
      </c>
      <c r="E10">
        <v>4541.1400000000003</v>
      </c>
      <c r="F10" s="1">
        <v>44990</v>
      </c>
    </row>
    <row r="11" spans="1:6" x14ac:dyDescent="0.3">
      <c r="A11" t="s">
        <v>305</v>
      </c>
      <c r="B11" t="s">
        <v>39</v>
      </c>
      <c r="C11" t="s">
        <v>847</v>
      </c>
      <c r="D11" t="s">
        <v>845</v>
      </c>
      <c r="E11">
        <v>1595.67</v>
      </c>
      <c r="F11" s="1">
        <v>44939</v>
      </c>
    </row>
    <row r="12" spans="1:6" x14ac:dyDescent="0.3">
      <c r="A12" t="s">
        <v>307</v>
      </c>
      <c r="B12" t="s">
        <v>42</v>
      </c>
      <c r="C12" t="s">
        <v>843</v>
      </c>
      <c r="D12" t="s">
        <v>842</v>
      </c>
      <c r="E12">
        <v>4671.66</v>
      </c>
      <c r="F12" s="1">
        <v>45242</v>
      </c>
    </row>
    <row r="13" spans="1:6" x14ac:dyDescent="0.3">
      <c r="A13" t="s">
        <v>309</v>
      </c>
      <c r="B13" t="s">
        <v>44</v>
      </c>
      <c r="C13" t="s">
        <v>841</v>
      </c>
      <c r="D13" t="s">
        <v>845</v>
      </c>
      <c r="E13">
        <v>771.2</v>
      </c>
      <c r="F13" s="1">
        <v>45053</v>
      </c>
    </row>
    <row r="14" spans="1:6" x14ac:dyDescent="0.3">
      <c r="A14" t="s">
        <v>311</v>
      </c>
      <c r="B14" t="s">
        <v>46</v>
      </c>
      <c r="C14" t="s">
        <v>843</v>
      </c>
      <c r="D14" t="s">
        <v>845</v>
      </c>
      <c r="E14">
        <v>4704.96</v>
      </c>
      <c r="F14" s="1">
        <v>45154</v>
      </c>
    </row>
    <row r="15" spans="1:6" x14ac:dyDescent="0.3">
      <c r="A15" t="s">
        <v>313</v>
      </c>
      <c r="B15" t="s">
        <v>49</v>
      </c>
      <c r="C15" t="s">
        <v>846</v>
      </c>
      <c r="D15" t="s">
        <v>842</v>
      </c>
      <c r="E15">
        <v>2082.3000000000002</v>
      </c>
      <c r="F15" s="1">
        <v>45071</v>
      </c>
    </row>
    <row r="16" spans="1:6" x14ac:dyDescent="0.3">
      <c r="A16" t="s">
        <v>315</v>
      </c>
      <c r="B16" t="s">
        <v>51</v>
      </c>
      <c r="C16" t="s">
        <v>847</v>
      </c>
      <c r="D16" t="s">
        <v>842</v>
      </c>
      <c r="E16">
        <v>956.39</v>
      </c>
      <c r="F16" s="1">
        <v>44941</v>
      </c>
    </row>
    <row r="17" spans="1:6" x14ac:dyDescent="0.3">
      <c r="A17" t="s">
        <v>317</v>
      </c>
      <c r="B17" t="s">
        <v>53</v>
      </c>
      <c r="C17" t="s">
        <v>843</v>
      </c>
      <c r="D17" t="s">
        <v>842</v>
      </c>
      <c r="E17">
        <v>2686.42</v>
      </c>
      <c r="F17" s="1">
        <v>45107</v>
      </c>
    </row>
    <row r="18" spans="1:6" x14ac:dyDescent="0.3">
      <c r="A18" t="s">
        <v>319</v>
      </c>
      <c r="B18" t="s">
        <v>55</v>
      </c>
      <c r="C18" t="s">
        <v>843</v>
      </c>
      <c r="D18" t="s">
        <v>842</v>
      </c>
      <c r="E18">
        <v>1655.49</v>
      </c>
      <c r="F18" s="1">
        <v>45118</v>
      </c>
    </row>
    <row r="19" spans="1:6" x14ac:dyDescent="0.3">
      <c r="A19" t="s">
        <v>321</v>
      </c>
      <c r="B19" t="s">
        <v>57</v>
      </c>
      <c r="C19" t="s">
        <v>846</v>
      </c>
      <c r="D19" t="s">
        <v>844</v>
      </c>
      <c r="E19">
        <v>1781.93</v>
      </c>
      <c r="F19" s="1">
        <v>45244</v>
      </c>
    </row>
    <row r="20" spans="1:6" x14ac:dyDescent="0.3">
      <c r="A20" t="s">
        <v>323</v>
      </c>
      <c r="B20" t="s">
        <v>58</v>
      </c>
      <c r="C20" t="s">
        <v>848</v>
      </c>
      <c r="D20" t="s">
        <v>842</v>
      </c>
      <c r="E20">
        <v>1882.8</v>
      </c>
      <c r="F20" s="1">
        <v>44963</v>
      </c>
    </row>
    <row r="21" spans="1:6" x14ac:dyDescent="0.3">
      <c r="A21" t="s">
        <v>325</v>
      </c>
      <c r="B21" t="s">
        <v>60</v>
      </c>
      <c r="C21" t="s">
        <v>841</v>
      </c>
      <c r="D21" t="s">
        <v>844</v>
      </c>
      <c r="E21">
        <v>4113.62</v>
      </c>
      <c r="F21" s="1">
        <v>45265</v>
      </c>
    </row>
    <row r="22" spans="1:6" x14ac:dyDescent="0.3">
      <c r="A22" t="s">
        <v>327</v>
      </c>
      <c r="B22" t="s">
        <v>62</v>
      </c>
      <c r="C22" t="s">
        <v>848</v>
      </c>
      <c r="D22" t="s">
        <v>844</v>
      </c>
      <c r="E22">
        <v>2926.23</v>
      </c>
      <c r="F22" s="1">
        <v>45040</v>
      </c>
    </row>
    <row r="23" spans="1:6" x14ac:dyDescent="0.3">
      <c r="A23" t="s">
        <v>329</v>
      </c>
      <c r="B23" t="s">
        <v>64</v>
      </c>
      <c r="C23" t="s">
        <v>847</v>
      </c>
      <c r="D23" t="s">
        <v>844</v>
      </c>
      <c r="E23">
        <v>1900.88</v>
      </c>
      <c r="F23" s="1">
        <v>45244</v>
      </c>
    </row>
    <row r="24" spans="1:6" x14ac:dyDescent="0.3">
      <c r="A24" t="s">
        <v>331</v>
      </c>
      <c r="B24" t="s">
        <v>65</v>
      </c>
      <c r="C24" t="s">
        <v>843</v>
      </c>
      <c r="D24" t="s">
        <v>845</v>
      </c>
      <c r="E24">
        <v>3246.5</v>
      </c>
      <c r="F24" s="1">
        <v>45055</v>
      </c>
    </row>
    <row r="25" spans="1:6" x14ac:dyDescent="0.3">
      <c r="A25" t="s">
        <v>333</v>
      </c>
      <c r="B25" t="s">
        <v>67</v>
      </c>
      <c r="C25" t="s">
        <v>846</v>
      </c>
      <c r="D25" t="s">
        <v>844</v>
      </c>
      <c r="E25">
        <v>3722.68</v>
      </c>
      <c r="F25" s="1">
        <v>45098</v>
      </c>
    </row>
    <row r="26" spans="1:6" x14ac:dyDescent="0.3">
      <c r="A26" t="s">
        <v>335</v>
      </c>
      <c r="B26" t="s">
        <v>69</v>
      </c>
      <c r="C26" t="s">
        <v>846</v>
      </c>
      <c r="D26" t="s">
        <v>844</v>
      </c>
      <c r="E26">
        <v>1726.81</v>
      </c>
      <c r="F26" s="1">
        <v>44982</v>
      </c>
    </row>
    <row r="27" spans="1:6" x14ac:dyDescent="0.3">
      <c r="A27" t="s">
        <v>337</v>
      </c>
      <c r="B27" t="s">
        <v>71</v>
      </c>
      <c r="C27" t="s">
        <v>841</v>
      </c>
      <c r="D27" t="s">
        <v>845</v>
      </c>
      <c r="E27">
        <v>2360.9699999999998</v>
      </c>
      <c r="F27" s="1">
        <v>45002</v>
      </c>
    </row>
    <row r="28" spans="1:6" x14ac:dyDescent="0.3">
      <c r="A28" t="s">
        <v>339</v>
      </c>
      <c r="B28" t="s">
        <v>73</v>
      </c>
      <c r="C28" t="s">
        <v>848</v>
      </c>
      <c r="D28" t="s">
        <v>845</v>
      </c>
      <c r="E28">
        <v>1048.49</v>
      </c>
      <c r="F28" s="1">
        <v>45244</v>
      </c>
    </row>
    <row r="29" spans="1:6" x14ac:dyDescent="0.3">
      <c r="A29" t="s">
        <v>341</v>
      </c>
      <c r="B29" t="s">
        <v>75</v>
      </c>
      <c r="C29" t="s">
        <v>841</v>
      </c>
      <c r="D29" t="s">
        <v>845</v>
      </c>
      <c r="E29">
        <v>1315.17</v>
      </c>
      <c r="F29" s="1">
        <v>45228</v>
      </c>
    </row>
    <row r="30" spans="1:6" x14ac:dyDescent="0.3">
      <c r="A30" t="s">
        <v>343</v>
      </c>
      <c r="B30" t="s">
        <v>76</v>
      </c>
      <c r="C30" t="s">
        <v>843</v>
      </c>
      <c r="D30" t="s">
        <v>842</v>
      </c>
      <c r="E30">
        <v>3565.03</v>
      </c>
      <c r="F30" s="1">
        <v>45102</v>
      </c>
    </row>
    <row r="31" spans="1:6" x14ac:dyDescent="0.3">
      <c r="A31" t="s">
        <v>345</v>
      </c>
      <c r="B31" t="s">
        <v>77</v>
      </c>
      <c r="C31" t="s">
        <v>841</v>
      </c>
      <c r="D31" t="s">
        <v>845</v>
      </c>
      <c r="E31">
        <v>1316.47</v>
      </c>
      <c r="F31" s="1">
        <v>45167</v>
      </c>
    </row>
    <row r="32" spans="1:6" x14ac:dyDescent="0.3">
      <c r="A32" t="s">
        <v>347</v>
      </c>
      <c r="B32" t="s">
        <v>78</v>
      </c>
      <c r="C32" t="s">
        <v>846</v>
      </c>
      <c r="D32" t="s">
        <v>845</v>
      </c>
      <c r="E32">
        <v>2863.24</v>
      </c>
      <c r="F32" s="1">
        <v>45020</v>
      </c>
    </row>
    <row r="33" spans="1:6" x14ac:dyDescent="0.3">
      <c r="A33" t="s">
        <v>349</v>
      </c>
      <c r="B33" t="s">
        <v>79</v>
      </c>
      <c r="C33" t="s">
        <v>846</v>
      </c>
      <c r="D33" t="s">
        <v>844</v>
      </c>
      <c r="E33">
        <v>3690.71</v>
      </c>
      <c r="F33" s="1">
        <v>45236</v>
      </c>
    </row>
    <row r="34" spans="1:6" x14ac:dyDescent="0.3">
      <c r="A34" t="s">
        <v>351</v>
      </c>
      <c r="B34" t="s">
        <v>80</v>
      </c>
      <c r="C34" t="s">
        <v>847</v>
      </c>
      <c r="D34" t="s">
        <v>845</v>
      </c>
      <c r="E34">
        <v>980.95</v>
      </c>
      <c r="F34" s="1">
        <v>45192</v>
      </c>
    </row>
    <row r="35" spans="1:6" x14ac:dyDescent="0.3">
      <c r="A35" t="s">
        <v>353</v>
      </c>
      <c r="B35" t="s">
        <v>82</v>
      </c>
      <c r="C35" t="s">
        <v>847</v>
      </c>
      <c r="D35" t="s">
        <v>842</v>
      </c>
      <c r="E35">
        <v>3052.9</v>
      </c>
      <c r="F35" s="1">
        <v>45090</v>
      </c>
    </row>
    <row r="36" spans="1:6" x14ac:dyDescent="0.3">
      <c r="A36" t="s">
        <v>355</v>
      </c>
      <c r="B36" t="s">
        <v>83</v>
      </c>
      <c r="C36" t="s">
        <v>843</v>
      </c>
      <c r="D36" t="s">
        <v>845</v>
      </c>
      <c r="E36">
        <v>1654.53</v>
      </c>
      <c r="F36" s="1">
        <v>45034</v>
      </c>
    </row>
    <row r="37" spans="1:6" x14ac:dyDescent="0.3">
      <c r="A37" t="s">
        <v>357</v>
      </c>
      <c r="B37" t="s">
        <v>85</v>
      </c>
      <c r="C37" t="s">
        <v>848</v>
      </c>
      <c r="D37" t="s">
        <v>842</v>
      </c>
      <c r="E37">
        <v>4833.17</v>
      </c>
      <c r="F37" s="1">
        <v>44934</v>
      </c>
    </row>
    <row r="38" spans="1:6" x14ac:dyDescent="0.3">
      <c r="A38" t="s">
        <v>359</v>
      </c>
      <c r="B38" t="s">
        <v>87</v>
      </c>
      <c r="C38" t="s">
        <v>841</v>
      </c>
      <c r="D38" t="s">
        <v>845</v>
      </c>
      <c r="E38">
        <v>2675.96</v>
      </c>
      <c r="F38" s="1">
        <v>45013</v>
      </c>
    </row>
    <row r="39" spans="1:6" x14ac:dyDescent="0.3">
      <c r="A39" t="s">
        <v>361</v>
      </c>
      <c r="B39" t="s">
        <v>88</v>
      </c>
      <c r="C39" t="s">
        <v>843</v>
      </c>
      <c r="D39" t="s">
        <v>845</v>
      </c>
      <c r="E39">
        <v>4126.97</v>
      </c>
      <c r="F39" s="1">
        <v>44980</v>
      </c>
    </row>
    <row r="40" spans="1:6" x14ac:dyDescent="0.3">
      <c r="A40" t="s">
        <v>363</v>
      </c>
      <c r="B40" t="s">
        <v>89</v>
      </c>
      <c r="C40" t="s">
        <v>847</v>
      </c>
      <c r="D40" t="s">
        <v>845</v>
      </c>
      <c r="E40">
        <v>2976.02</v>
      </c>
      <c r="F40" s="1">
        <v>45033</v>
      </c>
    </row>
    <row r="41" spans="1:6" x14ac:dyDescent="0.3">
      <c r="A41" t="s">
        <v>365</v>
      </c>
      <c r="B41" t="s">
        <v>91</v>
      </c>
      <c r="C41" t="s">
        <v>841</v>
      </c>
      <c r="D41" t="s">
        <v>845</v>
      </c>
      <c r="E41">
        <v>695.36</v>
      </c>
      <c r="F41" s="1">
        <v>45012</v>
      </c>
    </row>
    <row r="42" spans="1:6" x14ac:dyDescent="0.3">
      <c r="A42" t="s">
        <v>367</v>
      </c>
      <c r="B42" t="s">
        <v>93</v>
      </c>
      <c r="C42" t="s">
        <v>847</v>
      </c>
      <c r="D42" t="s">
        <v>842</v>
      </c>
      <c r="E42">
        <v>3349.18</v>
      </c>
      <c r="F42" s="1">
        <v>44927</v>
      </c>
    </row>
    <row r="43" spans="1:6" x14ac:dyDescent="0.3">
      <c r="A43" t="s">
        <v>369</v>
      </c>
      <c r="B43" t="s">
        <v>94</v>
      </c>
      <c r="C43" t="s">
        <v>841</v>
      </c>
      <c r="D43" t="s">
        <v>842</v>
      </c>
      <c r="E43">
        <v>4781.32</v>
      </c>
      <c r="F43" s="1">
        <v>45006</v>
      </c>
    </row>
    <row r="44" spans="1:6" x14ac:dyDescent="0.3">
      <c r="A44" t="s">
        <v>371</v>
      </c>
      <c r="B44" t="s">
        <v>95</v>
      </c>
      <c r="C44" t="s">
        <v>848</v>
      </c>
      <c r="D44" t="s">
        <v>844</v>
      </c>
      <c r="E44">
        <v>3207.25</v>
      </c>
      <c r="F44" s="1">
        <v>45014</v>
      </c>
    </row>
    <row r="45" spans="1:6" x14ac:dyDescent="0.3">
      <c r="A45" t="s">
        <v>373</v>
      </c>
      <c r="B45" t="s">
        <v>96</v>
      </c>
      <c r="C45" t="s">
        <v>843</v>
      </c>
      <c r="D45" t="s">
        <v>842</v>
      </c>
      <c r="E45">
        <v>4186.3500000000004</v>
      </c>
      <c r="F45" s="1">
        <v>45189</v>
      </c>
    </row>
    <row r="46" spans="1:6" x14ac:dyDescent="0.3">
      <c r="A46" t="s">
        <v>375</v>
      </c>
      <c r="B46" t="s">
        <v>98</v>
      </c>
      <c r="C46" t="s">
        <v>841</v>
      </c>
      <c r="D46" t="s">
        <v>845</v>
      </c>
      <c r="E46">
        <v>4478.93</v>
      </c>
      <c r="F46" s="1">
        <v>45197</v>
      </c>
    </row>
    <row r="47" spans="1:6" x14ac:dyDescent="0.3">
      <c r="A47" t="s">
        <v>377</v>
      </c>
      <c r="B47" t="s">
        <v>99</v>
      </c>
      <c r="C47" t="s">
        <v>846</v>
      </c>
      <c r="D47" t="s">
        <v>844</v>
      </c>
      <c r="E47">
        <v>1526.36</v>
      </c>
      <c r="F47" s="1">
        <v>45280</v>
      </c>
    </row>
    <row r="48" spans="1:6" x14ac:dyDescent="0.3">
      <c r="A48" t="s">
        <v>379</v>
      </c>
      <c r="B48" t="s">
        <v>101</v>
      </c>
      <c r="C48" t="s">
        <v>846</v>
      </c>
      <c r="D48" t="s">
        <v>844</v>
      </c>
      <c r="E48">
        <v>1454.2</v>
      </c>
      <c r="F48" s="1">
        <v>45048</v>
      </c>
    </row>
    <row r="49" spans="1:6" x14ac:dyDescent="0.3">
      <c r="A49" t="s">
        <v>381</v>
      </c>
      <c r="B49" t="s">
        <v>102</v>
      </c>
      <c r="C49" t="s">
        <v>841</v>
      </c>
      <c r="D49" t="s">
        <v>844</v>
      </c>
      <c r="E49">
        <v>3249.41</v>
      </c>
      <c r="F49" s="1">
        <v>44942</v>
      </c>
    </row>
    <row r="50" spans="1:6" x14ac:dyDescent="0.3">
      <c r="A50" t="s">
        <v>383</v>
      </c>
      <c r="B50" t="s">
        <v>103</v>
      </c>
      <c r="C50" t="s">
        <v>841</v>
      </c>
      <c r="D50" t="s">
        <v>845</v>
      </c>
      <c r="E50">
        <v>2349.63</v>
      </c>
      <c r="F50" s="1">
        <v>45046</v>
      </c>
    </row>
    <row r="51" spans="1:6" x14ac:dyDescent="0.3">
      <c r="A51" t="s">
        <v>385</v>
      </c>
      <c r="B51" t="s">
        <v>104</v>
      </c>
      <c r="C51" t="s">
        <v>841</v>
      </c>
      <c r="D51" t="s">
        <v>842</v>
      </c>
      <c r="E51">
        <v>4279.38</v>
      </c>
      <c r="F51" s="1">
        <v>45154</v>
      </c>
    </row>
    <row r="52" spans="1:6" x14ac:dyDescent="0.3">
      <c r="A52" t="s">
        <v>387</v>
      </c>
      <c r="B52" t="s">
        <v>105</v>
      </c>
      <c r="C52" t="s">
        <v>846</v>
      </c>
      <c r="D52" t="s">
        <v>845</v>
      </c>
      <c r="E52">
        <v>4550.1000000000004</v>
      </c>
      <c r="F52" s="1">
        <v>44961</v>
      </c>
    </row>
    <row r="53" spans="1:6" x14ac:dyDescent="0.3">
      <c r="A53" t="s">
        <v>389</v>
      </c>
      <c r="B53" t="s">
        <v>107</v>
      </c>
      <c r="C53" t="s">
        <v>846</v>
      </c>
      <c r="D53" t="s">
        <v>844</v>
      </c>
      <c r="E53">
        <v>2090.4</v>
      </c>
      <c r="F53" s="1">
        <v>45119</v>
      </c>
    </row>
    <row r="54" spans="1:6" x14ac:dyDescent="0.3">
      <c r="A54" t="s">
        <v>391</v>
      </c>
      <c r="B54" t="s">
        <v>108</v>
      </c>
      <c r="C54" t="s">
        <v>841</v>
      </c>
      <c r="D54" t="s">
        <v>845</v>
      </c>
      <c r="E54">
        <v>1565.92</v>
      </c>
      <c r="F54" s="1">
        <v>44969</v>
      </c>
    </row>
    <row r="55" spans="1:6" x14ac:dyDescent="0.3">
      <c r="A55" t="s">
        <v>393</v>
      </c>
      <c r="B55" t="s">
        <v>110</v>
      </c>
      <c r="C55" t="s">
        <v>847</v>
      </c>
      <c r="D55" t="s">
        <v>845</v>
      </c>
      <c r="E55">
        <v>4012.36</v>
      </c>
      <c r="F55" s="1">
        <v>45276</v>
      </c>
    </row>
    <row r="56" spans="1:6" x14ac:dyDescent="0.3">
      <c r="A56" t="s">
        <v>395</v>
      </c>
      <c r="B56" t="s">
        <v>111</v>
      </c>
      <c r="C56" t="s">
        <v>847</v>
      </c>
      <c r="D56" t="s">
        <v>842</v>
      </c>
      <c r="E56">
        <v>1736.63</v>
      </c>
      <c r="F56" s="1">
        <v>45205</v>
      </c>
    </row>
    <row r="57" spans="1:6" x14ac:dyDescent="0.3">
      <c r="A57" t="s">
        <v>397</v>
      </c>
      <c r="B57" t="s">
        <v>113</v>
      </c>
      <c r="C57" t="s">
        <v>848</v>
      </c>
      <c r="D57" t="s">
        <v>842</v>
      </c>
      <c r="E57">
        <v>4201.76</v>
      </c>
      <c r="F57" s="1">
        <v>44928</v>
      </c>
    </row>
    <row r="58" spans="1:6" x14ac:dyDescent="0.3">
      <c r="A58" t="s">
        <v>399</v>
      </c>
      <c r="B58" t="s">
        <v>114</v>
      </c>
      <c r="C58" t="s">
        <v>843</v>
      </c>
      <c r="D58" t="s">
        <v>844</v>
      </c>
      <c r="E58">
        <v>2406.8200000000002</v>
      </c>
      <c r="F58" s="1">
        <v>45031</v>
      </c>
    </row>
    <row r="59" spans="1:6" x14ac:dyDescent="0.3">
      <c r="A59" t="s">
        <v>401</v>
      </c>
      <c r="B59" t="s">
        <v>115</v>
      </c>
      <c r="C59" t="s">
        <v>847</v>
      </c>
      <c r="D59" t="s">
        <v>845</v>
      </c>
      <c r="E59">
        <v>3503.97</v>
      </c>
      <c r="F59" s="1">
        <v>45055</v>
      </c>
    </row>
    <row r="60" spans="1:6" x14ac:dyDescent="0.3">
      <c r="A60" t="s">
        <v>403</v>
      </c>
      <c r="B60" t="s">
        <v>116</v>
      </c>
      <c r="C60" t="s">
        <v>846</v>
      </c>
      <c r="D60" t="s">
        <v>845</v>
      </c>
      <c r="E60">
        <v>929.91</v>
      </c>
      <c r="F60" s="1">
        <v>44994</v>
      </c>
    </row>
    <row r="61" spans="1:6" x14ac:dyDescent="0.3">
      <c r="A61" t="s">
        <v>405</v>
      </c>
      <c r="B61" t="s">
        <v>118</v>
      </c>
      <c r="C61" t="s">
        <v>847</v>
      </c>
      <c r="D61" t="s">
        <v>842</v>
      </c>
      <c r="E61">
        <v>3307.37</v>
      </c>
      <c r="F61" s="1">
        <v>45252</v>
      </c>
    </row>
    <row r="62" spans="1:6" x14ac:dyDescent="0.3">
      <c r="A62" t="s">
        <v>407</v>
      </c>
      <c r="B62" t="s">
        <v>120</v>
      </c>
      <c r="C62" t="s">
        <v>848</v>
      </c>
      <c r="D62" t="s">
        <v>845</v>
      </c>
      <c r="E62">
        <v>2532.9499999999998</v>
      </c>
      <c r="F62" s="1">
        <v>44941</v>
      </c>
    </row>
    <row r="63" spans="1:6" x14ac:dyDescent="0.3">
      <c r="A63" t="s">
        <v>409</v>
      </c>
      <c r="B63" t="s">
        <v>121</v>
      </c>
      <c r="C63" t="s">
        <v>848</v>
      </c>
      <c r="D63" t="s">
        <v>845</v>
      </c>
      <c r="E63">
        <v>3139.74</v>
      </c>
      <c r="F63" s="1">
        <v>45091</v>
      </c>
    </row>
    <row r="64" spans="1:6" x14ac:dyDescent="0.3">
      <c r="A64" t="s">
        <v>411</v>
      </c>
      <c r="B64" t="s">
        <v>122</v>
      </c>
      <c r="C64" t="s">
        <v>843</v>
      </c>
      <c r="D64" t="s">
        <v>845</v>
      </c>
      <c r="E64">
        <v>1256.06</v>
      </c>
      <c r="F64" s="1">
        <v>45106</v>
      </c>
    </row>
    <row r="65" spans="1:6" x14ac:dyDescent="0.3">
      <c r="A65" t="s">
        <v>413</v>
      </c>
      <c r="B65" t="s">
        <v>124</v>
      </c>
      <c r="C65" t="s">
        <v>847</v>
      </c>
      <c r="D65" t="s">
        <v>842</v>
      </c>
      <c r="E65">
        <v>3815.93</v>
      </c>
      <c r="F65" s="1">
        <v>45077</v>
      </c>
    </row>
    <row r="66" spans="1:6" x14ac:dyDescent="0.3">
      <c r="A66" t="s">
        <v>415</v>
      </c>
      <c r="B66" t="s">
        <v>126</v>
      </c>
      <c r="C66" t="s">
        <v>846</v>
      </c>
      <c r="D66" t="s">
        <v>844</v>
      </c>
      <c r="E66">
        <v>4382.59</v>
      </c>
      <c r="F66" s="1">
        <v>45040</v>
      </c>
    </row>
    <row r="67" spans="1:6" x14ac:dyDescent="0.3">
      <c r="A67" t="s">
        <v>417</v>
      </c>
      <c r="B67" t="s">
        <v>127</v>
      </c>
      <c r="C67" t="s">
        <v>846</v>
      </c>
      <c r="D67" t="s">
        <v>844</v>
      </c>
      <c r="E67">
        <v>1475.33</v>
      </c>
      <c r="F67" s="1">
        <v>45056</v>
      </c>
    </row>
    <row r="68" spans="1:6" x14ac:dyDescent="0.3">
      <c r="A68" t="s">
        <v>419</v>
      </c>
      <c r="B68" t="s">
        <v>128</v>
      </c>
      <c r="C68" t="s">
        <v>841</v>
      </c>
      <c r="D68" t="s">
        <v>845</v>
      </c>
      <c r="E68">
        <v>930.72</v>
      </c>
      <c r="F68" s="1">
        <v>45148</v>
      </c>
    </row>
    <row r="69" spans="1:6" x14ac:dyDescent="0.3">
      <c r="A69" t="s">
        <v>421</v>
      </c>
      <c r="B69" t="s">
        <v>130</v>
      </c>
      <c r="C69" t="s">
        <v>846</v>
      </c>
      <c r="D69" t="s">
        <v>844</v>
      </c>
      <c r="E69">
        <v>606.37</v>
      </c>
      <c r="F69" s="1">
        <v>44999</v>
      </c>
    </row>
    <row r="70" spans="1:6" x14ac:dyDescent="0.3">
      <c r="A70" t="s">
        <v>423</v>
      </c>
      <c r="B70" t="s">
        <v>131</v>
      </c>
      <c r="C70" t="s">
        <v>843</v>
      </c>
      <c r="D70" t="s">
        <v>842</v>
      </c>
      <c r="E70">
        <v>3388.87</v>
      </c>
      <c r="F70" s="1">
        <v>45014</v>
      </c>
    </row>
    <row r="71" spans="1:6" x14ac:dyDescent="0.3">
      <c r="A71" t="s">
        <v>425</v>
      </c>
      <c r="B71" t="s">
        <v>132</v>
      </c>
      <c r="C71" t="s">
        <v>843</v>
      </c>
      <c r="D71" t="s">
        <v>842</v>
      </c>
      <c r="E71">
        <v>3231.92</v>
      </c>
      <c r="F71" s="1">
        <v>45164</v>
      </c>
    </row>
    <row r="72" spans="1:6" x14ac:dyDescent="0.3">
      <c r="A72" t="s">
        <v>427</v>
      </c>
      <c r="B72" t="s">
        <v>133</v>
      </c>
      <c r="C72" t="s">
        <v>846</v>
      </c>
      <c r="D72" t="s">
        <v>844</v>
      </c>
      <c r="E72">
        <v>2960.14</v>
      </c>
      <c r="F72" s="1">
        <v>44952</v>
      </c>
    </row>
    <row r="73" spans="1:6" x14ac:dyDescent="0.3">
      <c r="A73" t="s">
        <v>429</v>
      </c>
      <c r="B73" t="s">
        <v>134</v>
      </c>
      <c r="C73" t="s">
        <v>846</v>
      </c>
      <c r="D73" t="s">
        <v>844</v>
      </c>
      <c r="E73">
        <v>1543.76</v>
      </c>
      <c r="F73" s="1">
        <v>45089</v>
      </c>
    </row>
    <row r="74" spans="1:6" x14ac:dyDescent="0.3">
      <c r="A74" t="s">
        <v>431</v>
      </c>
      <c r="B74" t="s">
        <v>135</v>
      </c>
      <c r="C74" t="s">
        <v>841</v>
      </c>
      <c r="D74" t="s">
        <v>845</v>
      </c>
      <c r="E74">
        <v>2259.08</v>
      </c>
      <c r="F74" s="1">
        <v>45284</v>
      </c>
    </row>
    <row r="75" spans="1:6" x14ac:dyDescent="0.3">
      <c r="A75" t="s">
        <v>433</v>
      </c>
      <c r="B75" t="s">
        <v>136</v>
      </c>
      <c r="C75" t="s">
        <v>846</v>
      </c>
      <c r="D75" t="s">
        <v>844</v>
      </c>
      <c r="E75">
        <v>3175.14</v>
      </c>
      <c r="F75" s="1">
        <v>45130</v>
      </c>
    </row>
    <row r="76" spans="1:6" x14ac:dyDescent="0.3">
      <c r="A76" t="s">
        <v>435</v>
      </c>
      <c r="B76" t="s">
        <v>137</v>
      </c>
      <c r="C76" t="s">
        <v>841</v>
      </c>
      <c r="D76" t="s">
        <v>845</v>
      </c>
      <c r="E76">
        <v>2735.45</v>
      </c>
      <c r="F76" s="1">
        <v>45054</v>
      </c>
    </row>
    <row r="77" spans="1:6" x14ac:dyDescent="0.3">
      <c r="A77" t="s">
        <v>437</v>
      </c>
      <c r="B77" t="s">
        <v>138</v>
      </c>
      <c r="C77" t="s">
        <v>841</v>
      </c>
      <c r="D77" t="s">
        <v>845</v>
      </c>
      <c r="E77">
        <v>4945.03</v>
      </c>
      <c r="F77" s="1">
        <v>45257</v>
      </c>
    </row>
    <row r="78" spans="1:6" x14ac:dyDescent="0.3">
      <c r="A78" t="s">
        <v>439</v>
      </c>
      <c r="B78" t="s">
        <v>140</v>
      </c>
      <c r="C78" t="s">
        <v>846</v>
      </c>
      <c r="D78" t="s">
        <v>842</v>
      </c>
      <c r="E78">
        <v>1113.98</v>
      </c>
      <c r="F78" s="1">
        <v>45274</v>
      </c>
    </row>
    <row r="79" spans="1:6" x14ac:dyDescent="0.3">
      <c r="A79" t="s">
        <v>441</v>
      </c>
      <c r="B79" t="s">
        <v>141</v>
      </c>
      <c r="C79" t="s">
        <v>848</v>
      </c>
      <c r="D79" t="s">
        <v>842</v>
      </c>
      <c r="E79">
        <v>3628.15</v>
      </c>
      <c r="F79" s="1">
        <v>45186</v>
      </c>
    </row>
    <row r="80" spans="1:6" x14ac:dyDescent="0.3">
      <c r="A80" t="s">
        <v>443</v>
      </c>
      <c r="B80" t="s">
        <v>143</v>
      </c>
      <c r="C80" t="s">
        <v>848</v>
      </c>
      <c r="D80" t="s">
        <v>842</v>
      </c>
      <c r="E80">
        <v>2319.4299999999998</v>
      </c>
      <c r="F80" s="1">
        <v>45286</v>
      </c>
    </row>
    <row r="81" spans="1:6" x14ac:dyDescent="0.3">
      <c r="A81" t="s">
        <v>445</v>
      </c>
      <c r="B81" t="s">
        <v>144</v>
      </c>
      <c r="C81" t="s">
        <v>841</v>
      </c>
      <c r="D81" t="s">
        <v>842</v>
      </c>
      <c r="E81">
        <v>2426.9</v>
      </c>
      <c r="F81" s="1">
        <v>45103</v>
      </c>
    </row>
    <row r="82" spans="1:6" x14ac:dyDescent="0.3">
      <c r="A82" t="s">
        <v>447</v>
      </c>
      <c r="B82" t="s">
        <v>145</v>
      </c>
      <c r="C82" t="s">
        <v>846</v>
      </c>
      <c r="D82" t="s">
        <v>844</v>
      </c>
      <c r="E82">
        <v>3729.19</v>
      </c>
      <c r="F82" s="1">
        <v>44932</v>
      </c>
    </row>
    <row r="83" spans="1:6" x14ac:dyDescent="0.3">
      <c r="A83" t="s">
        <v>449</v>
      </c>
      <c r="B83" t="s">
        <v>146</v>
      </c>
      <c r="C83" t="s">
        <v>848</v>
      </c>
      <c r="D83" t="s">
        <v>842</v>
      </c>
      <c r="E83">
        <v>3615.96</v>
      </c>
      <c r="F83" s="1">
        <v>44946</v>
      </c>
    </row>
    <row r="84" spans="1:6" x14ac:dyDescent="0.3">
      <c r="A84" t="s">
        <v>451</v>
      </c>
      <c r="B84" t="s">
        <v>147</v>
      </c>
      <c r="C84" t="s">
        <v>846</v>
      </c>
      <c r="D84" t="s">
        <v>844</v>
      </c>
      <c r="E84">
        <v>4960.6499999999996</v>
      </c>
      <c r="F84" s="1">
        <v>45237</v>
      </c>
    </row>
    <row r="85" spans="1:6" x14ac:dyDescent="0.3">
      <c r="A85" t="s">
        <v>453</v>
      </c>
      <c r="B85" t="s">
        <v>148</v>
      </c>
      <c r="C85" t="s">
        <v>846</v>
      </c>
      <c r="D85" t="s">
        <v>842</v>
      </c>
      <c r="E85">
        <v>1077.77</v>
      </c>
      <c r="F85" s="1">
        <v>45077</v>
      </c>
    </row>
    <row r="86" spans="1:6" x14ac:dyDescent="0.3">
      <c r="A86" t="s">
        <v>455</v>
      </c>
      <c r="B86" t="s">
        <v>149</v>
      </c>
      <c r="C86" t="s">
        <v>846</v>
      </c>
      <c r="D86" t="s">
        <v>844</v>
      </c>
      <c r="E86">
        <v>968.49</v>
      </c>
      <c r="F86" s="1">
        <v>44975</v>
      </c>
    </row>
    <row r="87" spans="1:6" x14ac:dyDescent="0.3">
      <c r="A87" t="s">
        <v>457</v>
      </c>
      <c r="B87" t="s">
        <v>150</v>
      </c>
      <c r="C87" t="s">
        <v>847</v>
      </c>
      <c r="D87" t="s">
        <v>845</v>
      </c>
      <c r="E87">
        <v>3759.52</v>
      </c>
      <c r="F87" s="1">
        <v>45228</v>
      </c>
    </row>
    <row r="88" spans="1:6" x14ac:dyDescent="0.3">
      <c r="A88" t="s">
        <v>459</v>
      </c>
      <c r="B88" t="s">
        <v>152</v>
      </c>
      <c r="C88" t="s">
        <v>846</v>
      </c>
      <c r="D88" t="s">
        <v>844</v>
      </c>
      <c r="E88">
        <v>3102.74</v>
      </c>
      <c r="F88" s="1">
        <v>45218</v>
      </c>
    </row>
    <row r="89" spans="1:6" x14ac:dyDescent="0.3">
      <c r="A89" t="s">
        <v>461</v>
      </c>
      <c r="B89" t="s">
        <v>153</v>
      </c>
      <c r="C89" t="s">
        <v>847</v>
      </c>
      <c r="D89" t="s">
        <v>844</v>
      </c>
      <c r="E89">
        <v>1733.72</v>
      </c>
      <c r="F89" s="1">
        <v>45048</v>
      </c>
    </row>
    <row r="90" spans="1:6" x14ac:dyDescent="0.3">
      <c r="A90" t="s">
        <v>463</v>
      </c>
      <c r="B90" t="s">
        <v>155</v>
      </c>
      <c r="C90" t="s">
        <v>841</v>
      </c>
      <c r="D90" t="s">
        <v>842</v>
      </c>
      <c r="E90">
        <v>857.39</v>
      </c>
      <c r="F90" s="1">
        <v>44971</v>
      </c>
    </row>
    <row r="91" spans="1:6" x14ac:dyDescent="0.3">
      <c r="A91" t="s">
        <v>465</v>
      </c>
      <c r="B91" t="s">
        <v>156</v>
      </c>
      <c r="C91" t="s">
        <v>848</v>
      </c>
      <c r="D91" t="s">
        <v>844</v>
      </c>
      <c r="E91">
        <v>885.46</v>
      </c>
      <c r="F91" s="1">
        <v>45078</v>
      </c>
    </row>
    <row r="92" spans="1:6" x14ac:dyDescent="0.3">
      <c r="A92" t="s">
        <v>467</v>
      </c>
      <c r="B92" t="s">
        <v>157</v>
      </c>
      <c r="C92" t="s">
        <v>848</v>
      </c>
      <c r="D92" t="s">
        <v>845</v>
      </c>
      <c r="E92">
        <v>4523.8599999999997</v>
      </c>
      <c r="F92" s="1">
        <v>45088</v>
      </c>
    </row>
    <row r="93" spans="1:6" x14ac:dyDescent="0.3">
      <c r="A93" t="s">
        <v>469</v>
      </c>
      <c r="B93" t="s">
        <v>158</v>
      </c>
      <c r="C93" t="s">
        <v>848</v>
      </c>
      <c r="D93" t="s">
        <v>845</v>
      </c>
      <c r="E93">
        <v>1363.4</v>
      </c>
      <c r="F93" s="1">
        <v>44956</v>
      </c>
    </row>
    <row r="94" spans="1:6" x14ac:dyDescent="0.3">
      <c r="A94" t="s">
        <v>471</v>
      </c>
      <c r="B94" t="s">
        <v>159</v>
      </c>
      <c r="C94" t="s">
        <v>848</v>
      </c>
      <c r="D94" t="s">
        <v>842</v>
      </c>
      <c r="E94">
        <v>1955.17</v>
      </c>
      <c r="F94" s="1">
        <v>45025</v>
      </c>
    </row>
    <row r="95" spans="1:6" x14ac:dyDescent="0.3">
      <c r="A95" t="s">
        <v>473</v>
      </c>
      <c r="B95" t="s">
        <v>160</v>
      </c>
      <c r="C95" t="s">
        <v>848</v>
      </c>
      <c r="D95" t="s">
        <v>845</v>
      </c>
      <c r="E95">
        <v>1519.95</v>
      </c>
      <c r="F95" s="1">
        <v>45024</v>
      </c>
    </row>
    <row r="96" spans="1:6" x14ac:dyDescent="0.3">
      <c r="A96" t="s">
        <v>475</v>
      </c>
      <c r="B96" t="s">
        <v>162</v>
      </c>
      <c r="C96" t="s">
        <v>848</v>
      </c>
      <c r="D96" t="s">
        <v>844</v>
      </c>
      <c r="E96">
        <v>2097.48</v>
      </c>
      <c r="F96" s="1">
        <v>45055</v>
      </c>
    </row>
    <row r="97" spans="1:6" x14ac:dyDescent="0.3">
      <c r="A97" t="s">
        <v>477</v>
      </c>
      <c r="B97" t="s">
        <v>164</v>
      </c>
      <c r="C97" t="s">
        <v>848</v>
      </c>
      <c r="D97" t="s">
        <v>845</v>
      </c>
      <c r="E97">
        <v>812.41</v>
      </c>
      <c r="F97" s="1">
        <v>45114</v>
      </c>
    </row>
    <row r="98" spans="1:6" x14ac:dyDescent="0.3">
      <c r="A98" t="s">
        <v>479</v>
      </c>
      <c r="B98" t="s">
        <v>165</v>
      </c>
      <c r="C98" t="s">
        <v>841</v>
      </c>
      <c r="D98" t="s">
        <v>842</v>
      </c>
      <c r="E98">
        <v>2835.77</v>
      </c>
      <c r="F98" s="1">
        <v>45052</v>
      </c>
    </row>
    <row r="99" spans="1:6" x14ac:dyDescent="0.3">
      <c r="A99" t="s">
        <v>481</v>
      </c>
      <c r="B99" t="s">
        <v>166</v>
      </c>
      <c r="C99" t="s">
        <v>846</v>
      </c>
      <c r="D99" t="s">
        <v>844</v>
      </c>
      <c r="E99">
        <v>804.26</v>
      </c>
      <c r="F99" s="1">
        <v>45002</v>
      </c>
    </row>
    <row r="100" spans="1:6" x14ac:dyDescent="0.3">
      <c r="A100" t="s">
        <v>483</v>
      </c>
      <c r="B100" t="s">
        <v>167</v>
      </c>
      <c r="C100" t="s">
        <v>843</v>
      </c>
      <c r="D100" t="s">
        <v>842</v>
      </c>
      <c r="E100">
        <v>4101.6000000000004</v>
      </c>
      <c r="F100" s="1">
        <v>45111</v>
      </c>
    </row>
    <row r="101" spans="1:6" x14ac:dyDescent="0.3">
      <c r="A101" t="s">
        <v>485</v>
      </c>
      <c r="B101" t="s">
        <v>169</v>
      </c>
      <c r="C101" t="s">
        <v>847</v>
      </c>
      <c r="D101" t="s">
        <v>844</v>
      </c>
      <c r="E101">
        <v>1551.7</v>
      </c>
      <c r="F101" s="1">
        <v>44987</v>
      </c>
    </row>
    <row r="102" spans="1:6" x14ac:dyDescent="0.3">
      <c r="A102" t="s">
        <v>487</v>
      </c>
      <c r="B102" t="s">
        <v>170</v>
      </c>
      <c r="C102" t="s">
        <v>843</v>
      </c>
      <c r="D102" t="s">
        <v>845</v>
      </c>
      <c r="E102">
        <v>2930.05</v>
      </c>
      <c r="F102" s="1">
        <v>45190</v>
      </c>
    </row>
    <row r="103" spans="1:6" x14ac:dyDescent="0.3">
      <c r="A103" t="s">
        <v>489</v>
      </c>
      <c r="B103" t="s">
        <v>171</v>
      </c>
      <c r="C103" t="s">
        <v>843</v>
      </c>
      <c r="D103" t="s">
        <v>842</v>
      </c>
      <c r="E103">
        <v>4460.3599999999997</v>
      </c>
      <c r="F103" s="1">
        <v>45224</v>
      </c>
    </row>
    <row r="104" spans="1:6" x14ac:dyDescent="0.3">
      <c r="A104" t="s">
        <v>491</v>
      </c>
      <c r="B104" t="s">
        <v>172</v>
      </c>
      <c r="C104" t="s">
        <v>846</v>
      </c>
      <c r="D104" t="s">
        <v>842</v>
      </c>
      <c r="E104">
        <v>3428.95</v>
      </c>
      <c r="F104" s="1">
        <v>44950</v>
      </c>
    </row>
    <row r="105" spans="1:6" x14ac:dyDescent="0.3">
      <c r="A105" t="s">
        <v>493</v>
      </c>
      <c r="B105" t="s">
        <v>173</v>
      </c>
      <c r="C105" t="s">
        <v>846</v>
      </c>
      <c r="D105" t="s">
        <v>844</v>
      </c>
      <c r="E105">
        <v>2898.31</v>
      </c>
      <c r="F105" s="1">
        <v>45034</v>
      </c>
    </row>
    <row r="106" spans="1:6" x14ac:dyDescent="0.3">
      <c r="A106" t="s">
        <v>495</v>
      </c>
      <c r="B106" t="s">
        <v>174</v>
      </c>
      <c r="C106" t="s">
        <v>846</v>
      </c>
      <c r="D106" t="s">
        <v>842</v>
      </c>
      <c r="E106">
        <v>1959.5</v>
      </c>
      <c r="F106" s="1">
        <v>45152</v>
      </c>
    </row>
    <row r="107" spans="1:6" x14ac:dyDescent="0.3">
      <c r="A107" t="s">
        <v>497</v>
      </c>
      <c r="B107" t="s">
        <v>175</v>
      </c>
      <c r="C107" t="s">
        <v>848</v>
      </c>
      <c r="D107" t="s">
        <v>844</v>
      </c>
      <c r="E107">
        <v>1998.51</v>
      </c>
      <c r="F107" s="1">
        <v>45228</v>
      </c>
    </row>
    <row r="108" spans="1:6" x14ac:dyDescent="0.3">
      <c r="A108" t="s">
        <v>499</v>
      </c>
      <c r="B108" t="s">
        <v>176</v>
      </c>
      <c r="C108" t="s">
        <v>841</v>
      </c>
      <c r="D108" t="s">
        <v>844</v>
      </c>
      <c r="E108">
        <v>3512.69</v>
      </c>
      <c r="F108" s="1">
        <v>45033</v>
      </c>
    </row>
    <row r="109" spans="1:6" x14ac:dyDescent="0.3">
      <c r="A109" t="s">
        <v>501</v>
      </c>
      <c r="B109" t="s">
        <v>178</v>
      </c>
      <c r="C109" t="s">
        <v>848</v>
      </c>
      <c r="D109" t="s">
        <v>844</v>
      </c>
      <c r="E109">
        <v>4973.63</v>
      </c>
      <c r="F109" s="1">
        <v>45037</v>
      </c>
    </row>
    <row r="110" spans="1:6" x14ac:dyDescent="0.3">
      <c r="A110" t="s">
        <v>503</v>
      </c>
      <c r="B110" t="s">
        <v>179</v>
      </c>
      <c r="C110" t="s">
        <v>841</v>
      </c>
      <c r="D110" t="s">
        <v>844</v>
      </c>
      <c r="E110">
        <v>3478.28</v>
      </c>
      <c r="F110" s="1">
        <v>45136</v>
      </c>
    </row>
    <row r="111" spans="1:6" x14ac:dyDescent="0.3">
      <c r="A111" t="s">
        <v>505</v>
      </c>
      <c r="B111" t="s">
        <v>180</v>
      </c>
      <c r="C111" t="s">
        <v>841</v>
      </c>
      <c r="D111" t="s">
        <v>845</v>
      </c>
      <c r="E111">
        <v>3010.03</v>
      </c>
      <c r="F111" s="1">
        <v>45126</v>
      </c>
    </row>
    <row r="112" spans="1:6" x14ac:dyDescent="0.3">
      <c r="A112" t="s">
        <v>507</v>
      </c>
      <c r="B112" t="s">
        <v>181</v>
      </c>
      <c r="C112" t="s">
        <v>843</v>
      </c>
      <c r="D112" t="s">
        <v>844</v>
      </c>
      <c r="E112">
        <v>3787.93</v>
      </c>
      <c r="F112" s="1">
        <v>45068</v>
      </c>
    </row>
    <row r="113" spans="1:6" x14ac:dyDescent="0.3">
      <c r="A113" t="s">
        <v>509</v>
      </c>
      <c r="B113" t="s">
        <v>182</v>
      </c>
      <c r="C113" t="s">
        <v>843</v>
      </c>
      <c r="D113" t="s">
        <v>842</v>
      </c>
      <c r="E113">
        <v>2593.4299999999998</v>
      </c>
      <c r="F113" s="1">
        <v>44937</v>
      </c>
    </row>
    <row r="114" spans="1:6" x14ac:dyDescent="0.3">
      <c r="A114" t="s">
        <v>511</v>
      </c>
      <c r="B114" t="s">
        <v>183</v>
      </c>
      <c r="C114" t="s">
        <v>841</v>
      </c>
      <c r="D114" t="s">
        <v>845</v>
      </c>
      <c r="E114">
        <v>770.64</v>
      </c>
      <c r="F114" s="1">
        <v>45254</v>
      </c>
    </row>
    <row r="115" spans="1:6" x14ac:dyDescent="0.3">
      <c r="A115" t="s">
        <v>513</v>
      </c>
      <c r="B115" t="s">
        <v>184</v>
      </c>
      <c r="C115" t="s">
        <v>841</v>
      </c>
      <c r="D115" t="s">
        <v>842</v>
      </c>
      <c r="E115">
        <v>3030.34</v>
      </c>
      <c r="F115" s="1">
        <v>45146</v>
      </c>
    </row>
    <row r="116" spans="1:6" x14ac:dyDescent="0.3">
      <c r="A116" t="s">
        <v>515</v>
      </c>
      <c r="B116" t="s">
        <v>186</v>
      </c>
      <c r="C116" t="s">
        <v>848</v>
      </c>
      <c r="D116" t="s">
        <v>845</v>
      </c>
      <c r="E116">
        <v>4809.3100000000004</v>
      </c>
      <c r="F116" s="1">
        <v>45224</v>
      </c>
    </row>
    <row r="117" spans="1:6" x14ac:dyDescent="0.3">
      <c r="A117" t="s">
        <v>517</v>
      </c>
      <c r="B117" t="s">
        <v>187</v>
      </c>
      <c r="C117" t="s">
        <v>848</v>
      </c>
      <c r="D117" t="s">
        <v>844</v>
      </c>
      <c r="E117">
        <v>1288.8599999999999</v>
      </c>
      <c r="F117" s="1">
        <v>45114</v>
      </c>
    </row>
    <row r="118" spans="1:6" x14ac:dyDescent="0.3">
      <c r="A118" t="s">
        <v>519</v>
      </c>
      <c r="B118" t="s">
        <v>188</v>
      </c>
      <c r="C118" t="s">
        <v>843</v>
      </c>
      <c r="D118" t="s">
        <v>845</v>
      </c>
      <c r="E118">
        <v>3605.02</v>
      </c>
      <c r="F118" s="1">
        <v>45097</v>
      </c>
    </row>
    <row r="119" spans="1:6" x14ac:dyDescent="0.3">
      <c r="A119" t="s">
        <v>521</v>
      </c>
      <c r="B119" t="s">
        <v>189</v>
      </c>
      <c r="C119" t="s">
        <v>846</v>
      </c>
      <c r="D119" t="s">
        <v>845</v>
      </c>
      <c r="E119">
        <v>1404.2</v>
      </c>
      <c r="F119" s="1">
        <v>45147</v>
      </c>
    </row>
    <row r="120" spans="1:6" x14ac:dyDescent="0.3">
      <c r="A120" t="s">
        <v>523</v>
      </c>
      <c r="B120" t="s">
        <v>190</v>
      </c>
      <c r="C120" t="s">
        <v>841</v>
      </c>
      <c r="D120" t="s">
        <v>842</v>
      </c>
      <c r="E120">
        <v>2911.22</v>
      </c>
      <c r="F120" s="1">
        <v>45278</v>
      </c>
    </row>
    <row r="121" spans="1:6" x14ac:dyDescent="0.3">
      <c r="A121" t="s">
        <v>525</v>
      </c>
      <c r="B121" t="s">
        <v>191</v>
      </c>
      <c r="C121" t="s">
        <v>848</v>
      </c>
      <c r="D121" t="s">
        <v>842</v>
      </c>
      <c r="E121">
        <v>935.04</v>
      </c>
      <c r="F121" s="1">
        <v>45268</v>
      </c>
    </row>
    <row r="122" spans="1:6" x14ac:dyDescent="0.3">
      <c r="A122" t="s">
        <v>527</v>
      </c>
      <c r="B122" t="s">
        <v>192</v>
      </c>
      <c r="C122" t="s">
        <v>843</v>
      </c>
      <c r="D122" t="s">
        <v>844</v>
      </c>
      <c r="E122">
        <v>2526.67</v>
      </c>
      <c r="F122" s="1">
        <v>45023</v>
      </c>
    </row>
    <row r="123" spans="1:6" x14ac:dyDescent="0.3">
      <c r="A123" t="s">
        <v>529</v>
      </c>
      <c r="B123" t="s">
        <v>193</v>
      </c>
      <c r="C123" t="s">
        <v>848</v>
      </c>
      <c r="D123" t="s">
        <v>845</v>
      </c>
      <c r="E123">
        <v>3902.73</v>
      </c>
      <c r="F123" s="1">
        <v>45118</v>
      </c>
    </row>
    <row r="124" spans="1:6" x14ac:dyDescent="0.3">
      <c r="A124" t="s">
        <v>531</v>
      </c>
      <c r="B124" t="s">
        <v>194</v>
      </c>
      <c r="C124" t="s">
        <v>841</v>
      </c>
      <c r="D124" t="s">
        <v>845</v>
      </c>
      <c r="E124">
        <v>2064.0700000000002</v>
      </c>
      <c r="F124" s="1">
        <v>44985</v>
      </c>
    </row>
    <row r="125" spans="1:6" x14ac:dyDescent="0.3">
      <c r="A125" t="s">
        <v>533</v>
      </c>
      <c r="B125" t="s">
        <v>195</v>
      </c>
      <c r="C125" t="s">
        <v>841</v>
      </c>
      <c r="D125" t="s">
        <v>845</v>
      </c>
      <c r="E125">
        <v>3492.1</v>
      </c>
      <c r="F125" s="1">
        <v>45001</v>
      </c>
    </row>
    <row r="126" spans="1:6" x14ac:dyDescent="0.3">
      <c r="A126" t="s">
        <v>535</v>
      </c>
      <c r="B126" t="s">
        <v>196</v>
      </c>
      <c r="C126" t="s">
        <v>847</v>
      </c>
      <c r="D126" t="s">
        <v>844</v>
      </c>
      <c r="E126">
        <v>4079.52</v>
      </c>
      <c r="F126" s="1">
        <v>44975</v>
      </c>
    </row>
    <row r="127" spans="1:6" x14ac:dyDescent="0.3">
      <c r="A127" t="s">
        <v>537</v>
      </c>
      <c r="B127" t="s">
        <v>197</v>
      </c>
      <c r="C127" t="s">
        <v>846</v>
      </c>
      <c r="D127" t="s">
        <v>844</v>
      </c>
      <c r="E127">
        <v>4672.3</v>
      </c>
      <c r="F127" s="1">
        <v>45232</v>
      </c>
    </row>
    <row r="128" spans="1:6" x14ac:dyDescent="0.3">
      <c r="A128" t="s">
        <v>539</v>
      </c>
      <c r="B128" t="s">
        <v>198</v>
      </c>
      <c r="C128" t="s">
        <v>847</v>
      </c>
      <c r="D128" t="s">
        <v>844</v>
      </c>
      <c r="E128">
        <v>1555.89</v>
      </c>
      <c r="F128" s="1">
        <v>45243</v>
      </c>
    </row>
    <row r="129" spans="1:6" x14ac:dyDescent="0.3">
      <c r="A129" t="s">
        <v>541</v>
      </c>
      <c r="B129" t="s">
        <v>199</v>
      </c>
      <c r="C129" t="s">
        <v>843</v>
      </c>
      <c r="D129" t="s">
        <v>844</v>
      </c>
      <c r="E129">
        <v>2296.92</v>
      </c>
      <c r="F129" s="1">
        <v>45031</v>
      </c>
    </row>
    <row r="130" spans="1:6" x14ac:dyDescent="0.3">
      <c r="A130" t="s">
        <v>543</v>
      </c>
      <c r="B130" t="s">
        <v>200</v>
      </c>
      <c r="C130" t="s">
        <v>848</v>
      </c>
      <c r="D130" t="s">
        <v>844</v>
      </c>
      <c r="E130">
        <v>1185.8699999999999</v>
      </c>
      <c r="F130" s="1">
        <v>45163</v>
      </c>
    </row>
    <row r="131" spans="1:6" x14ac:dyDescent="0.3">
      <c r="A131" t="s">
        <v>545</v>
      </c>
      <c r="B131" t="s">
        <v>201</v>
      </c>
      <c r="C131" t="s">
        <v>843</v>
      </c>
      <c r="D131" t="s">
        <v>842</v>
      </c>
      <c r="E131">
        <v>4966.18</v>
      </c>
      <c r="F131" s="1">
        <v>44980</v>
      </c>
    </row>
    <row r="132" spans="1:6" x14ac:dyDescent="0.3">
      <c r="A132" t="s">
        <v>547</v>
      </c>
      <c r="B132" t="s">
        <v>202</v>
      </c>
      <c r="C132" t="s">
        <v>841</v>
      </c>
      <c r="D132" t="s">
        <v>845</v>
      </c>
      <c r="E132">
        <v>4671.5</v>
      </c>
      <c r="F132" s="1">
        <v>45057</v>
      </c>
    </row>
    <row r="133" spans="1:6" x14ac:dyDescent="0.3">
      <c r="A133" t="s">
        <v>549</v>
      </c>
      <c r="B133" t="s">
        <v>203</v>
      </c>
      <c r="C133" t="s">
        <v>847</v>
      </c>
      <c r="D133" t="s">
        <v>845</v>
      </c>
      <c r="E133">
        <v>2929.81</v>
      </c>
      <c r="F133" s="1">
        <v>45133</v>
      </c>
    </row>
    <row r="134" spans="1:6" x14ac:dyDescent="0.3">
      <c r="A134" t="s">
        <v>551</v>
      </c>
      <c r="B134" t="s">
        <v>204</v>
      </c>
      <c r="C134" t="s">
        <v>847</v>
      </c>
      <c r="D134" t="s">
        <v>845</v>
      </c>
      <c r="E134">
        <v>4289.1499999999996</v>
      </c>
      <c r="F134" s="1">
        <v>45008</v>
      </c>
    </row>
    <row r="135" spans="1:6" x14ac:dyDescent="0.3">
      <c r="A135" t="s">
        <v>553</v>
      </c>
      <c r="B135" t="s">
        <v>205</v>
      </c>
      <c r="C135" t="s">
        <v>847</v>
      </c>
      <c r="D135" t="s">
        <v>845</v>
      </c>
      <c r="E135">
        <v>2844.31</v>
      </c>
      <c r="F135" s="1">
        <v>45216</v>
      </c>
    </row>
    <row r="136" spans="1:6" x14ac:dyDescent="0.3">
      <c r="A136" t="s">
        <v>555</v>
      </c>
      <c r="B136" t="s">
        <v>206</v>
      </c>
      <c r="C136" t="s">
        <v>843</v>
      </c>
      <c r="D136" t="s">
        <v>845</v>
      </c>
      <c r="E136">
        <v>3306.14</v>
      </c>
      <c r="F136" s="1">
        <v>45178</v>
      </c>
    </row>
    <row r="137" spans="1:6" x14ac:dyDescent="0.3">
      <c r="A137" t="s">
        <v>557</v>
      </c>
      <c r="B137" t="s">
        <v>207</v>
      </c>
      <c r="C137" t="s">
        <v>841</v>
      </c>
      <c r="D137" t="s">
        <v>845</v>
      </c>
      <c r="E137">
        <v>901.06</v>
      </c>
      <c r="F137" s="1">
        <v>45059</v>
      </c>
    </row>
    <row r="138" spans="1:6" x14ac:dyDescent="0.3">
      <c r="A138" t="s">
        <v>559</v>
      </c>
      <c r="B138" t="s">
        <v>208</v>
      </c>
      <c r="C138" t="s">
        <v>848</v>
      </c>
      <c r="D138" t="s">
        <v>845</v>
      </c>
      <c r="E138">
        <v>3898.72</v>
      </c>
      <c r="F138" s="1">
        <v>45224</v>
      </c>
    </row>
    <row r="139" spans="1:6" x14ac:dyDescent="0.3">
      <c r="A139" t="s">
        <v>561</v>
      </c>
      <c r="B139" t="s">
        <v>209</v>
      </c>
      <c r="C139" t="s">
        <v>848</v>
      </c>
      <c r="D139" t="s">
        <v>845</v>
      </c>
      <c r="E139">
        <v>1074.71</v>
      </c>
      <c r="F139" s="1">
        <v>45286</v>
      </c>
    </row>
    <row r="140" spans="1:6" x14ac:dyDescent="0.3">
      <c r="A140" t="s">
        <v>563</v>
      </c>
      <c r="B140" t="s">
        <v>210</v>
      </c>
      <c r="C140" t="s">
        <v>843</v>
      </c>
      <c r="D140" t="s">
        <v>842</v>
      </c>
      <c r="E140">
        <v>4217.3</v>
      </c>
      <c r="F140" s="1">
        <v>45209</v>
      </c>
    </row>
    <row r="141" spans="1:6" x14ac:dyDescent="0.3">
      <c r="A141" t="s">
        <v>565</v>
      </c>
      <c r="B141" t="s">
        <v>211</v>
      </c>
      <c r="C141" t="s">
        <v>847</v>
      </c>
      <c r="D141" t="s">
        <v>845</v>
      </c>
      <c r="E141">
        <v>4019.13</v>
      </c>
      <c r="F141" s="1">
        <v>44962</v>
      </c>
    </row>
    <row r="142" spans="1:6" x14ac:dyDescent="0.3">
      <c r="A142" t="s">
        <v>567</v>
      </c>
      <c r="B142" t="s">
        <v>212</v>
      </c>
      <c r="C142" t="s">
        <v>846</v>
      </c>
      <c r="D142" t="s">
        <v>842</v>
      </c>
      <c r="E142">
        <v>3689.35</v>
      </c>
      <c r="F142" s="1">
        <v>45092</v>
      </c>
    </row>
    <row r="143" spans="1:6" x14ac:dyDescent="0.3">
      <c r="A143" t="s">
        <v>569</v>
      </c>
      <c r="B143" t="s">
        <v>213</v>
      </c>
      <c r="C143" t="s">
        <v>843</v>
      </c>
      <c r="D143" t="s">
        <v>844</v>
      </c>
      <c r="E143">
        <v>662.72</v>
      </c>
      <c r="F143" s="1">
        <v>45231</v>
      </c>
    </row>
    <row r="144" spans="1:6" x14ac:dyDescent="0.3">
      <c r="A144" t="s">
        <v>571</v>
      </c>
      <c r="B144" t="s">
        <v>214</v>
      </c>
      <c r="C144" t="s">
        <v>843</v>
      </c>
      <c r="D144" t="s">
        <v>845</v>
      </c>
      <c r="E144">
        <v>1864.08</v>
      </c>
      <c r="F144" s="1">
        <v>45190</v>
      </c>
    </row>
    <row r="145" spans="1:6" x14ac:dyDescent="0.3">
      <c r="A145" t="s">
        <v>573</v>
      </c>
      <c r="B145" t="s">
        <v>215</v>
      </c>
      <c r="C145" t="s">
        <v>841</v>
      </c>
      <c r="D145" t="s">
        <v>844</v>
      </c>
      <c r="E145">
        <v>1684.01</v>
      </c>
      <c r="F145" s="1">
        <v>45154</v>
      </c>
    </row>
    <row r="146" spans="1:6" x14ac:dyDescent="0.3">
      <c r="A146" t="s">
        <v>575</v>
      </c>
      <c r="B146" t="s">
        <v>216</v>
      </c>
      <c r="C146" t="s">
        <v>848</v>
      </c>
      <c r="D146" t="s">
        <v>844</v>
      </c>
      <c r="E146">
        <v>2120.61</v>
      </c>
      <c r="F146" s="1">
        <v>45241</v>
      </c>
    </row>
    <row r="147" spans="1:6" x14ac:dyDescent="0.3">
      <c r="A147" t="s">
        <v>577</v>
      </c>
      <c r="B147" t="s">
        <v>217</v>
      </c>
      <c r="C147" t="s">
        <v>843</v>
      </c>
      <c r="D147" t="s">
        <v>844</v>
      </c>
      <c r="E147">
        <v>894.39</v>
      </c>
      <c r="F147" s="1">
        <v>44931</v>
      </c>
    </row>
    <row r="148" spans="1:6" x14ac:dyDescent="0.3">
      <c r="A148" t="s">
        <v>579</v>
      </c>
      <c r="B148" t="s">
        <v>218</v>
      </c>
      <c r="C148" t="s">
        <v>843</v>
      </c>
      <c r="D148" t="s">
        <v>842</v>
      </c>
      <c r="E148">
        <v>4716.3100000000004</v>
      </c>
      <c r="F148" s="1">
        <v>45243</v>
      </c>
    </row>
    <row r="149" spans="1:6" x14ac:dyDescent="0.3">
      <c r="A149" t="s">
        <v>581</v>
      </c>
      <c r="B149" t="s">
        <v>219</v>
      </c>
      <c r="C149" t="s">
        <v>847</v>
      </c>
      <c r="D149" t="s">
        <v>844</v>
      </c>
      <c r="E149">
        <v>2992.11</v>
      </c>
      <c r="F149" s="1">
        <v>45266</v>
      </c>
    </row>
    <row r="150" spans="1:6" x14ac:dyDescent="0.3">
      <c r="A150" t="s">
        <v>583</v>
      </c>
      <c r="B150" t="s">
        <v>220</v>
      </c>
      <c r="C150" t="s">
        <v>847</v>
      </c>
      <c r="D150" t="s">
        <v>844</v>
      </c>
      <c r="E150">
        <v>1874.86</v>
      </c>
      <c r="F150" s="1">
        <v>45133</v>
      </c>
    </row>
    <row r="151" spans="1:6" x14ac:dyDescent="0.3">
      <c r="A151" t="s">
        <v>585</v>
      </c>
      <c r="B151" t="s">
        <v>221</v>
      </c>
      <c r="C151" t="s">
        <v>846</v>
      </c>
      <c r="D151" t="s">
        <v>844</v>
      </c>
      <c r="E151">
        <v>2286.42</v>
      </c>
      <c r="F151" s="1">
        <v>45154</v>
      </c>
    </row>
    <row r="152" spans="1:6" x14ac:dyDescent="0.3">
      <c r="A152" t="s">
        <v>587</v>
      </c>
      <c r="B152" t="s">
        <v>222</v>
      </c>
      <c r="C152" t="s">
        <v>841</v>
      </c>
      <c r="D152" t="s">
        <v>845</v>
      </c>
      <c r="E152">
        <v>2512.41</v>
      </c>
      <c r="F152" s="1">
        <v>44954</v>
      </c>
    </row>
    <row r="153" spans="1:6" x14ac:dyDescent="0.3">
      <c r="A153" t="s">
        <v>589</v>
      </c>
      <c r="B153" t="s">
        <v>223</v>
      </c>
      <c r="C153" t="s">
        <v>846</v>
      </c>
      <c r="D153" t="s">
        <v>845</v>
      </c>
      <c r="E153">
        <v>3202.67</v>
      </c>
      <c r="F153" s="1">
        <v>45030</v>
      </c>
    </row>
    <row r="154" spans="1:6" x14ac:dyDescent="0.3">
      <c r="A154" t="s">
        <v>591</v>
      </c>
      <c r="B154" t="s">
        <v>224</v>
      </c>
      <c r="C154" t="s">
        <v>847</v>
      </c>
      <c r="D154" t="s">
        <v>842</v>
      </c>
      <c r="E154">
        <v>2820.56</v>
      </c>
      <c r="F154" s="1">
        <v>45115</v>
      </c>
    </row>
    <row r="155" spans="1:6" x14ac:dyDescent="0.3">
      <c r="A155" t="s">
        <v>593</v>
      </c>
      <c r="B155" t="s">
        <v>225</v>
      </c>
      <c r="C155" t="s">
        <v>848</v>
      </c>
      <c r="D155" t="s">
        <v>842</v>
      </c>
      <c r="E155">
        <v>4637.26</v>
      </c>
      <c r="F155" s="1">
        <v>44991</v>
      </c>
    </row>
    <row r="156" spans="1:6" x14ac:dyDescent="0.3">
      <c r="A156" t="s">
        <v>595</v>
      </c>
      <c r="B156" t="s">
        <v>226</v>
      </c>
      <c r="C156" t="s">
        <v>847</v>
      </c>
      <c r="D156" t="s">
        <v>845</v>
      </c>
      <c r="E156">
        <v>2736.34</v>
      </c>
      <c r="F156" s="1">
        <v>44929</v>
      </c>
    </row>
    <row r="157" spans="1:6" x14ac:dyDescent="0.3">
      <c r="A157" t="s">
        <v>597</v>
      </c>
      <c r="B157" t="s">
        <v>227</v>
      </c>
      <c r="C157" t="s">
        <v>841</v>
      </c>
      <c r="D157" t="s">
        <v>842</v>
      </c>
      <c r="E157">
        <v>4964.71</v>
      </c>
      <c r="F157" s="1">
        <v>45252</v>
      </c>
    </row>
    <row r="158" spans="1:6" x14ac:dyDescent="0.3">
      <c r="A158" t="s">
        <v>599</v>
      </c>
      <c r="B158" t="s">
        <v>228</v>
      </c>
      <c r="C158" t="s">
        <v>847</v>
      </c>
      <c r="D158" t="s">
        <v>845</v>
      </c>
      <c r="E158">
        <v>4331.41</v>
      </c>
      <c r="F158" s="1">
        <v>45058</v>
      </c>
    </row>
    <row r="159" spans="1:6" x14ac:dyDescent="0.3">
      <c r="A159" t="s">
        <v>601</v>
      </c>
      <c r="B159" t="s">
        <v>229</v>
      </c>
      <c r="C159" t="s">
        <v>841</v>
      </c>
      <c r="D159" t="s">
        <v>844</v>
      </c>
      <c r="E159">
        <v>1438.3</v>
      </c>
      <c r="F159" s="1">
        <v>45119</v>
      </c>
    </row>
    <row r="160" spans="1:6" x14ac:dyDescent="0.3">
      <c r="A160" t="s">
        <v>603</v>
      </c>
      <c r="B160" t="s">
        <v>230</v>
      </c>
      <c r="C160" t="s">
        <v>841</v>
      </c>
      <c r="D160" t="s">
        <v>844</v>
      </c>
      <c r="E160">
        <v>4687.68</v>
      </c>
      <c r="F160" s="1">
        <v>45024</v>
      </c>
    </row>
    <row r="161" spans="1:6" x14ac:dyDescent="0.3">
      <c r="A161" t="s">
        <v>605</v>
      </c>
      <c r="B161" t="s">
        <v>231</v>
      </c>
      <c r="C161" t="s">
        <v>841</v>
      </c>
      <c r="D161" t="s">
        <v>842</v>
      </c>
      <c r="E161">
        <v>1023.65</v>
      </c>
      <c r="F161" s="1">
        <v>45277</v>
      </c>
    </row>
    <row r="162" spans="1:6" x14ac:dyDescent="0.3">
      <c r="A162" t="s">
        <v>607</v>
      </c>
      <c r="B162" t="s">
        <v>232</v>
      </c>
      <c r="C162" t="s">
        <v>841</v>
      </c>
      <c r="D162" t="s">
        <v>845</v>
      </c>
      <c r="E162">
        <v>4178.5200000000004</v>
      </c>
      <c r="F162" s="1">
        <v>45094</v>
      </c>
    </row>
    <row r="163" spans="1:6" x14ac:dyDescent="0.3">
      <c r="A163" t="s">
        <v>609</v>
      </c>
      <c r="B163" t="s">
        <v>233</v>
      </c>
      <c r="C163" t="s">
        <v>841</v>
      </c>
      <c r="D163" t="s">
        <v>845</v>
      </c>
      <c r="E163">
        <v>2212.8000000000002</v>
      </c>
      <c r="F163" s="1">
        <v>44927</v>
      </c>
    </row>
    <row r="164" spans="1:6" x14ac:dyDescent="0.3">
      <c r="A164" t="s">
        <v>611</v>
      </c>
      <c r="B164" t="s">
        <v>235</v>
      </c>
      <c r="C164" t="s">
        <v>848</v>
      </c>
      <c r="D164" t="s">
        <v>842</v>
      </c>
      <c r="E164">
        <v>4450.88</v>
      </c>
      <c r="F164" s="1">
        <v>45104</v>
      </c>
    </row>
    <row r="165" spans="1:6" x14ac:dyDescent="0.3">
      <c r="A165" t="s">
        <v>613</v>
      </c>
      <c r="B165" t="s">
        <v>236</v>
      </c>
      <c r="C165" t="s">
        <v>846</v>
      </c>
      <c r="D165" t="s">
        <v>845</v>
      </c>
      <c r="E165">
        <v>4406.26</v>
      </c>
      <c r="F165" s="1">
        <v>45135</v>
      </c>
    </row>
    <row r="166" spans="1:6" x14ac:dyDescent="0.3">
      <c r="A166" t="s">
        <v>615</v>
      </c>
      <c r="B166" t="s">
        <v>237</v>
      </c>
      <c r="C166" t="s">
        <v>843</v>
      </c>
      <c r="D166" t="s">
        <v>844</v>
      </c>
      <c r="E166">
        <v>4126.66</v>
      </c>
      <c r="F166" s="1">
        <v>45020</v>
      </c>
    </row>
    <row r="167" spans="1:6" x14ac:dyDescent="0.3">
      <c r="A167" t="s">
        <v>617</v>
      </c>
      <c r="B167" t="s">
        <v>238</v>
      </c>
      <c r="C167" t="s">
        <v>846</v>
      </c>
      <c r="D167" t="s">
        <v>842</v>
      </c>
      <c r="E167">
        <v>4055.14</v>
      </c>
      <c r="F167" s="1">
        <v>44938</v>
      </c>
    </row>
    <row r="168" spans="1:6" x14ac:dyDescent="0.3">
      <c r="A168" t="s">
        <v>619</v>
      </c>
      <c r="B168" t="s">
        <v>239</v>
      </c>
      <c r="C168" t="s">
        <v>841</v>
      </c>
      <c r="D168" t="s">
        <v>842</v>
      </c>
      <c r="E168">
        <v>1871.06</v>
      </c>
      <c r="F168" s="1">
        <v>45245</v>
      </c>
    </row>
    <row r="169" spans="1:6" x14ac:dyDescent="0.3">
      <c r="A169" t="s">
        <v>621</v>
      </c>
      <c r="B169" t="s">
        <v>240</v>
      </c>
      <c r="C169" t="s">
        <v>848</v>
      </c>
      <c r="D169" t="s">
        <v>845</v>
      </c>
      <c r="E169">
        <v>864.14</v>
      </c>
      <c r="F169" s="1">
        <v>45198</v>
      </c>
    </row>
    <row r="170" spans="1:6" x14ac:dyDescent="0.3">
      <c r="A170" t="s">
        <v>623</v>
      </c>
      <c r="B170" t="s">
        <v>241</v>
      </c>
      <c r="C170" t="s">
        <v>847</v>
      </c>
      <c r="D170" t="s">
        <v>842</v>
      </c>
      <c r="E170">
        <v>2313.41</v>
      </c>
      <c r="F170" s="1">
        <v>45131</v>
      </c>
    </row>
    <row r="171" spans="1:6" x14ac:dyDescent="0.3">
      <c r="A171" t="s">
        <v>625</v>
      </c>
      <c r="B171" t="s">
        <v>242</v>
      </c>
      <c r="C171" t="s">
        <v>848</v>
      </c>
      <c r="D171" t="s">
        <v>845</v>
      </c>
      <c r="E171">
        <v>1280.8599999999999</v>
      </c>
      <c r="F171" s="1">
        <v>44988</v>
      </c>
    </row>
    <row r="172" spans="1:6" x14ac:dyDescent="0.3">
      <c r="A172" t="s">
        <v>627</v>
      </c>
      <c r="B172" t="s">
        <v>243</v>
      </c>
      <c r="C172" t="s">
        <v>841</v>
      </c>
      <c r="D172" t="s">
        <v>845</v>
      </c>
      <c r="E172">
        <v>3627.28</v>
      </c>
      <c r="F172" s="1">
        <v>45034</v>
      </c>
    </row>
    <row r="173" spans="1:6" x14ac:dyDescent="0.3">
      <c r="A173" t="s">
        <v>629</v>
      </c>
      <c r="B173" t="s">
        <v>244</v>
      </c>
      <c r="C173" t="s">
        <v>848</v>
      </c>
      <c r="D173" t="s">
        <v>845</v>
      </c>
      <c r="E173">
        <v>2057.4499999999998</v>
      </c>
      <c r="F173" s="1">
        <v>44994</v>
      </c>
    </row>
    <row r="174" spans="1:6" x14ac:dyDescent="0.3">
      <c r="A174" t="s">
        <v>631</v>
      </c>
      <c r="B174" t="s">
        <v>245</v>
      </c>
      <c r="C174" t="s">
        <v>848</v>
      </c>
      <c r="D174" t="s">
        <v>845</v>
      </c>
      <c r="E174">
        <v>4890.25</v>
      </c>
      <c r="F174" s="1">
        <v>45081</v>
      </c>
    </row>
    <row r="175" spans="1:6" x14ac:dyDescent="0.3">
      <c r="A175" t="s">
        <v>633</v>
      </c>
      <c r="B175" t="s">
        <v>246</v>
      </c>
      <c r="C175" t="s">
        <v>841</v>
      </c>
      <c r="D175" t="s">
        <v>845</v>
      </c>
      <c r="E175">
        <v>3384.37</v>
      </c>
      <c r="F175" s="1">
        <v>45230</v>
      </c>
    </row>
    <row r="176" spans="1:6" x14ac:dyDescent="0.3">
      <c r="A176" t="s">
        <v>635</v>
      </c>
      <c r="B176" t="s">
        <v>247</v>
      </c>
      <c r="C176" t="s">
        <v>848</v>
      </c>
      <c r="D176" t="s">
        <v>842</v>
      </c>
      <c r="E176">
        <v>4201.16</v>
      </c>
      <c r="F176" s="1">
        <v>45221</v>
      </c>
    </row>
    <row r="177" spans="1:6" x14ac:dyDescent="0.3">
      <c r="A177" t="s">
        <v>637</v>
      </c>
      <c r="B177" t="s">
        <v>248</v>
      </c>
      <c r="C177" t="s">
        <v>843</v>
      </c>
      <c r="D177" t="s">
        <v>844</v>
      </c>
      <c r="E177">
        <v>1096.3599999999999</v>
      </c>
      <c r="F177" s="1">
        <v>45042</v>
      </c>
    </row>
    <row r="178" spans="1:6" x14ac:dyDescent="0.3">
      <c r="A178" t="s">
        <v>639</v>
      </c>
      <c r="B178" t="s">
        <v>249</v>
      </c>
      <c r="C178" t="s">
        <v>843</v>
      </c>
      <c r="D178" t="s">
        <v>844</v>
      </c>
      <c r="E178">
        <v>4379.07</v>
      </c>
      <c r="F178" s="1">
        <v>45154</v>
      </c>
    </row>
    <row r="179" spans="1:6" x14ac:dyDescent="0.3">
      <c r="A179" t="s">
        <v>641</v>
      </c>
      <c r="B179" t="s">
        <v>250</v>
      </c>
      <c r="C179" t="s">
        <v>848</v>
      </c>
      <c r="D179" t="s">
        <v>842</v>
      </c>
      <c r="E179">
        <v>4652.41</v>
      </c>
      <c r="F179" s="1">
        <v>44943</v>
      </c>
    </row>
    <row r="180" spans="1:6" x14ac:dyDescent="0.3">
      <c r="A180" t="s">
        <v>643</v>
      </c>
      <c r="B180" t="s">
        <v>251</v>
      </c>
      <c r="C180" t="s">
        <v>847</v>
      </c>
      <c r="D180" t="s">
        <v>842</v>
      </c>
      <c r="E180">
        <v>2691.78</v>
      </c>
      <c r="F180" s="1">
        <v>44993</v>
      </c>
    </row>
    <row r="181" spans="1:6" x14ac:dyDescent="0.3">
      <c r="A181" t="s">
        <v>645</v>
      </c>
      <c r="B181" t="s">
        <v>253</v>
      </c>
      <c r="C181" t="s">
        <v>841</v>
      </c>
      <c r="D181" t="s">
        <v>844</v>
      </c>
      <c r="E181">
        <v>3228.14</v>
      </c>
      <c r="F181" s="1">
        <v>44933</v>
      </c>
    </row>
    <row r="182" spans="1:6" x14ac:dyDescent="0.3">
      <c r="A182" t="s">
        <v>647</v>
      </c>
      <c r="B182" t="s">
        <v>254</v>
      </c>
      <c r="C182" t="s">
        <v>843</v>
      </c>
      <c r="D182" t="s">
        <v>844</v>
      </c>
      <c r="E182">
        <v>3941.64</v>
      </c>
      <c r="F182" s="1">
        <v>45172</v>
      </c>
    </row>
    <row r="183" spans="1:6" x14ac:dyDescent="0.3">
      <c r="A183" t="s">
        <v>649</v>
      </c>
      <c r="B183" t="s">
        <v>255</v>
      </c>
      <c r="C183" t="s">
        <v>847</v>
      </c>
      <c r="D183" t="s">
        <v>844</v>
      </c>
      <c r="E183">
        <v>1286.77</v>
      </c>
      <c r="F183" s="1">
        <v>45028</v>
      </c>
    </row>
    <row r="184" spans="1:6" x14ac:dyDescent="0.3">
      <c r="A184" t="s">
        <v>651</v>
      </c>
      <c r="B184" t="s">
        <v>256</v>
      </c>
      <c r="C184" t="s">
        <v>848</v>
      </c>
      <c r="D184" t="s">
        <v>844</v>
      </c>
      <c r="E184">
        <v>2761.55</v>
      </c>
      <c r="F184" s="1">
        <v>44960</v>
      </c>
    </row>
    <row r="185" spans="1:6" x14ac:dyDescent="0.3">
      <c r="A185" t="s">
        <v>653</v>
      </c>
      <c r="B185" t="s">
        <v>257</v>
      </c>
      <c r="C185" t="s">
        <v>847</v>
      </c>
      <c r="D185" t="s">
        <v>844</v>
      </c>
      <c r="E185">
        <v>2293.98</v>
      </c>
      <c r="F185" s="1">
        <v>44983</v>
      </c>
    </row>
    <row r="186" spans="1:6" x14ac:dyDescent="0.3">
      <c r="A186" t="s">
        <v>655</v>
      </c>
      <c r="B186" t="s">
        <v>258</v>
      </c>
      <c r="C186" t="s">
        <v>846</v>
      </c>
      <c r="D186" t="s">
        <v>845</v>
      </c>
      <c r="E186">
        <v>1158.68</v>
      </c>
      <c r="F186" s="1">
        <v>45006</v>
      </c>
    </row>
    <row r="187" spans="1:6" x14ac:dyDescent="0.3">
      <c r="A187" t="s">
        <v>657</v>
      </c>
      <c r="B187" t="s">
        <v>259</v>
      </c>
      <c r="C187" t="s">
        <v>843</v>
      </c>
      <c r="D187" t="s">
        <v>842</v>
      </c>
      <c r="E187">
        <v>2153.9</v>
      </c>
      <c r="F187" s="1">
        <v>45012</v>
      </c>
    </row>
    <row r="188" spans="1:6" x14ac:dyDescent="0.3">
      <c r="A188" t="s">
        <v>659</v>
      </c>
      <c r="B188" t="s">
        <v>260</v>
      </c>
      <c r="C188" t="s">
        <v>848</v>
      </c>
      <c r="D188" t="s">
        <v>845</v>
      </c>
      <c r="E188">
        <v>806.78</v>
      </c>
      <c r="F188" s="1">
        <v>44970</v>
      </c>
    </row>
    <row r="189" spans="1:6" x14ac:dyDescent="0.3">
      <c r="A189" t="s">
        <v>661</v>
      </c>
      <c r="B189" t="s">
        <v>261</v>
      </c>
      <c r="C189" t="s">
        <v>841</v>
      </c>
      <c r="D189" t="s">
        <v>844</v>
      </c>
      <c r="E189">
        <v>616.15</v>
      </c>
      <c r="F189" s="1">
        <v>45028</v>
      </c>
    </row>
    <row r="190" spans="1:6" x14ac:dyDescent="0.3">
      <c r="A190" t="s">
        <v>663</v>
      </c>
      <c r="B190" t="s">
        <v>262</v>
      </c>
      <c r="C190" t="s">
        <v>848</v>
      </c>
      <c r="D190" t="s">
        <v>844</v>
      </c>
      <c r="E190">
        <v>1108.25</v>
      </c>
      <c r="F190" s="1">
        <v>45204</v>
      </c>
    </row>
    <row r="191" spans="1:6" x14ac:dyDescent="0.3">
      <c r="A191" t="s">
        <v>665</v>
      </c>
      <c r="B191" t="s">
        <v>263</v>
      </c>
      <c r="C191" t="s">
        <v>841</v>
      </c>
      <c r="D191" t="s">
        <v>844</v>
      </c>
      <c r="E191">
        <v>4834.0200000000004</v>
      </c>
      <c r="F191" s="1">
        <v>45246</v>
      </c>
    </row>
    <row r="192" spans="1:6" x14ac:dyDescent="0.3">
      <c r="A192" t="s">
        <v>667</v>
      </c>
      <c r="B192" t="s">
        <v>264</v>
      </c>
      <c r="C192" t="s">
        <v>848</v>
      </c>
      <c r="D192" t="s">
        <v>845</v>
      </c>
      <c r="E192">
        <v>2972.88</v>
      </c>
      <c r="F192" s="1">
        <v>45028</v>
      </c>
    </row>
    <row r="193" spans="1:6" x14ac:dyDescent="0.3">
      <c r="A193" t="s">
        <v>669</v>
      </c>
      <c r="B193" t="s">
        <v>265</v>
      </c>
      <c r="C193" t="s">
        <v>847</v>
      </c>
      <c r="D193" t="s">
        <v>845</v>
      </c>
      <c r="E193">
        <v>4846.2</v>
      </c>
      <c r="F193" s="1">
        <v>45169</v>
      </c>
    </row>
    <row r="194" spans="1:6" x14ac:dyDescent="0.3">
      <c r="A194" t="s">
        <v>671</v>
      </c>
      <c r="B194" t="s">
        <v>266</v>
      </c>
      <c r="C194" t="s">
        <v>847</v>
      </c>
      <c r="D194" t="s">
        <v>844</v>
      </c>
      <c r="E194">
        <v>2446.2399999999998</v>
      </c>
      <c r="F194" s="1">
        <v>45184</v>
      </c>
    </row>
    <row r="195" spans="1:6" x14ac:dyDescent="0.3">
      <c r="A195" t="s">
        <v>673</v>
      </c>
      <c r="B195" t="s">
        <v>267</v>
      </c>
      <c r="C195" t="s">
        <v>847</v>
      </c>
      <c r="D195" t="s">
        <v>845</v>
      </c>
      <c r="E195">
        <v>1903.17</v>
      </c>
      <c r="F195" s="1">
        <v>45022</v>
      </c>
    </row>
    <row r="196" spans="1:6" x14ac:dyDescent="0.3">
      <c r="A196" t="s">
        <v>675</v>
      </c>
      <c r="B196" t="s">
        <v>268</v>
      </c>
      <c r="C196" t="s">
        <v>846</v>
      </c>
      <c r="D196" t="s">
        <v>845</v>
      </c>
      <c r="E196">
        <v>2777.64</v>
      </c>
      <c r="F196" s="1">
        <v>45157</v>
      </c>
    </row>
    <row r="197" spans="1:6" x14ac:dyDescent="0.3">
      <c r="A197" t="s">
        <v>677</v>
      </c>
      <c r="B197" t="s">
        <v>269</v>
      </c>
      <c r="C197" t="s">
        <v>841</v>
      </c>
      <c r="D197" t="s">
        <v>844</v>
      </c>
      <c r="E197">
        <v>2477.8000000000002</v>
      </c>
      <c r="F197" s="1">
        <v>45225</v>
      </c>
    </row>
    <row r="198" spans="1:6" x14ac:dyDescent="0.3">
      <c r="A198" t="s">
        <v>679</v>
      </c>
      <c r="B198" t="s">
        <v>270</v>
      </c>
      <c r="C198" t="s">
        <v>847</v>
      </c>
      <c r="D198" t="s">
        <v>845</v>
      </c>
      <c r="E198">
        <v>975.49</v>
      </c>
      <c r="F198" s="1">
        <v>45017</v>
      </c>
    </row>
    <row r="199" spans="1:6" x14ac:dyDescent="0.3">
      <c r="A199" t="s">
        <v>681</v>
      </c>
      <c r="B199" t="s">
        <v>271</v>
      </c>
      <c r="C199" t="s">
        <v>846</v>
      </c>
      <c r="D199" t="s">
        <v>842</v>
      </c>
      <c r="E199">
        <v>3383.72</v>
      </c>
      <c r="F199" s="1">
        <v>45061</v>
      </c>
    </row>
    <row r="200" spans="1:6" x14ac:dyDescent="0.3">
      <c r="A200" t="s">
        <v>683</v>
      </c>
      <c r="B200" t="s">
        <v>272</v>
      </c>
      <c r="C200" t="s">
        <v>841</v>
      </c>
      <c r="D200" t="s">
        <v>842</v>
      </c>
      <c r="E200">
        <v>1472.17</v>
      </c>
      <c r="F200" s="1">
        <v>45047</v>
      </c>
    </row>
    <row r="201" spans="1:6" x14ac:dyDescent="0.3">
      <c r="A201" t="s">
        <v>685</v>
      </c>
      <c r="B201" t="s">
        <v>273</v>
      </c>
      <c r="C201" t="s">
        <v>848</v>
      </c>
      <c r="D201" t="s">
        <v>842</v>
      </c>
      <c r="E201">
        <v>3288.15</v>
      </c>
      <c r="F201" s="1">
        <v>45290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45B1-B07E-424E-82DB-0354074272A1}">
  <dimension ref="A1:K51"/>
  <sheetViews>
    <sheetView topLeftCell="F1" workbookViewId="0">
      <selection activeCell="C11" sqref="C11"/>
    </sheetView>
  </sheetViews>
  <sheetFormatPr defaultRowHeight="14" x14ac:dyDescent="0.3"/>
  <cols>
    <col min="1" max="1" width="11.08203125" bestFit="1" customWidth="1"/>
    <col min="2" max="2" width="11.75" bestFit="1" customWidth="1"/>
    <col min="3" max="3" width="11.5" bestFit="1" customWidth="1"/>
    <col min="4" max="4" width="8.75" bestFit="1" customWidth="1"/>
    <col min="5" max="5" width="14" bestFit="1" customWidth="1"/>
    <col min="6" max="6" width="16.75" bestFit="1" customWidth="1"/>
    <col min="7" max="7" width="11.58203125" bestFit="1" customWidth="1"/>
    <col min="8" max="8" width="17.1640625" bestFit="1" customWidth="1"/>
    <col min="9" max="9" width="19.4140625" bestFit="1" customWidth="1"/>
    <col min="10" max="10" width="18.75" bestFit="1" customWidth="1"/>
    <col min="11" max="11" width="22.83203125" bestFit="1" customWidth="1"/>
  </cols>
  <sheetData>
    <row r="1" spans="1:11" x14ac:dyDescent="0.3">
      <c r="A1" t="s">
        <v>1</v>
      </c>
      <c r="B1" t="s">
        <v>686</v>
      </c>
      <c r="C1" t="s">
        <v>687</v>
      </c>
      <c r="D1" t="s">
        <v>721</v>
      </c>
      <c r="E1" t="s">
        <v>722</v>
      </c>
      <c r="F1" t="s">
        <v>723</v>
      </c>
      <c r="G1" t="s">
        <v>724</v>
      </c>
      <c r="H1" t="s">
        <v>725</v>
      </c>
      <c r="I1" t="s">
        <v>726</v>
      </c>
      <c r="J1" t="s">
        <v>727</v>
      </c>
      <c r="K1" t="s">
        <v>692</v>
      </c>
    </row>
    <row r="2" spans="1:11" x14ac:dyDescent="0.3">
      <c r="A2" t="s">
        <v>31</v>
      </c>
      <c r="B2" t="s">
        <v>693</v>
      </c>
      <c r="C2" t="s">
        <v>728</v>
      </c>
      <c r="D2" t="s">
        <v>729</v>
      </c>
      <c r="E2" s="1">
        <v>20244</v>
      </c>
      <c r="F2">
        <v>6939585183</v>
      </c>
      <c r="G2" t="s">
        <v>730</v>
      </c>
      <c r="H2" s="1">
        <v>44735</v>
      </c>
      <c r="I2" t="s">
        <v>731</v>
      </c>
      <c r="J2" t="s">
        <v>732</v>
      </c>
      <c r="K2" t="s">
        <v>733</v>
      </c>
    </row>
    <row r="3" spans="1:11" x14ac:dyDescent="0.3">
      <c r="A3" t="s">
        <v>112</v>
      </c>
      <c r="B3" t="s">
        <v>734</v>
      </c>
      <c r="C3" t="s">
        <v>703</v>
      </c>
      <c r="D3" t="s">
        <v>729</v>
      </c>
      <c r="E3" s="1">
        <v>30967</v>
      </c>
      <c r="F3">
        <v>8228188767</v>
      </c>
      <c r="G3" t="s">
        <v>735</v>
      </c>
      <c r="H3" s="1">
        <v>44576</v>
      </c>
      <c r="I3" t="s">
        <v>736</v>
      </c>
      <c r="J3" t="s">
        <v>737</v>
      </c>
      <c r="K3" t="s">
        <v>738</v>
      </c>
    </row>
    <row r="4" spans="1:11" x14ac:dyDescent="0.3">
      <c r="A4" t="s">
        <v>47</v>
      </c>
      <c r="B4" t="s">
        <v>739</v>
      </c>
      <c r="C4" t="s">
        <v>705</v>
      </c>
      <c r="D4" t="s">
        <v>740</v>
      </c>
      <c r="E4" s="1">
        <v>28358</v>
      </c>
      <c r="F4">
        <v>8397029847</v>
      </c>
      <c r="G4" t="s">
        <v>735</v>
      </c>
      <c r="H4" s="1">
        <v>44599</v>
      </c>
      <c r="I4" t="s">
        <v>736</v>
      </c>
      <c r="J4" t="s">
        <v>741</v>
      </c>
      <c r="K4" t="s">
        <v>742</v>
      </c>
    </row>
    <row r="5" spans="1:11" x14ac:dyDescent="0.3">
      <c r="A5" t="s">
        <v>106</v>
      </c>
      <c r="B5" t="s">
        <v>743</v>
      </c>
      <c r="C5" t="s">
        <v>744</v>
      </c>
      <c r="D5" t="s">
        <v>729</v>
      </c>
      <c r="E5" s="1">
        <v>29637</v>
      </c>
      <c r="F5">
        <v>9019443432</v>
      </c>
      <c r="G5" t="s">
        <v>745</v>
      </c>
      <c r="H5" s="1">
        <v>44257</v>
      </c>
      <c r="I5" t="s">
        <v>746</v>
      </c>
      <c r="J5" t="s">
        <v>747</v>
      </c>
      <c r="K5" t="s">
        <v>748</v>
      </c>
    </row>
    <row r="6" spans="1:11" x14ac:dyDescent="0.3">
      <c r="A6" t="s">
        <v>40</v>
      </c>
      <c r="B6" t="s">
        <v>693</v>
      </c>
      <c r="C6" t="s">
        <v>719</v>
      </c>
      <c r="D6" t="s">
        <v>740</v>
      </c>
      <c r="E6" s="1">
        <v>22090</v>
      </c>
      <c r="F6">
        <v>7734463155</v>
      </c>
      <c r="G6" t="s">
        <v>745</v>
      </c>
      <c r="H6" s="1">
        <v>44468</v>
      </c>
      <c r="I6" t="s">
        <v>749</v>
      </c>
      <c r="J6" t="s">
        <v>750</v>
      </c>
      <c r="K6" t="s">
        <v>751</v>
      </c>
    </row>
    <row r="7" spans="1:11" x14ac:dyDescent="0.3">
      <c r="A7" t="s">
        <v>752</v>
      </c>
      <c r="B7" t="s">
        <v>715</v>
      </c>
      <c r="C7" t="s">
        <v>705</v>
      </c>
      <c r="D7" t="s">
        <v>740</v>
      </c>
      <c r="E7" s="1">
        <v>23178</v>
      </c>
      <c r="F7">
        <v>7561777264</v>
      </c>
      <c r="G7" t="s">
        <v>735</v>
      </c>
      <c r="H7" s="1">
        <v>44836</v>
      </c>
      <c r="I7" t="s">
        <v>746</v>
      </c>
      <c r="J7" t="s">
        <v>753</v>
      </c>
      <c r="K7" t="s">
        <v>754</v>
      </c>
    </row>
    <row r="8" spans="1:11" x14ac:dyDescent="0.3">
      <c r="A8" t="s">
        <v>163</v>
      </c>
      <c r="B8" t="s">
        <v>710</v>
      </c>
      <c r="C8" t="s">
        <v>744</v>
      </c>
      <c r="D8" t="s">
        <v>729</v>
      </c>
      <c r="E8" s="1">
        <v>32667</v>
      </c>
      <c r="F8">
        <v>6278710077</v>
      </c>
      <c r="G8" t="s">
        <v>730</v>
      </c>
      <c r="H8" s="1">
        <v>44555</v>
      </c>
      <c r="I8" t="s">
        <v>749</v>
      </c>
      <c r="J8" t="s">
        <v>755</v>
      </c>
      <c r="K8" t="s">
        <v>756</v>
      </c>
    </row>
    <row r="9" spans="1:11" x14ac:dyDescent="0.3">
      <c r="A9" t="s">
        <v>154</v>
      </c>
      <c r="B9" t="s">
        <v>693</v>
      </c>
      <c r="C9" t="s">
        <v>699</v>
      </c>
      <c r="D9" t="s">
        <v>729</v>
      </c>
      <c r="E9" s="1">
        <v>27946</v>
      </c>
      <c r="F9">
        <v>7090558393</v>
      </c>
      <c r="G9" t="s">
        <v>757</v>
      </c>
      <c r="H9" s="1">
        <v>44341</v>
      </c>
      <c r="I9" t="s">
        <v>731</v>
      </c>
      <c r="J9" t="s">
        <v>758</v>
      </c>
      <c r="K9" t="s">
        <v>759</v>
      </c>
    </row>
    <row r="10" spans="1:11" x14ac:dyDescent="0.3">
      <c r="A10" t="s">
        <v>177</v>
      </c>
      <c r="B10" t="s">
        <v>739</v>
      </c>
      <c r="C10" t="s">
        <v>699</v>
      </c>
      <c r="D10" t="s">
        <v>740</v>
      </c>
      <c r="E10" s="1">
        <v>26278</v>
      </c>
      <c r="F10">
        <v>7060324619</v>
      </c>
      <c r="G10" t="s">
        <v>735</v>
      </c>
      <c r="H10" s="1">
        <v>44822</v>
      </c>
      <c r="I10" t="s">
        <v>736</v>
      </c>
      <c r="J10" t="s">
        <v>760</v>
      </c>
      <c r="K10" t="s">
        <v>761</v>
      </c>
    </row>
    <row r="11" spans="1:11" x14ac:dyDescent="0.3">
      <c r="A11" t="s">
        <v>92</v>
      </c>
      <c r="B11" t="s">
        <v>743</v>
      </c>
      <c r="C11" t="s">
        <v>694</v>
      </c>
      <c r="D11" t="s">
        <v>740</v>
      </c>
      <c r="E11" s="1">
        <v>37177</v>
      </c>
      <c r="F11">
        <v>7081396733</v>
      </c>
      <c r="G11" t="s">
        <v>745</v>
      </c>
      <c r="H11" s="1">
        <v>44797</v>
      </c>
      <c r="I11" t="s">
        <v>731</v>
      </c>
      <c r="J11" t="s">
        <v>762</v>
      </c>
      <c r="K11" t="s">
        <v>763</v>
      </c>
    </row>
    <row r="12" spans="1:11" x14ac:dyDescent="0.3">
      <c r="A12" t="s">
        <v>168</v>
      </c>
      <c r="B12" t="s">
        <v>734</v>
      </c>
      <c r="C12" t="s">
        <v>705</v>
      </c>
      <c r="D12" t="s">
        <v>729</v>
      </c>
      <c r="E12" s="1">
        <v>24445</v>
      </c>
      <c r="F12">
        <v>8990604070</v>
      </c>
      <c r="G12" t="s">
        <v>730</v>
      </c>
      <c r="H12" s="1">
        <v>44831</v>
      </c>
      <c r="I12" t="s">
        <v>749</v>
      </c>
      <c r="J12" t="s">
        <v>764</v>
      </c>
      <c r="K12" t="s">
        <v>765</v>
      </c>
    </row>
    <row r="13" spans="1:11" x14ac:dyDescent="0.3">
      <c r="A13" t="s">
        <v>50</v>
      </c>
      <c r="B13" t="s">
        <v>739</v>
      </c>
      <c r="C13" t="s">
        <v>699</v>
      </c>
      <c r="D13" t="s">
        <v>729</v>
      </c>
      <c r="E13" s="1">
        <v>33580</v>
      </c>
      <c r="F13">
        <v>8135666049</v>
      </c>
      <c r="G13" t="s">
        <v>735</v>
      </c>
      <c r="H13" s="1">
        <v>45043</v>
      </c>
      <c r="I13" t="s">
        <v>749</v>
      </c>
      <c r="J13" t="s">
        <v>766</v>
      </c>
      <c r="K13" t="s">
        <v>761</v>
      </c>
    </row>
    <row r="14" spans="1:11" x14ac:dyDescent="0.3">
      <c r="A14" t="s">
        <v>142</v>
      </c>
      <c r="B14" t="s">
        <v>739</v>
      </c>
      <c r="C14" t="s">
        <v>744</v>
      </c>
      <c r="D14" t="s">
        <v>729</v>
      </c>
      <c r="E14" s="1">
        <v>32960</v>
      </c>
      <c r="F14">
        <v>9059178882</v>
      </c>
      <c r="G14" t="s">
        <v>735</v>
      </c>
      <c r="H14" s="1">
        <v>44553</v>
      </c>
      <c r="I14" t="s">
        <v>731</v>
      </c>
      <c r="J14" t="s">
        <v>767</v>
      </c>
      <c r="K14" t="s">
        <v>768</v>
      </c>
    </row>
    <row r="15" spans="1:11" x14ac:dyDescent="0.3">
      <c r="A15" t="s">
        <v>61</v>
      </c>
      <c r="B15" t="s">
        <v>710</v>
      </c>
      <c r="C15" t="s">
        <v>694</v>
      </c>
      <c r="D15" t="s">
        <v>740</v>
      </c>
      <c r="E15" s="1">
        <v>24895</v>
      </c>
      <c r="F15">
        <v>7292262512</v>
      </c>
      <c r="G15" t="s">
        <v>730</v>
      </c>
      <c r="H15" s="1">
        <v>45272</v>
      </c>
      <c r="I15" t="s">
        <v>749</v>
      </c>
      <c r="J15" t="s">
        <v>769</v>
      </c>
      <c r="K15" t="s">
        <v>770</v>
      </c>
    </row>
    <row r="16" spans="1:11" x14ac:dyDescent="0.3">
      <c r="A16" t="s">
        <v>771</v>
      </c>
      <c r="B16" t="s">
        <v>708</v>
      </c>
      <c r="C16" t="s">
        <v>744</v>
      </c>
      <c r="D16" t="s">
        <v>740</v>
      </c>
      <c r="E16" s="1">
        <v>23508</v>
      </c>
      <c r="F16">
        <v>6636028516</v>
      </c>
      <c r="G16" t="s">
        <v>735</v>
      </c>
      <c r="H16" s="1">
        <v>44464</v>
      </c>
      <c r="I16" t="s">
        <v>731</v>
      </c>
      <c r="J16" t="s">
        <v>772</v>
      </c>
      <c r="K16" t="s">
        <v>773</v>
      </c>
    </row>
    <row r="17" spans="1:11" x14ac:dyDescent="0.3">
      <c r="A17" t="s">
        <v>34</v>
      </c>
      <c r="B17" t="s">
        <v>743</v>
      </c>
      <c r="C17" t="s">
        <v>694</v>
      </c>
      <c r="D17" t="s">
        <v>740</v>
      </c>
      <c r="E17" s="1">
        <v>36729</v>
      </c>
      <c r="F17">
        <v>7223380592</v>
      </c>
      <c r="G17" t="s">
        <v>730</v>
      </c>
      <c r="H17" s="1">
        <v>44400</v>
      </c>
      <c r="I17" t="s">
        <v>736</v>
      </c>
      <c r="J17" t="s">
        <v>774</v>
      </c>
      <c r="K17" t="s">
        <v>763</v>
      </c>
    </row>
    <row r="18" spans="1:11" x14ac:dyDescent="0.3">
      <c r="A18" t="s">
        <v>151</v>
      </c>
      <c r="B18" t="s">
        <v>698</v>
      </c>
      <c r="C18" t="s">
        <v>705</v>
      </c>
      <c r="D18" t="s">
        <v>740</v>
      </c>
      <c r="E18" s="1">
        <v>33359</v>
      </c>
      <c r="F18">
        <v>6158428240</v>
      </c>
      <c r="G18" t="s">
        <v>757</v>
      </c>
      <c r="H18" s="1">
        <v>44830</v>
      </c>
      <c r="I18" t="s">
        <v>731</v>
      </c>
      <c r="J18" t="s">
        <v>775</v>
      </c>
      <c r="K18" t="s">
        <v>776</v>
      </c>
    </row>
    <row r="19" spans="1:11" x14ac:dyDescent="0.3">
      <c r="A19" t="s">
        <v>185</v>
      </c>
      <c r="B19" t="s">
        <v>739</v>
      </c>
      <c r="C19" t="s">
        <v>719</v>
      </c>
      <c r="D19" t="s">
        <v>740</v>
      </c>
      <c r="E19" s="1">
        <v>29122</v>
      </c>
      <c r="F19">
        <v>7145815738</v>
      </c>
      <c r="G19" t="s">
        <v>730</v>
      </c>
      <c r="H19" s="1">
        <v>44827</v>
      </c>
      <c r="I19" t="s">
        <v>736</v>
      </c>
      <c r="J19" t="s">
        <v>777</v>
      </c>
      <c r="K19" t="s">
        <v>778</v>
      </c>
    </row>
    <row r="20" spans="1:11" x14ac:dyDescent="0.3">
      <c r="A20" t="s">
        <v>100</v>
      </c>
      <c r="B20" t="s">
        <v>708</v>
      </c>
      <c r="C20" t="s">
        <v>779</v>
      </c>
      <c r="D20" t="s">
        <v>740</v>
      </c>
      <c r="E20" s="1">
        <v>27538</v>
      </c>
      <c r="F20">
        <v>8618058864</v>
      </c>
      <c r="G20" t="s">
        <v>730</v>
      </c>
      <c r="H20" s="1">
        <v>45101</v>
      </c>
      <c r="I20" t="s">
        <v>731</v>
      </c>
      <c r="J20" t="s">
        <v>780</v>
      </c>
      <c r="K20" t="s">
        <v>781</v>
      </c>
    </row>
    <row r="21" spans="1:11" x14ac:dyDescent="0.3">
      <c r="A21" t="s">
        <v>119</v>
      </c>
      <c r="B21" t="s">
        <v>698</v>
      </c>
      <c r="C21" t="s">
        <v>782</v>
      </c>
      <c r="D21" t="s">
        <v>729</v>
      </c>
      <c r="E21" s="1">
        <v>37778</v>
      </c>
      <c r="F21">
        <v>8158989953</v>
      </c>
      <c r="G21" t="s">
        <v>730</v>
      </c>
      <c r="H21" s="1">
        <v>44654</v>
      </c>
      <c r="I21" t="s">
        <v>749</v>
      </c>
      <c r="J21" t="s">
        <v>783</v>
      </c>
      <c r="K21" t="s">
        <v>784</v>
      </c>
    </row>
    <row r="22" spans="1:11" x14ac:dyDescent="0.3">
      <c r="A22" t="s">
        <v>81</v>
      </c>
      <c r="B22" t="s">
        <v>743</v>
      </c>
      <c r="C22" t="s">
        <v>719</v>
      </c>
      <c r="D22" t="s">
        <v>740</v>
      </c>
      <c r="E22" s="1">
        <v>37316</v>
      </c>
      <c r="F22">
        <v>7765390555</v>
      </c>
      <c r="G22" t="s">
        <v>735</v>
      </c>
      <c r="H22" s="1">
        <v>44580</v>
      </c>
      <c r="I22" t="s">
        <v>731</v>
      </c>
      <c r="J22" t="s">
        <v>785</v>
      </c>
      <c r="K22" t="s">
        <v>786</v>
      </c>
    </row>
    <row r="23" spans="1:11" x14ac:dyDescent="0.3">
      <c r="A23" t="s">
        <v>43</v>
      </c>
      <c r="B23" t="s">
        <v>787</v>
      </c>
      <c r="C23" t="s">
        <v>716</v>
      </c>
      <c r="D23" t="s">
        <v>740</v>
      </c>
      <c r="E23" s="1">
        <v>20219</v>
      </c>
      <c r="F23">
        <v>6221099573</v>
      </c>
      <c r="G23" t="s">
        <v>735</v>
      </c>
      <c r="H23" s="1">
        <v>44327</v>
      </c>
      <c r="I23" t="s">
        <v>749</v>
      </c>
      <c r="J23" t="s">
        <v>788</v>
      </c>
      <c r="K23" t="s">
        <v>789</v>
      </c>
    </row>
    <row r="24" spans="1:11" x14ac:dyDescent="0.3">
      <c r="A24" t="s">
        <v>90</v>
      </c>
      <c r="B24" t="s">
        <v>715</v>
      </c>
      <c r="C24" t="s">
        <v>744</v>
      </c>
      <c r="D24" t="s">
        <v>740</v>
      </c>
      <c r="E24" s="1">
        <v>34387</v>
      </c>
      <c r="F24">
        <v>6141951830</v>
      </c>
      <c r="G24" t="s">
        <v>730</v>
      </c>
      <c r="H24" s="1">
        <v>44557</v>
      </c>
      <c r="I24" t="s">
        <v>731</v>
      </c>
      <c r="J24" t="s">
        <v>790</v>
      </c>
      <c r="K24" t="s">
        <v>791</v>
      </c>
    </row>
    <row r="25" spans="1:11" x14ac:dyDescent="0.3">
      <c r="A25" t="s">
        <v>109</v>
      </c>
      <c r="B25" t="s">
        <v>708</v>
      </c>
      <c r="C25" t="s">
        <v>716</v>
      </c>
      <c r="D25" t="s">
        <v>729</v>
      </c>
      <c r="E25" s="1">
        <v>33546</v>
      </c>
      <c r="F25">
        <v>7196777444</v>
      </c>
      <c r="G25" t="s">
        <v>735</v>
      </c>
      <c r="H25" s="1">
        <v>44441</v>
      </c>
      <c r="I25" t="s">
        <v>731</v>
      </c>
      <c r="J25" t="s">
        <v>792</v>
      </c>
      <c r="K25" t="s">
        <v>793</v>
      </c>
    </row>
    <row r="26" spans="1:11" x14ac:dyDescent="0.3">
      <c r="A26" t="s">
        <v>21</v>
      </c>
      <c r="B26" t="s">
        <v>712</v>
      </c>
      <c r="C26" t="s">
        <v>719</v>
      </c>
      <c r="D26" t="s">
        <v>740</v>
      </c>
      <c r="E26" s="1">
        <v>24333</v>
      </c>
      <c r="F26">
        <v>7482069727</v>
      </c>
      <c r="G26" t="s">
        <v>745</v>
      </c>
      <c r="H26" s="1">
        <v>44448</v>
      </c>
      <c r="I26" t="s">
        <v>746</v>
      </c>
      <c r="J26" t="s">
        <v>794</v>
      </c>
      <c r="K26" t="s">
        <v>795</v>
      </c>
    </row>
    <row r="27" spans="1:11" x14ac:dyDescent="0.3">
      <c r="A27" t="s">
        <v>52</v>
      </c>
      <c r="B27" t="s">
        <v>787</v>
      </c>
      <c r="C27" t="s">
        <v>694</v>
      </c>
      <c r="D27" t="s">
        <v>740</v>
      </c>
      <c r="E27" s="1">
        <v>37953</v>
      </c>
      <c r="F27">
        <v>9900972256</v>
      </c>
      <c r="G27" t="s">
        <v>745</v>
      </c>
      <c r="H27" s="1">
        <v>44329</v>
      </c>
      <c r="I27" t="s">
        <v>749</v>
      </c>
      <c r="J27" t="s">
        <v>796</v>
      </c>
      <c r="K27" t="s">
        <v>797</v>
      </c>
    </row>
    <row r="28" spans="1:11" x14ac:dyDescent="0.3">
      <c r="A28" t="s">
        <v>117</v>
      </c>
      <c r="B28" t="s">
        <v>715</v>
      </c>
      <c r="C28" t="s">
        <v>782</v>
      </c>
      <c r="D28" t="s">
        <v>729</v>
      </c>
      <c r="E28" s="1">
        <v>35975</v>
      </c>
      <c r="F28">
        <v>8724518272</v>
      </c>
      <c r="G28" t="s">
        <v>735</v>
      </c>
      <c r="H28" s="1">
        <v>44423</v>
      </c>
      <c r="I28" t="s">
        <v>746</v>
      </c>
      <c r="J28" t="s">
        <v>798</v>
      </c>
      <c r="K28" t="s">
        <v>799</v>
      </c>
    </row>
    <row r="29" spans="1:11" x14ac:dyDescent="0.3">
      <c r="A29" t="s">
        <v>63</v>
      </c>
      <c r="B29" t="s">
        <v>710</v>
      </c>
      <c r="C29" t="s">
        <v>782</v>
      </c>
      <c r="D29" t="s">
        <v>740</v>
      </c>
      <c r="E29" s="1">
        <v>34072</v>
      </c>
      <c r="F29">
        <v>7028910482</v>
      </c>
      <c r="G29" t="s">
        <v>735</v>
      </c>
      <c r="H29" s="1">
        <v>45066</v>
      </c>
      <c r="I29" t="s">
        <v>749</v>
      </c>
      <c r="J29" t="s">
        <v>800</v>
      </c>
      <c r="K29" t="s">
        <v>801</v>
      </c>
    </row>
    <row r="30" spans="1:11" x14ac:dyDescent="0.3">
      <c r="A30" t="s">
        <v>45</v>
      </c>
      <c r="B30" t="s">
        <v>693</v>
      </c>
      <c r="C30" t="s">
        <v>703</v>
      </c>
      <c r="D30" t="s">
        <v>740</v>
      </c>
      <c r="E30" s="1">
        <v>38487</v>
      </c>
      <c r="F30">
        <v>8923607677</v>
      </c>
      <c r="G30" t="s">
        <v>730</v>
      </c>
      <c r="H30" s="1">
        <v>45035</v>
      </c>
      <c r="I30" t="s">
        <v>746</v>
      </c>
      <c r="J30" t="s">
        <v>802</v>
      </c>
      <c r="K30" t="s">
        <v>803</v>
      </c>
    </row>
    <row r="31" spans="1:11" x14ac:dyDescent="0.3">
      <c r="A31" t="s">
        <v>70</v>
      </c>
      <c r="B31" t="s">
        <v>734</v>
      </c>
      <c r="C31" t="s">
        <v>782</v>
      </c>
      <c r="D31" t="s">
        <v>740</v>
      </c>
      <c r="E31" s="1">
        <v>23734</v>
      </c>
      <c r="F31">
        <v>6622318721</v>
      </c>
      <c r="G31" t="s">
        <v>757</v>
      </c>
      <c r="H31" s="1">
        <v>44415</v>
      </c>
      <c r="I31" t="s">
        <v>736</v>
      </c>
      <c r="J31" t="s">
        <v>804</v>
      </c>
      <c r="K31" t="s">
        <v>805</v>
      </c>
    </row>
    <row r="32" spans="1:11" x14ac:dyDescent="0.3">
      <c r="A32" t="s">
        <v>97</v>
      </c>
      <c r="B32" t="s">
        <v>712</v>
      </c>
      <c r="C32" t="s">
        <v>779</v>
      </c>
      <c r="D32" t="s">
        <v>740</v>
      </c>
      <c r="E32" s="1">
        <v>31791</v>
      </c>
      <c r="F32">
        <v>8280346676</v>
      </c>
      <c r="G32" t="s">
        <v>735</v>
      </c>
      <c r="H32" s="1">
        <v>44740</v>
      </c>
      <c r="I32" t="s">
        <v>731</v>
      </c>
      <c r="J32" t="s">
        <v>806</v>
      </c>
      <c r="K32" t="s">
        <v>807</v>
      </c>
    </row>
    <row r="33" spans="1:11" x14ac:dyDescent="0.3">
      <c r="A33" t="s">
        <v>13</v>
      </c>
      <c r="B33" t="s">
        <v>710</v>
      </c>
      <c r="C33" t="s">
        <v>782</v>
      </c>
      <c r="D33" t="s">
        <v>740</v>
      </c>
      <c r="E33" s="1">
        <v>29594</v>
      </c>
      <c r="F33">
        <v>8102183595</v>
      </c>
      <c r="G33" t="s">
        <v>745</v>
      </c>
      <c r="H33" s="1">
        <v>44471</v>
      </c>
      <c r="I33" t="s">
        <v>749</v>
      </c>
      <c r="J33" t="s">
        <v>808</v>
      </c>
      <c r="K33" t="s">
        <v>801</v>
      </c>
    </row>
    <row r="34" spans="1:11" x14ac:dyDescent="0.3">
      <c r="A34" t="s">
        <v>86</v>
      </c>
      <c r="B34" t="s">
        <v>743</v>
      </c>
      <c r="C34" t="s">
        <v>719</v>
      </c>
      <c r="D34" t="s">
        <v>729</v>
      </c>
      <c r="E34" s="1">
        <v>25605</v>
      </c>
      <c r="F34">
        <v>7923214041</v>
      </c>
      <c r="G34" t="s">
        <v>730</v>
      </c>
      <c r="H34" s="1">
        <v>45175</v>
      </c>
      <c r="I34" t="s">
        <v>749</v>
      </c>
      <c r="J34" t="s">
        <v>809</v>
      </c>
      <c r="K34" t="s">
        <v>786</v>
      </c>
    </row>
    <row r="35" spans="1:11" x14ac:dyDescent="0.3">
      <c r="A35" t="s">
        <v>8</v>
      </c>
      <c r="B35" t="s">
        <v>710</v>
      </c>
      <c r="C35" t="s">
        <v>703</v>
      </c>
      <c r="D35" t="s">
        <v>729</v>
      </c>
      <c r="E35" s="1">
        <v>18289</v>
      </c>
      <c r="F35">
        <v>8374657733</v>
      </c>
      <c r="G35" t="s">
        <v>735</v>
      </c>
      <c r="H35" s="1">
        <v>45095</v>
      </c>
      <c r="I35" t="s">
        <v>731</v>
      </c>
      <c r="J35" t="s">
        <v>810</v>
      </c>
      <c r="K35" t="s">
        <v>811</v>
      </c>
    </row>
    <row r="36" spans="1:11" x14ac:dyDescent="0.3">
      <c r="A36" t="s">
        <v>125</v>
      </c>
      <c r="B36" t="s">
        <v>693</v>
      </c>
      <c r="C36" t="s">
        <v>719</v>
      </c>
      <c r="D36" t="s">
        <v>729</v>
      </c>
      <c r="E36" s="1">
        <v>34072</v>
      </c>
      <c r="F36">
        <v>7039619487</v>
      </c>
      <c r="G36" t="s">
        <v>745</v>
      </c>
      <c r="H36" s="1">
        <v>45116</v>
      </c>
      <c r="I36" t="s">
        <v>749</v>
      </c>
      <c r="J36" t="s">
        <v>812</v>
      </c>
      <c r="K36" t="s">
        <v>751</v>
      </c>
    </row>
    <row r="37" spans="1:11" x14ac:dyDescent="0.3">
      <c r="A37" t="s">
        <v>84</v>
      </c>
      <c r="B37" t="s">
        <v>743</v>
      </c>
      <c r="C37" t="s">
        <v>719</v>
      </c>
      <c r="D37" t="s">
        <v>740</v>
      </c>
      <c r="E37" s="1">
        <v>35790</v>
      </c>
      <c r="F37">
        <v>8545613046</v>
      </c>
      <c r="G37" t="s">
        <v>745</v>
      </c>
      <c r="H37" s="1">
        <v>44838</v>
      </c>
      <c r="I37" t="s">
        <v>749</v>
      </c>
      <c r="J37" t="s">
        <v>813</v>
      </c>
      <c r="K37" t="s">
        <v>786</v>
      </c>
    </row>
    <row r="38" spans="1:11" x14ac:dyDescent="0.3">
      <c r="A38" t="s">
        <v>56</v>
      </c>
      <c r="B38" t="s">
        <v>712</v>
      </c>
      <c r="C38" t="s">
        <v>728</v>
      </c>
      <c r="D38" t="s">
        <v>740</v>
      </c>
      <c r="E38" s="1">
        <v>36196</v>
      </c>
      <c r="F38">
        <v>8886800195</v>
      </c>
      <c r="G38" t="s">
        <v>757</v>
      </c>
      <c r="H38" s="1">
        <v>44469</v>
      </c>
      <c r="I38" t="s">
        <v>746</v>
      </c>
      <c r="J38" t="s">
        <v>814</v>
      </c>
      <c r="K38" t="s">
        <v>815</v>
      </c>
    </row>
    <row r="39" spans="1:11" x14ac:dyDescent="0.3">
      <c r="A39" t="s">
        <v>252</v>
      </c>
      <c r="B39" t="s">
        <v>693</v>
      </c>
      <c r="C39" t="s">
        <v>703</v>
      </c>
      <c r="D39" t="s">
        <v>740</v>
      </c>
      <c r="E39" s="1">
        <v>33414</v>
      </c>
      <c r="F39">
        <v>6347262390</v>
      </c>
      <c r="G39" t="s">
        <v>730</v>
      </c>
      <c r="H39" s="1">
        <v>44305</v>
      </c>
      <c r="I39" t="s">
        <v>749</v>
      </c>
      <c r="J39" t="s">
        <v>816</v>
      </c>
      <c r="K39" t="s">
        <v>803</v>
      </c>
    </row>
    <row r="40" spans="1:11" x14ac:dyDescent="0.3">
      <c r="A40" t="s">
        <v>37</v>
      </c>
      <c r="B40" t="s">
        <v>698</v>
      </c>
      <c r="C40" t="s">
        <v>719</v>
      </c>
      <c r="D40" t="s">
        <v>729</v>
      </c>
      <c r="E40" s="1">
        <v>18609</v>
      </c>
      <c r="F40">
        <v>9271131338</v>
      </c>
      <c r="G40" t="s">
        <v>730</v>
      </c>
      <c r="H40" s="1">
        <v>44264</v>
      </c>
      <c r="I40" t="s">
        <v>736</v>
      </c>
      <c r="J40" t="s">
        <v>817</v>
      </c>
      <c r="K40" t="s">
        <v>818</v>
      </c>
    </row>
    <row r="41" spans="1:11" x14ac:dyDescent="0.3">
      <c r="A41" t="s">
        <v>24</v>
      </c>
      <c r="B41" t="s">
        <v>734</v>
      </c>
      <c r="C41" t="s">
        <v>728</v>
      </c>
      <c r="D41" t="s">
        <v>740</v>
      </c>
      <c r="E41" s="1">
        <v>26449</v>
      </c>
      <c r="F41">
        <v>7587653815</v>
      </c>
      <c r="G41" t="s">
        <v>757</v>
      </c>
      <c r="H41" s="1">
        <v>44485</v>
      </c>
      <c r="I41" t="s">
        <v>736</v>
      </c>
      <c r="J41" t="s">
        <v>819</v>
      </c>
      <c r="K41" t="s">
        <v>820</v>
      </c>
    </row>
    <row r="42" spans="1:11" x14ac:dyDescent="0.3">
      <c r="A42" t="s">
        <v>161</v>
      </c>
      <c r="B42" t="s">
        <v>712</v>
      </c>
      <c r="C42" t="s">
        <v>728</v>
      </c>
      <c r="D42" t="s">
        <v>740</v>
      </c>
      <c r="E42" s="1">
        <v>18798</v>
      </c>
      <c r="F42">
        <v>7020645498</v>
      </c>
      <c r="G42" t="s">
        <v>757</v>
      </c>
      <c r="H42" s="1">
        <v>44758</v>
      </c>
      <c r="I42" t="s">
        <v>731</v>
      </c>
      <c r="J42" t="s">
        <v>821</v>
      </c>
      <c r="K42" t="s">
        <v>815</v>
      </c>
    </row>
    <row r="43" spans="1:11" x14ac:dyDescent="0.3">
      <c r="A43" t="s">
        <v>234</v>
      </c>
      <c r="B43" t="s">
        <v>698</v>
      </c>
      <c r="C43" t="s">
        <v>703</v>
      </c>
      <c r="D43" t="s">
        <v>729</v>
      </c>
      <c r="E43" s="1">
        <v>19958</v>
      </c>
      <c r="F43">
        <v>7040069008</v>
      </c>
      <c r="G43" t="s">
        <v>730</v>
      </c>
      <c r="H43" s="1">
        <v>44635</v>
      </c>
      <c r="I43" t="s">
        <v>749</v>
      </c>
      <c r="J43" t="s">
        <v>822</v>
      </c>
      <c r="K43" t="s">
        <v>823</v>
      </c>
    </row>
    <row r="44" spans="1:11" x14ac:dyDescent="0.3">
      <c r="A44" t="s">
        <v>129</v>
      </c>
      <c r="B44" t="s">
        <v>715</v>
      </c>
      <c r="C44" t="s">
        <v>716</v>
      </c>
      <c r="D44" t="s">
        <v>740</v>
      </c>
      <c r="E44" s="1">
        <v>29305</v>
      </c>
      <c r="F44">
        <v>9127665406</v>
      </c>
      <c r="G44" t="s">
        <v>730</v>
      </c>
      <c r="H44" s="1">
        <v>44760</v>
      </c>
      <c r="I44" t="s">
        <v>731</v>
      </c>
      <c r="J44" t="s">
        <v>824</v>
      </c>
      <c r="K44" t="s">
        <v>825</v>
      </c>
    </row>
    <row r="45" spans="1:11" x14ac:dyDescent="0.3">
      <c r="A45" t="s">
        <v>139</v>
      </c>
      <c r="B45" t="s">
        <v>712</v>
      </c>
      <c r="C45" t="s">
        <v>694</v>
      </c>
      <c r="D45" t="s">
        <v>729</v>
      </c>
      <c r="E45" s="1">
        <v>27830</v>
      </c>
      <c r="F45">
        <v>9449458981</v>
      </c>
      <c r="G45" t="s">
        <v>735</v>
      </c>
      <c r="H45" s="1">
        <v>44952</v>
      </c>
      <c r="I45" t="s">
        <v>736</v>
      </c>
      <c r="J45" t="s">
        <v>826</v>
      </c>
      <c r="K45" t="s">
        <v>827</v>
      </c>
    </row>
    <row r="46" spans="1:11" x14ac:dyDescent="0.3">
      <c r="A46" t="s">
        <v>28</v>
      </c>
      <c r="B46" t="s">
        <v>715</v>
      </c>
      <c r="C46" t="s">
        <v>779</v>
      </c>
      <c r="D46" t="s">
        <v>729</v>
      </c>
      <c r="E46" s="1">
        <v>24222</v>
      </c>
      <c r="F46">
        <v>7579616535</v>
      </c>
      <c r="G46" t="s">
        <v>735</v>
      </c>
      <c r="H46" s="1">
        <v>44219</v>
      </c>
      <c r="I46" t="s">
        <v>749</v>
      </c>
      <c r="J46" t="s">
        <v>828</v>
      </c>
      <c r="K46" t="s">
        <v>829</v>
      </c>
    </row>
    <row r="47" spans="1:11" x14ac:dyDescent="0.3">
      <c r="A47" t="s">
        <v>72</v>
      </c>
      <c r="B47" t="s">
        <v>743</v>
      </c>
      <c r="C47" t="s">
        <v>694</v>
      </c>
      <c r="D47" t="s">
        <v>729</v>
      </c>
      <c r="E47" s="1">
        <v>31656</v>
      </c>
      <c r="F47">
        <v>8019925828</v>
      </c>
      <c r="G47" t="s">
        <v>757</v>
      </c>
      <c r="H47" s="1">
        <v>44408</v>
      </c>
      <c r="I47" t="s">
        <v>749</v>
      </c>
      <c r="J47" t="s">
        <v>830</v>
      </c>
      <c r="K47" t="s">
        <v>763</v>
      </c>
    </row>
    <row r="48" spans="1:11" x14ac:dyDescent="0.3">
      <c r="A48" t="s">
        <v>66</v>
      </c>
      <c r="B48" t="s">
        <v>698</v>
      </c>
      <c r="C48" t="s">
        <v>782</v>
      </c>
      <c r="D48" t="s">
        <v>740</v>
      </c>
      <c r="E48" s="1">
        <v>35046</v>
      </c>
      <c r="F48">
        <v>8715732851</v>
      </c>
      <c r="G48" t="s">
        <v>735</v>
      </c>
      <c r="H48" s="1">
        <v>44701</v>
      </c>
      <c r="I48" t="s">
        <v>731</v>
      </c>
      <c r="J48" t="s">
        <v>831</v>
      </c>
      <c r="K48" t="s">
        <v>784</v>
      </c>
    </row>
    <row r="49" spans="1:11" x14ac:dyDescent="0.3">
      <c r="A49" t="s">
        <v>17</v>
      </c>
      <c r="B49" t="s">
        <v>734</v>
      </c>
      <c r="C49" t="s">
        <v>779</v>
      </c>
      <c r="D49" t="s">
        <v>740</v>
      </c>
      <c r="E49" s="1">
        <v>30399</v>
      </c>
      <c r="F49">
        <v>8720989381</v>
      </c>
      <c r="G49" t="s">
        <v>745</v>
      </c>
      <c r="H49" s="1">
        <v>45096</v>
      </c>
      <c r="I49" t="s">
        <v>736</v>
      </c>
      <c r="J49" t="s">
        <v>832</v>
      </c>
      <c r="K49" t="s">
        <v>833</v>
      </c>
    </row>
    <row r="50" spans="1:11" x14ac:dyDescent="0.3">
      <c r="A50" t="s">
        <v>68</v>
      </c>
      <c r="B50" t="s">
        <v>693</v>
      </c>
      <c r="C50" t="s">
        <v>782</v>
      </c>
      <c r="D50" t="s">
        <v>740</v>
      </c>
      <c r="E50" s="1">
        <v>26629</v>
      </c>
      <c r="F50">
        <v>7712937941</v>
      </c>
      <c r="G50" t="s">
        <v>735</v>
      </c>
      <c r="H50" s="1">
        <v>45091</v>
      </c>
      <c r="I50" t="s">
        <v>749</v>
      </c>
      <c r="J50" t="s">
        <v>834</v>
      </c>
      <c r="K50" t="s">
        <v>835</v>
      </c>
    </row>
    <row r="51" spans="1:11" x14ac:dyDescent="0.3">
      <c r="A51" t="s">
        <v>123</v>
      </c>
      <c r="B51" t="s">
        <v>739</v>
      </c>
      <c r="C51" t="s">
        <v>719</v>
      </c>
      <c r="D51" t="s">
        <v>740</v>
      </c>
      <c r="E51" s="1">
        <v>34330</v>
      </c>
      <c r="F51">
        <v>8301134730</v>
      </c>
      <c r="G51" t="s">
        <v>735</v>
      </c>
      <c r="H51" s="1">
        <v>45044</v>
      </c>
      <c r="I51" t="s">
        <v>731</v>
      </c>
      <c r="J51" t="s">
        <v>836</v>
      </c>
      <c r="K51" t="s">
        <v>778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9226B-E6D3-4D77-BB50-8016D6C000C5}">
  <dimension ref="A1:H11"/>
  <sheetViews>
    <sheetView workbookViewId="0">
      <selection activeCell="D9" sqref="D9"/>
    </sheetView>
  </sheetViews>
  <sheetFormatPr defaultRowHeight="14" x14ac:dyDescent="0.3"/>
  <cols>
    <col min="1" max="1" width="10.83203125" bestFit="1" customWidth="1"/>
    <col min="2" max="2" width="11.75" bestFit="1" customWidth="1"/>
    <col min="3" max="3" width="11.5" bestFit="1" customWidth="1"/>
    <col min="4" max="4" width="14.25" bestFit="1" customWidth="1"/>
    <col min="5" max="5" width="15.75" bestFit="1" customWidth="1"/>
    <col min="6" max="6" width="17.75" bestFit="1" customWidth="1"/>
    <col min="7" max="7" width="16.5" bestFit="1" customWidth="1"/>
    <col min="8" max="8" width="24.58203125" bestFit="1" customWidth="1"/>
  </cols>
  <sheetData>
    <row r="1" spans="1:8" x14ac:dyDescent="0.3">
      <c r="A1" t="s">
        <v>2</v>
      </c>
      <c r="B1" t="s">
        <v>686</v>
      </c>
      <c r="C1" t="s">
        <v>687</v>
      </c>
      <c r="D1" t="s">
        <v>688</v>
      </c>
      <c r="E1" t="s">
        <v>689</v>
      </c>
      <c r="F1" t="s">
        <v>690</v>
      </c>
      <c r="G1" t="s">
        <v>691</v>
      </c>
      <c r="H1" t="s">
        <v>692</v>
      </c>
    </row>
    <row r="2" spans="1:8" x14ac:dyDescent="0.3">
      <c r="A2" t="s">
        <v>59</v>
      </c>
      <c r="B2" t="s">
        <v>693</v>
      </c>
      <c r="C2" t="s">
        <v>694</v>
      </c>
      <c r="D2" t="s">
        <v>695</v>
      </c>
      <c r="E2">
        <v>8322010158</v>
      </c>
      <c r="F2">
        <v>17</v>
      </c>
      <c r="G2" t="s">
        <v>696</v>
      </c>
      <c r="H2" t="s">
        <v>697</v>
      </c>
    </row>
    <row r="3" spans="1:8" x14ac:dyDescent="0.3">
      <c r="A3" t="s">
        <v>48</v>
      </c>
      <c r="B3" t="s">
        <v>698</v>
      </c>
      <c r="C3" t="s">
        <v>699</v>
      </c>
      <c r="D3" t="s">
        <v>700</v>
      </c>
      <c r="E3">
        <v>9004382050</v>
      </c>
      <c r="F3">
        <v>24</v>
      </c>
      <c r="G3" t="s">
        <v>701</v>
      </c>
      <c r="H3" t="s">
        <v>702</v>
      </c>
    </row>
    <row r="4" spans="1:8" x14ac:dyDescent="0.3">
      <c r="A4" t="s">
        <v>25</v>
      </c>
      <c r="B4" t="s">
        <v>698</v>
      </c>
      <c r="C4" t="s">
        <v>703</v>
      </c>
      <c r="D4" t="s">
        <v>700</v>
      </c>
      <c r="E4">
        <v>8737740598</v>
      </c>
      <c r="F4">
        <v>19</v>
      </c>
      <c r="G4" t="s">
        <v>701</v>
      </c>
      <c r="H4" t="s">
        <v>704</v>
      </c>
    </row>
    <row r="5" spans="1:8" x14ac:dyDescent="0.3">
      <c r="A5" t="s">
        <v>14</v>
      </c>
      <c r="B5" t="s">
        <v>693</v>
      </c>
      <c r="C5" t="s">
        <v>705</v>
      </c>
      <c r="D5" t="s">
        <v>700</v>
      </c>
      <c r="E5">
        <v>6594221991</v>
      </c>
      <c r="F5">
        <v>28</v>
      </c>
      <c r="G5" t="s">
        <v>706</v>
      </c>
      <c r="H5" t="s">
        <v>707</v>
      </c>
    </row>
    <row r="6" spans="1:8" x14ac:dyDescent="0.3">
      <c r="A6" t="s">
        <v>74</v>
      </c>
      <c r="B6" t="s">
        <v>708</v>
      </c>
      <c r="C6" t="s">
        <v>694</v>
      </c>
      <c r="D6" t="s">
        <v>695</v>
      </c>
      <c r="E6">
        <v>9118538547</v>
      </c>
      <c r="F6">
        <v>26</v>
      </c>
      <c r="G6" t="s">
        <v>706</v>
      </c>
      <c r="H6" t="s">
        <v>709</v>
      </c>
    </row>
    <row r="7" spans="1:8" x14ac:dyDescent="0.3">
      <c r="A7" t="s">
        <v>22</v>
      </c>
      <c r="B7" t="s">
        <v>710</v>
      </c>
      <c r="C7" t="s">
        <v>699</v>
      </c>
      <c r="D7" t="s">
        <v>700</v>
      </c>
      <c r="E7">
        <v>6570137231</v>
      </c>
      <c r="F7">
        <v>23</v>
      </c>
      <c r="G7" t="s">
        <v>706</v>
      </c>
      <c r="H7" t="s">
        <v>711</v>
      </c>
    </row>
    <row r="8" spans="1:8" x14ac:dyDescent="0.3">
      <c r="A8" t="s">
        <v>32</v>
      </c>
      <c r="B8" t="s">
        <v>712</v>
      </c>
      <c r="C8" t="s">
        <v>699</v>
      </c>
      <c r="D8" t="s">
        <v>713</v>
      </c>
      <c r="E8">
        <v>8217493115</v>
      </c>
      <c r="F8">
        <v>26</v>
      </c>
      <c r="G8" t="s">
        <v>696</v>
      </c>
      <c r="H8" t="s">
        <v>714</v>
      </c>
    </row>
    <row r="9" spans="1:8" x14ac:dyDescent="0.3">
      <c r="A9" t="s">
        <v>54</v>
      </c>
      <c r="B9" t="s">
        <v>715</v>
      </c>
      <c r="C9" t="s">
        <v>716</v>
      </c>
      <c r="D9" t="s">
        <v>695</v>
      </c>
      <c r="E9">
        <v>9069162601</v>
      </c>
      <c r="F9">
        <v>5</v>
      </c>
      <c r="G9" t="s">
        <v>696</v>
      </c>
      <c r="H9" t="s">
        <v>717</v>
      </c>
    </row>
    <row r="10" spans="1:8" x14ac:dyDescent="0.3">
      <c r="A10" t="s">
        <v>9</v>
      </c>
      <c r="B10" t="s">
        <v>708</v>
      </c>
      <c r="C10" t="s">
        <v>703</v>
      </c>
      <c r="D10" t="s">
        <v>700</v>
      </c>
      <c r="E10">
        <v>7387087517</v>
      </c>
      <c r="F10">
        <v>26</v>
      </c>
      <c r="G10" t="s">
        <v>706</v>
      </c>
      <c r="H10" t="s">
        <v>718</v>
      </c>
    </row>
    <row r="11" spans="1:8" x14ac:dyDescent="0.3">
      <c r="A11" t="s">
        <v>35</v>
      </c>
      <c r="B11" t="s">
        <v>715</v>
      </c>
      <c r="C11" t="s">
        <v>719</v>
      </c>
      <c r="D11" t="s">
        <v>713</v>
      </c>
      <c r="E11">
        <v>6176383634</v>
      </c>
      <c r="F11">
        <v>21</v>
      </c>
      <c r="G11" t="s">
        <v>701</v>
      </c>
      <c r="H11" t="s">
        <v>720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33717-19A9-4533-8448-C29C55DF01D0}">
  <dimension ref="A1:G201"/>
  <sheetViews>
    <sheetView workbookViewId="0">
      <selection activeCell="F12" sqref="F12"/>
    </sheetView>
  </sheetViews>
  <sheetFormatPr defaultRowHeight="14" x14ac:dyDescent="0.3"/>
  <cols>
    <col min="1" max="1" width="7.6640625" bestFit="1" customWidth="1"/>
    <col min="2" max="2" width="11.08203125" bestFit="1" customWidth="1"/>
    <col min="3" max="3" width="13.4140625" bestFit="1" customWidth="1"/>
    <col min="4" max="4" width="9.83203125" bestFit="1" customWidth="1"/>
    <col min="5" max="5" width="9.25" bestFit="1" customWidth="1"/>
    <col min="6" max="6" width="17.58203125" bestFit="1" customWidth="1"/>
    <col min="7" max="7" width="16.4140625" bestFit="1" customWidth="1"/>
  </cols>
  <sheetData>
    <row r="1" spans="1:7" x14ac:dyDescent="0.3">
      <c r="A1" t="s">
        <v>274</v>
      </c>
      <c r="B1" t="s">
        <v>1</v>
      </c>
      <c r="C1" t="s">
        <v>275</v>
      </c>
      <c r="D1" t="s">
        <v>276</v>
      </c>
      <c r="E1" t="s">
        <v>277</v>
      </c>
      <c r="F1" t="s">
        <v>278</v>
      </c>
      <c r="G1" t="s">
        <v>279</v>
      </c>
    </row>
    <row r="2" spans="1:7" x14ac:dyDescent="0.3">
      <c r="A2" t="s">
        <v>280</v>
      </c>
      <c r="B2" t="s">
        <v>8</v>
      </c>
      <c r="C2" t="s">
        <v>281</v>
      </c>
      <c r="D2" s="1">
        <v>45147</v>
      </c>
      <c r="E2">
        <v>3941.97</v>
      </c>
      <c r="F2" t="s">
        <v>282</v>
      </c>
      <c r="G2" t="s">
        <v>283</v>
      </c>
    </row>
    <row r="3" spans="1:7" x14ac:dyDescent="0.3">
      <c r="A3" t="s">
        <v>284</v>
      </c>
      <c r="B3" t="s">
        <v>13</v>
      </c>
      <c r="C3" t="s">
        <v>285</v>
      </c>
      <c r="D3" s="1">
        <v>45086</v>
      </c>
      <c r="E3">
        <v>4158.4399999999996</v>
      </c>
      <c r="F3" t="s">
        <v>282</v>
      </c>
      <c r="G3" t="s">
        <v>286</v>
      </c>
    </row>
    <row r="4" spans="1:7" x14ac:dyDescent="0.3">
      <c r="A4" t="s">
        <v>287</v>
      </c>
      <c r="B4" t="s">
        <v>17</v>
      </c>
      <c r="C4" t="s">
        <v>288</v>
      </c>
      <c r="D4" s="1">
        <v>45105</v>
      </c>
      <c r="E4">
        <v>3731.55</v>
      </c>
      <c r="F4" t="s">
        <v>282</v>
      </c>
      <c r="G4" t="s">
        <v>286</v>
      </c>
    </row>
    <row r="5" spans="1:7" x14ac:dyDescent="0.3">
      <c r="A5" t="s">
        <v>289</v>
      </c>
      <c r="B5" t="s">
        <v>21</v>
      </c>
      <c r="C5" t="s">
        <v>290</v>
      </c>
      <c r="D5" s="1">
        <v>45170</v>
      </c>
      <c r="E5">
        <v>4799.8599999999997</v>
      </c>
      <c r="F5" t="s">
        <v>282</v>
      </c>
      <c r="G5" t="s">
        <v>291</v>
      </c>
    </row>
    <row r="6" spans="1:7" x14ac:dyDescent="0.3">
      <c r="A6" t="s">
        <v>292</v>
      </c>
      <c r="B6" t="s">
        <v>24</v>
      </c>
      <c r="C6" t="s">
        <v>293</v>
      </c>
      <c r="D6" s="1">
        <v>45113</v>
      </c>
      <c r="E6">
        <v>582.04999999999995</v>
      </c>
      <c r="F6" t="s">
        <v>294</v>
      </c>
      <c r="G6" t="s">
        <v>283</v>
      </c>
    </row>
    <row r="7" spans="1:7" x14ac:dyDescent="0.3">
      <c r="A7" t="s">
        <v>295</v>
      </c>
      <c r="B7" t="s">
        <v>28</v>
      </c>
      <c r="C7" t="s">
        <v>296</v>
      </c>
      <c r="D7" s="1">
        <v>45096</v>
      </c>
      <c r="E7">
        <v>1381</v>
      </c>
      <c r="F7" t="s">
        <v>282</v>
      </c>
      <c r="G7" t="s">
        <v>283</v>
      </c>
    </row>
    <row r="8" spans="1:7" x14ac:dyDescent="0.3">
      <c r="A8" t="s">
        <v>297</v>
      </c>
      <c r="B8" t="s">
        <v>31</v>
      </c>
      <c r="C8" t="s">
        <v>298</v>
      </c>
      <c r="D8" s="1">
        <v>45025</v>
      </c>
      <c r="E8">
        <v>534.03</v>
      </c>
      <c r="F8" t="s">
        <v>299</v>
      </c>
      <c r="G8" t="s">
        <v>291</v>
      </c>
    </row>
    <row r="9" spans="1:7" x14ac:dyDescent="0.3">
      <c r="A9" t="s">
        <v>300</v>
      </c>
      <c r="B9" t="s">
        <v>34</v>
      </c>
      <c r="C9" t="s">
        <v>301</v>
      </c>
      <c r="D9" s="1">
        <v>45070</v>
      </c>
      <c r="E9">
        <v>3413.64</v>
      </c>
      <c r="F9" t="s">
        <v>299</v>
      </c>
      <c r="G9" t="s">
        <v>291</v>
      </c>
    </row>
    <row r="10" spans="1:7" x14ac:dyDescent="0.3">
      <c r="A10" t="s">
        <v>302</v>
      </c>
      <c r="B10" t="s">
        <v>37</v>
      </c>
      <c r="C10" t="s">
        <v>303</v>
      </c>
      <c r="D10" s="1">
        <v>44990</v>
      </c>
      <c r="E10">
        <v>4541.1400000000003</v>
      </c>
      <c r="F10" t="s">
        <v>294</v>
      </c>
      <c r="G10" t="s">
        <v>286</v>
      </c>
    </row>
    <row r="11" spans="1:7" x14ac:dyDescent="0.3">
      <c r="A11" t="s">
        <v>304</v>
      </c>
      <c r="B11" t="s">
        <v>40</v>
      </c>
      <c r="C11" t="s">
        <v>305</v>
      </c>
      <c r="D11" s="1">
        <v>44939</v>
      </c>
      <c r="E11">
        <v>1595.67</v>
      </c>
      <c r="F11" t="s">
        <v>299</v>
      </c>
      <c r="G11" t="s">
        <v>286</v>
      </c>
    </row>
    <row r="12" spans="1:7" x14ac:dyDescent="0.3">
      <c r="A12" t="s">
        <v>306</v>
      </c>
      <c r="B12" t="s">
        <v>43</v>
      </c>
      <c r="C12" t="s">
        <v>307</v>
      </c>
      <c r="D12" s="1">
        <v>45242</v>
      </c>
      <c r="E12">
        <v>4671.66</v>
      </c>
      <c r="F12" t="s">
        <v>299</v>
      </c>
      <c r="G12" t="s">
        <v>291</v>
      </c>
    </row>
    <row r="13" spans="1:7" x14ac:dyDescent="0.3">
      <c r="A13" t="s">
        <v>308</v>
      </c>
      <c r="B13" t="s">
        <v>45</v>
      </c>
      <c r="C13" t="s">
        <v>309</v>
      </c>
      <c r="D13" s="1">
        <v>45053</v>
      </c>
      <c r="E13">
        <v>771.2</v>
      </c>
      <c r="F13" t="s">
        <v>282</v>
      </c>
      <c r="G13" t="s">
        <v>283</v>
      </c>
    </row>
    <row r="14" spans="1:7" x14ac:dyDescent="0.3">
      <c r="A14" t="s">
        <v>310</v>
      </c>
      <c r="B14" t="s">
        <v>47</v>
      </c>
      <c r="C14" t="s">
        <v>311</v>
      </c>
      <c r="D14" s="1">
        <v>45154</v>
      </c>
      <c r="E14">
        <v>4704.96</v>
      </c>
      <c r="F14" t="s">
        <v>299</v>
      </c>
      <c r="G14" t="s">
        <v>286</v>
      </c>
    </row>
    <row r="15" spans="1:7" x14ac:dyDescent="0.3">
      <c r="A15" t="s">
        <v>312</v>
      </c>
      <c r="B15" t="s">
        <v>50</v>
      </c>
      <c r="C15" t="s">
        <v>313</v>
      </c>
      <c r="D15" s="1">
        <v>45071</v>
      </c>
      <c r="E15">
        <v>2082.3000000000002</v>
      </c>
      <c r="F15" t="s">
        <v>294</v>
      </c>
      <c r="G15" t="s">
        <v>286</v>
      </c>
    </row>
    <row r="16" spans="1:7" x14ac:dyDescent="0.3">
      <c r="A16" t="s">
        <v>314</v>
      </c>
      <c r="B16" t="s">
        <v>52</v>
      </c>
      <c r="C16" t="s">
        <v>315</v>
      </c>
      <c r="D16" s="1">
        <v>44941</v>
      </c>
      <c r="E16">
        <v>956.39</v>
      </c>
      <c r="F16" t="s">
        <v>282</v>
      </c>
      <c r="G16" t="s">
        <v>283</v>
      </c>
    </row>
    <row r="17" spans="1:7" x14ac:dyDescent="0.3">
      <c r="A17" t="s">
        <v>316</v>
      </c>
      <c r="B17" t="s">
        <v>34</v>
      </c>
      <c r="C17" t="s">
        <v>317</v>
      </c>
      <c r="D17" s="1">
        <v>45107</v>
      </c>
      <c r="E17">
        <v>2686.42</v>
      </c>
      <c r="F17" t="s">
        <v>282</v>
      </c>
      <c r="G17" t="s">
        <v>286</v>
      </c>
    </row>
    <row r="18" spans="1:7" x14ac:dyDescent="0.3">
      <c r="A18" t="s">
        <v>318</v>
      </c>
      <c r="B18" t="s">
        <v>56</v>
      </c>
      <c r="C18" t="s">
        <v>319</v>
      </c>
      <c r="D18" s="1">
        <v>45118</v>
      </c>
      <c r="E18">
        <v>1655.49</v>
      </c>
      <c r="F18" t="s">
        <v>294</v>
      </c>
      <c r="G18" t="s">
        <v>283</v>
      </c>
    </row>
    <row r="19" spans="1:7" x14ac:dyDescent="0.3">
      <c r="A19" t="s">
        <v>320</v>
      </c>
      <c r="B19" t="s">
        <v>43</v>
      </c>
      <c r="C19" t="s">
        <v>321</v>
      </c>
      <c r="D19" s="1">
        <v>45244</v>
      </c>
      <c r="E19">
        <v>1781.93</v>
      </c>
      <c r="F19" t="s">
        <v>282</v>
      </c>
      <c r="G19" t="s">
        <v>283</v>
      </c>
    </row>
    <row r="20" spans="1:7" x14ac:dyDescent="0.3">
      <c r="A20" t="s">
        <v>322</v>
      </c>
      <c r="B20" t="s">
        <v>45</v>
      </c>
      <c r="C20" t="s">
        <v>323</v>
      </c>
      <c r="D20" s="1">
        <v>44963</v>
      </c>
      <c r="E20">
        <v>1882.8</v>
      </c>
      <c r="F20" t="s">
        <v>282</v>
      </c>
      <c r="G20" t="s">
        <v>283</v>
      </c>
    </row>
    <row r="21" spans="1:7" x14ac:dyDescent="0.3">
      <c r="A21" t="s">
        <v>324</v>
      </c>
      <c r="B21" t="s">
        <v>61</v>
      </c>
      <c r="C21" t="s">
        <v>325</v>
      </c>
      <c r="D21" s="1">
        <v>45265</v>
      </c>
      <c r="E21">
        <v>4113.62</v>
      </c>
      <c r="F21" t="s">
        <v>294</v>
      </c>
      <c r="G21" t="s">
        <v>291</v>
      </c>
    </row>
    <row r="22" spans="1:7" x14ac:dyDescent="0.3">
      <c r="A22" t="s">
        <v>326</v>
      </c>
      <c r="B22" t="s">
        <v>63</v>
      </c>
      <c r="C22" t="s">
        <v>327</v>
      </c>
      <c r="D22" s="1">
        <v>45040</v>
      </c>
      <c r="E22">
        <v>2926.23</v>
      </c>
      <c r="F22" t="s">
        <v>282</v>
      </c>
      <c r="G22" t="s">
        <v>291</v>
      </c>
    </row>
    <row r="23" spans="1:7" x14ac:dyDescent="0.3">
      <c r="A23" t="s">
        <v>328</v>
      </c>
      <c r="B23" t="s">
        <v>40</v>
      </c>
      <c r="C23" t="s">
        <v>329</v>
      </c>
      <c r="D23" s="1">
        <v>45244</v>
      </c>
      <c r="E23">
        <v>1900.88</v>
      </c>
      <c r="F23" t="s">
        <v>294</v>
      </c>
      <c r="G23" t="s">
        <v>291</v>
      </c>
    </row>
    <row r="24" spans="1:7" x14ac:dyDescent="0.3">
      <c r="A24" t="s">
        <v>330</v>
      </c>
      <c r="B24" t="s">
        <v>66</v>
      </c>
      <c r="C24" t="s">
        <v>331</v>
      </c>
      <c r="D24" s="1">
        <v>45055</v>
      </c>
      <c r="E24">
        <v>3246.5</v>
      </c>
      <c r="F24" t="s">
        <v>294</v>
      </c>
      <c r="G24" t="s">
        <v>283</v>
      </c>
    </row>
    <row r="25" spans="1:7" x14ac:dyDescent="0.3">
      <c r="A25" t="s">
        <v>332</v>
      </c>
      <c r="B25" t="s">
        <v>68</v>
      </c>
      <c r="C25" t="s">
        <v>333</v>
      </c>
      <c r="D25" s="1">
        <v>45098</v>
      </c>
      <c r="E25">
        <v>3722.68</v>
      </c>
      <c r="F25" t="s">
        <v>299</v>
      </c>
      <c r="G25" t="s">
        <v>283</v>
      </c>
    </row>
    <row r="26" spans="1:7" x14ac:dyDescent="0.3">
      <c r="A26" t="s">
        <v>334</v>
      </c>
      <c r="B26" t="s">
        <v>70</v>
      </c>
      <c r="C26" t="s">
        <v>335</v>
      </c>
      <c r="D26" s="1">
        <v>44982</v>
      </c>
      <c r="E26">
        <v>1726.81</v>
      </c>
      <c r="F26" t="s">
        <v>299</v>
      </c>
      <c r="G26" t="s">
        <v>291</v>
      </c>
    </row>
    <row r="27" spans="1:7" x14ac:dyDescent="0.3">
      <c r="A27" t="s">
        <v>336</v>
      </c>
      <c r="B27" t="s">
        <v>72</v>
      </c>
      <c r="C27" t="s">
        <v>337</v>
      </c>
      <c r="D27" s="1">
        <v>45002</v>
      </c>
      <c r="E27">
        <v>2360.9699999999998</v>
      </c>
      <c r="F27" t="s">
        <v>282</v>
      </c>
      <c r="G27" t="s">
        <v>286</v>
      </c>
    </row>
    <row r="28" spans="1:7" x14ac:dyDescent="0.3">
      <c r="A28" t="s">
        <v>338</v>
      </c>
      <c r="B28" t="s">
        <v>40</v>
      </c>
      <c r="C28" t="s">
        <v>339</v>
      </c>
      <c r="D28" s="1">
        <v>45244</v>
      </c>
      <c r="E28">
        <v>1048.49</v>
      </c>
      <c r="F28" t="s">
        <v>282</v>
      </c>
      <c r="G28" t="s">
        <v>283</v>
      </c>
    </row>
    <row r="29" spans="1:7" x14ac:dyDescent="0.3">
      <c r="A29" t="s">
        <v>340</v>
      </c>
      <c r="B29" t="s">
        <v>50</v>
      </c>
      <c r="C29" t="s">
        <v>341</v>
      </c>
      <c r="D29" s="1">
        <v>45228</v>
      </c>
      <c r="E29">
        <v>1315.17</v>
      </c>
      <c r="F29" t="s">
        <v>294</v>
      </c>
      <c r="G29" t="s">
        <v>286</v>
      </c>
    </row>
    <row r="30" spans="1:7" x14ac:dyDescent="0.3">
      <c r="A30" t="s">
        <v>342</v>
      </c>
      <c r="B30" t="s">
        <v>34</v>
      </c>
      <c r="C30" t="s">
        <v>343</v>
      </c>
      <c r="D30" s="1">
        <v>45102</v>
      </c>
      <c r="E30">
        <v>3565.03</v>
      </c>
      <c r="F30" t="s">
        <v>282</v>
      </c>
      <c r="G30" t="s">
        <v>286</v>
      </c>
    </row>
    <row r="31" spans="1:7" x14ac:dyDescent="0.3">
      <c r="A31" t="s">
        <v>344</v>
      </c>
      <c r="B31" t="s">
        <v>52</v>
      </c>
      <c r="C31" t="s">
        <v>345</v>
      </c>
      <c r="D31" s="1">
        <v>45167</v>
      </c>
      <c r="E31">
        <v>1316.47</v>
      </c>
      <c r="F31" t="s">
        <v>294</v>
      </c>
      <c r="G31" t="s">
        <v>283</v>
      </c>
    </row>
    <row r="32" spans="1:7" x14ac:dyDescent="0.3">
      <c r="A32" t="s">
        <v>346</v>
      </c>
      <c r="B32" t="s">
        <v>52</v>
      </c>
      <c r="C32" t="s">
        <v>347</v>
      </c>
      <c r="D32" s="1">
        <v>45020</v>
      </c>
      <c r="E32">
        <v>2863.24</v>
      </c>
      <c r="F32" t="s">
        <v>294</v>
      </c>
      <c r="G32" t="s">
        <v>283</v>
      </c>
    </row>
    <row r="33" spans="1:7" x14ac:dyDescent="0.3">
      <c r="A33" t="s">
        <v>348</v>
      </c>
      <c r="B33" t="s">
        <v>17</v>
      </c>
      <c r="C33" t="s">
        <v>349</v>
      </c>
      <c r="D33" s="1">
        <v>45236</v>
      </c>
      <c r="E33">
        <v>3690.71</v>
      </c>
      <c r="F33" t="s">
        <v>282</v>
      </c>
      <c r="G33" t="s">
        <v>286</v>
      </c>
    </row>
    <row r="34" spans="1:7" x14ac:dyDescent="0.3">
      <c r="A34" t="s">
        <v>350</v>
      </c>
      <c r="B34" t="s">
        <v>81</v>
      </c>
      <c r="C34" t="s">
        <v>351</v>
      </c>
      <c r="D34" s="1">
        <v>45192</v>
      </c>
      <c r="E34">
        <v>980.95</v>
      </c>
      <c r="F34" t="s">
        <v>294</v>
      </c>
      <c r="G34" t="s">
        <v>286</v>
      </c>
    </row>
    <row r="35" spans="1:7" x14ac:dyDescent="0.3">
      <c r="A35" t="s">
        <v>352</v>
      </c>
      <c r="B35" t="s">
        <v>37</v>
      </c>
      <c r="C35" t="s">
        <v>353</v>
      </c>
      <c r="D35" s="1">
        <v>45090</v>
      </c>
      <c r="E35">
        <v>3052.9</v>
      </c>
      <c r="F35" t="s">
        <v>299</v>
      </c>
      <c r="G35" t="s">
        <v>291</v>
      </c>
    </row>
    <row r="36" spans="1:7" x14ac:dyDescent="0.3">
      <c r="A36" t="s">
        <v>354</v>
      </c>
      <c r="B36" t="s">
        <v>84</v>
      </c>
      <c r="C36" t="s">
        <v>355</v>
      </c>
      <c r="D36" s="1">
        <v>45034</v>
      </c>
      <c r="E36">
        <v>1654.53</v>
      </c>
      <c r="F36" t="s">
        <v>282</v>
      </c>
      <c r="G36" t="s">
        <v>291</v>
      </c>
    </row>
    <row r="37" spans="1:7" x14ac:dyDescent="0.3">
      <c r="A37" t="s">
        <v>356</v>
      </c>
      <c r="B37" t="s">
        <v>86</v>
      </c>
      <c r="C37" t="s">
        <v>357</v>
      </c>
      <c r="D37" s="1">
        <v>44934</v>
      </c>
      <c r="E37">
        <v>4833.17</v>
      </c>
      <c r="F37" t="s">
        <v>299</v>
      </c>
      <c r="G37" t="s">
        <v>283</v>
      </c>
    </row>
    <row r="38" spans="1:7" x14ac:dyDescent="0.3">
      <c r="A38" t="s">
        <v>358</v>
      </c>
      <c r="B38" t="s">
        <v>70</v>
      </c>
      <c r="C38" t="s">
        <v>359</v>
      </c>
      <c r="D38" s="1">
        <v>45013</v>
      </c>
      <c r="E38">
        <v>2675.96</v>
      </c>
      <c r="F38" t="s">
        <v>282</v>
      </c>
      <c r="G38" t="s">
        <v>291</v>
      </c>
    </row>
    <row r="39" spans="1:7" x14ac:dyDescent="0.3">
      <c r="A39" t="s">
        <v>360</v>
      </c>
      <c r="B39" t="s">
        <v>56</v>
      </c>
      <c r="C39" t="s">
        <v>361</v>
      </c>
      <c r="D39" s="1">
        <v>44980</v>
      </c>
      <c r="E39">
        <v>4126.97</v>
      </c>
      <c r="F39" t="s">
        <v>294</v>
      </c>
      <c r="G39" t="s">
        <v>291</v>
      </c>
    </row>
    <row r="40" spans="1:7" x14ac:dyDescent="0.3">
      <c r="A40" t="s">
        <v>362</v>
      </c>
      <c r="B40" t="s">
        <v>90</v>
      </c>
      <c r="C40" t="s">
        <v>363</v>
      </c>
      <c r="D40" s="1">
        <v>45033</v>
      </c>
      <c r="E40">
        <v>2976.02</v>
      </c>
      <c r="F40" t="s">
        <v>282</v>
      </c>
      <c r="G40" t="s">
        <v>291</v>
      </c>
    </row>
    <row r="41" spans="1:7" x14ac:dyDescent="0.3">
      <c r="A41" t="s">
        <v>364</v>
      </c>
      <c r="B41" t="s">
        <v>92</v>
      </c>
      <c r="C41" t="s">
        <v>365</v>
      </c>
      <c r="D41" s="1">
        <v>45012</v>
      </c>
      <c r="E41">
        <v>695.36</v>
      </c>
      <c r="F41" t="s">
        <v>299</v>
      </c>
      <c r="G41" t="s">
        <v>291</v>
      </c>
    </row>
    <row r="42" spans="1:7" x14ac:dyDescent="0.3">
      <c r="A42" t="s">
        <v>366</v>
      </c>
      <c r="B42" t="s">
        <v>40</v>
      </c>
      <c r="C42" t="s">
        <v>367</v>
      </c>
      <c r="D42" s="1">
        <v>44927</v>
      </c>
      <c r="E42">
        <v>3349.18</v>
      </c>
      <c r="F42" t="s">
        <v>294</v>
      </c>
      <c r="G42" t="s">
        <v>286</v>
      </c>
    </row>
    <row r="43" spans="1:7" x14ac:dyDescent="0.3">
      <c r="A43" t="s">
        <v>368</v>
      </c>
      <c r="B43" t="s">
        <v>84</v>
      </c>
      <c r="C43" t="s">
        <v>369</v>
      </c>
      <c r="D43" s="1">
        <v>45006</v>
      </c>
      <c r="E43">
        <v>4781.32</v>
      </c>
      <c r="F43" t="s">
        <v>282</v>
      </c>
      <c r="G43" t="s">
        <v>283</v>
      </c>
    </row>
    <row r="44" spans="1:7" x14ac:dyDescent="0.3">
      <c r="A44" t="s">
        <v>370</v>
      </c>
      <c r="B44" t="s">
        <v>8</v>
      </c>
      <c r="C44" t="s">
        <v>371</v>
      </c>
      <c r="D44" s="1">
        <v>45014</v>
      </c>
      <c r="E44">
        <v>3207.25</v>
      </c>
      <c r="F44" t="s">
        <v>282</v>
      </c>
      <c r="G44" t="s">
        <v>291</v>
      </c>
    </row>
    <row r="45" spans="1:7" x14ac:dyDescent="0.3">
      <c r="A45" t="s">
        <v>372</v>
      </c>
      <c r="B45" t="s">
        <v>97</v>
      </c>
      <c r="C45" t="s">
        <v>373</v>
      </c>
      <c r="D45" s="1">
        <v>45189</v>
      </c>
      <c r="E45">
        <v>4186.3500000000004</v>
      </c>
      <c r="F45" t="s">
        <v>282</v>
      </c>
      <c r="G45" t="s">
        <v>286</v>
      </c>
    </row>
    <row r="46" spans="1:7" x14ac:dyDescent="0.3">
      <c r="A46" t="s">
        <v>374</v>
      </c>
      <c r="B46" t="s">
        <v>92</v>
      </c>
      <c r="C46" t="s">
        <v>375</v>
      </c>
      <c r="D46" s="1">
        <v>45197</v>
      </c>
      <c r="E46">
        <v>4478.93</v>
      </c>
      <c r="F46" t="s">
        <v>299</v>
      </c>
      <c r="G46" t="s">
        <v>286</v>
      </c>
    </row>
    <row r="47" spans="1:7" x14ac:dyDescent="0.3">
      <c r="A47" t="s">
        <v>376</v>
      </c>
      <c r="B47" t="s">
        <v>100</v>
      </c>
      <c r="C47" t="s">
        <v>377</v>
      </c>
      <c r="D47" s="1">
        <v>45280</v>
      </c>
      <c r="E47">
        <v>1526.36</v>
      </c>
      <c r="F47" t="s">
        <v>299</v>
      </c>
      <c r="G47" t="s">
        <v>286</v>
      </c>
    </row>
    <row r="48" spans="1:7" x14ac:dyDescent="0.3">
      <c r="A48" t="s">
        <v>378</v>
      </c>
      <c r="B48" t="s">
        <v>13</v>
      </c>
      <c r="C48" t="s">
        <v>379</v>
      </c>
      <c r="D48" s="1">
        <v>45048</v>
      </c>
      <c r="E48">
        <v>1454.2</v>
      </c>
      <c r="F48" t="s">
        <v>282</v>
      </c>
      <c r="G48" t="s">
        <v>291</v>
      </c>
    </row>
    <row r="49" spans="1:7" x14ac:dyDescent="0.3">
      <c r="A49" t="s">
        <v>380</v>
      </c>
      <c r="B49" t="s">
        <v>31</v>
      </c>
      <c r="C49" t="s">
        <v>381</v>
      </c>
      <c r="D49" s="1">
        <v>44942</v>
      </c>
      <c r="E49">
        <v>3249.41</v>
      </c>
      <c r="F49" t="s">
        <v>294</v>
      </c>
      <c r="G49" t="s">
        <v>291</v>
      </c>
    </row>
    <row r="50" spans="1:7" x14ac:dyDescent="0.3">
      <c r="A50" t="s">
        <v>382</v>
      </c>
      <c r="B50" t="s">
        <v>40</v>
      </c>
      <c r="C50" t="s">
        <v>383</v>
      </c>
      <c r="D50" s="1">
        <v>45046</v>
      </c>
      <c r="E50">
        <v>2349.63</v>
      </c>
      <c r="F50" t="s">
        <v>294</v>
      </c>
      <c r="G50" t="s">
        <v>283</v>
      </c>
    </row>
    <row r="51" spans="1:7" x14ac:dyDescent="0.3">
      <c r="A51" t="s">
        <v>384</v>
      </c>
      <c r="B51" t="s">
        <v>28</v>
      </c>
      <c r="C51" t="s">
        <v>385</v>
      </c>
      <c r="D51" s="1">
        <v>45154</v>
      </c>
      <c r="E51">
        <v>4279.38</v>
      </c>
      <c r="F51" t="s">
        <v>299</v>
      </c>
      <c r="G51" t="s">
        <v>291</v>
      </c>
    </row>
    <row r="52" spans="1:7" x14ac:dyDescent="0.3">
      <c r="A52" t="s">
        <v>386</v>
      </c>
      <c r="B52" t="s">
        <v>106</v>
      </c>
      <c r="C52" t="s">
        <v>387</v>
      </c>
      <c r="D52" s="1">
        <v>44961</v>
      </c>
      <c r="E52">
        <v>4550.1000000000004</v>
      </c>
      <c r="F52" t="s">
        <v>294</v>
      </c>
      <c r="G52" t="s">
        <v>291</v>
      </c>
    </row>
    <row r="53" spans="1:7" x14ac:dyDescent="0.3">
      <c r="A53" t="s">
        <v>388</v>
      </c>
      <c r="B53" t="s">
        <v>34</v>
      </c>
      <c r="C53" t="s">
        <v>389</v>
      </c>
      <c r="D53" s="1">
        <v>45119</v>
      </c>
      <c r="E53">
        <v>2090.4</v>
      </c>
      <c r="F53" t="s">
        <v>299</v>
      </c>
      <c r="G53" t="s">
        <v>286</v>
      </c>
    </row>
    <row r="54" spans="1:7" x14ac:dyDescent="0.3">
      <c r="A54" t="s">
        <v>390</v>
      </c>
      <c r="B54" t="s">
        <v>109</v>
      </c>
      <c r="C54" t="s">
        <v>391</v>
      </c>
      <c r="D54" s="1">
        <v>44969</v>
      </c>
      <c r="E54">
        <v>1565.92</v>
      </c>
      <c r="F54" t="s">
        <v>282</v>
      </c>
      <c r="G54" t="s">
        <v>283</v>
      </c>
    </row>
    <row r="55" spans="1:7" x14ac:dyDescent="0.3">
      <c r="A55" t="s">
        <v>392</v>
      </c>
      <c r="B55" t="s">
        <v>34</v>
      </c>
      <c r="C55" t="s">
        <v>393</v>
      </c>
      <c r="D55" s="1">
        <v>45276</v>
      </c>
      <c r="E55">
        <v>4012.36</v>
      </c>
      <c r="F55" t="s">
        <v>299</v>
      </c>
      <c r="G55" t="s">
        <v>291</v>
      </c>
    </row>
    <row r="56" spans="1:7" x14ac:dyDescent="0.3">
      <c r="A56" t="s">
        <v>394</v>
      </c>
      <c r="B56" t="s">
        <v>112</v>
      </c>
      <c r="C56" t="s">
        <v>395</v>
      </c>
      <c r="D56" s="1">
        <v>45205</v>
      </c>
      <c r="E56">
        <v>1736.63</v>
      </c>
      <c r="F56" t="s">
        <v>299</v>
      </c>
      <c r="G56" t="s">
        <v>291</v>
      </c>
    </row>
    <row r="57" spans="1:7" x14ac:dyDescent="0.3">
      <c r="A57" t="s">
        <v>396</v>
      </c>
      <c r="B57" t="s">
        <v>68</v>
      </c>
      <c r="C57" t="s">
        <v>397</v>
      </c>
      <c r="D57" s="1">
        <v>44928</v>
      </c>
      <c r="E57">
        <v>4201.76</v>
      </c>
      <c r="F57" t="s">
        <v>282</v>
      </c>
      <c r="G57" t="s">
        <v>286</v>
      </c>
    </row>
    <row r="58" spans="1:7" x14ac:dyDescent="0.3">
      <c r="A58" t="s">
        <v>398</v>
      </c>
      <c r="B58" t="s">
        <v>63</v>
      </c>
      <c r="C58" t="s">
        <v>399</v>
      </c>
      <c r="D58" s="1">
        <v>45031</v>
      </c>
      <c r="E58">
        <v>2406.8200000000002</v>
      </c>
      <c r="F58" t="s">
        <v>294</v>
      </c>
      <c r="G58" t="s">
        <v>286</v>
      </c>
    </row>
    <row r="59" spans="1:7" x14ac:dyDescent="0.3">
      <c r="A59" t="s">
        <v>400</v>
      </c>
      <c r="B59" t="s">
        <v>13</v>
      </c>
      <c r="C59" t="s">
        <v>401</v>
      </c>
      <c r="D59" s="1">
        <v>45055</v>
      </c>
      <c r="E59">
        <v>3503.97</v>
      </c>
      <c r="F59" t="s">
        <v>299</v>
      </c>
      <c r="G59" t="s">
        <v>291</v>
      </c>
    </row>
    <row r="60" spans="1:7" x14ac:dyDescent="0.3">
      <c r="A60" t="s">
        <v>402</v>
      </c>
      <c r="B60" t="s">
        <v>117</v>
      </c>
      <c r="C60" t="s">
        <v>403</v>
      </c>
      <c r="D60" s="1">
        <v>44994</v>
      </c>
      <c r="E60">
        <v>929.91</v>
      </c>
      <c r="F60" t="s">
        <v>299</v>
      </c>
      <c r="G60" t="s">
        <v>283</v>
      </c>
    </row>
    <row r="61" spans="1:7" x14ac:dyDescent="0.3">
      <c r="A61" t="s">
        <v>404</v>
      </c>
      <c r="B61" t="s">
        <v>119</v>
      </c>
      <c r="C61" t="s">
        <v>405</v>
      </c>
      <c r="D61" s="1">
        <v>45252</v>
      </c>
      <c r="E61">
        <v>3307.37</v>
      </c>
      <c r="F61" t="s">
        <v>282</v>
      </c>
      <c r="G61" t="s">
        <v>283</v>
      </c>
    </row>
    <row r="62" spans="1:7" x14ac:dyDescent="0.3">
      <c r="A62" t="s">
        <v>406</v>
      </c>
      <c r="B62" t="s">
        <v>109</v>
      </c>
      <c r="C62" t="s">
        <v>407</v>
      </c>
      <c r="D62" s="1">
        <v>44941</v>
      </c>
      <c r="E62">
        <v>2532.9499999999998</v>
      </c>
      <c r="F62" t="s">
        <v>294</v>
      </c>
      <c r="G62" t="s">
        <v>286</v>
      </c>
    </row>
    <row r="63" spans="1:7" x14ac:dyDescent="0.3">
      <c r="A63" t="s">
        <v>408</v>
      </c>
      <c r="B63" t="s">
        <v>50</v>
      </c>
      <c r="C63" t="s">
        <v>409</v>
      </c>
      <c r="D63" s="1">
        <v>45091</v>
      </c>
      <c r="E63">
        <v>3139.74</v>
      </c>
      <c r="F63" t="s">
        <v>299</v>
      </c>
      <c r="G63" t="s">
        <v>286</v>
      </c>
    </row>
    <row r="64" spans="1:7" x14ac:dyDescent="0.3">
      <c r="A64" t="s">
        <v>410</v>
      </c>
      <c r="B64" t="s">
        <v>123</v>
      </c>
      <c r="C64" t="s">
        <v>411</v>
      </c>
      <c r="D64" s="1">
        <v>45106</v>
      </c>
      <c r="E64">
        <v>1256.06</v>
      </c>
      <c r="F64" t="s">
        <v>282</v>
      </c>
      <c r="G64" t="s">
        <v>291</v>
      </c>
    </row>
    <row r="65" spans="1:7" x14ac:dyDescent="0.3">
      <c r="A65" t="s">
        <v>412</v>
      </c>
      <c r="B65" t="s">
        <v>125</v>
      </c>
      <c r="C65" t="s">
        <v>413</v>
      </c>
      <c r="D65" s="1">
        <v>45077</v>
      </c>
      <c r="E65">
        <v>3815.93</v>
      </c>
      <c r="F65" t="s">
        <v>299</v>
      </c>
      <c r="G65" t="s">
        <v>286</v>
      </c>
    </row>
    <row r="66" spans="1:7" x14ac:dyDescent="0.3">
      <c r="A66" t="s">
        <v>414</v>
      </c>
      <c r="B66" t="s">
        <v>86</v>
      </c>
      <c r="C66" t="s">
        <v>415</v>
      </c>
      <c r="D66" s="1">
        <v>45040</v>
      </c>
      <c r="E66">
        <v>4382.59</v>
      </c>
      <c r="F66" t="s">
        <v>282</v>
      </c>
      <c r="G66" t="s">
        <v>291</v>
      </c>
    </row>
    <row r="67" spans="1:7" x14ac:dyDescent="0.3">
      <c r="A67" t="s">
        <v>416</v>
      </c>
      <c r="B67" t="s">
        <v>86</v>
      </c>
      <c r="C67" t="s">
        <v>417</v>
      </c>
      <c r="D67" s="1">
        <v>45056</v>
      </c>
      <c r="E67">
        <v>1475.33</v>
      </c>
      <c r="F67" t="s">
        <v>294</v>
      </c>
      <c r="G67" t="s">
        <v>283</v>
      </c>
    </row>
    <row r="68" spans="1:7" x14ac:dyDescent="0.3">
      <c r="A68" t="s">
        <v>418</v>
      </c>
      <c r="B68" t="s">
        <v>129</v>
      </c>
      <c r="C68" t="s">
        <v>419</v>
      </c>
      <c r="D68" s="1">
        <v>45148</v>
      </c>
      <c r="E68">
        <v>930.72</v>
      </c>
      <c r="F68" t="s">
        <v>294</v>
      </c>
      <c r="G68" t="s">
        <v>283</v>
      </c>
    </row>
    <row r="69" spans="1:7" x14ac:dyDescent="0.3">
      <c r="A69" t="s">
        <v>420</v>
      </c>
      <c r="B69" t="s">
        <v>56</v>
      </c>
      <c r="C69" t="s">
        <v>421</v>
      </c>
      <c r="D69" s="1">
        <v>44999</v>
      </c>
      <c r="E69">
        <v>606.37</v>
      </c>
      <c r="F69" t="s">
        <v>294</v>
      </c>
      <c r="G69" t="s">
        <v>291</v>
      </c>
    </row>
    <row r="70" spans="1:7" x14ac:dyDescent="0.3">
      <c r="A70" t="s">
        <v>422</v>
      </c>
      <c r="B70" t="s">
        <v>50</v>
      </c>
      <c r="C70" t="s">
        <v>423</v>
      </c>
      <c r="D70" s="1">
        <v>45014</v>
      </c>
      <c r="E70">
        <v>3388.87</v>
      </c>
      <c r="F70" t="s">
        <v>294</v>
      </c>
      <c r="G70" t="s">
        <v>286</v>
      </c>
    </row>
    <row r="71" spans="1:7" x14ac:dyDescent="0.3">
      <c r="A71" t="s">
        <v>424</v>
      </c>
      <c r="B71" t="s">
        <v>47</v>
      </c>
      <c r="C71" t="s">
        <v>425</v>
      </c>
      <c r="D71" s="1">
        <v>45164</v>
      </c>
      <c r="E71">
        <v>3231.92</v>
      </c>
      <c r="F71" t="s">
        <v>299</v>
      </c>
      <c r="G71" t="s">
        <v>283</v>
      </c>
    </row>
    <row r="72" spans="1:7" x14ac:dyDescent="0.3">
      <c r="A72" t="s">
        <v>426</v>
      </c>
      <c r="B72" t="s">
        <v>31</v>
      </c>
      <c r="C72" t="s">
        <v>427</v>
      </c>
      <c r="D72" s="1">
        <v>44952</v>
      </c>
      <c r="E72">
        <v>2960.14</v>
      </c>
      <c r="F72" t="s">
        <v>299</v>
      </c>
      <c r="G72" t="s">
        <v>286</v>
      </c>
    </row>
    <row r="73" spans="1:7" x14ac:dyDescent="0.3">
      <c r="A73" t="s">
        <v>428</v>
      </c>
      <c r="B73" t="s">
        <v>86</v>
      </c>
      <c r="C73" t="s">
        <v>429</v>
      </c>
      <c r="D73" s="1">
        <v>45089</v>
      </c>
      <c r="E73">
        <v>1543.76</v>
      </c>
      <c r="F73" t="s">
        <v>294</v>
      </c>
      <c r="G73" t="s">
        <v>283</v>
      </c>
    </row>
    <row r="74" spans="1:7" x14ac:dyDescent="0.3">
      <c r="A74" t="s">
        <v>430</v>
      </c>
      <c r="B74" t="s">
        <v>24</v>
      </c>
      <c r="C74" t="s">
        <v>431</v>
      </c>
      <c r="D74" s="1">
        <v>45284</v>
      </c>
      <c r="E74">
        <v>2259.08</v>
      </c>
      <c r="F74" t="s">
        <v>294</v>
      </c>
      <c r="G74" t="s">
        <v>291</v>
      </c>
    </row>
    <row r="75" spans="1:7" x14ac:dyDescent="0.3">
      <c r="A75" t="s">
        <v>432</v>
      </c>
      <c r="B75" t="s">
        <v>92</v>
      </c>
      <c r="C75" t="s">
        <v>433</v>
      </c>
      <c r="D75" s="1">
        <v>45130</v>
      </c>
      <c r="E75">
        <v>3175.14</v>
      </c>
      <c r="F75" t="s">
        <v>294</v>
      </c>
      <c r="G75" t="s">
        <v>291</v>
      </c>
    </row>
    <row r="76" spans="1:7" x14ac:dyDescent="0.3">
      <c r="A76" t="s">
        <v>434</v>
      </c>
      <c r="B76" t="s">
        <v>129</v>
      </c>
      <c r="C76" t="s">
        <v>435</v>
      </c>
      <c r="D76" s="1">
        <v>45054</v>
      </c>
      <c r="E76">
        <v>2735.45</v>
      </c>
      <c r="F76" t="s">
        <v>299</v>
      </c>
      <c r="G76" t="s">
        <v>291</v>
      </c>
    </row>
    <row r="77" spans="1:7" x14ac:dyDescent="0.3">
      <c r="A77" t="s">
        <v>436</v>
      </c>
      <c r="B77" t="s">
        <v>139</v>
      </c>
      <c r="C77" t="s">
        <v>437</v>
      </c>
      <c r="D77" s="1">
        <v>45257</v>
      </c>
      <c r="E77">
        <v>4945.03</v>
      </c>
      <c r="F77" t="s">
        <v>294</v>
      </c>
      <c r="G77" t="s">
        <v>283</v>
      </c>
    </row>
    <row r="78" spans="1:7" x14ac:dyDescent="0.3">
      <c r="A78" t="s">
        <v>438</v>
      </c>
      <c r="B78" t="s">
        <v>45</v>
      </c>
      <c r="C78" t="s">
        <v>439</v>
      </c>
      <c r="D78" s="1">
        <v>45274</v>
      </c>
      <c r="E78">
        <v>1113.98</v>
      </c>
      <c r="F78" t="s">
        <v>294</v>
      </c>
      <c r="G78" t="s">
        <v>286</v>
      </c>
    </row>
    <row r="79" spans="1:7" x14ac:dyDescent="0.3">
      <c r="A79" t="s">
        <v>440</v>
      </c>
      <c r="B79" t="s">
        <v>142</v>
      </c>
      <c r="C79" t="s">
        <v>441</v>
      </c>
      <c r="D79" s="1">
        <v>45186</v>
      </c>
      <c r="E79">
        <v>3628.15</v>
      </c>
      <c r="F79" t="s">
        <v>294</v>
      </c>
      <c r="G79" t="s">
        <v>286</v>
      </c>
    </row>
    <row r="80" spans="1:7" x14ac:dyDescent="0.3">
      <c r="A80" t="s">
        <v>442</v>
      </c>
      <c r="B80" t="s">
        <v>50</v>
      </c>
      <c r="C80" t="s">
        <v>443</v>
      </c>
      <c r="D80" s="1">
        <v>45286</v>
      </c>
      <c r="E80">
        <v>2319.4299999999998</v>
      </c>
      <c r="F80" t="s">
        <v>282</v>
      </c>
      <c r="G80" t="s">
        <v>286</v>
      </c>
    </row>
    <row r="81" spans="1:7" x14ac:dyDescent="0.3">
      <c r="A81" t="s">
        <v>444</v>
      </c>
      <c r="B81" t="s">
        <v>97</v>
      </c>
      <c r="C81" t="s">
        <v>445</v>
      </c>
      <c r="D81" s="1">
        <v>45103</v>
      </c>
      <c r="E81">
        <v>2426.9</v>
      </c>
      <c r="F81" t="s">
        <v>294</v>
      </c>
      <c r="G81" t="s">
        <v>283</v>
      </c>
    </row>
    <row r="82" spans="1:7" x14ac:dyDescent="0.3">
      <c r="A82" t="s">
        <v>446</v>
      </c>
      <c r="B82" t="s">
        <v>72</v>
      </c>
      <c r="C82" t="s">
        <v>447</v>
      </c>
      <c r="D82" s="1">
        <v>44932</v>
      </c>
      <c r="E82">
        <v>3729.19</v>
      </c>
      <c r="F82" t="s">
        <v>282</v>
      </c>
      <c r="G82" t="s">
        <v>283</v>
      </c>
    </row>
    <row r="83" spans="1:7" x14ac:dyDescent="0.3">
      <c r="A83" t="s">
        <v>448</v>
      </c>
      <c r="B83" t="s">
        <v>112</v>
      </c>
      <c r="C83" t="s">
        <v>449</v>
      </c>
      <c r="D83" s="1">
        <v>44946</v>
      </c>
      <c r="E83">
        <v>3615.96</v>
      </c>
      <c r="F83" t="s">
        <v>282</v>
      </c>
      <c r="G83" t="s">
        <v>283</v>
      </c>
    </row>
    <row r="84" spans="1:7" x14ac:dyDescent="0.3">
      <c r="A84" t="s">
        <v>450</v>
      </c>
      <c r="B84" t="s">
        <v>123</v>
      </c>
      <c r="C84" t="s">
        <v>451</v>
      </c>
      <c r="D84" s="1">
        <v>45237</v>
      </c>
      <c r="E84">
        <v>4960.6499999999996</v>
      </c>
      <c r="F84" t="s">
        <v>294</v>
      </c>
      <c r="G84" t="s">
        <v>283</v>
      </c>
    </row>
    <row r="85" spans="1:7" x14ac:dyDescent="0.3">
      <c r="A85" t="s">
        <v>452</v>
      </c>
      <c r="B85" t="s">
        <v>125</v>
      </c>
      <c r="C85" t="s">
        <v>453</v>
      </c>
      <c r="D85" s="1">
        <v>45077</v>
      </c>
      <c r="E85">
        <v>1077.77</v>
      </c>
      <c r="F85" t="s">
        <v>282</v>
      </c>
      <c r="G85" t="s">
        <v>283</v>
      </c>
    </row>
    <row r="86" spans="1:7" x14ac:dyDescent="0.3">
      <c r="A86" t="s">
        <v>454</v>
      </c>
      <c r="B86" t="s">
        <v>90</v>
      </c>
      <c r="C86" t="s">
        <v>455</v>
      </c>
      <c r="D86" s="1">
        <v>44975</v>
      </c>
      <c r="E86">
        <v>968.49</v>
      </c>
      <c r="F86" t="s">
        <v>294</v>
      </c>
      <c r="G86" t="s">
        <v>286</v>
      </c>
    </row>
    <row r="87" spans="1:7" x14ac:dyDescent="0.3">
      <c r="A87" t="s">
        <v>456</v>
      </c>
      <c r="B87" t="s">
        <v>151</v>
      </c>
      <c r="C87" t="s">
        <v>457</v>
      </c>
      <c r="D87" s="1">
        <v>45228</v>
      </c>
      <c r="E87">
        <v>3759.52</v>
      </c>
      <c r="F87" t="s">
        <v>299</v>
      </c>
      <c r="G87" t="s">
        <v>283</v>
      </c>
    </row>
    <row r="88" spans="1:7" x14ac:dyDescent="0.3">
      <c r="A88" t="s">
        <v>458</v>
      </c>
      <c r="B88" t="s">
        <v>52</v>
      </c>
      <c r="C88" t="s">
        <v>459</v>
      </c>
      <c r="D88" s="1">
        <v>45218</v>
      </c>
      <c r="E88">
        <v>3102.74</v>
      </c>
      <c r="F88" t="s">
        <v>299</v>
      </c>
      <c r="G88" t="s">
        <v>283</v>
      </c>
    </row>
    <row r="89" spans="1:7" x14ac:dyDescent="0.3">
      <c r="A89" t="s">
        <v>460</v>
      </c>
      <c r="B89" t="s">
        <v>154</v>
      </c>
      <c r="C89" t="s">
        <v>461</v>
      </c>
      <c r="D89" s="1">
        <v>45048</v>
      </c>
      <c r="E89">
        <v>1733.72</v>
      </c>
      <c r="F89" t="s">
        <v>299</v>
      </c>
      <c r="G89" t="s">
        <v>286</v>
      </c>
    </row>
    <row r="90" spans="1:7" x14ac:dyDescent="0.3">
      <c r="A90" t="s">
        <v>462</v>
      </c>
      <c r="B90" t="s">
        <v>45</v>
      </c>
      <c r="C90" t="s">
        <v>463</v>
      </c>
      <c r="D90" s="1">
        <v>44971</v>
      </c>
      <c r="E90">
        <v>857.39</v>
      </c>
      <c r="F90" t="s">
        <v>299</v>
      </c>
      <c r="G90" t="s">
        <v>283</v>
      </c>
    </row>
    <row r="91" spans="1:7" x14ac:dyDescent="0.3">
      <c r="A91" t="s">
        <v>464</v>
      </c>
      <c r="B91" t="s">
        <v>52</v>
      </c>
      <c r="C91" t="s">
        <v>465</v>
      </c>
      <c r="D91" s="1">
        <v>45078</v>
      </c>
      <c r="E91">
        <v>885.46</v>
      </c>
      <c r="F91" t="s">
        <v>282</v>
      </c>
      <c r="G91" t="s">
        <v>286</v>
      </c>
    </row>
    <row r="92" spans="1:7" x14ac:dyDescent="0.3">
      <c r="A92" t="s">
        <v>466</v>
      </c>
      <c r="B92" t="s">
        <v>92</v>
      </c>
      <c r="C92" t="s">
        <v>467</v>
      </c>
      <c r="D92" s="1">
        <v>45088</v>
      </c>
      <c r="E92">
        <v>4523.8599999999997</v>
      </c>
      <c r="F92" t="s">
        <v>294</v>
      </c>
      <c r="G92" t="s">
        <v>286</v>
      </c>
    </row>
    <row r="93" spans="1:7" x14ac:dyDescent="0.3">
      <c r="A93" t="s">
        <v>468</v>
      </c>
      <c r="B93" t="s">
        <v>52</v>
      </c>
      <c r="C93" t="s">
        <v>469</v>
      </c>
      <c r="D93" s="1">
        <v>44956</v>
      </c>
      <c r="E93">
        <v>1363.4</v>
      </c>
      <c r="F93" t="s">
        <v>294</v>
      </c>
      <c r="G93" t="s">
        <v>291</v>
      </c>
    </row>
    <row r="94" spans="1:7" x14ac:dyDescent="0.3">
      <c r="A94" t="s">
        <v>470</v>
      </c>
      <c r="B94" t="s">
        <v>8</v>
      </c>
      <c r="C94" t="s">
        <v>471</v>
      </c>
      <c r="D94" s="1">
        <v>45025</v>
      </c>
      <c r="E94">
        <v>1955.17</v>
      </c>
      <c r="F94" t="s">
        <v>294</v>
      </c>
      <c r="G94" t="s">
        <v>291</v>
      </c>
    </row>
    <row r="95" spans="1:7" x14ac:dyDescent="0.3">
      <c r="A95" t="s">
        <v>472</v>
      </c>
      <c r="B95" t="s">
        <v>161</v>
      </c>
      <c r="C95" t="s">
        <v>473</v>
      </c>
      <c r="D95" s="1">
        <v>45024</v>
      </c>
      <c r="E95">
        <v>1519.95</v>
      </c>
      <c r="F95" t="s">
        <v>299</v>
      </c>
      <c r="G95" t="s">
        <v>291</v>
      </c>
    </row>
    <row r="96" spans="1:7" x14ac:dyDescent="0.3">
      <c r="A96" t="s">
        <v>474</v>
      </c>
      <c r="B96" t="s">
        <v>163</v>
      </c>
      <c r="C96" t="s">
        <v>475</v>
      </c>
      <c r="D96" s="1">
        <v>45055</v>
      </c>
      <c r="E96">
        <v>2097.48</v>
      </c>
      <c r="F96" t="s">
        <v>299</v>
      </c>
      <c r="G96" t="s">
        <v>291</v>
      </c>
    </row>
    <row r="97" spans="1:7" x14ac:dyDescent="0.3">
      <c r="A97" t="s">
        <v>476</v>
      </c>
      <c r="B97" t="s">
        <v>106</v>
      </c>
      <c r="C97" t="s">
        <v>477</v>
      </c>
      <c r="D97" s="1">
        <v>45114</v>
      </c>
      <c r="E97">
        <v>812.41</v>
      </c>
      <c r="F97" t="s">
        <v>294</v>
      </c>
      <c r="G97" t="s">
        <v>283</v>
      </c>
    </row>
    <row r="98" spans="1:7" x14ac:dyDescent="0.3">
      <c r="A98" t="s">
        <v>478</v>
      </c>
      <c r="B98" t="s">
        <v>123</v>
      </c>
      <c r="C98" t="s">
        <v>479</v>
      </c>
      <c r="D98" s="1">
        <v>45052</v>
      </c>
      <c r="E98">
        <v>2835.77</v>
      </c>
      <c r="F98" t="s">
        <v>299</v>
      </c>
      <c r="G98" t="s">
        <v>291</v>
      </c>
    </row>
    <row r="99" spans="1:7" x14ac:dyDescent="0.3">
      <c r="A99" t="s">
        <v>480</v>
      </c>
      <c r="B99" t="s">
        <v>28</v>
      </c>
      <c r="C99" t="s">
        <v>481</v>
      </c>
      <c r="D99" s="1">
        <v>45002</v>
      </c>
      <c r="E99">
        <v>804.26</v>
      </c>
      <c r="F99" t="s">
        <v>294</v>
      </c>
      <c r="G99" t="s">
        <v>286</v>
      </c>
    </row>
    <row r="100" spans="1:7" x14ac:dyDescent="0.3">
      <c r="A100" t="s">
        <v>482</v>
      </c>
      <c r="B100" t="s">
        <v>168</v>
      </c>
      <c r="C100" t="s">
        <v>483</v>
      </c>
      <c r="D100" s="1">
        <v>45111</v>
      </c>
      <c r="E100">
        <v>4101.6000000000004</v>
      </c>
      <c r="F100" t="s">
        <v>294</v>
      </c>
      <c r="G100" t="s">
        <v>283</v>
      </c>
    </row>
    <row r="101" spans="1:7" x14ac:dyDescent="0.3">
      <c r="A101" t="s">
        <v>484</v>
      </c>
      <c r="B101" t="s">
        <v>45</v>
      </c>
      <c r="C101" t="s">
        <v>485</v>
      </c>
      <c r="D101" s="1">
        <v>44987</v>
      </c>
      <c r="E101">
        <v>1551.7</v>
      </c>
      <c r="F101" t="s">
        <v>294</v>
      </c>
      <c r="G101" t="s">
        <v>291</v>
      </c>
    </row>
    <row r="102" spans="1:7" x14ac:dyDescent="0.3">
      <c r="A102" t="s">
        <v>486</v>
      </c>
      <c r="B102" t="s">
        <v>84</v>
      </c>
      <c r="C102" t="s">
        <v>487</v>
      </c>
      <c r="D102" s="1">
        <v>45190</v>
      </c>
      <c r="E102">
        <v>2930.05</v>
      </c>
      <c r="F102" t="s">
        <v>294</v>
      </c>
      <c r="G102" t="s">
        <v>286</v>
      </c>
    </row>
    <row r="103" spans="1:7" x14ac:dyDescent="0.3">
      <c r="A103" t="s">
        <v>488</v>
      </c>
      <c r="B103" t="s">
        <v>21</v>
      </c>
      <c r="C103" t="s">
        <v>489</v>
      </c>
      <c r="D103" s="1">
        <v>45224</v>
      </c>
      <c r="E103">
        <v>4460.3599999999997</v>
      </c>
      <c r="F103" t="s">
        <v>294</v>
      </c>
      <c r="G103" t="s">
        <v>283</v>
      </c>
    </row>
    <row r="104" spans="1:7" x14ac:dyDescent="0.3">
      <c r="A104" t="s">
        <v>490</v>
      </c>
      <c r="B104" t="s">
        <v>81</v>
      </c>
      <c r="C104" t="s">
        <v>491</v>
      </c>
      <c r="D104" s="1">
        <v>44950</v>
      </c>
      <c r="E104">
        <v>3428.95</v>
      </c>
      <c r="F104" t="s">
        <v>294</v>
      </c>
      <c r="G104" t="s">
        <v>283</v>
      </c>
    </row>
    <row r="105" spans="1:7" x14ac:dyDescent="0.3">
      <c r="A105" t="s">
        <v>492</v>
      </c>
      <c r="B105" t="s">
        <v>84</v>
      </c>
      <c r="C105" t="s">
        <v>493</v>
      </c>
      <c r="D105" s="1">
        <v>45034</v>
      </c>
      <c r="E105">
        <v>2898.31</v>
      </c>
      <c r="F105" t="s">
        <v>294</v>
      </c>
      <c r="G105" t="s">
        <v>291</v>
      </c>
    </row>
    <row r="106" spans="1:7" x14ac:dyDescent="0.3">
      <c r="A106" t="s">
        <v>494</v>
      </c>
      <c r="B106" t="s">
        <v>92</v>
      </c>
      <c r="C106" t="s">
        <v>495</v>
      </c>
      <c r="D106" s="1">
        <v>45152</v>
      </c>
      <c r="E106">
        <v>1959.5</v>
      </c>
      <c r="F106" t="s">
        <v>299</v>
      </c>
      <c r="G106" t="s">
        <v>283</v>
      </c>
    </row>
    <row r="107" spans="1:7" x14ac:dyDescent="0.3">
      <c r="A107" t="s">
        <v>496</v>
      </c>
      <c r="B107" t="s">
        <v>56</v>
      </c>
      <c r="C107" t="s">
        <v>497</v>
      </c>
      <c r="D107" s="1">
        <v>45228</v>
      </c>
      <c r="E107">
        <v>1998.51</v>
      </c>
      <c r="F107" t="s">
        <v>294</v>
      </c>
      <c r="G107" t="s">
        <v>286</v>
      </c>
    </row>
    <row r="108" spans="1:7" x14ac:dyDescent="0.3">
      <c r="A108" t="s">
        <v>498</v>
      </c>
      <c r="B108" t="s">
        <v>177</v>
      </c>
      <c r="C108" t="s">
        <v>499</v>
      </c>
      <c r="D108" s="1">
        <v>45033</v>
      </c>
      <c r="E108">
        <v>3512.69</v>
      </c>
      <c r="F108" t="s">
        <v>294</v>
      </c>
      <c r="G108" t="s">
        <v>283</v>
      </c>
    </row>
    <row r="109" spans="1:7" x14ac:dyDescent="0.3">
      <c r="A109" t="s">
        <v>500</v>
      </c>
      <c r="B109" t="s">
        <v>109</v>
      </c>
      <c r="C109" t="s">
        <v>501</v>
      </c>
      <c r="D109" s="1">
        <v>45037</v>
      </c>
      <c r="E109">
        <v>4973.63</v>
      </c>
      <c r="F109" t="s">
        <v>299</v>
      </c>
      <c r="G109" t="s">
        <v>286</v>
      </c>
    </row>
    <row r="110" spans="1:7" x14ac:dyDescent="0.3">
      <c r="A110" t="s">
        <v>502</v>
      </c>
      <c r="B110" t="s">
        <v>125</v>
      </c>
      <c r="C110" t="s">
        <v>503</v>
      </c>
      <c r="D110" s="1">
        <v>45136</v>
      </c>
      <c r="E110">
        <v>3478.28</v>
      </c>
      <c r="F110" t="s">
        <v>299</v>
      </c>
      <c r="G110" t="s">
        <v>283</v>
      </c>
    </row>
    <row r="111" spans="1:7" x14ac:dyDescent="0.3">
      <c r="A111" t="s">
        <v>504</v>
      </c>
      <c r="B111" t="s">
        <v>68</v>
      </c>
      <c r="C111" t="s">
        <v>505</v>
      </c>
      <c r="D111" s="1">
        <v>45126</v>
      </c>
      <c r="E111">
        <v>3010.03</v>
      </c>
      <c r="F111" t="s">
        <v>299</v>
      </c>
      <c r="G111" t="s">
        <v>291</v>
      </c>
    </row>
    <row r="112" spans="1:7" x14ac:dyDescent="0.3">
      <c r="A112" t="s">
        <v>506</v>
      </c>
      <c r="B112" t="s">
        <v>125</v>
      </c>
      <c r="C112" t="s">
        <v>507</v>
      </c>
      <c r="D112" s="1">
        <v>45068</v>
      </c>
      <c r="E112">
        <v>3787.93</v>
      </c>
      <c r="F112" t="s">
        <v>294</v>
      </c>
      <c r="G112" t="s">
        <v>286</v>
      </c>
    </row>
    <row r="113" spans="1:7" x14ac:dyDescent="0.3">
      <c r="A113" t="s">
        <v>508</v>
      </c>
      <c r="B113" t="s">
        <v>17</v>
      </c>
      <c r="C113" t="s">
        <v>509</v>
      </c>
      <c r="D113" s="1">
        <v>44937</v>
      </c>
      <c r="E113">
        <v>2593.4299999999998</v>
      </c>
      <c r="F113" t="s">
        <v>282</v>
      </c>
      <c r="G113" t="s">
        <v>283</v>
      </c>
    </row>
    <row r="114" spans="1:7" x14ac:dyDescent="0.3">
      <c r="A114" t="s">
        <v>510</v>
      </c>
      <c r="B114" t="s">
        <v>84</v>
      </c>
      <c r="C114" t="s">
        <v>511</v>
      </c>
      <c r="D114" s="1">
        <v>45254</v>
      </c>
      <c r="E114">
        <v>770.64</v>
      </c>
      <c r="F114" t="s">
        <v>282</v>
      </c>
      <c r="G114" t="s">
        <v>283</v>
      </c>
    </row>
    <row r="115" spans="1:7" x14ac:dyDescent="0.3">
      <c r="A115" t="s">
        <v>512</v>
      </c>
      <c r="B115" t="s">
        <v>185</v>
      </c>
      <c r="C115" t="s">
        <v>513</v>
      </c>
      <c r="D115" s="1">
        <v>45146</v>
      </c>
      <c r="E115">
        <v>3030.34</v>
      </c>
      <c r="F115" t="s">
        <v>299</v>
      </c>
      <c r="G115" t="s">
        <v>283</v>
      </c>
    </row>
    <row r="116" spans="1:7" x14ac:dyDescent="0.3">
      <c r="A116" t="s">
        <v>514</v>
      </c>
      <c r="B116" t="s">
        <v>68</v>
      </c>
      <c r="C116" t="s">
        <v>515</v>
      </c>
      <c r="D116" s="1">
        <v>45224</v>
      </c>
      <c r="E116">
        <v>4809.3100000000004</v>
      </c>
      <c r="F116" t="s">
        <v>282</v>
      </c>
      <c r="G116" t="s">
        <v>286</v>
      </c>
    </row>
    <row r="117" spans="1:7" x14ac:dyDescent="0.3">
      <c r="A117" t="s">
        <v>516</v>
      </c>
      <c r="B117" t="s">
        <v>37</v>
      </c>
      <c r="C117" t="s">
        <v>517</v>
      </c>
      <c r="D117" s="1">
        <v>45114</v>
      </c>
      <c r="E117">
        <v>1288.8599999999999</v>
      </c>
      <c r="F117" t="s">
        <v>299</v>
      </c>
      <c r="G117" t="s">
        <v>286</v>
      </c>
    </row>
    <row r="118" spans="1:7" x14ac:dyDescent="0.3">
      <c r="A118" t="s">
        <v>518</v>
      </c>
      <c r="B118" t="s">
        <v>13</v>
      </c>
      <c r="C118" t="s">
        <v>519</v>
      </c>
      <c r="D118" s="1">
        <v>45097</v>
      </c>
      <c r="E118">
        <v>3605.02</v>
      </c>
      <c r="F118" t="s">
        <v>294</v>
      </c>
      <c r="G118" t="s">
        <v>286</v>
      </c>
    </row>
    <row r="119" spans="1:7" x14ac:dyDescent="0.3">
      <c r="A119" t="s">
        <v>520</v>
      </c>
      <c r="B119" t="s">
        <v>109</v>
      </c>
      <c r="C119" t="s">
        <v>521</v>
      </c>
      <c r="D119" s="1">
        <v>45147</v>
      </c>
      <c r="E119">
        <v>1404.2</v>
      </c>
      <c r="F119" t="s">
        <v>282</v>
      </c>
      <c r="G119" t="s">
        <v>291</v>
      </c>
    </row>
    <row r="120" spans="1:7" x14ac:dyDescent="0.3">
      <c r="A120" t="s">
        <v>522</v>
      </c>
      <c r="B120" t="s">
        <v>90</v>
      </c>
      <c r="C120" t="s">
        <v>523</v>
      </c>
      <c r="D120" s="1">
        <v>45278</v>
      </c>
      <c r="E120">
        <v>2911.22</v>
      </c>
      <c r="F120" t="s">
        <v>294</v>
      </c>
      <c r="G120" t="s">
        <v>291</v>
      </c>
    </row>
    <row r="121" spans="1:7" x14ac:dyDescent="0.3">
      <c r="A121" t="s">
        <v>524</v>
      </c>
      <c r="B121" t="s">
        <v>13</v>
      </c>
      <c r="C121" t="s">
        <v>525</v>
      </c>
      <c r="D121" s="1">
        <v>45268</v>
      </c>
      <c r="E121">
        <v>935.04</v>
      </c>
      <c r="F121" t="s">
        <v>282</v>
      </c>
      <c r="G121" t="s">
        <v>286</v>
      </c>
    </row>
    <row r="122" spans="1:7" x14ac:dyDescent="0.3">
      <c r="A122" t="s">
        <v>526</v>
      </c>
      <c r="B122" t="s">
        <v>56</v>
      </c>
      <c r="C122" t="s">
        <v>527</v>
      </c>
      <c r="D122" s="1">
        <v>45023</v>
      </c>
      <c r="E122">
        <v>2526.67</v>
      </c>
      <c r="F122" t="s">
        <v>294</v>
      </c>
      <c r="G122" t="s">
        <v>283</v>
      </c>
    </row>
    <row r="123" spans="1:7" x14ac:dyDescent="0.3">
      <c r="A123" t="s">
        <v>528</v>
      </c>
      <c r="B123" t="s">
        <v>50</v>
      </c>
      <c r="C123" t="s">
        <v>529</v>
      </c>
      <c r="D123" s="1">
        <v>45118</v>
      </c>
      <c r="E123">
        <v>3902.73</v>
      </c>
      <c r="F123" t="s">
        <v>282</v>
      </c>
      <c r="G123" t="s">
        <v>291</v>
      </c>
    </row>
    <row r="124" spans="1:7" x14ac:dyDescent="0.3">
      <c r="A124" t="s">
        <v>530</v>
      </c>
      <c r="B124" t="s">
        <v>68</v>
      </c>
      <c r="C124" t="s">
        <v>531</v>
      </c>
      <c r="D124" s="1">
        <v>44985</v>
      </c>
      <c r="E124">
        <v>2064.0700000000002</v>
      </c>
      <c r="F124" t="s">
        <v>294</v>
      </c>
      <c r="G124" t="s">
        <v>286</v>
      </c>
    </row>
    <row r="125" spans="1:7" x14ac:dyDescent="0.3">
      <c r="A125" t="s">
        <v>532</v>
      </c>
      <c r="B125" t="s">
        <v>142</v>
      </c>
      <c r="C125" t="s">
        <v>533</v>
      </c>
      <c r="D125" s="1">
        <v>45001</v>
      </c>
      <c r="E125">
        <v>3492.1</v>
      </c>
      <c r="F125" t="s">
        <v>294</v>
      </c>
      <c r="G125" t="s">
        <v>283</v>
      </c>
    </row>
    <row r="126" spans="1:7" x14ac:dyDescent="0.3">
      <c r="A126" t="s">
        <v>534</v>
      </c>
      <c r="B126" t="s">
        <v>90</v>
      </c>
      <c r="C126" t="s">
        <v>535</v>
      </c>
      <c r="D126" s="1">
        <v>44975</v>
      </c>
      <c r="E126">
        <v>4079.52</v>
      </c>
      <c r="F126" t="s">
        <v>282</v>
      </c>
      <c r="G126" t="s">
        <v>291</v>
      </c>
    </row>
    <row r="127" spans="1:7" x14ac:dyDescent="0.3">
      <c r="A127" t="s">
        <v>536</v>
      </c>
      <c r="B127" t="s">
        <v>21</v>
      </c>
      <c r="C127" t="s">
        <v>537</v>
      </c>
      <c r="D127" s="1">
        <v>45232</v>
      </c>
      <c r="E127">
        <v>4672.3</v>
      </c>
      <c r="F127" t="s">
        <v>294</v>
      </c>
      <c r="G127" t="s">
        <v>283</v>
      </c>
    </row>
    <row r="128" spans="1:7" x14ac:dyDescent="0.3">
      <c r="A128" t="s">
        <v>538</v>
      </c>
      <c r="B128" t="s">
        <v>125</v>
      </c>
      <c r="C128" t="s">
        <v>539</v>
      </c>
      <c r="D128" s="1">
        <v>45243</v>
      </c>
      <c r="E128">
        <v>1555.89</v>
      </c>
      <c r="F128" t="s">
        <v>294</v>
      </c>
      <c r="G128" t="s">
        <v>283</v>
      </c>
    </row>
    <row r="129" spans="1:7" x14ac:dyDescent="0.3">
      <c r="A129" t="s">
        <v>540</v>
      </c>
      <c r="B129" t="s">
        <v>161</v>
      </c>
      <c r="C129" t="s">
        <v>541</v>
      </c>
      <c r="D129" s="1">
        <v>45031</v>
      </c>
      <c r="E129">
        <v>2296.92</v>
      </c>
      <c r="F129" t="s">
        <v>294</v>
      </c>
      <c r="G129" t="s">
        <v>283</v>
      </c>
    </row>
    <row r="130" spans="1:7" x14ac:dyDescent="0.3">
      <c r="A130" t="s">
        <v>542</v>
      </c>
      <c r="B130" t="s">
        <v>70</v>
      </c>
      <c r="C130" t="s">
        <v>543</v>
      </c>
      <c r="D130" s="1">
        <v>45163</v>
      </c>
      <c r="E130">
        <v>1185.8699999999999</v>
      </c>
      <c r="F130" t="s">
        <v>282</v>
      </c>
      <c r="G130" t="s">
        <v>283</v>
      </c>
    </row>
    <row r="131" spans="1:7" x14ac:dyDescent="0.3">
      <c r="A131" t="s">
        <v>544</v>
      </c>
      <c r="B131" t="s">
        <v>151</v>
      </c>
      <c r="C131" t="s">
        <v>545</v>
      </c>
      <c r="D131" s="1">
        <v>44980</v>
      </c>
      <c r="E131">
        <v>4966.18</v>
      </c>
      <c r="F131" t="s">
        <v>282</v>
      </c>
      <c r="G131" t="s">
        <v>291</v>
      </c>
    </row>
    <row r="132" spans="1:7" x14ac:dyDescent="0.3">
      <c r="A132" t="s">
        <v>546</v>
      </c>
      <c r="B132" t="s">
        <v>68</v>
      </c>
      <c r="C132" t="s">
        <v>547</v>
      </c>
      <c r="D132" s="1">
        <v>45057</v>
      </c>
      <c r="E132">
        <v>4671.5</v>
      </c>
      <c r="F132" t="s">
        <v>294</v>
      </c>
      <c r="G132" t="s">
        <v>291</v>
      </c>
    </row>
    <row r="133" spans="1:7" x14ac:dyDescent="0.3">
      <c r="A133" t="s">
        <v>548</v>
      </c>
      <c r="B133" t="s">
        <v>119</v>
      </c>
      <c r="C133" t="s">
        <v>549</v>
      </c>
      <c r="D133" s="1">
        <v>45133</v>
      </c>
      <c r="E133">
        <v>2929.81</v>
      </c>
      <c r="F133" t="s">
        <v>294</v>
      </c>
      <c r="G133" t="s">
        <v>291</v>
      </c>
    </row>
    <row r="134" spans="1:7" x14ac:dyDescent="0.3">
      <c r="A134" t="s">
        <v>550</v>
      </c>
      <c r="B134" t="s">
        <v>17</v>
      </c>
      <c r="C134" t="s">
        <v>551</v>
      </c>
      <c r="D134" s="1">
        <v>45008</v>
      </c>
      <c r="E134">
        <v>4289.1499999999996</v>
      </c>
      <c r="F134" t="s">
        <v>282</v>
      </c>
      <c r="G134" t="s">
        <v>286</v>
      </c>
    </row>
    <row r="135" spans="1:7" x14ac:dyDescent="0.3">
      <c r="A135" t="s">
        <v>552</v>
      </c>
      <c r="B135" t="s">
        <v>21</v>
      </c>
      <c r="C135" t="s">
        <v>553</v>
      </c>
      <c r="D135" s="1">
        <v>45216</v>
      </c>
      <c r="E135">
        <v>2844.31</v>
      </c>
      <c r="F135" t="s">
        <v>282</v>
      </c>
      <c r="G135" t="s">
        <v>291</v>
      </c>
    </row>
    <row r="136" spans="1:7" x14ac:dyDescent="0.3">
      <c r="A136" t="s">
        <v>554</v>
      </c>
      <c r="B136" t="s">
        <v>43</v>
      </c>
      <c r="C136" t="s">
        <v>555</v>
      </c>
      <c r="D136" s="1">
        <v>45178</v>
      </c>
      <c r="E136">
        <v>3306.14</v>
      </c>
      <c r="F136" t="s">
        <v>294</v>
      </c>
      <c r="G136" t="s">
        <v>283</v>
      </c>
    </row>
    <row r="137" spans="1:7" x14ac:dyDescent="0.3">
      <c r="A137" t="s">
        <v>556</v>
      </c>
      <c r="B137" t="s">
        <v>142</v>
      </c>
      <c r="C137" t="s">
        <v>557</v>
      </c>
      <c r="D137" s="1">
        <v>45059</v>
      </c>
      <c r="E137">
        <v>901.06</v>
      </c>
      <c r="F137" t="s">
        <v>294</v>
      </c>
      <c r="G137" t="s">
        <v>291</v>
      </c>
    </row>
    <row r="138" spans="1:7" x14ac:dyDescent="0.3">
      <c r="A138" t="s">
        <v>558</v>
      </c>
      <c r="B138" t="s">
        <v>100</v>
      </c>
      <c r="C138" t="s">
        <v>559</v>
      </c>
      <c r="D138" s="1">
        <v>45224</v>
      </c>
      <c r="E138">
        <v>3898.72</v>
      </c>
      <c r="F138" t="s">
        <v>294</v>
      </c>
      <c r="G138" t="s">
        <v>283</v>
      </c>
    </row>
    <row r="139" spans="1:7" x14ac:dyDescent="0.3">
      <c r="A139" t="s">
        <v>560</v>
      </c>
      <c r="B139" t="s">
        <v>68</v>
      </c>
      <c r="C139" t="s">
        <v>561</v>
      </c>
      <c r="D139" s="1">
        <v>45286</v>
      </c>
      <c r="E139">
        <v>1074.71</v>
      </c>
      <c r="F139" t="s">
        <v>299</v>
      </c>
      <c r="G139" t="s">
        <v>286</v>
      </c>
    </row>
    <row r="140" spans="1:7" x14ac:dyDescent="0.3">
      <c r="A140" t="s">
        <v>562</v>
      </c>
      <c r="B140" t="s">
        <v>84</v>
      </c>
      <c r="C140" t="s">
        <v>563</v>
      </c>
      <c r="D140" s="1">
        <v>45209</v>
      </c>
      <c r="E140">
        <v>4217.3</v>
      </c>
      <c r="F140" t="s">
        <v>282</v>
      </c>
      <c r="G140" t="s">
        <v>283</v>
      </c>
    </row>
    <row r="141" spans="1:7" x14ac:dyDescent="0.3">
      <c r="A141" t="s">
        <v>564</v>
      </c>
      <c r="B141" t="s">
        <v>50</v>
      </c>
      <c r="C141" t="s">
        <v>565</v>
      </c>
      <c r="D141" s="1">
        <v>44962</v>
      </c>
      <c r="E141">
        <v>4019.13</v>
      </c>
      <c r="F141" t="s">
        <v>299</v>
      </c>
      <c r="G141" t="s">
        <v>283</v>
      </c>
    </row>
    <row r="142" spans="1:7" x14ac:dyDescent="0.3">
      <c r="A142" t="s">
        <v>566</v>
      </c>
      <c r="B142" t="s">
        <v>161</v>
      </c>
      <c r="C142" t="s">
        <v>567</v>
      </c>
      <c r="D142" s="1">
        <v>45092</v>
      </c>
      <c r="E142">
        <v>3689.35</v>
      </c>
      <c r="F142" t="s">
        <v>282</v>
      </c>
      <c r="G142" t="s">
        <v>283</v>
      </c>
    </row>
    <row r="143" spans="1:7" x14ac:dyDescent="0.3">
      <c r="A143" t="s">
        <v>568</v>
      </c>
      <c r="B143" t="s">
        <v>100</v>
      </c>
      <c r="C143" t="s">
        <v>569</v>
      </c>
      <c r="D143" s="1">
        <v>45231</v>
      </c>
      <c r="E143">
        <v>662.72</v>
      </c>
      <c r="F143" t="s">
        <v>282</v>
      </c>
      <c r="G143" t="s">
        <v>286</v>
      </c>
    </row>
    <row r="144" spans="1:7" x14ac:dyDescent="0.3">
      <c r="A144" t="s">
        <v>570</v>
      </c>
      <c r="B144" t="s">
        <v>50</v>
      </c>
      <c r="C144" t="s">
        <v>571</v>
      </c>
      <c r="D144" s="1">
        <v>45190</v>
      </c>
      <c r="E144">
        <v>1864.08</v>
      </c>
      <c r="F144" t="s">
        <v>282</v>
      </c>
      <c r="G144" t="s">
        <v>291</v>
      </c>
    </row>
    <row r="145" spans="1:7" x14ac:dyDescent="0.3">
      <c r="A145" t="s">
        <v>572</v>
      </c>
      <c r="B145" t="s">
        <v>177</v>
      </c>
      <c r="C145" t="s">
        <v>573</v>
      </c>
      <c r="D145" s="1">
        <v>45154</v>
      </c>
      <c r="E145">
        <v>1684.01</v>
      </c>
      <c r="F145" t="s">
        <v>282</v>
      </c>
      <c r="G145" t="s">
        <v>291</v>
      </c>
    </row>
    <row r="146" spans="1:7" x14ac:dyDescent="0.3">
      <c r="A146" t="s">
        <v>574</v>
      </c>
      <c r="B146" t="s">
        <v>163</v>
      </c>
      <c r="C146" t="s">
        <v>575</v>
      </c>
      <c r="D146" s="1">
        <v>45241</v>
      </c>
      <c r="E146">
        <v>2120.61</v>
      </c>
      <c r="F146" t="s">
        <v>282</v>
      </c>
      <c r="G146" t="s">
        <v>286</v>
      </c>
    </row>
    <row r="147" spans="1:7" x14ac:dyDescent="0.3">
      <c r="A147" t="s">
        <v>576</v>
      </c>
      <c r="B147" t="s">
        <v>63</v>
      </c>
      <c r="C147" t="s">
        <v>577</v>
      </c>
      <c r="D147" s="1">
        <v>44931</v>
      </c>
      <c r="E147">
        <v>894.39</v>
      </c>
      <c r="F147" t="s">
        <v>282</v>
      </c>
      <c r="G147" t="s">
        <v>283</v>
      </c>
    </row>
    <row r="148" spans="1:7" x14ac:dyDescent="0.3">
      <c r="A148" t="s">
        <v>578</v>
      </c>
      <c r="B148" t="s">
        <v>61</v>
      </c>
      <c r="C148" t="s">
        <v>579</v>
      </c>
      <c r="D148" s="1">
        <v>45243</v>
      </c>
      <c r="E148">
        <v>4716.3100000000004</v>
      </c>
      <c r="F148" t="s">
        <v>282</v>
      </c>
      <c r="G148" t="s">
        <v>291</v>
      </c>
    </row>
    <row r="149" spans="1:7" x14ac:dyDescent="0.3">
      <c r="A149" t="s">
        <v>580</v>
      </c>
      <c r="B149" t="s">
        <v>97</v>
      </c>
      <c r="C149" t="s">
        <v>581</v>
      </c>
      <c r="D149" s="1">
        <v>45266</v>
      </c>
      <c r="E149">
        <v>2992.11</v>
      </c>
      <c r="F149" t="s">
        <v>299</v>
      </c>
      <c r="G149" t="s">
        <v>286</v>
      </c>
    </row>
    <row r="150" spans="1:7" x14ac:dyDescent="0.3">
      <c r="A150" t="s">
        <v>582</v>
      </c>
      <c r="B150" t="s">
        <v>100</v>
      </c>
      <c r="C150" t="s">
        <v>583</v>
      </c>
      <c r="D150" s="1">
        <v>45133</v>
      </c>
      <c r="E150">
        <v>1874.86</v>
      </c>
      <c r="F150" t="s">
        <v>294</v>
      </c>
      <c r="G150" t="s">
        <v>291</v>
      </c>
    </row>
    <row r="151" spans="1:7" x14ac:dyDescent="0.3">
      <c r="A151" t="s">
        <v>584</v>
      </c>
      <c r="B151" t="s">
        <v>66</v>
      </c>
      <c r="C151" t="s">
        <v>585</v>
      </c>
      <c r="D151" s="1">
        <v>45154</v>
      </c>
      <c r="E151">
        <v>2286.42</v>
      </c>
      <c r="F151" t="s">
        <v>294</v>
      </c>
      <c r="G151" t="s">
        <v>286</v>
      </c>
    </row>
    <row r="152" spans="1:7" x14ac:dyDescent="0.3">
      <c r="A152" t="s">
        <v>586</v>
      </c>
      <c r="B152" t="s">
        <v>34</v>
      </c>
      <c r="C152" t="s">
        <v>587</v>
      </c>
      <c r="D152" s="1">
        <v>44954</v>
      </c>
      <c r="E152">
        <v>2512.41</v>
      </c>
      <c r="F152" t="s">
        <v>299</v>
      </c>
      <c r="G152" t="s">
        <v>283</v>
      </c>
    </row>
    <row r="153" spans="1:7" x14ac:dyDescent="0.3">
      <c r="A153" t="s">
        <v>588</v>
      </c>
      <c r="B153" t="s">
        <v>40</v>
      </c>
      <c r="C153" t="s">
        <v>589</v>
      </c>
      <c r="D153" s="1">
        <v>45030</v>
      </c>
      <c r="E153">
        <v>3202.67</v>
      </c>
      <c r="F153" t="s">
        <v>299</v>
      </c>
      <c r="G153" t="s">
        <v>291</v>
      </c>
    </row>
    <row r="154" spans="1:7" x14ac:dyDescent="0.3">
      <c r="A154" t="s">
        <v>590</v>
      </c>
      <c r="B154" t="s">
        <v>125</v>
      </c>
      <c r="C154" t="s">
        <v>591</v>
      </c>
      <c r="D154" s="1">
        <v>45115</v>
      </c>
      <c r="E154">
        <v>2820.56</v>
      </c>
      <c r="F154" t="s">
        <v>299</v>
      </c>
      <c r="G154" t="s">
        <v>286</v>
      </c>
    </row>
    <row r="155" spans="1:7" x14ac:dyDescent="0.3">
      <c r="A155" t="s">
        <v>592</v>
      </c>
      <c r="B155" t="s">
        <v>50</v>
      </c>
      <c r="C155" t="s">
        <v>593</v>
      </c>
      <c r="D155" s="1">
        <v>44991</v>
      </c>
      <c r="E155">
        <v>4637.26</v>
      </c>
      <c r="F155" t="s">
        <v>299</v>
      </c>
      <c r="G155" t="s">
        <v>291</v>
      </c>
    </row>
    <row r="156" spans="1:7" x14ac:dyDescent="0.3">
      <c r="A156" t="s">
        <v>594</v>
      </c>
      <c r="B156" t="s">
        <v>21</v>
      </c>
      <c r="C156" t="s">
        <v>595</v>
      </c>
      <c r="D156" s="1">
        <v>44929</v>
      </c>
      <c r="E156">
        <v>2736.34</v>
      </c>
      <c r="F156" t="s">
        <v>282</v>
      </c>
      <c r="G156" t="s">
        <v>291</v>
      </c>
    </row>
    <row r="157" spans="1:7" x14ac:dyDescent="0.3">
      <c r="A157" t="s">
        <v>596</v>
      </c>
      <c r="B157" t="s">
        <v>81</v>
      </c>
      <c r="C157" t="s">
        <v>597</v>
      </c>
      <c r="D157" s="1">
        <v>45252</v>
      </c>
      <c r="E157">
        <v>4964.71</v>
      </c>
      <c r="F157" t="s">
        <v>294</v>
      </c>
      <c r="G157" t="s">
        <v>291</v>
      </c>
    </row>
    <row r="158" spans="1:7" x14ac:dyDescent="0.3">
      <c r="A158" t="s">
        <v>598</v>
      </c>
      <c r="B158" t="s">
        <v>84</v>
      </c>
      <c r="C158" t="s">
        <v>599</v>
      </c>
      <c r="D158" s="1">
        <v>45058</v>
      </c>
      <c r="E158">
        <v>4331.41</v>
      </c>
      <c r="F158" t="s">
        <v>282</v>
      </c>
      <c r="G158" t="s">
        <v>291</v>
      </c>
    </row>
    <row r="159" spans="1:7" x14ac:dyDescent="0.3">
      <c r="A159" t="s">
        <v>600</v>
      </c>
      <c r="B159" t="s">
        <v>90</v>
      </c>
      <c r="C159" t="s">
        <v>601</v>
      </c>
      <c r="D159" s="1">
        <v>45119</v>
      </c>
      <c r="E159">
        <v>1438.3</v>
      </c>
      <c r="F159" t="s">
        <v>294</v>
      </c>
      <c r="G159" t="s">
        <v>286</v>
      </c>
    </row>
    <row r="160" spans="1:7" x14ac:dyDescent="0.3">
      <c r="A160" t="s">
        <v>602</v>
      </c>
      <c r="B160" t="s">
        <v>34</v>
      </c>
      <c r="C160" t="s">
        <v>603</v>
      </c>
      <c r="D160" s="1">
        <v>45024</v>
      </c>
      <c r="E160">
        <v>4687.68</v>
      </c>
      <c r="F160" t="s">
        <v>294</v>
      </c>
      <c r="G160" t="s">
        <v>283</v>
      </c>
    </row>
    <row r="161" spans="1:7" x14ac:dyDescent="0.3">
      <c r="A161" t="s">
        <v>604</v>
      </c>
      <c r="B161" t="s">
        <v>37</v>
      </c>
      <c r="C161" t="s">
        <v>605</v>
      </c>
      <c r="D161" s="1">
        <v>45277</v>
      </c>
      <c r="E161">
        <v>1023.65</v>
      </c>
      <c r="F161" t="s">
        <v>299</v>
      </c>
      <c r="G161" t="s">
        <v>286</v>
      </c>
    </row>
    <row r="162" spans="1:7" x14ac:dyDescent="0.3">
      <c r="A162" t="s">
        <v>606</v>
      </c>
      <c r="B162" t="s">
        <v>28</v>
      </c>
      <c r="C162" t="s">
        <v>607</v>
      </c>
      <c r="D162" s="1">
        <v>45094</v>
      </c>
      <c r="E162">
        <v>4178.5200000000004</v>
      </c>
      <c r="F162" t="s">
        <v>282</v>
      </c>
      <c r="G162" t="s">
        <v>286</v>
      </c>
    </row>
    <row r="163" spans="1:7" x14ac:dyDescent="0.3">
      <c r="A163" t="s">
        <v>608</v>
      </c>
      <c r="B163" t="s">
        <v>234</v>
      </c>
      <c r="C163" t="s">
        <v>609</v>
      </c>
      <c r="D163" s="1">
        <v>44927</v>
      </c>
      <c r="E163">
        <v>2212.8000000000002</v>
      </c>
      <c r="F163" t="s">
        <v>299</v>
      </c>
      <c r="G163" t="s">
        <v>286</v>
      </c>
    </row>
    <row r="164" spans="1:7" x14ac:dyDescent="0.3">
      <c r="A164" t="s">
        <v>610</v>
      </c>
      <c r="B164" t="s">
        <v>37</v>
      </c>
      <c r="C164" t="s">
        <v>611</v>
      </c>
      <c r="D164" s="1">
        <v>45104</v>
      </c>
      <c r="E164">
        <v>4450.88</v>
      </c>
      <c r="F164" t="s">
        <v>282</v>
      </c>
      <c r="G164" t="s">
        <v>283</v>
      </c>
    </row>
    <row r="165" spans="1:7" x14ac:dyDescent="0.3">
      <c r="A165" t="s">
        <v>612</v>
      </c>
      <c r="B165" t="s">
        <v>61</v>
      </c>
      <c r="C165" t="s">
        <v>613</v>
      </c>
      <c r="D165" s="1">
        <v>45135</v>
      </c>
      <c r="E165">
        <v>4406.26</v>
      </c>
      <c r="F165" t="s">
        <v>294</v>
      </c>
      <c r="G165" t="s">
        <v>291</v>
      </c>
    </row>
    <row r="166" spans="1:7" x14ac:dyDescent="0.3">
      <c r="A166" t="s">
        <v>614</v>
      </c>
      <c r="B166" t="s">
        <v>97</v>
      </c>
      <c r="C166" t="s">
        <v>615</v>
      </c>
      <c r="D166" s="1">
        <v>45020</v>
      </c>
      <c r="E166">
        <v>4126.66</v>
      </c>
      <c r="F166" t="s">
        <v>299</v>
      </c>
      <c r="G166" t="s">
        <v>291</v>
      </c>
    </row>
    <row r="167" spans="1:7" x14ac:dyDescent="0.3">
      <c r="A167" t="s">
        <v>616</v>
      </c>
      <c r="B167" t="s">
        <v>40</v>
      </c>
      <c r="C167" t="s">
        <v>617</v>
      </c>
      <c r="D167" s="1">
        <v>44938</v>
      </c>
      <c r="E167">
        <v>4055.14</v>
      </c>
      <c r="F167" t="s">
        <v>299</v>
      </c>
      <c r="G167" t="s">
        <v>291</v>
      </c>
    </row>
    <row r="168" spans="1:7" x14ac:dyDescent="0.3">
      <c r="A168" t="s">
        <v>618</v>
      </c>
      <c r="B168" t="s">
        <v>125</v>
      </c>
      <c r="C168" t="s">
        <v>619</v>
      </c>
      <c r="D168" s="1">
        <v>45245</v>
      </c>
      <c r="E168">
        <v>1871.06</v>
      </c>
      <c r="F168" t="s">
        <v>294</v>
      </c>
      <c r="G168" t="s">
        <v>283</v>
      </c>
    </row>
    <row r="169" spans="1:7" x14ac:dyDescent="0.3">
      <c r="A169" t="s">
        <v>620</v>
      </c>
      <c r="B169" t="s">
        <v>90</v>
      </c>
      <c r="C169" t="s">
        <v>621</v>
      </c>
      <c r="D169" s="1">
        <v>45198</v>
      </c>
      <c r="E169">
        <v>864.14</v>
      </c>
      <c r="F169" t="s">
        <v>294</v>
      </c>
      <c r="G169" t="s">
        <v>291</v>
      </c>
    </row>
    <row r="170" spans="1:7" x14ac:dyDescent="0.3">
      <c r="A170" t="s">
        <v>622</v>
      </c>
      <c r="B170" t="s">
        <v>45</v>
      </c>
      <c r="C170" t="s">
        <v>623</v>
      </c>
      <c r="D170" s="1">
        <v>45131</v>
      </c>
      <c r="E170">
        <v>2313.41</v>
      </c>
      <c r="F170" t="s">
        <v>294</v>
      </c>
      <c r="G170" t="s">
        <v>283</v>
      </c>
    </row>
    <row r="171" spans="1:7" x14ac:dyDescent="0.3">
      <c r="A171" t="s">
        <v>624</v>
      </c>
      <c r="B171" t="s">
        <v>129</v>
      </c>
      <c r="C171" t="s">
        <v>625</v>
      </c>
      <c r="D171" s="1">
        <v>44988</v>
      </c>
      <c r="E171">
        <v>1280.8599999999999</v>
      </c>
      <c r="F171" t="s">
        <v>299</v>
      </c>
      <c r="G171" t="s">
        <v>291</v>
      </c>
    </row>
    <row r="172" spans="1:7" x14ac:dyDescent="0.3">
      <c r="A172" t="s">
        <v>626</v>
      </c>
      <c r="B172" t="s">
        <v>168</v>
      </c>
      <c r="C172" t="s">
        <v>627</v>
      </c>
      <c r="D172" s="1">
        <v>45034</v>
      </c>
      <c r="E172">
        <v>3627.28</v>
      </c>
      <c r="F172" t="s">
        <v>282</v>
      </c>
      <c r="G172" t="s">
        <v>291</v>
      </c>
    </row>
    <row r="173" spans="1:7" x14ac:dyDescent="0.3">
      <c r="A173" t="s">
        <v>628</v>
      </c>
      <c r="B173" t="s">
        <v>185</v>
      </c>
      <c r="C173" t="s">
        <v>629</v>
      </c>
      <c r="D173" s="1">
        <v>44994</v>
      </c>
      <c r="E173">
        <v>2057.4499999999998</v>
      </c>
      <c r="F173" t="s">
        <v>299</v>
      </c>
      <c r="G173" t="s">
        <v>286</v>
      </c>
    </row>
    <row r="174" spans="1:7" x14ac:dyDescent="0.3">
      <c r="A174" t="s">
        <v>630</v>
      </c>
      <c r="B174" t="s">
        <v>66</v>
      </c>
      <c r="C174" t="s">
        <v>631</v>
      </c>
      <c r="D174" s="1">
        <v>45081</v>
      </c>
      <c r="E174">
        <v>4890.25</v>
      </c>
      <c r="F174" t="s">
        <v>282</v>
      </c>
      <c r="G174" t="s">
        <v>283</v>
      </c>
    </row>
    <row r="175" spans="1:7" x14ac:dyDescent="0.3">
      <c r="A175" t="s">
        <v>632</v>
      </c>
      <c r="B175" t="s">
        <v>50</v>
      </c>
      <c r="C175" t="s">
        <v>633</v>
      </c>
      <c r="D175" s="1">
        <v>45230</v>
      </c>
      <c r="E175">
        <v>3384.37</v>
      </c>
      <c r="F175" t="s">
        <v>299</v>
      </c>
      <c r="G175" t="s">
        <v>286</v>
      </c>
    </row>
    <row r="176" spans="1:7" x14ac:dyDescent="0.3">
      <c r="A176" t="s">
        <v>634</v>
      </c>
      <c r="B176" t="s">
        <v>177</v>
      </c>
      <c r="C176" t="s">
        <v>635</v>
      </c>
      <c r="D176" s="1">
        <v>45221</v>
      </c>
      <c r="E176">
        <v>4201.16</v>
      </c>
      <c r="F176" t="s">
        <v>299</v>
      </c>
      <c r="G176" t="s">
        <v>286</v>
      </c>
    </row>
    <row r="177" spans="1:7" x14ac:dyDescent="0.3">
      <c r="A177" t="s">
        <v>636</v>
      </c>
      <c r="B177" t="s">
        <v>92</v>
      </c>
      <c r="C177" t="s">
        <v>637</v>
      </c>
      <c r="D177" s="1">
        <v>45042</v>
      </c>
      <c r="E177">
        <v>1096.3599999999999</v>
      </c>
      <c r="F177" t="s">
        <v>294</v>
      </c>
      <c r="G177" t="s">
        <v>286</v>
      </c>
    </row>
    <row r="178" spans="1:7" x14ac:dyDescent="0.3">
      <c r="A178" t="s">
        <v>638</v>
      </c>
      <c r="B178" t="s">
        <v>139</v>
      </c>
      <c r="C178" t="s">
        <v>639</v>
      </c>
      <c r="D178" s="1">
        <v>45154</v>
      </c>
      <c r="E178">
        <v>4379.07</v>
      </c>
      <c r="F178" t="s">
        <v>282</v>
      </c>
      <c r="G178" t="s">
        <v>283</v>
      </c>
    </row>
    <row r="179" spans="1:7" x14ac:dyDescent="0.3">
      <c r="A179" t="s">
        <v>640</v>
      </c>
      <c r="B179" t="s">
        <v>151</v>
      </c>
      <c r="C179" t="s">
        <v>641</v>
      </c>
      <c r="D179" s="1">
        <v>44943</v>
      </c>
      <c r="E179">
        <v>4652.41</v>
      </c>
      <c r="F179" t="s">
        <v>299</v>
      </c>
      <c r="G179" t="s">
        <v>283</v>
      </c>
    </row>
    <row r="180" spans="1:7" x14ac:dyDescent="0.3">
      <c r="A180" t="s">
        <v>642</v>
      </c>
      <c r="B180" t="s">
        <v>252</v>
      </c>
      <c r="C180" t="s">
        <v>643</v>
      </c>
      <c r="D180" s="1">
        <v>44993</v>
      </c>
      <c r="E180">
        <v>2691.78</v>
      </c>
      <c r="F180" t="s">
        <v>299</v>
      </c>
      <c r="G180" t="s">
        <v>291</v>
      </c>
    </row>
    <row r="181" spans="1:7" x14ac:dyDescent="0.3">
      <c r="A181" t="s">
        <v>644</v>
      </c>
      <c r="B181" t="s">
        <v>163</v>
      </c>
      <c r="C181" t="s">
        <v>645</v>
      </c>
      <c r="D181" s="1">
        <v>44933</v>
      </c>
      <c r="E181">
        <v>3228.14</v>
      </c>
      <c r="F181" t="s">
        <v>294</v>
      </c>
      <c r="G181" t="s">
        <v>286</v>
      </c>
    </row>
    <row r="182" spans="1:7" x14ac:dyDescent="0.3">
      <c r="A182" t="s">
        <v>646</v>
      </c>
      <c r="B182" t="s">
        <v>72</v>
      </c>
      <c r="C182" t="s">
        <v>647</v>
      </c>
      <c r="D182" s="1">
        <v>45172</v>
      </c>
      <c r="E182">
        <v>3941.64</v>
      </c>
      <c r="F182" t="s">
        <v>294</v>
      </c>
      <c r="G182" t="s">
        <v>291</v>
      </c>
    </row>
    <row r="183" spans="1:7" x14ac:dyDescent="0.3">
      <c r="A183" t="s">
        <v>648</v>
      </c>
      <c r="B183" t="s">
        <v>142</v>
      </c>
      <c r="C183" t="s">
        <v>649</v>
      </c>
      <c r="D183" s="1">
        <v>45028</v>
      </c>
      <c r="E183">
        <v>1286.77</v>
      </c>
      <c r="F183" t="s">
        <v>282</v>
      </c>
      <c r="G183" t="s">
        <v>286</v>
      </c>
    </row>
    <row r="184" spans="1:7" x14ac:dyDescent="0.3">
      <c r="A184" t="s">
        <v>650</v>
      </c>
      <c r="B184" t="s">
        <v>24</v>
      </c>
      <c r="C184" t="s">
        <v>651</v>
      </c>
      <c r="D184" s="1">
        <v>44960</v>
      </c>
      <c r="E184">
        <v>2761.55</v>
      </c>
      <c r="F184" t="s">
        <v>299</v>
      </c>
      <c r="G184" t="s">
        <v>283</v>
      </c>
    </row>
    <row r="185" spans="1:7" x14ac:dyDescent="0.3">
      <c r="A185" t="s">
        <v>652</v>
      </c>
      <c r="B185" t="s">
        <v>234</v>
      </c>
      <c r="C185" t="s">
        <v>653</v>
      </c>
      <c r="D185" s="1">
        <v>44983</v>
      </c>
      <c r="E185">
        <v>2293.98</v>
      </c>
      <c r="F185" t="s">
        <v>282</v>
      </c>
      <c r="G185" t="s">
        <v>283</v>
      </c>
    </row>
    <row r="186" spans="1:7" x14ac:dyDescent="0.3">
      <c r="A186" t="s">
        <v>654</v>
      </c>
      <c r="B186" t="s">
        <v>177</v>
      </c>
      <c r="C186" t="s">
        <v>655</v>
      </c>
      <c r="D186" s="1">
        <v>45006</v>
      </c>
      <c r="E186">
        <v>1158.68</v>
      </c>
      <c r="F186" t="s">
        <v>299</v>
      </c>
      <c r="G186" t="s">
        <v>283</v>
      </c>
    </row>
    <row r="187" spans="1:7" x14ac:dyDescent="0.3">
      <c r="A187" t="s">
        <v>656</v>
      </c>
      <c r="B187" t="s">
        <v>123</v>
      </c>
      <c r="C187" t="s">
        <v>657</v>
      </c>
      <c r="D187" s="1">
        <v>45012</v>
      </c>
      <c r="E187">
        <v>2153.9</v>
      </c>
      <c r="F187" t="s">
        <v>282</v>
      </c>
      <c r="G187" t="s">
        <v>286</v>
      </c>
    </row>
    <row r="188" spans="1:7" x14ac:dyDescent="0.3">
      <c r="A188" t="s">
        <v>658</v>
      </c>
      <c r="B188" t="s">
        <v>117</v>
      </c>
      <c r="C188" t="s">
        <v>659</v>
      </c>
      <c r="D188" s="1">
        <v>44970</v>
      </c>
      <c r="E188">
        <v>806.78</v>
      </c>
      <c r="F188" t="s">
        <v>294</v>
      </c>
      <c r="G188" t="s">
        <v>283</v>
      </c>
    </row>
    <row r="189" spans="1:7" x14ac:dyDescent="0.3">
      <c r="A189" t="s">
        <v>660</v>
      </c>
      <c r="B189" t="s">
        <v>112</v>
      </c>
      <c r="C189" t="s">
        <v>661</v>
      </c>
      <c r="D189" s="1">
        <v>45028</v>
      </c>
      <c r="E189">
        <v>616.15</v>
      </c>
      <c r="F189" t="s">
        <v>299</v>
      </c>
      <c r="G189" t="s">
        <v>286</v>
      </c>
    </row>
    <row r="190" spans="1:7" x14ac:dyDescent="0.3">
      <c r="A190" t="s">
        <v>662</v>
      </c>
      <c r="B190" t="s">
        <v>40</v>
      </c>
      <c r="C190" t="s">
        <v>663</v>
      </c>
      <c r="D190" s="1">
        <v>45204</v>
      </c>
      <c r="E190">
        <v>1108.25</v>
      </c>
      <c r="F190" t="s">
        <v>282</v>
      </c>
      <c r="G190" t="s">
        <v>291</v>
      </c>
    </row>
    <row r="191" spans="1:7" x14ac:dyDescent="0.3">
      <c r="A191" t="s">
        <v>664</v>
      </c>
      <c r="B191" t="s">
        <v>45</v>
      </c>
      <c r="C191" t="s">
        <v>665</v>
      </c>
      <c r="D191" s="1">
        <v>45246</v>
      </c>
      <c r="E191">
        <v>4834.0200000000004</v>
      </c>
      <c r="F191" t="s">
        <v>294</v>
      </c>
      <c r="G191" t="s">
        <v>286</v>
      </c>
    </row>
    <row r="192" spans="1:7" x14ac:dyDescent="0.3">
      <c r="A192" t="s">
        <v>666</v>
      </c>
      <c r="B192" t="s">
        <v>56</v>
      </c>
      <c r="C192" t="s">
        <v>667</v>
      </c>
      <c r="D192" s="1">
        <v>45028</v>
      </c>
      <c r="E192">
        <v>2972.88</v>
      </c>
      <c r="F192" t="s">
        <v>294</v>
      </c>
      <c r="G192" t="s">
        <v>291</v>
      </c>
    </row>
    <row r="193" spans="1:7" x14ac:dyDescent="0.3">
      <c r="A193" t="s">
        <v>668</v>
      </c>
      <c r="B193" t="s">
        <v>252</v>
      </c>
      <c r="C193" t="s">
        <v>669</v>
      </c>
      <c r="D193" s="1">
        <v>45169</v>
      </c>
      <c r="E193">
        <v>4846.2</v>
      </c>
      <c r="F193" t="s">
        <v>282</v>
      </c>
      <c r="G193" t="s">
        <v>286</v>
      </c>
    </row>
    <row r="194" spans="1:7" x14ac:dyDescent="0.3">
      <c r="A194" t="s">
        <v>670</v>
      </c>
      <c r="B194" t="s">
        <v>100</v>
      </c>
      <c r="C194" t="s">
        <v>671</v>
      </c>
      <c r="D194" s="1">
        <v>45184</v>
      </c>
      <c r="E194">
        <v>2446.2399999999998</v>
      </c>
      <c r="F194" t="s">
        <v>299</v>
      </c>
      <c r="G194" t="s">
        <v>291</v>
      </c>
    </row>
    <row r="195" spans="1:7" x14ac:dyDescent="0.3">
      <c r="A195" t="s">
        <v>672</v>
      </c>
      <c r="B195" t="s">
        <v>154</v>
      </c>
      <c r="C195" t="s">
        <v>673</v>
      </c>
      <c r="D195" s="1">
        <v>45022</v>
      </c>
      <c r="E195">
        <v>1903.17</v>
      </c>
      <c r="F195" t="s">
        <v>299</v>
      </c>
      <c r="G195" t="s">
        <v>283</v>
      </c>
    </row>
    <row r="196" spans="1:7" x14ac:dyDescent="0.3">
      <c r="A196" t="s">
        <v>674</v>
      </c>
      <c r="B196" t="s">
        <v>17</v>
      </c>
      <c r="C196" t="s">
        <v>675</v>
      </c>
      <c r="D196" s="1">
        <v>45157</v>
      </c>
      <c r="E196">
        <v>2777.64</v>
      </c>
      <c r="F196" t="s">
        <v>294</v>
      </c>
      <c r="G196" t="s">
        <v>291</v>
      </c>
    </row>
    <row r="197" spans="1:7" x14ac:dyDescent="0.3">
      <c r="A197" t="s">
        <v>676</v>
      </c>
      <c r="B197" t="s">
        <v>28</v>
      </c>
      <c r="C197" t="s">
        <v>677</v>
      </c>
      <c r="D197" s="1">
        <v>45225</v>
      </c>
      <c r="E197">
        <v>2477.8000000000002</v>
      </c>
      <c r="F197" t="s">
        <v>299</v>
      </c>
      <c r="G197" t="s">
        <v>283</v>
      </c>
    </row>
    <row r="198" spans="1:7" x14ac:dyDescent="0.3">
      <c r="A198" t="s">
        <v>678</v>
      </c>
      <c r="B198" t="s">
        <v>31</v>
      </c>
      <c r="C198" t="s">
        <v>679</v>
      </c>
      <c r="D198" s="1">
        <v>45017</v>
      </c>
      <c r="E198">
        <v>975.49</v>
      </c>
      <c r="F198" t="s">
        <v>299</v>
      </c>
      <c r="G198" t="s">
        <v>283</v>
      </c>
    </row>
    <row r="199" spans="1:7" x14ac:dyDescent="0.3">
      <c r="A199" t="s">
        <v>680</v>
      </c>
      <c r="B199" t="s">
        <v>43</v>
      </c>
      <c r="C199" t="s">
        <v>681</v>
      </c>
      <c r="D199" s="1">
        <v>45061</v>
      </c>
      <c r="E199">
        <v>3383.72</v>
      </c>
      <c r="F199" t="s">
        <v>299</v>
      </c>
      <c r="G199" t="s">
        <v>291</v>
      </c>
    </row>
    <row r="200" spans="1:7" x14ac:dyDescent="0.3">
      <c r="A200" t="s">
        <v>682</v>
      </c>
      <c r="B200" t="s">
        <v>151</v>
      </c>
      <c r="C200" t="s">
        <v>683</v>
      </c>
      <c r="D200" s="1">
        <v>45047</v>
      </c>
      <c r="E200">
        <v>1472.17</v>
      </c>
      <c r="F200" t="s">
        <v>294</v>
      </c>
      <c r="G200" t="s">
        <v>286</v>
      </c>
    </row>
    <row r="201" spans="1:7" x14ac:dyDescent="0.3">
      <c r="A201" t="s">
        <v>684</v>
      </c>
      <c r="B201" t="s">
        <v>163</v>
      </c>
      <c r="C201" t="s">
        <v>685</v>
      </c>
      <c r="D201" s="1">
        <v>45290</v>
      </c>
      <c r="E201">
        <v>3288.15</v>
      </c>
      <c r="F201" t="s">
        <v>282</v>
      </c>
      <c r="G201" t="s">
        <v>286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15865-3821-4D0B-8FCD-9022FD2E7E90}">
  <dimension ref="A1:G201"/>
  <sheetViews>
    <sheetView workbookViewId="0">
      <selection activeCell="D12" sqref="D12"/>
    </sheetView>
  </sheetViews>
  <sheetFormatPr defaultRowHeight="14" x14ac:dyDescent="0.3"/>
  <cols>
    <col min="1" max="1" width="16" bestFit="1" customWidth="1"/>
    <col min="2" max="2" width="11.08203125" bestFit="1" customWidth="1"/>
    <col min="3" max="3" width="10.83203125" bestFit="1" customWidth="1"/>
    <col min="4" max="4" width="18.1640625" bestFit="1" customWidth="1"/>
    <col min="5" max="5" width="18.08203125" bestFit="1" customWidth="1"/>
    <col min="6" max="6" width="16.58203125" bestFit="1" customWidth="1"/>
    <col min="7" max="7" width="9.5" bestFit="1" customWidth="1"/>
  </cols>
  <sheetData>
    <row r="1" spans="1:7" x14ac:dyDescent="0.3">
      <c r="A1" t="s">
        <v>0</v>
      </c>
      <c r="B1" t="s">
        <v>1</v>
      </c>
      <c r="C1" t="s">
        <v>2</v>
      </c>
      <c r="D1" t="s">
        <v>3</v>
      </c>
      <c r="E1" t="s">
        <v>4</v>
      </c>
      <c r="F1" t="s">
        <v>5</v>
      </c>
      <c r="G1" t="s">
        <v>6</v>
      </c>
    </row>
    <row r="2" spans="1:7" x14ac:dyDescent="0.3">
      <c r="A2" t="s">
        <v>7</v>
      </c>
      <c r="B2" t="s">
        <v>8</v>
      </c>
      <c r="C2" t="s">
        <v>9</v>
      </c>
      <c r="D2" s="1">
        <v>45147</v>
      </c>
      <c r="E2" s="2">
        <v>0.63541666666666663</v>
      </c>
      <c r="F2" t="s">
        <v>10</v>
      </c>
      <c r="G2" t="s">
        <v>11</v>
      </c>
    </row>
    <row r="3" spans="1:7" x14ac:dyDescent="0.3">
      <c r="A3" t="s">
        <v>12</v>
      </c>
      <c r="B3" t="s">
        <v>13</v>
      </c>
      <c r="C3" t="s">
        <v>14</v>
      </c>
      <c r="D3" s="1">
        <v>45086</v>
      </c>
      <c r="E3" s="2">
        <v>0.60416666666666663</v>
      </c>
      <c r="F3" t="s">
        <v>10</v>
      </c>
      <c r="G3" t="s">
        <v>15</v>
      </c>
    </row>
    <row r="4" spans="1:7" x14ac:dyDescent="0.3">
      <c r="A4" t="s">
        <v>16</v>
      </c>
      <c r="B4" t="s">
        <v>17</v>
      </c>
      <c r="C4" t="s">
        <v>14</v>
      </c>
      <c r="D4" s="1">
        <v>45105</v>
      </c>
      <c r="E4" s="2">
        <v>0.33333333333333331</v>
      </c>
      <c r="F4" t="s">
        <v>18</v>
      </c>
      <c r="G4" t="s">
        <v>19</v>
      </c>
    </row>
    <row r="5" spans="1:7" x14ac:dyDescent="0.3">
      <c r="A5" t="s">
        <v>20</v>
      </c>
      <c r="B5" t="s">
        <v>21</v>
      </c>
      <c r="C5" t="s">
        <v>22</v>
      </c>
      <c r="D5" s="1">
        <v>45170</v>
      </c>
      <c r="E5" s="2">
        <v>0.38541666666666669</v>
      </c>
      <c r="F5" t="s">
        <v>18</v>
      </c>
      <c r="G5" t="s">
        <v>19</v>
      </c>
    </row>
    <row r="6" spans="1:7" x14ac:dyDescent="0.3">
      <c r="A6" t="s">
        <v>23</v>
      </c>
      <c r="B6" t="s">
        <v>24</v>
      </c>
      <c r="C6" t="s">
        <v>25</v>
      </c>
      <c r="D6" s="1">
        <v>45113</v>
      </c>
      <c r="E6" s="2">
        <v>0.53125</v>
      </c>
      <c r="F6" t="s">
        <v>26</v>
      </c>
      <c r="G6" t="s">
        <v>15</v>
      </c>
    </row>
    <row r="7" spans="1:7" x14ac:dyDescent="0.3">
      <c r="A7" t="s">
        <v>27</v>
      </c>
      <c r="B7" t="s">
        <v>28</v>
      </c>
      <c r="C7" t="s">
        <v>22</v>
      </c>
      <c r="D7" s="1">
        <v>45096</v>
      </c>
      <c r="E7" s="2">
        <v>0.67708333333333337</v>
      </c>
      <c r="F7" t="s">
        <v>29</v>
      </c>
      <c r="G7" t="s">
        <v>11</v>
      </c>
    </row>
    <row r="8" spans="1:7" x14ac:dyDescent="0.3">
      <c r="A8" t="s">
        <v>30</v>
      </c>
      <c r="B8" t="s">
        <v>31</v>
      </c>
      <c r="C8" t="s">
        <v>32</v>
      </c>
      <c r="D8" s="1">
        <v>45025</v>
      </c>
      <c r="E8" s="2">
        <v>0.4375</v>
      </c>
      <c r="F8" t="s">
        <v>18</v>
      </c>
      <c r="G8" t="s">
        <v>11</v>
      </c>
    </row>
    <row r="9" spans="1:7" x14ac:dyDescent="0.3">
      <c r="A9" t="s">
        <v>33</v>
      </c>
      <c r="B9" t="s">
        <v>34</v>
      </c>
      <c r="C9" t="s">
        <v>35</v>
      </c>
      <c r="D9" s="1">
        <v>45070</v>
      </c>
      <c r="E9" s="2">
        <v>0.36458333333333331</v>
      </c>
      <c r="F9" t="s">
        <v>18</v>
      </c>
      <c r="G9" t="s">
        <v>19</v>
      </c>
    </row>
    <row r="10" spans="1:7" x14ac:dyDescent="0.3">
      <c r="A10" t="s">
        <v>36</v>
      </c>
      <c r="B10" t="s">
        <v>37</v>
      </c>
      <c r="C10" t="s">
        <v>35</v>
      </c>
      <c r="D10" s="1">
        <v>44990</v>
      </c>
      <c r="E10" s="2">
        <v>0.57291666666666663</v>
      </c>
      <c r="F10" t="s">
        <v>38</v>
      </c>
      <c r="G10" t="s">
        <v>11</v>
      </c>
    </row>
    <row r="11" spans="1:7" x14ac:dyDescent="0.3">
      <c r="A11" t="s">
        <v>39</v>
      </c>
      <c r="B11" t="s">
        <v>40</v>
      </c>
      <c r="C11" t="s">
        <v>25</v>
      </c>
      <c r="D11" s="1">
        <v>44939</v>
      </c>
      <c r="E11" s="2">
        <v>0.64583333333333337</v>
      </c>
      <c r="F11" t="s">
        <v>10</v>
      </c>
      <c r="G11" t="s">
        <v>41</v>
      </c>
    </row>
    <row r="12" spans="1:7" x14ac:dyDescent="0.3">
      <c r="A12" t="s">
        <v>42</v>
      </c>
      <c r="B12" t="s">
        <v>43</v>
      </c>
      <c r="C12" t="s">
        <v>32</v>
      </c>
      <c r="D12" s="1">
        <v>45242</v>
      </c>
      <c r="E12" s="2">
        <v>0.66666666666666663</v>
      </c>
      <c r="F12" t="s">
        <v>29</v>
      </c>
      <c r="G12" t="s">
        <v>15</v>
      </c>
    </row>
    <row r="13" spans="1:7" x14ac:dyDescent="0.3">
      <c r="A13" t="s">
        <v>44</v>
      </c>
      <c r="B13" t="s">
        <v>45</v>
      </c>
      <c r="C13" t="s">
        <v>25</v>
      </c>
      <c r="D13" s="1">
        <v>45053</v>
      </c>
      <c r="E13" s="2">
        <v>0.41666666666666669</v>
      </c>
      <c r="F13" t="s">
        <v>38</v>
      </c>
      <c r="G13" t="s">
        <v>41</v>
      </c>
    </row>
    <row r="14" spans="1:7" x14ac:dyDescent="0.3">
      <c r="A14" t="s">
        <v>46</v>
      </c>
      <c r="B14" t="s">
        <v>47</v>
      </c>
      <c r="C14" t="s">
        <v>48</v>
      </c>
      <c r="D14" s="1">
        <v>45154</v>
      </c>
      <c r="E14" s="2">
        <v>0.5</v>
      </c>
      <c r="F14" t="s">
        <v>26</v>
      </c>
      <c r="G14" t="s">
        <v>11</v>
      </c>
    </row>
    <row r="15" spans="1:7" x14ac:dyDescent="0.3">
      <c r="A15" t="s">
        <v>49</v>
      </c>
      <c r="B15" t="s">
        <v>50</v>
      </c>
      <c r="C15" t="s">
        <v>35</v>
      </c>
      <c r="D15" s="1">
        <v>45071</v>
      </c>
      <c r="E15" s="2">
        <v>0.4375</v>
      </c>
      <c r="F15" t="s">
        <v>26</v>
      </c>
      <c r="G15" t="s">
        <v>19</v>
      </c>
    </row>
    <row r="16" spans="1:7" x14ac:dyDescent="0.3">
      <c r="A16" t="s">
        <v>51</v>
      </c>
      <c r="B16" t="s">
        <v>52</v>
      </c>
      <c r="C16" t="s">
        <v>14</v>
      </c>
      <c r="D16" s="1">
        <v>44941</v>
      </c>
      <c r="E16" s="2">
        <v>0.71875</v>
      </c>
      <c r="F16" t="s">
        <v>18</v>
      </c>
      <c r="G16" t="s">
        <v>15</v>
      </c>
    </row>
    <row r="17" spans="1:7" x14ac:dyDescent="0.3">
      <c r="A17" t="s">
        <v>53</v>
      </c>
      <c r="B17" t="s">
        <v>34</v>
      </c>
      <c r="C17" t="s">
        <v>54</v>
      </c>
      <c r="D17" s="1">
        <v>45107</v>
      </c>
      <c r="E17" s="2">
        <v>0.45833333333333331</v>
      </c>
      <c r="F17" t="s">
        <v>18</v>
      </c>
      <c r="G17" t="s">
        <v>11</v>
      </c>
    </row>
    <row r="18" spans="1:7" x14ac:dyDescent="0.3">
      <c r="A18" t="s">
        <v>55</v>
      </c>
      <c r="B18" t="s">
        <v>56</v>
      </c>
      <c r="C18" t="s">
        <v>9</v>
      </c>
      <c r="D18" s="1">
        <v>45118</v>
      </c>
      <c r="E18" s="2">
        <v>0.70833333333333337</v>
      </c>
      <c r="F18" t="s">
        <v>26</v>
      </c>
      <c r="G18" t="s">
        <v>11</v>
      </c>
    </row>
    <row r="19" spans="1:7" x14ac:dyDescent="0.3">
      <c r="A19" t="s">
        <v>57</v>
      </c>
      <c r="B19" t="s">
        <v>43</v>
      </c>
      <c r="C19" t="s">
        <v>32</v>
      </c>
      <c r="D19" s="1">
        <v>45244</v>
      </c>
      <c r="E19" s="2">
        <v>0.40625</v>
      </c>
      <c r="F19" t="s">
        <v>18</v>
      </c>
      <c r="G19" t="s">
        <v>19</v>
      </c>
    </row>
    <row r="20" spans="1:7" x14ac:dyDescent="0.3">
      <c r="A20" t="s">
        <v>58</v>
      </c>
      <c r="B20" t="s">
        <v>45</v>
      </c>
      <c r="C20" t="s">
        <v>59</v>
      </c>
      <c r="D20" s="1">
        <v>44963</v>
      </c>
      <c r="E20" s="2">
        <v>0.64583333333333337</v>
      </c>
      <c r="F20" t="s">
        <v>29</v>
      </c>
      <c r="G20" t="s">
        <v>19</v>
      </c>
    </row>
    <row r="21" spans="1:7" x14ac:dyDescent="0.3">
      <c r="A21" t="s">
        <v>60</v>
      </c>
      <c r="B21" t="s">
        <v>61</v>
      </c>
      <c r="C21" t="s">
        <v>25</v>
      </c>
      <c r="D21" s="1">
        <v>45265</v>
      </c>
      <c r="E21" s="2">
        <v>0.63541666666666663</v>
      </c>
      <c r="F21" t="s">
        <v>18</v>
      </c>
      <c r="G21" t="s">
        <v>41</v>
      </c>
    </row>
    <row r="22" spans="1:7" x14ac:dyDescent="0.3">
      <c r="A22" t="s">
        <v>62</v>
      </c>
      <c r="B22" t="s">
        <v>63</v>
      </c>
      <c r="C22" t="s">
        <v>9</v>
      </c>
      <c r="D22" s="1">
        <v>45040</v>
      </c>
      <c r="E22" s="2">
        <v>0.41666666666666669</v>
      </c>
      <c r="F22" t="s">
        <v>10</v>
      </c>
      <c r="G22" t="s">
        <v>15</v>
      </c>
    </row>
    <row r="23" spans="1:7" x14ac:dyDescent="0.3">
      <c r="A23" t="s">
        <v>64</v>
      </c>
      <c r="B23" t="s">
        <v>40</v>
      </c>
      <c r="C23" t="s">
        <v>59</v>
      </c>
      <c r="D23" s="1">
        <v>45244</v>
      </c>
      <c r="E23" s="2">
        <v>0.54166666666666663</v>
      </c>
      <c r="F23" t="s">
        <v>18</v>
      </c>
      <c r="G23" t="s">
        <v>15</v>
      </c>
    </row>
    <row r="24" spans="1:7" x14ac:dyDescent="0.3">
      <c r="A24" t="s">
        <v>65</v>
      </c>
      <c r="B24" t="s">
        <v>66</v>
      </c>
      <c r="C24" t="s">
        <v>9</v>
      </c>
      <c r="D24" s="1">
        <v>45055</v>
      </c>
      <c r="E24" s="2">
        <v>0.60416666666666663</v>
      </c>
      <c r="F24" t="s">
        <v>38</v>
      </c>
      <c r="G24" t="s">
        <v>19</v>
      </c>
    </row>
    <row r="25" spans="1:7" x14ac:dyDescent="0.3">
      <c r="A25" t="s">
        <v>67</v>
      </c>
      <c r="B25" t="s">
        <v>68</v>
      </c>
      <c r="C25" t="s">
        <v>54</v>
      </c>
      <c r="D25" s="1">
        <v>45098</v>
      </c>
      <c r="E25" s="2">
        <v>0.33333333333333331</v>
      </c>
      <c r="F25" t="s">
        <v>29</v>
      </c>
      <c r="G25" t="s">
        <v>41</v>
      </c>
    </row>
    <row r="26" spans="1:7" x14ac:dyDescent="0.3">
      <c r="A26" t="s">
        <v>69</v>
      </c>
      <c r="B26" t="s">
        <v>70</v>
      </c>
      <c r="C26" t="s">
        <v>59</v>
      </c>
      <c r="D26" s="1">
        <v>44982</v>
      </c>
      <c r="E26" s="2">
        <v>0.33333333333333331</v>
      </c>
      <c r="F26" t="s">
        <v>38</v>
      </c>
      <c r="G26" t="s">
        <v>15</v>
      </c>
    </row>
    <row r="27" spans="1:7" x14ac:dyDescent="0.3">
      <c r="A27" t="s">
        <v>71</v>
      </c>
      <c r="B27" t="s">
        <v>72</v>
      </c>
      <c r="C27" t="s">
        <v>22</v>
      </c>
      <c r="D27" s="1">
        <v>45002</v>
      </c>
      <c r="E27" s="2">
        <v>0.59375</v>
      </c>
      <c r="F27" t="s">
        <v>38</v>
      </c>
      <c r="G27" t="s">
        <v>19</v>
      </c>
    </row>
    <row r="28" spans="1:7" x14ac:dyDescent="0.3">
      <c r="A28" t="s">
        <v>73</v>
      </c>
      <c r="B28" t="s">
        <v>40</v>
      </c>
      <c r="C28" t="s">
        <v>74</v>
      </c>
      <c r="D28" s="1">
        <v>45244</v>
      </c>
      <c r="E28" s="2">
        <v>0.53125</v>
      </c>
      <c r="F28" t="s">
        <v>10</v>
      </c>
      <c r="G28" t="s">
        <v>11</v>
      </c>
    </row>
    <row r="29" spans="1:7" x14ac:dyDescent="0.3">
      <c r="A29" t="s">
        <v>75</v>
      </c>
      <c r="B29" t="s">
        <v>50</v>
      </c>
      <c r="C29" t="s">
        <v>22</v>
      </c>
      <c r="D29" s="1">
        <v>45228</v>
      </c>
      <c r="E29" s="2">
        <v>0.64583333333333337</v>
      </c>
      <c r="F29" t="s">
        <v>29</v>
      </c>
      <c r="G29" t="s">
        <v>15</v>
      </c>
    </row>
    <row r="30" spans="1:7" x14ac:dyDescent="0.3">
      <c r="A30" t="s">
        <v>76</v>
      </c>
      <c r="B30" t="s">
        <v>34</v>
      </c>
      <c r="C30" t="s">
        <v>35</v>
      </c>
      <c r="D30" s="1">
        <v>45102</v>
      </c>
      <c r="E30" s="2">
        <v>0.60416666666666663</v>
      </c>
      <c r="F30" t="s">
        <v>29</v>
      </c>
      <c r="G30" t="s">
        <v>41</v>
      </c>
    </row>
    <row r="31" spans="1:7" x14ac:dyDescent="0.3">
      <c r="A31" t="s">
        <v>77</v>
      </c>
      <c r="B31" t="s">
        <v>52</v>
      </c>
      <c r="C31" t="s">
        <v>74</v>
      </c>
      <c r="D31" s="1">
        <v>45167</v>
      </c>
      <c r="E31" s="2">
        <v>0.55208333333333337</v>
      </c>
      <c r="F31" t="s">
        <v>29</v>
      </c>
      <c r="G31" t="s">
        <v>41</v>
      </c>
    </row>
    <row r="32" spans="1:7" x14ac:dyDescent="0.3">
      <c r="A32" t="s">
        <v>78</v>
      </c>
      <c r="B32" t="s">
        <v>52</v>
      </c>
      <c r="C32" t="s">
        <v>22</v>
      </c>
      <c r="D32" s="1">
        <v>45020</v>
      </c>
      <c r="E32" s="2">
        <v>0.4375</v>
      </c>
      <c r="F32" t="s">
        <v>29</v>
      </c>
      <c r="G32" t="s">
        <v>41</v>
      </c>
    </row>
    <row r="33" spans="1:7" x14ac:dyDescent="0.3">
      <c r="A33" t="s">
        <v>79</v>
      </c>
      <c r="B33" t="s">
        <v>17</v>
      </c>
      <c r="C33" t="s">
        <v>74</v>
      </c>
      <c r="D33" s="1">
        <v>45236</v>
      </c>
      <c r="E33" s="2">
        <v>0.44791666666666669</v>
      </c>
      <c r="F33" t="s">
        <v>29</v>
      </c>
      <c r="G33" t="s">
        <v>11</v>
      </c>
    </row>
    <row r="34" spans="1:7" x14ac:dyDescent="0.3">
      <c r="A34" t="s">
        <v>80</v>
      </c>
      <c r="B34" t="s">
        <v>81</v>
      </c>
      <c r="C34" t="s">
        <v>74</v>
      </c>
      <c r="D34" s="1">
        <v>45192</v>
      </c>
      <c r="E34" s="2">
        <v>0.73958333333333337</v>
      </c>
      <c r="F34" t="s">
        <v>10</v>
      </c>
      <c r="G34" t="s">
        <v>15</v>
      </c>
    </row>
    <row r="35" spans="1:7" x14ac:dyDescent="0.3">
      <c r="A35" t="s">
        <v>82</v>
      </c>
      <c r="B35" t="s">
        <v>37</v>
      </c>
      <c r="C35" t="s">
        <v>14</v>
      </c>
      <c r="D35" s="1">
        <v>45090</v>
      </c>
      <c r="E35" s="2">
        <v>0.47916666666666669</v>
      </c>
      <c r="F35" t="s">
        <v>18</v>
      </c>
      <c r="G35" t="s">
        <v>15</v>
      </c>
    </row>
    <row r="36" spans="1:7" x14ac:dyDescent="0.3">
      <c r="A36" t="s">
        <v>83</v>
      </c>
      <c r="B36" t="s">
        <v>84</v>
      </c>
      <c r="C36" t="s">
        <v>25</v>
      </c>
      <c r="D36" s="1">
        <v>45034</v>
      </c>
      <c r="E36" s="2">
        <v>0.36458333333333331</v>
      </c>
      <c r="F36" t="s">
        <v>38</v>
      </c>
      <c r="G36" t="s">
        <v>11</v>
      </c>
    </row>
    <row r="37" spans="1:7" x14ac:dyDescent="0.3">
      <c r="A37" t="s">
        <v>85</v>
      </c>
      <c r="B37" t="s">
        <v>86</v>
      </c>
      <c r="C37" t="s">
        <v>25</v>
      </c>
      <c r="D37" s="1">
        <v>44934</v>
      </c>
      <c r="E37" s="2">
        <v>0.60416666666666663</v>
      </c>
      <c r="F37" t="s">
        <v>29</v>
      </c>
      <c r="G37" t="s">
        <v>15</v>
      </c>
    </row>
    <row r="38" spans="1:7" x14ac:dyDescent="0.3">
      <c r="A38" t="s">
        <v>87</v>
      </c>
      <c r="B38" t="s">
        <v>70</v>
      </c>
      <c r="C38" t="s">
        <v>14</v>
      </c>
      <c r="D38" s="1">
        <v>45013</v>
      </c>
      <c r="E38" s="2">
        <v>0.45833333333333331</v>
      </c>
      <c r="F38" t="s">
        <v>18</v>
      </c>
      <c r="G38" t="s">
        <v>11</v>
      </c>
    </row>
    <row r="39" spans="1:7" x14ac:dyDescent="0.3">
      <c r="A39" t="s">
        <v>88</v>
      </c>
      <c r="B39" t="s">
        <v>56</v>
      </c>
      <c r="C39" t="s">
        <v>9</v>
      </c>
      <c r="D39" s="1">
        <v>44980</v>
      </c>
      <c r="E39" s="2">
        <v>0.54166666666666663</v>
      </c>
      <c r="F39" t="s">
        <v>18</v>
      </c>
      <c r="G39" t="s">
        <v>11</v>
      </c>
    </row>
    <row r="40" spans="1:7" x14ac:dyDescent="0.3">
      <c r="A40" t="s">
        <v>89</v>
      </c>
      <c r="B40" t="s">
        <v>90</v>
      </c>
      <c r="C40" t="s">
        <v>48</v>
      </c>
      <c r="D40" s="1">
        <v>45033</v>
      </c>
      <c r="E40" s="2">
        <v>0.33333333333333331</v>
      </c>
      <c r="F40" t="s">
        <v>38</v>
      </c>
      <c r="G40" t="s">
        <v>11</v>
      </c>
    </row>
    <row r="41" spans="1:7" x14ac:dyDescent="0.3">
      <c r="A41" t="s">
        <v>91</v>
      </c>
      <c r="B41" t="s">
        <v>92</v>
      </c>
      <c r="C41" t="s">
        <v>9</v>
      </c>
      <c r="D41" s="1">
        <v>45012</v>
      </c>
      <c r="E41" s="2">
        <v>0.52083333333333337</v>
      </c>
      <c r="F41" t="s">
        <v>10</v>
      </c>
      <c r="G41" t="s">
        <v>41</v>
      </c>
    </row>
    <row r="42" spans="1:7" x14ac:dyDescent="0.3">
      <c r="A42" t="s">
        <v>93</v>
      </c>
      <c r="B42" t="s">
        <v>40</v>
      </c>
      <c r="C42" t="s">
        <v>59</v>
      </c>
      <c r="D42" s="1">
        <v>44927</v>
      </c>
      <c r="E42" s="2">
        <v>0.58333333333333337</v>
      </c>
      <c r="F42" t="s">
        <v>26</v>
      </c>
      <c r="G42" t="s">
        <v>15</v>
      </c>
    </row>
    <row r="43" spans="1:7" x14ac:dyDescent="0.3">
      <c r="A43" t="s">
        <v>94</v>
      </c>
      <c r="B43" t="s">
        <v>84</v>
      </c>
      <c r="C43" t="s">
        <v>59</v>
      </c>
      <c r="D43" s="1">
        <v>45006</v>
      </c>
      <c r="E43" s="2">
        <v>0.46875</v>
      </c>
      <c r="F43" t="s">
        <v>26</v>
      </c>
      <c r="G43" t="s">
        <v>11</v>
      </c>
    </row>
    <row r="44" spans="1:7" x14ac:dyDescent="0.3">
      <c r="A44" t="s">
        <v>95</v>
      </c>
      <c r="B44" t="s">
        <v>8</v>
      </c>
      <c r="C44" t="s">
        <v>74</v>
      </c>
      <c r="D44" s="1">
        <v>45014</v>
      </c>
      <c r="E44" s="2">
        <v>0.38541666666666669</v>
      </c>
      <c r="F44" t="s">
        <v>18</v>
      </c>
      <c r="G44" t="s">
        <v>15</v>
      </c>
    </row>
    <row r="45" spans="1:7" x14ac:dyDescent="0.3">
      <c r="A45" t="s">
        <v>96</v>
      </c>
      <c r="B45" t="s">
        <v>97</v>
      </c>
      <c r="C45" t="s">
        <v>22</v>
      </c>
      <c r="D45" s="1">
        <v>45189</v>
      </c>
      <c r="E45" s="2">
        <v>0.52083333333333337</v>
      </c>
      <c r="F45" t="s">
        <v>38</v>
      </c>
      <c r="G45" t="s">
        <v>41</v>
      </c>
    </row>
    <row r="46" spans="1:7" x14ac:dyDescent="0.3">
      <c r="A46" t="s">
        <v>98</v>
      </c>
      <c r="B46" t="s">
        <v>92</v>
      </c>
      <c r="C46" t="s">
        <v>22</v>
      </c>
      <c r="D46" s="1">
        <v>45197</v>
      </c>
      <c r="E46" s="2">
        <v>0.70833333333333337</v>
      </c>
      <c r="F46" t="s">
        <v>26</v>
      </c>
      <c r="G46" t="s">
        <v>11</v>
      </c>
    </row>
    <row r="47" spans="1:7" x14ac:dyDescent="0.3">
      <c r="A47" t="s">
        <v>99</v>
      </c>
      <c r="B47" t="s">
        <v>100</v>
      </c>
      <c r="C47" t="s">
        <v>25</v>
      </c>
      <c r="D47" s="1">
        <v>45280</v>
      </c>
      <c r="E47" s="2">
        <v>0.55208333333333337</v>
      </c>
      <c r="F47" t="s">
        <v>18</v>
      </c>
      <c r="G47" t="s">
        <v>19</v>
      </c>
    </row>
    <row r="48" spans="1:7" x14ac:dyDescent="0.3">
      <c r="A48" t="s">
        <v>101</v>
      </c>
      <c r="B48" t="s">
        <v>13</v>
      </c>
      <c r="C48" t="s">
        <v>32</v>
      </c>
      <c r="D48" s="1">
        <v>45048</v>
      </c>
      <c r="E48" s="2">
        <v>0.45833333333333331</v>
      </c>
      <c r="F48" t="s">
        <v>10</v>
      </c>
      <c r="G48" t="s">
        <v>41</v>
      </c>
    </row>
    <row r="49" spans="1:7" x14ac:dyDescent="0.3">
      <c r="A49" t="s">
        <v>102</v>
      </c>
      <c r="B49" t="s">
        <v>31</v>
      </c>
      <c r="C49" t="s">
        <v>9</v>
      </c>
      <c r="D49" s="1">
        <v>44942</v>
      </c>
      <c r="E49" s="2">
        <v>0.65625</v>
      </c>
      <c r="F49" t="s">
        <v>26</v>
      </c>
      <c r="G49" t="s">
        <v>19</v>
      </c>
    </row>
    <row r="50" spans="1:7" x14ac:dyDescent="0.3">
      <c r="A50" t="s">
        <v>103</v>
      </c>
      <c r="B50" t="s">
        <v>40</v>
      </c>
      <c r="C50" t="s">
        <v>35</v>
      </c>
      <c r="D50" s="1">
        <v>45046</v>
      </c>
      <c r="E50" s="2">
        <v>0.64583333333333337</v>
      </c>
      <c r="F50" t="s">
        <v>18</v>
      </c>
      <c r="G50" t="s">
        <v>15</v>
      </c>
    </row>
    <row r="51" spans="1:7" x14ac:dyDescent="0.3">
      <c r="A51" t="s">
        <v>104</v>
      </c>
      <c r="B51" t="s">
        <v>28</v>
      </c>
      <c r="C51" t="s">
        <v>54</v>
      </c>
      <c r="D51" s="1">
        <v>45154</v>
      </c>
      <c r="E51" s="2">
        <v>0.625</v>
      </c>
      <c r="F51" t="s">
        <v>18</v>
      </c>
      <c r="G51" t="s">
        <v>15</v>
      </c>
    </row>
    <row r="52" spans="1:7" x14ac:dyDescent="0.3">
      <c r="A52" t="s">
        <v>105</v>
      </c>
      <c r="B52" t="s">
        <v>106</v>
      </c>
      <c r="C52" t="s">
        <v>22</v>
      </c>
      <c r="D52" s="1">
        <v>44961</v>
      </c>
      <c r="E52" s="2">
        <v>0.48958333333333331</v>
      </c>
      <c r="F52" t="s">
        <v>29</v>
      </c>
      <c r="G52" t="s">
        <v>41</v>
      </c>
    </row>
    <row r="53" spans="1:7" x14ac:dyDescent="0.3">
      <c r="A53" t="s">
        <v>107</v>
      </c>
      <c r="B53" t="s">
        <v>34</v>
      </c>
      <c r="C53" t="s">
        <v>54</v>
      </c>
      <c r="D53" s="1">
        <v>45119</v>
      </c>
      <c r="E53" s="2">
        <v>0.39583333333333331</v>
      </c>
      <c r="F53" t="s">
        <v>10</v>
      </c>
      <c r="G53" t="s">
        <v>15</v>
      </c>
    </row>
    <row r="54" spans="1:7" x14ac:dyDescent="0.3">
      <c r="A54" t="s">
        <v>108</v>
      </c>
      <c r="B54" t="s">
        <v>109</v>
      </c>
      <c r="C54" t="s">
        <v>74</v>
      </c>
      <c r="D54" s="1">
        <v>44969</v>
      </c>
      <c r="E54" s="2">
        <v>0.4375</v>
      </c>
      <c r="F54" t="s">
        <v>29</v>
      </c>
      <c r="G54" t="s">
        <v>19</v>
      </c>
    </row>
    <row r="55" spans="1:7" x14ac:dyDescent="0.3">
      <c r="A55" t="s">
        <v>110</v>
      </c>
      <c r="B55" t="s">
        <v>34</v>
      </c>
      <c r="C55" t="s">
        <v>54</v>
      </c>
      <c r="D55" s="1">
        <v>45276</v>
      </c>
      <c r="E55" s="2">
        <v>0.48958333333333331</v>
      </c>
      <c r="F55" t="s">
        <v>38</v>
      </c>
      <c r="G55" t="s">
        <v>11</v>
      </c>
    </row>
    <row r="56" spans="1:7" x14ac:dyDescent="0.3">
      <c r="A56" t="s">
        <v>111</v>
      </c>
      <c r="B56" t="s">
        <v>112</v>
      </c>
      <c r="C56" t="s">
        <v>35</v>
      </c>
      <c r="D56" s="1">
        <v>45205</v>
      </c>
      <c r="E56" s="2">
        <v>0.72916666666666663</v>
      </c>
      <c r="F56" t="s">
        <v>29</v>
      </c>
      <c r="G56" t="s">
        <v>11</v>
      </c>
    </row>
    <row r="57" spans="1:7" x14ac:dyDescent="0.3">
      <c r="A57" t="s">
        <v>113</v>
      </c>
      <c r="B57" t="s">
        <v>68</v>
      </c>
      <c r="C57" t="s">
        <v>14</v>
      </c>
      <c r="D57" s="1">
        <v>44928</v>
      </c>
      <c r="E57" s="2">
        <v>0.53125</v>
      </c>
      <c r="F57" t="s">
        <v>29</v>
      </c>
      <c r="G57" t="s">
        <v>11</v>
      </c>
    </row>
    <row r="58" spans="1:7" x14ac:dyDescent="0.3">
      <c r="A58" t="s">
        <v>114</v>
      </c>
      <c r="B58" t="s">
        <v>63</v>
      </c>
      <c r="C58" t="s">
        <v>35</v>
      </c>
      <c r="D58" s="1">
        <v>45031</v>
      </c>
      <c r="E58" s="2">
        <v>0.73958333333333337</v>
      </c>
      <c r="F58" t="s">
        <v>26</v>
      </c>
      <c r="G58" t="s">
        <v>41</v>
      </c>
    </row>
    <row r="59" spans="1:7" x14ac:dyDescent="0.3">
      <c r="A59" t="s">
        <v>115</v>
      </c>
      <c r="B59" t="s">
        <v>13</v>
      </c>
      <c r="C59" t="s">
        <v>54</v>
      </c>
      <c r="D59" s="1">
        <v>45055</v>
      </c>
      <c r="E59" s="2">
        <v>0.55208333333333337</v>
      </c>
      <c r="F59" t="s">
        <v>18</v>
      </c>
      <c r="G59" t="s">
        <v>15</v>
      </c>
    </row>
    <row r="60" spans="1:7" x14ac:dyDescent="0.3">
      <c r="A60" t="s">
        <v>116</v>
      </c>
      <c r="B60" t="s">
        <v>117</v>
      </c>
      <c r="C60" t="s">
        <v>35</v>
      </c>
      <c r="D60" s="1">
        <v>44994</v>
      </c>
      <c r="E60" s="2">
        <v>0.64583333333333337</v>
      </c>
      <c r="F60" t="s">
        <v>10</v>
      </c>
      <c r="G60" t="s">
        <v>19</v>
      </c>
    </row>
    <row r="61" spans="1:7" x14ac:dyDescent="0.3">
      <c r="A61" t="s">
        <v>118</v>
      </c>
      <c r="B61" t="s">
        <v>119</v>
      </c>
      <c r="C61" t="s">
        <v>48</v>
      </c>
      <c r="D61" s="1">
        <v>45252</v>
      </c>
      <c r="E61" s="2">
        <v>0.71875</v>
      </c>
      <c r="F61" t="s">
        <v>29</v>
      </c>
      <c r="G61" t="s">
        <v>15</v>
      </c>
    </row>
    <row r="62" spans="1:7" x14ac:dyDescent="0.3">
      <c r="A62" t="s">
        <v>120</v>
      </c>
      <c r="B62" t="s">
        <v>109</v>
      </c>
      <c r="C62" t="s">
        <v>74</v>
      </c>
      <c r="D62" s="1">
        <v>44941</v>
      </c>
      <c r="E62" s="2">
        <v>0.70833333333333337</v>
      </c>
      <c r="F62" t="s">
        <v>10</v>
      </c>
      <c r="G62" t="s">
        <v>15</v>
      </c>
    </row>
    <row r="63" spans="1:7" x14ac:dyDescent="0.3">
      <c r="A63" t="s">
        <v>121</v>
      </c>
      <c r="B63" t="s">
        <v>50</v>
      </c>
      <c r="C63" t="s">
        <v>9</v>
      </c>
      <c r="D63" s="1">
        <v>45091</v>
      </c>
      <c r="E63" s="2">
        <v>0.63541666666666663</v>
      </c>
      <c r="F63" t="s">
        <v>29</v>
      </c>
      <c r="G63" t="s">
        <v>15</v>
      </c>
    </row>
    <row r="64" spans="1:7" x14ac:dyDescent="0.3">
      <c r="A64" t="s">
        <v>122</v>
      </c>
      <c r="B64" t="s">
        <v>123</v>
      </c>
      <c r="C64" t="s">
        <v>14</v>
      </c>
      <c r="D64" s="1">
        <v>45106</v>
      </c>
      <c r="E64" s="2">
        <v>0.375</v>
      </c>
      <c r="F64" t="s">
        <v>38</v>
      </c>
      <c r="G64" t="s">
        <v>11</v>
      </c>
    </row>
    <row r="65" spans="1:7" x14ac:dyDescent="0.3">
      <c r="A65" t="s">
        <v>124</v>
      </c>
      <c r="B65" t="s">
        <v>125</v>
      </c>
      <c r="C65" t="s">
        <v>22</v>
      </c>
      <c r="D65" s="1">
        <v>45077</v>
      </c>
      <c r="E65" s="2">
        <v>0.35416666666666669</v>
      </c>
      <c r="F65" t="s">
        <v>29</v>
      </c>
      <c r="G65" t="s">
        <v>19</v>
      </c>
    </row>
    <row r="66" spans="1:7" x14ac:dyDescent="0.3">
      <c r="A66" t="s">
        <v>126</v>
      </c>
      <c r="B66" t="s">
        <v>86</v>
      </c>
      <c r="C66" t="s">
        <v>59</v>
      </c>
      <c r="D66" s="1">
        <v>45040</v>
      </c>
      <c r="E66" s="2">
        <v>0.65625</v>
      </c>
      <c r="F66" t="s">
        <v>26</v>
      </c>
      <c r="G66" t="s">
        <v>19</v>
      </c>
    </row>
    <row r="67" spans="1:7" x14ac:dyDescent="0.3">
      <c r="A67" t="s">
        <v>127</v>
      </c>
      <c r="B67" t="s">
        <v>86</v>
      </c>
      <c r="C67" t="s">
        <v>9</v>
      </c>
      <c r="D67" s="1">
        <v>45056</v>
      </c>
      <c r="E67" s="2">
        <v>0.48958333333333331</v>
      </c>
      <c r="F67" t="s">
        <v>18</v>
      </c>
      <c r="G67" t="s">
        <v>15</v>
      </c>
    </row>
    <row r="68" spans="1:7" x14ac:dyDescent="0.3">
      <c r="A68" t="s">
        <v>128</v>
      </c>
      <c r="B68" t="s">
        <v>129</v>
      </c>
      <c r="C68" t="s">
        <v>59</v>
      </c>
      <c r="D68" s="1">
        <v>45148</v>
      </c>
      <c r="E68" s="2">
        <v>0.45833333333333331</v>
      </c>
      <c r="F68" t="s">
        <v>38</v>
      </c>
      <c r="G68" t="s">
        <v>11</v>
      </c>
    </row>
    <row r="69" spans="1:7" x14ac:dyDescent="0.3">
      <c r="A69" t="s">
        <v>130</v>
      </c>
      <c r="B69" t="s">
        <v>56</v>
      </c>
      <c r="C69" t="s">
        <v>74</v>
      </c>
      <c r="D69" s="1">
        <v>44999</v>
      </c>
      <c r="E69" s="2">
        <v>0.625</v>
      </c>
      <c r="F69" t="s">
        <v>29</v>
      </c>
      <c r="G69" t="s">
        <v>11</v>
      </c>
    </row>
    <row r="70" spans="1:7" x14ac:dyDescent="0.3">
      <c r="A70" t="s">
        <v>131</v>
      </c>
      <c r="B70" t="s">
        <v>50</v>
      </c>
      <c r="C70" t="s">
        <v>14</v>
      </c>
      <c r="D70" s="1">
        <v>45014</v>
      </c>
      <c r="E70" s="2">
        <v>0.64583333333333337</v>
      </c>
      <c r="F70" t="s">
        <v>10</v>
      </c>
      <c r="G70" t="s">
        <v>19</v>
      </c>
    </row>
    <row r="71" spans="1:7" x14ac:dyDescent="0.3">
      <c r="A71" t="s">
        <v>132</v>
      </c>
      <c r="B71" t="s">
        <v>47</v>
      </c>
      <c r="C71" t="s">
        <v>25</v>
      </c>
      <c r="D71" s="1">
        <v>45164</v>
      </c>
      <c r="E71" s="2">
        <v>0.70833333333333337</v>
      </c>
      <c r="F71" t="s">
        <v>38</v>
      </c>
      <c r="G71" t="s">
        <v>11</v>
      </c>
    </row>
    <row r="72" spans="1:7" x14ac:dyDescent="0.3">
      <c r="A72" t="s">
        <v>133</v>
      </c>
      <c r="B72" t="s">
        <v>31</v>
      </c>
      <c r="C72" t="s">
        <v>22</v>
      </c>
      <c r="D72" s="1">
        <v>44952</v>
      </c>
      <c r="E72" s="2">
        <v>0.70833333333333337</v>
      </c>
      <c r="F72" t="s">
        <v>38</v>
      </c>
      <c r="G72" t="s">
        <v>11</v>
      </c>
    </row>
    <row r="73" spans="1:7" x14ac:dyDescent="0.3">
      <c r="A73" t="s">
        <v>134</v>
      </c>
      <c r="B73" t="s">
        <v>86</v>
      </c>
      <c r="C73" t="s">
        <v>48</v>
      </c>
      <c r="D73" s="1">
        <v>45089</v>
      </c>
      <c r="E73" s="2">
        <v>0.5625</v>
      </c>
      <c r="F73" t="s">
        <v>29</v>
      </c>
      <c r="G73" t="s">
        <v>11</v>
      </c>
    </row>
    <row r="74" spans="1:7" x14ac:dyDescent="0.3">
      <c r="A74" t="s">
        <v>135</v>
      </c>
      <c r="B74" t="s">
        <v>24</v>
      </c>
      <c r="C74" t="s">
        <v>25</v>
      </c>
      <c r="D74" s="1">
        <v>45284</v>
      </c>
      <c r="E74" s="2">
        <v>0.625</v>
      </c>
      <c r="F74" t="s">
        <v>38</v>
      </c>
      <c r="G74" t="s">
        <v>41</v>
      </c>
    </row>
    <row r="75" spans="1:7" x14ac:dyDescent="0.3">
      <c r="A75" t="s">
        <v>136</v>
      </c>
      <c r="B75" t="s">
        <v>92</v>
      </c>
      <c r="C75" t="s">
        <v>74</v>
      </c>
      <c r="D75" s="1">
        <v>45130</v>
      </c>
      <c r="E75" s="2">
        <v>0.5625</v>
      </c>
      <c r="F75" t="s">
        <v>10</v>
      </c>
      <c r="G75" t="s">
        <v>15</v>
      </c>
    </row>
    <row r="76" spans="1:7" x14ac:dyDescent="0.3">
      <c r="A76" t="s">
        <v>137</v>
      </c>
      <c r="B76" t="s">
        <v>129</v>
      </c>
      <c r="C76" t="s">
        <v>9</v>
      </c>
      <c r="D76" s="1">
        <v>45054</v>
      </c>
      <c r="E76" s="2">
        <v>0.58333333333333337</v>
      </c>
      <c r="F76" t="s">
        <v>38</v>
      </c>
      <c r="G76" t="s">
        <v>19</v>
      </c>
    </row>
    <row r="77" spans="1:7" x14ac:dyDescent="0.3">
      <c r="A77" t="s">
        <v>138</v>
      </c>
      <c r="B77" t="s">
        <v>139</v>
      </c>
      <c r="C77" t="s">
        <v>48</v>
      </c>
      <c r="D77" s="1">
        <v>45257</v>
      </c>
      <c r="E77" s="2">
        <v>0.5</v>
      </c>
      <c r="F77" t="s">
        <v>10</v>
      </c>
      <c r="G77" t="s">
        <v>19</v>
      </c>
    </row>
    <row r="78" spans="1:7" x14ac:dyDescent="0.3">
      <c r="A78" t="s">
        <v>140</v>
      </c>
      <c r="B78" t="s">
        <v>45</v>
      </c>
      <c r="C78" t="s">
        <v>35</v>
      </c>
      <c r="D78" s="1">
        <v>45274</v>
      </c>
      <c r="E78" s="2">
        <v>0.71875</v>
      </c>
      <c r="F78" t="s">
        <v>29</v>
      </c>
      <c r="G78" t="s">
        <v>41</v>
      </c>
    </row>
    <row r="79" spans="1:7" x14ac:dyDescent="0.3">
      <c r="A79" t="s">
        <v>141</v>
      </c>
      <c r="B79" t="s">
        <v>142</v>
      </c>
      <c r="C79" t="s">
        <v>54</v>
      </c>
      <c r="D79" s="1">
        <v>45186</v>
      </c>
      <c r="E79" s="2">
        <v>0.46875</v>
      </c>
      <c r="F79" t="s">
        <v>18</v>
      </c>
      <c r="G79" t="s">
        <v>15</v>
      </c>
    </row>
    <row r="80" spans="1:7" x14ac:dyDescent="0.3">
      <c r="A80" t="s">
        <v>143</v>
      </c>
      <c r="B80" t="s">
        <v>50</v>
      </c>
      <c r="C80" t="s">
        <v>48</v>
      </c>
      <c r="D80" s="1">
        <v>45286</v>
      </c>
      <c r="E80" s="2">
        <v>0.58333333333333337</v>
      </c>
      <c r="F80" t="s">
        <v>38</v>
      </c>
      <c r="G80" t="s">
        <v>19</v>
      </c>
    </row>
    <row r="81" spans="1:7" x14ac:dyDescent="0.3">
      <c r="A81" t="s">
        <v>144</v>
      </c>
      <c r="B81" t="s">
        <v>97</v>
      </c>
      <c r="C81" t="s">
        <v>74</v>
      </c>
      <c r="D81" s="1">
        <v>45103</v>
      </c>
      <c r="E81" s="2">
        <v>0.35416666666666669</v>
      </c>
      <c r="F81" t="s">
        <v>18</v>
      </c>
      <c r="G81" t="s">
        <v>11</v>
      </c>
    </row>
    <row r="82" spans="1:7" x14ac:dyDescent="0.3">
      <c r="A82" t="s">
        <v>145</v>
      </c>
      <c r="B82" t="s">
        <v>72</v>
      </c>
      <c r="C82" t="s">
        <v>32</v>
      </c>
      <c r="D82" s="1">
        <v>44932</v>
      </c>
      <c r="E82" s="2">
        <v>0.5625</v>
      </c>
      <c r="F82" t="s">
        <v>10</v>
      </c>
      <c r="G82" t="s">
        <v>19</v>
      </c>
    </row>
    <row r="83" spans="1:7" x14ac:dyDescent="0.3">
      <c r="A83" t="s">
        <v>146</v>
      </c>
      <c r="B83" t="s">
        <v>112</v>
      </c>
      <c r="C83" t="s">
        <v>54</v>
      </c>
      <c r="D83" s="1">
        <v>44946</v>
      </c>
      <c r="E83" s="2">
        <v>0.44791666666666669</v>
      </c>
      <c r="F83" t="s">
        <v>38</v>
      </c>
      <c r="G83" t="s">
        <v>11</v>
      </c>
    </row>
    <row r="84" spans="1:7" x14ac:dyDescent="0.3">
      <c r="A84" t="s">
        <v>147</v>
      </c>
      <c r="B84" t="s">
        <v>123</v>
      </c>
      <c r="C84" t="s">
        <v>59</v>
      </c>
      <c r="D84" s="1">
        <v>45237</v>
      </c>
      <c r="E84" s="2">
        <v>0.52083333333333337</v>
      </c>
      <c r="F84" t="s">
        <v>26</v>
      </c>
      <c r="G84" t="s">
        <v>41</v>
      </c>
    </row>
    <row r="85" spans="1:7" x14ac:dyDescent="0.3">
      <c r="A85" t="s">
        <v>148</v>
      </c>
      <c r="B85" t="s">
        <v>125</v>
      </c>
      <c r="C85" t="s">
        <v>22</v>
      </c>
      <c r="D85" s="1">
        <v>45077</v>
      </c>
      <c r="E85" s="2">
        <v>0.66666666666666663</v>
      </c>
      <c r="F85" t="s">
        <v>18</v>
      </c>
      <c r="G85" t="s">
        <v>11</v>
      </c>
    </row>
    <row r="86" spans="1:7" x14ac:dyDescent="0.3">
      <c r="A86" t="s">
        <v>149</v>
      </c>
      <c r="B86" t="s">
        <v>90</v>
      </c>
      <c r="C86" t="s">
        <v>59</v>
      </c>
      <c r="D86" s="1">
        <v>44975</v>
      </c>
      <c r="E86" s="2">
        <v>0.67708333333333337</v>
      </c>
      <c r="F86" t="s">
        <v>38</v>
      </c>
      <c r="G86" t="s">
        <v>19</v>
      </c>
    </row>
    <row r="87" spans="1:7" x14ac:dyDescent="0.3">
      <c r="A87" t="s">
        <v>150</v>
      </c>
      <c r="B87" t="s">
        <v>151</v>
      </c>
      <c r="C87" t="s">
        <v>48</v>
      </c>
      <c r="D87" s="1">
        <v>45228</v>
      </c>
      <c r="E87" s="2">
        <v>0.45833333333333331</v>
      </c>
      <c r="F87" t="s">
        <v>18</v>
      </c>
      <c r="G87" t="s">
        <v>19</v>
      </c>
    </row>
    <row r="88" spans="1:7" x14ac:dyDescent="0.3">
      <c r="A88" t="s">
        <v>152</v>
      </c>
      <c r="B88" t="s">
        <v>52</v>
      </c>
      <c r="C88" t="s">
        <v>59</v>
      </c>
      <c r="D88" s="1">
        <v>45218</v>
      </c>
      <c r="E88" s="2">
        <v>0.51041666666666663</v>
      </c>
      <c r="F88" t="s">
        <v>38</v>
      </c>
      <c r="G88" t="s">
        <v>19</v>
      </c>
    </row>
    <row r="89" spans="1:7" x14ac:dyDescent="0.3">
      <c r="A89" t="s">
        <v>153</v>
      </c>
      <c r="B89" t="s">
        <v>154</v>
      </c>
      <c r="C89" t="s">
        <v>74</v>
      </c>
      <c r="D89" s="1">
        <v>45048</v>
      </c>
      <c r="E89" s="2">
        <v>0.6875</v>
      </c>
      <c r="F89" t="s">
        <v>29</v>
      </c>
      <c r="G89" t="s">
        <v>41</v>
      </c>
    </row>
    <row r="90" spans="1:7" x14ac:dyDescent="0.3">
      <c r="A90" t="s">
        <v>155</v>
      </c>
      <c r="B90" t="s">
        <v>45</v>
      </c>
      <c r="C90" t="s">
        <v>35</v>
      </c>
      <c r="D90" s="1">
        <v>44971</v>
      </c>
      <c r="E90" s="2">
        <v>0.45833333333333331</v>
      </c>
      <c r="F90" t="s">
        <v>18</v>
      </c>
      <c r="G90" t="s">
        <v>41</v>
      </c>
    </row>
    <row r="91" spans="1:7" x14ac:dyDescent="0.3">
      <c r="A91" t="s">
        <v>156</v>
      </c>
      <c r="B91" t="s">
        <v>52</v>
      </c>
      <c r="C91" t="s">
        <v>9</v>
      </c>
      <c r="D91" s="1">
        <v>45078</v>
      </c>
      <c r="E91" s="2">
        <v>0.72916666666666663</v>
      </c>
      <c r="F91" t="s">
        <v>26</v>
      </c>
      <c r="G91" t="s">
        <v>15</v>
      </c>
    </row>
    <row r="92" spans="1:7" x14ac:dyDescent="0.3">
      <c r="A92" t="s">
        <v>157</v>
      </c>
      <c r="B92" t="s">
        <v>92</v>
      </c>
      <c r="C92" t="s">
        <v>22</v>
      </c>
      <c r="D92" s="1">
        <v>45088</v>
      </c>
      <c r="E92" s="2">
        <v>0.55208333333333337</v>
      </c>
      <c r="F92" t="s">
        <v>26</v>
      </c>
      <c r="G92" t="s">
        <v>19</v>
      </c>
    </row>
    <row r="93" spans="1:7" x14ac:dyDescent="0.3">
      <c r="A93" t="s">
        <v>158</v>
      </c>
      <c r="B93" t="s">
        <v>52</v>
      </c>
      <c r="C93" t="s">
        <v>59</v>
      </c>
      <c r="D93" s="1">
        <v>44956</v>
      </c>
      <c r="E93" s="2">
        <v>0.59375</v>
      </c>
      <c r="F93" t="s">
        <v>10</v>
      </c>
      <c r="G93" t="s">
        <v>11</v>
      </c>
    </row>
    <row r="94" spans="1:7" x14ac:dyDescent="0.3">
      <c r="A94" t="s">
        <v>159</v>
      </c>
      <c r="B94" t="s">
        <v>8</v>
      </c>
      <c r="C94" t="s">
        <v>59</v>
      </c>
      <c r="D94" s="1">
        <v>45025</v>
      </c>
      <c r="E94" s="2">
        <v>0.39583333333333331</v>
      </c>
      <c r="F94" t="s">
        <v>38</v>
      </c>
      <c r="G94" t="s">
        <v>41</v>
      </c>
    </row>
    <row r="95" spans="1:7" x14ac:dyDescent="0.3">
      <c r="A95" t="s">
        <v>160</v>
      </c>
      <c r="B95" t="s">
        <v>161</v>
      </c>
      <c r="C95" t="s">
        <v>48</v>
      </c>
      <c r="D95" s="1">
        <v>45024</v>
      </c>
      <c r="E95" s="2">
        <v>0.36458333333333331</v>
      </c>
      <c r="F95" t="s">
        <v>18</v>
      </c>
      <c r="G95" t="s">
        <v>19</v>
      </c>
    </row>
    <row r="96" spans="1:7" x14ac:dyDescent="0.3">
      <c r="A96" t="s">
        <v>162</v>
      </c>
      <c r="B96" t="s">
        <v>163</v>
      </c>
      <c r="C96" t="s">
        <v>9</v>
      </c>
      <c r="D96" s="1">
        <v>45055</v>
      </c>
      <c r="E96" s="2">
        <v>0.42708333333333331</v>
      </c>
      <c r="F96" t="s">
        <v>10</v>
      </c>
      <c r="G96" t="s">
        <v>19</v>
      </c>
    </row>
    <row r="97" spans="1:7" x14ac:dyDescent="0.3">
      <c r="A97" t="s">
        <v>164</v>
      </c>
      <c r="B97" t="s">
        <v>106</v>
      </c>
      <c r="C97" t="s">
        <v>25</v>
      </c>
      <c r="D97" s="1">
        <v>45114</v>
      </c>
      <c r="E97" s="2">
        <v>0.625</v>
      </c>
      <c r="F97" t="s">
        <v>18</v>
      </c>
      <c r="G97" t="s">
        <v>41</v>
      </c>
    </row>
    <row r="98" spans="1:7" x14ac:dyDescent="0.3">
      <c r="A98" t="s">
        <v>165</v>
      </c>
      <c r="B98" t="s">
        <v>123</v>
      </c>
      <c r="C98" t="s">
        <v>59</v>
      </c>
      <c r="D98" s="1">
        <v>45052</v>
      </c>
      <c r="E98" s="2">
        <v>0.61458333333333337</v>
      </c>
      <c r="F98" t="s">
        <v>38</v>
      </c>
      <c r="G98" t="s">
        <v>15</v>
      </c>
    </row>
    <row r="99" spans="1:7" x14ac:dyDescent="0.3">
      <c r="A99" t="s">
        <v>166</v>
      </c>
      <c r="B99" t="s">
        <v>28</v>
      </c>
      <c r="C99" t="s">
        <v>74</v>
      </c>
      <c r="D99" s="1">
        <v>45002</v>
      </c>
      <c r="E99" s="2">
        <v>0.54166666666666663</v>
      </c>
      <c r="F99" t="s">
        <v>26</v>
      </c>
      <c r="G99" t="s">
        <v>41</v>
      </c>
    </row>
    <row r="100" spans="1:7" x14ac:dyDescent="0.3">
      <c r="A100" t="s">
        <v>167</v>
      </c>
      <c r="B100" t="s">
        <v>168</v>
      </c>
      <c r="C100" t="s">
        <v>32</v>
      </c>
      <c r="D100" s="1">
        <v>45111</v>
      </c>
      <c r="E100" s="2">
        <v>0.625</v>
      </c>
      <c r="F100" t="s">
        <v>29</v>
      </c>
      <c r="G100" t="s">
        <v>41</v>
      </c>
    </row>
    <row r="101" spans="1:7" x14ac:dyDescent="0.3">
      <c r="A101" t="s">
        <v>169</v>
      </c>
      <c r="B101" t="s">
        <v>45</v>
      </c>
      <c r="C101" t="s">
        <v>22</v>
      </c>
      <c r="D101" s="1">
        <v>44987</v>
      </c>
      <c r="E101" s="2">
        <v>0.33333333333333331</v>
      </c>
      <c r="F101" t="s">
        <v>26</v>
      </c>
      <c r="G101" t="s">
        <v>11</v>
      </c>
    </row>
    <row r="102" spans="1:7" x14ac:dyDescent="0.3">
      <c r="A102" t="s">
        <v>170</v>
      </c>
      <c r="B102" t="s">
        <v>84</v>
      </c>
      <c r="C102" t="s">
        <v>59</v>
      </c>
      <c r="D102" s="1">
        <v>45190</v>
      </c>
      <c r="E102" s="2">
        <v>0.55208333333333337</v>
      </c>
      <c r="F102" t="s">
        <v>10</v>
      </c>
      <c r="G102" t="s">
        <v>11</v>
      </c>
    </row>
    <row r="103" spans="1:7" x14ac:dyDescent="0.3">
      <c r="A103" t="s">
        <v>171</v>
      </c>
      <c r="B103" t="s">
        <v>21</v>
      </c>
      <c r="C103" t="s">
        <v>74</v>
      </c>
      <c r="D103" s="1">
        <v>45224</v>
      </c>
      <c r="E103" s="2">
        <v>0.375</v>
      </c>
      <c r="F103" t="s">
        <v>29</v>
      </c>
      <c r="G103" t="s">
        <v>15</v>
      </c>
    </row>
    <row r="104" spans="1:7" x14ac:dyDescent="0.3">
      <c r="A104" t="s">
        <v>172</v>
      </c>
      <c r="B104" t="s">
        <v>81</v>
      </c>
      <c r="C104" t="s">
        <v>74</v>
      </c>
      <c r="D104" s="1">
        <v>44950</v>
      </c>
      <c r="E104" s="2">
        <v>0.35416666666666669</v>
      </c>
      <c r="F104" t="s">
        <v>10</v>
      </c>
      <c r="G104" t="s">
        <v>19</v>
      </c>
    </row>
    <row r="105" spans="1:7" x14ac:dyDescent="0.3">
      <c r="A105" t="s">
        <v>173</v>
      </c>
      <c r="B105" t="s">
        <v>84</v>
      </c>
      <c r="C105" t="s">
        <v>22</v>
      </c>
      <c r="D105" s="1">
        <v>45034</v>
      </c>
      <c r="E105" s="2">
        <v>0.36458333333333331</v>
      </c>
      <c r="F105" t="s">
        <v>38</v>
      </c>
      <c r="G105" t="s">
        <v>41</v>
      </c>
    </row>
    <row r="106" spans="1:7" x14ac:dyDescent="0.3">
      <c r="A106" t="s">
        <v>174</v>
      </c>
      <c r="B106" t="s">
        <v>92</v>
      </c>
      <c r="C106" t="s">
        <v>25</v>
      </c>
      <c r="D106" s="1">
        <v>45152</v>
      </c>
      <c r="E106" s="2">
        <v>0.66666666666666663</v>
      </c>
      <c r="F106" t="s">
        <v>29</v>
      </c>
      <c r="G106" t="s">
        <v>15</v>
      </c>
    </row>
    <row r="107" spans="1:7" x14ac:dyDescent="0.3">
      <c r="A107" t="s">
        <v>175</v>
      </c>
      <c r="B107" t="s">
        <v>56</v>
      </c>
      <c r="C107" t="s">
        <v>74</v>
      </c>
      <c r="D107" s="1">
        <v>45228</v>
      </c>
      <c r="E107" s="2">
        <v>0.46875</v>
      </c>
      <c r="F107" t="s">
        <v>10</v>
      </c>
      <c r="G107" t="s">
        <v>11</v>
      </c>
    </row>
    <row r="108" spans="1:7" x14ac:dyDescent="0.3">
      <c r="A108" t="s">
        <v>176</v>
      </c>
      <c r="B108" t="s">
        <v>177</v>
      </c>
      <c r="C108" t="s">
        <v>32</v>
      </c>
      <c r="D108" s="1">
        <v>45033</v>
      </c>
      <c r="E108" s="2">
        <v>0.57291666666666663</v>
      </c>
      <c r="F108" t="s">
        <v>38</v>
      </c>
      <c r="G108" t="s">
        <v>41</v>
      </c>
    </row>
    <row r="109" spans="1:7" x14ac:dyDescent="0.3">
      <c r="A109" t="s">
        <v>178</v>
      </c>
      <c r="B109" t="s">
        <v>109</v>
      </c>
      <c r="C109" t="s">
        <v>74</v>
      </c>
      <c r="D109" s="1">
        <v>45037</v>
      </c>
      <c r="E109" s="2">
        <v>0.625</v>
      </c>
      <c r="F109" t="s">
        <v>26</v>
      </c>
      <c r="G109" t="s">
        <v>19</v>
      </c>
    </row>
    <row r="110" spans="1:7" x14ac:dyDescent="0.3">
      <c r="A110" t="s">
        <v>179</v>
      </c>
      <c r="B110" t="s">
        <v>125</v>
      </c>
      <c r="C110" t="s">
        <v>74</v>
      </c>
      <c r="D110" s="1">
        <v>45136</v>
      </c>
      <c r="E110" s="2">
        <v>0.58333333333333337</v>
      </c>
      <c r="F110" t="s">
        <v>38</v>
      </c>
      <c r="G110" t="s">
        <v>11</v>
      </c>
    </row>
    <row r="111" spans="1:7" x14ac:dyDescent="0.3">
      <c r="A111" t="s">
        <v>180</v>
      </c>
      <c r="B111" t="s">
        <v>68</v>
      </c>
      <c r="C111" t="s">
        <v>74</v>
      </c>
      <c r="D111" s="1">
        <v>45126</v>
      </c>
      <c r="E111" s="2">
        <v>0.60416666666666663</v>
      </c>
      <c r="F111" t="s">
        <v>18</v>
      </c>
      <c r="G111" t="s">
        <v>11</v>
      </c>
    </row>
    <row r="112" spans="1:7" x14ac:dyDescent="0.3">
      <c r="A112" t="s">
        <v>181</v>
      </c>
      <c r="B112" t="s">
        <v>125</v>
      </c>
      <c r="C112" t="s">
        <v>35</v>
      </c>
      <c r="D112" s="1">
        <v>45068</v>
      </c>
      <c r="E112" s="2">
        <v>0.64583333333333337</v>
      </c>
      <c r="F112" t="s">
        <v>38</v>
      </c>
      <c r="G112" t="s">
        <v>11</v>
      </c>
    </row>
    <row r="113" spans="1:7" x14ac:dyDescent="0.3">
      <c r="A113" t="s">
        <v>182</v>
      </c>
      <c r="B113" t="s">
        <v>17</v>
      </c>
      <c r="C113" t="s">
        <v>35</v>
      </c>
      <c r="D113" s="1">
        <v>44937</v>
      </c>
      <c r="E113" s="2">
        <v>0.33333333333333331</v>
      </c>
      <c r="F113" t="s">
        <v>38</v>
      </c>
      <c r="G113" t="s">
        <v>15</v>
      </c>
    </row>
    <row r="114" spans="1:7" x14ac:dyDescent="0.3">
      <c r="A114" t="s">
        <v>183</v>
      </c>
      <c r="B114" t="s">
        <v>84</v>
      </c>
      <c r="C114" t="s">
        <v>25</v>
      </c>
      <c r="D114" s="1">
        <v>45254</v>
      </c>
      <c r="E114" s="2">
        <v>0.64583333333333337</v>
      </c>
      <c r="F114" t="s">
        <v>18</v>
      </c>
      <c r="G114" t="s">
        <v>19</v>
      </c>
    </row>
    <row r="115" spans="1:7" x14ac:dyDescent="0.3">
      <c r="A115" t="s">
        <v>184</v>
      </c>
      <c r="B115" t="s">
        <v>185</v>
      </c>
      <c r="C115" t="s">
        <v>59</v>
      </c>
      <c r="D115" s="1">
        <v>45146</v>
      </c>
      <c r="E115" s="2">
        <v>0.375</v>
      </c>
      <c r="F115" t="s">
        <v>10</v>
      </c>
      <c r="G115" t="s">
        <v>41</v>
      </c>
    </row>
    <row r="116" spans="1:7" x14ac:dyDescent="0.3">
      <c r="A116" t="s">
        <v>186</v>
      </c>
      <c r="B116" t="s">
        <v>68</v>
      </c>
      <c r="C116" t="s">
        <v>74</v>
      </c>
      <c r="D116" s="1">
        <v>45224</v>
      </c>
      <c r="E116" s="2">
        <v>0.4375</v>
      </c>
      <c r="F116" t="s">
        <v>10</v>
      </c>
      <c r="G116" t="s">
        <v>15</v>
      </c>
    </row>
    <row r="117" spans="1:7" x14ac:dyDescent="0.3">
      <c r="A117" t="s">
        <v>187</v>
      </c>
      <c r="B117" t="s">
        <v>37</v>
      </c>
      <c r="C117" t="s">
        <v>9</v>
      </c>
      <c r="D117" s="1">
        <v>45114</v>
      </c>
      <c r="E117" s="2">
        <v>0.38541666666666669</v>
      </c>
      <c r="F117" t="s">
        <v>38</v>
      </c>
      <c r="G117" t="s">
        <v>15</v>
      </c>
    </row>
    <row r="118" spans="1:7" x14ac:dyDescent="0.3">
      <c r="A118" t="s">
        <v>188</v>
      </c>
      <c r="B118" t="s">
        <v>13</v>
      </c>
      <c r="C118" t="s">
        <v>59</v>
      </c>
      <c r="D118" s="1">
        <v>45097</v>
      </c>
      <c r="E118" s="2">
        <v>0.57291666666666663</v>
      </c>
      <c r="F118" t="s">
        <v>18</v>
      </c>
      <c r="G118" t="s">
        <v>15</v>
      </c>
    </row>
    <row r="119" spans="1:7" x14ac:dyDescent="0.3">
      <c r="A119" t="s">
        <v>189</v>
      </c>
      <c r="B119" t="s">
        <v>109</v>
      </c>
      <c r="C119" t="s">
        <v>25</v>
      </c>
      <c r="D119" s="1">
        <v>45147</v>
      </c>
      <c r="E119" s="2">
        <v>0.34375</v>
      </c>
      <c r="F119" t="s">
        <v>18</v>
      </c>
      <c r="G119" t="s">
        <v>11</v>
      </c>
    </row>
    <row r="120" spans="1:7" x14ac:dyDescent="0.3">
      <c r="A120" t="s">
        <v>190</v>
      </c>
      <c r="B120" t="s">
        <v>90</v>
      </c>
      <c r="C120" t="s">
        <v>14</v>
      </c>
      <c r="D120" s="1">
        <v>45278</v>
      </c>
      <c r="E120" s="2">
        <v>0.5625</v>
      </c>
      <c r="F120" t="s">
        <v>26</v>
      </c>
      <c r="G120" t="s">
        <v>19</v>
      </c>
    </row>
    <row r="121" spans="1:7" x14ac:dyDescent="0.3">
      <c r="A121" t="s">
        <v>191</v>
      </c>
      <c r="B121" t="s">
        <v>13</v>
      </c>
      <c r="C121" t="s">
        <v>59</v>
      </c>
      <c r="D121" s="1">
        <v>45268</v>
      </c>
      <c r="E121" s="2">
        <v>0.45833333333333331</v>
      </c>
      <c r="F121" t="s">
        <v>10</v>
      </c>
      <c r="G121" t="s">
        <v>15</v>
      </c>
    </row>
    <row r="122" spans="1:7" x14ac:dyDescent="0.3">
      <c r="A122" t="s">
        <v>192</v>
      </c>
      <c r="B122" t="s">
        <v>56</v>
      </c>
      <c r="C122" t="s">
        <v>59</v>
      </c>
      <c r="D122" s="1">
        <v>45023</v>
      </c>
      <c r="E122" s="2">
        <v>0.625</v>
      </c>
      <c r="F122" t="s">
        <v>29</v>
      </c>
      <c r="G122" t="s">
        <v>41</v>
      </c>
    </row>
    <row r="123" spans="1:7" x14ac:dyDescent="0.3">
      <c r="A123" t="s">
        <v>193</v>
      </c>
      <c r="B123" t="s">
        <v>50</v>
      </c>
      <c r="C123" t="s">
        <v>54</v>
      </c>
      <c r="D123" s="1">
        <v>45118</v>
      </c>
      <c r="E123" s="2">
        <v>0.60416666666666663</v>
      </c>
      <c r="F123" t="s">
        <v>10</v>
      </c>
      <c r="G123" t="s">
        <v>19</v>
      </c>
    </row>
    <row r="124" spans="1:7" x14ac:dyDescent="0.3">
      <c r="A124" t="s">
        <v>194</v>
      </c>
      <c r="B124" t="s">
        <v>68</v>
      </c>
      <c r="C124" t="s">
        <v>48</v>
      </c>
      <c r="D124" s="1">
        <v>44985</v>
      </c>
      <c r="E124" s="2">
        <v>0.44791666666666669</v>
      </c>
      <c r="F124" t="s">
        <v>10</v>
      </c>
      <c r="G124" t="s">
        <v>41</v>
      </c>
    </row>
    <row r="125" spans="1:7" x14ac:dyDescent="0.3">
      <c r="A125" t="s">
        <v>195</v>
      </c>
      <c r="B125" t="s">
        <v>142</v>
      </c>
      <c r="C125" t="s">
        <v>54</v>
      </c>
      <c r="D125" s="1">
        <v>45001</v>
      </c>
      <c r="E125" s="2">
        <v>0.71875</v>
      </c>
      <c r="F125" t="s">
        <v>26</v>
      </c>
      <c r="G125" t="s">
        <v>19</v>
      </c>
    </row>
    <row r="126" spans="1:7" x14ac:dyDescent="0.3">
      <c r="A126" t="s">
        <v>196</v>
      </c>
      <c r="B126" t="s">
        <v>90</v>
      </c>
      <c r="C126" t="s">
        <v>32</v>
      </c>
      <c r="D126" s="1">
        <v>44975</v>
      </c>
      <c r="E126" s="2">
        <v>0.42708333333333331</v>
      </c>
      <c r="F126" t="s">
        <v>29</v>
      </c>
      <c r="G126" t="s">
        <v>41</v>
      </c>
    </row>
    <row r="127" spans="1:7" x14ac:dyDescent="0.3">
      <c r="A127" t="s">
        <v>197</v>
      </c>
      <c r="B127" t="s">
        <v>21</v>
      </c>
      <c r="C127" t="s">
        <v>35</v>
      </c>
      <c r="D127" s="1">
        <v>45232</v>
      </c>
      <c r="E127" s="2">
        <v>0.40625</v>
      </c>
      <c r="F127" t="s">
        <v>26</v>
      </c>
      <c r="G127" t="s">
        <v>11</v>
      </c>
    </row>
    <row r="128" spans="1:7" x14ac:dyDescent="0.3">
      <c r="A128" t="s">
        <v>198</v>
      </c>
      <c r="B128" t="s">
        <v>125</v>
      </c>
      <c r="C128" t="s">
        <v>35</v>
      </c>
      <c r="D128" s="1">
        <v>45243</v>
      </c>
      <c r="E128" s="2">
        <v>0.35416666666666669</v>
      </c>
      <c r="F128" t="s">
        <v>29</v>
      </c>
      <c r="G128" t="s">
        <v>15</v>
      </c>
    </row>
    <row r="129" spans="1:7" x14ac:dyDescent="0.3">
      <c r="A129" t="s">
        <v>199</v>
      </c>
      <c r="B129" t="s">
        <v>161</v>
      </c>
      <c r="C129" t="s">
        <v>48</v>
      </c>
      <c r="D129" s="1">
        <v>45031</v>
      </c>
      <c r="E129" s="2">
        <v>0.61458333333333337</v>
      </c>
      <c r="F129" t="s">
        <v>38</v>
      </c>
      <c r="G129" t="s">
        <v>41</v>
      </c>
    </row>
    <row r="130" spans="1:7" x14ac:dyDescent="0.3">
      <c r="A130" t="s">
        <v>200</v>
      </c>
      <c r="B130" t="s">
        <v>70</v>
      </c>
      <c r="C130" t="s">
        <v>22</v>
      </c>
      <c r="D130" s="1">
        <v>45163</v>
      </c>
      <c r="E130" s="2">
        <v>0.39583333333333331</v>
      </c>
      <c r="F130" t="s">
        <v>29</v>
      </c>
      <c r="G130" t="s">
        <v>19</v>
      </c>
    </row>
    <row r="131" spans="1:7" x14ac:dyDescent="0.3">
      <c r="A131" t="s">
        <v>201</v>
      </c>
      <c r="B131" t="s">
        <v>151</v>
      </c>
      <c r="C131" t="s">
        <v>22</v>
      </c>
      <c r="D131" s="1">
        <v>44980</v>
      </c>
      <c r="E131" s="2">
        <v>0.625</v>
      </c>
      <c r="F131" t="s">
        <v>26</v>
      </c>
      <c r="G131" t="s">
        <v>15</v>
      </c>
    </row>
    <row r="132" spans="1:7" x14ac:dyDescent="0.3">
      <c r="A132" t="s">
        <v>202</v>
      </c>
      <c r="B132" t="s">
        <v>68</v>
      </c>
      <c r="C132" t="s">
        <v>25</v>
      </c>
      <c r="D132" s="1">
        <v>45057</v>
      </c>
      <c r="E132" s="2">
        <v>0.6875</v>
      </c>
      <c r="F132" t="s">
        <v>10</v>
      </c>
      <c r="G132" t="s">
        <v>15</v>
      </c>
    </row>
    <row r="133" spans="1:7" x14ac:dyDescent="0.3">
      <c r="A133" t="s">
        <v>203</v>
      </c>
      <c r="B133" t="s">
        <v>119</v>
      </c>
      <c r="C133" t="s">
        <v>48</v>
      </c>
      <c r="D133" s="1">
        <v>45133</v>
      </c>
      <c r="E133" s="2">
        <v>0.44791666666666669</v>
      </c>
      <c r="F133" t="s">
        <v>29</v>
      </c>
      <c r="G133" t="s">
        <v>19</v>
      </c>
    </row>
    <row r="134" spans="1:7" x14ac:dyDescent="0.3">
      <c r="A134" t="s">
        <v>204</v>
      </c>
      <c r="B134" t="s">
        <v>17</v>
      </c>
      <c r="C134" t="s">
        <v>59</v>
      </c>
      <c r="D134" s="1">
        <v>45008</v>
      </c>
      <c r="E134" s="2">
        <v>0.60416666666666663</v>
      </c>
      <c r="F134" t="s">
        <v>29</v>
      </c>
      <c r="G134" t="s">
        <v>41</v>
      </c>
    </row>
    <row r="135" spans="1:7" x14ac:dyDescent="0.3">
      <c r="A135" t="s">
        <v>205</v>
      </c>
      <c r="B135" t="s">
        <v>21</v>
      </c>
      <c r="C135" t="s">
        <v>22</v>
      </c>
      <c r="D135" s="1">
        <v>45216</v>
      </c>
      <c r="E135" s="2">
        <v>0.63541666666666663</v>
      </c>
      <c r="F135" t="s">
        <v>18</v>
      </c>
      <c r="G135" t="s">
        <v>11</v>
      </c>
    </row>
    <row r="136" spans="1:7" x14ac:dyDescent="0.3">
      <c r="A136" t="s">
        <v>206</v>
      </c>
      <c r="B136" t="s">
        <v>43</v>
      </c>
      <c r="C136" t="s">
        <v>74</v>
      </c>
      <c r="D136" s="1">
        <v>45178</v>
      </c>
      <c r="E136" s="2">
        <v>0.6875</v>
      </c>
      <c r="F136" t="s">
        <v>10</v>
      </c>
      <c r="G136" t="s">
        <v>11</v>
      </c>
    </row>
    <row r="137" spans="1:7" x14ac:dyDescent="0.3">
      <c r="A137" t="s">
        <v>207</v>
      </c>
      <c r="B137" t="s">
        <v>142</v>
      </c>
      <c r="C137" t="s">
        <v>9</v>
      </c>
      <c r="D137" s="1">
        <v>45059</v>
      </c>
      <c r="E137" s="2">
        <v>0.52083333333333337</v>
      </c>
      <c r="F137" t="s">
        <v>38</v>
      </c>
      <c r="G137" t="s">
        <v>41</v>
      </c>
    </row>
    <row r="138" spans="1:7" x14ac:dyDescent="0.3">
      <c r="A138" t="s">
        <v>208</v>
      </c>
      <c r="B138" t="s">
        <v>100</v>
      </c>
      <c r="C138" t="s">
        <v>59</v>
      </c>
      <c r="D138" s="1">
        <v>45224</v>
      </c>
      <c r="E138" s="2">
        <v>0.41666666666666669</v>
      </c>
      <c r="F138" t="s">
        <v>26</v>
      </c>
      <c r="G138" t="s">
        <v>15</v>
      </c>
    </row>
    <row r="139" spans="1:7" x14ac:dyDescent="0.3">
      <c r="A139" t="s">
        <v>209</v>
      </c>
      <c r="B139" t="s">
        <v>68</v>
      </c>
      <c r="C139" t="s">
        <v>32</v>
      </c>
      <c r="D139" s="1">
        <v>45286</v>
      </c>
      <c r="E139" s="2">
        <v>0.63541666666666663</v>
      </c>
      <c r="F139" t="s">
        <v>38</v>
      </c>
      <c r="G139" t="s">
        <v>15</v>
      </c>
    </row>
    <row r="140" spans="1:7" x14ac:dyDescent="0.3">
      <c r="A140" t="s">
        <v>210</v>
      </c>
      <c r="B140" t="s">
        <v>84</v>
      </c>
      <c r="C140" t="s">
        <v>74</v>
      </c>
      <c r="D140" s="1">
        <v>45209</v>
      </c>
      <c r="E140" s="2">
        <v>0.44791666666666669</v>
      </c>
      <c r="F140" t="s">
        <v>10</v>
      </c>
      <c r="G140" t="s">
        <v>15</v>
      </c>
    </row>
    <row r="141" spans="1:7" x14ac:dyDescent="0.3">
      <c r="A141" t="s">
        <v>211</v>
      </c>
      <c r="B141" t="s">
        <v>50</v>
      </c>
      <c r="C141" t="s">
        <v>74</v>
      </c>
      <c r="D141" s="1">
        <v>44962</v>
      </c>
      <c r="E141" s="2">
        <v>0.63541666666666663</v>
      </c>
      <c r="F141" t="s">
        <v>29</v>
      </c>
      <c r="G141" t="s">
        <v>15</v>
      </c>
    </row>
    <row r="142" spans="1:7" x14ac:dyDescent="0.3">
      <c r="A142" t="s">
        <v>212</v>
      </c>
      <c r="B142" t="s">
        <v>161</v>
      </c>
      <c r="C142" t="s">
        <v>48</v>
      </c>
      <c r="D142" s="1">
        <v>45092</v>
      </c>
      <c r="E142" s="2">
        <v>0.63541666666666663</v>
      </c>
      <c r="F142" t="s">
        <v>29</v>
      </c>
      <c r="G142" t="s">
        <v>41</v>
      </c>
    </row>
    <row r="143" spans="1:7" x14ac:dyDescent="0.3">
      <c r="A143" t="s">
        <v>213</v>
      </c>
      <c r="B143" t="s">
        <v>100</v>
      </c>
      <c r="C143" t="s">
        <v>25</v>
      </c>
      <c r="D143" s="1">
        <v>45231</v>
      </c>
      <c r="E143" s="2">
        <v>0.48958333333333331</v>
      </c>
      <c r="F143" t="s">
        <v>10</v>
      </c>
      <c r="G143" t="s">
        <v>15</v>
      </c>
    </row>
    <row r="144" spans="1:7" x14ac:dyDescent="0.3">
      <c r="A144" t="s">
        <v>214</v>
      </c>
      <c r="B144" t="s">
        <v>50</v>
      </c>
      <c r="C144" t="s">
        <v>32</v>
      </c>
      <c r="D144" s="1">
        <v>45190</v>
      </c>
      <c r="E144" s="2">
        <v>0.51041666666666663</v>
      </c>
      <c r="F144" t="s">
        <v>29</v>
      </c>
      <c r="G144" t="s">
        <v>19</v>
      </c>
    </row>
    <row r="145" spans="1:7" x14ac:dyDescent="0.3">
      <c r="A145" t="s">
        <v>215</v>
      </c>
      <c r="B145" t="s">
        <v>177</v>
      </c>
      <c r="C145" t="s">
        <v>22</v>
      </c>
      <c r="D145" s="1">
        <v>45154</v>
      </c>
      <c r="E145" s="2">
        <v>0.51041666666666663</v>
      </c>
      <c r="F145" t="s">
        <v>29</v>
      </c>
      <c r="G145" t="s">
        <v>15</v>
      </c>
    </row>
    <row r="146" spans="1:7" x14ac:dyDescent="0.3">
      <c r="A146" t="s">
        <v>216</v>
      </c>
      <c r="B146" t="s">
        <v>163</v>
      </c>
      <c r="C146" t="s">
        <v>48</v>
      </c>
      <c r="D146" s="1">
        <v>45241</v>
      </c>
      <c r="E146" s="2">
        <v>0.61458333333333337</v>
      </c>
      <c r="F146" t="s">
        <v>29</v>
      </c>
      <c r="G146" t="s">
        <v>11</v>
      </c>
    </row>
    <row r="147" spans="1:7" x14ac:dyDescent="0.3">
      <c r="A147" t="s">
        <v>217</v>
      </c>
      <c r="B147" t="s">
        <v>63</v>
      </c>
      <c r="C147" t="s">
        <v>22</v>
      </c>
      <c r="D147" s="1">
        <v>44931</v>
      </c>
      <c r="E147" s="2">
        <v>0.39583333333333331</v>
      </c>
      <c r="F147" t="s">
        <v>26</v>
      </c>
      <c r="G147" t="s">
        <v>15</v>
      </c>
    </row>
    <row r="148" spans="1:7" x14ac:dyDescent="0.3">
      <c r="A148" t="s">
        <v>218</v>
      </c>
      <c r="B148" t="s">
        <v>61</v>
      </c>
      <c r="C148" t="s">
        <v>48</v>
      </c>
      <c r="D148" s="1">
        <v>45243</v>
      </c>
      <c r="E148" s="2">
        <v>0.72916666666666663</v>
      </c>
      <c r="F148" t="s">
        <v>26</v>
      </c>
      <c r="G148" t="s">
        <v>41</v>
      </c>
    </row>
    <row r="149" spans="1:7" x14ac:dyDescent="0.3">
      <c r="A149" t="s">
        <v>219</v>
      </c>
      <c r="B149" t="s">
        <v>97</v>
      </c>
      <c r="C149" t="s">
        <v>48</v>
      </c>
      <c r="D149" s="1">
        <v>45266</v>
      </c>
      <c r="E149" s="2">
        <v>0.35416666666666669</v>
      </c>
      <c r="F149" t="s">
        <v>18</v>
      </c>
      <c r="G149" t="s">
        <v>11</v>
      </c>
    </row>
    <row r="150" spans="1:7" x14ac:dyDescent="0.3">
      <c r="A150" t="s">
        <v>220</v>
      </c>
      <c r="B150" t="s">
        <v>100</v>
      </c>
      <c r="C150" t="s">
        <v>48</v>
      </c>
      <c r="D150" s="1">
        <v>45133</v>
      </c>
      <c r="E150" s="2">
        <v>0.52083333333333337</v>
      </c>
      <c r="F150" t="s">
        <v>38</v>
      </c>
      <c r="G150" t="s">
        <v>41</v>
      </c>
    </row>
    <row r="151" spans="1:7" x14ac:dyDescent="0.3">
      <c r="A151" t="s">
        <v>221</v>
      </c>
      <c r="B151" t="s">
        <v>66</v>
      </c>
      <c r="C151" t="s">
        <v>25</v>
      </c>
      <c r="D151" s="1">
        <v>45154</v>
      </c>
      <c r="E151" s="2">
        <v>0.44791666666666669</v>
      </c>
      <c r="F151" t="s">
        <v>10</v>
      </c>
      <c r="G151" t="s">
        <v>41</v>
      </c>
    </row>
    <row r="152" spans="1:7" x14ac:dyDescent="0.3">
      <c r="A152" t="s">
        <v>222</v>
      </c>
      <c r="B152" t="s">
        <v>34</v>
      </c>
      <c r="C152" t="s">
        <v>48</v>
      </c>
      <c r="D152" s="1">
        <v>44954</v>
      </c>
      <c r="E152" s="2">
        <v>0.38541666666666669</v>
      </c>
      <c r="F152" t="s">
        <v>10</v>
      </c>
      <c r="G152" t="s">
        <v>11</v>
      </c>
    </row>
    <row r="153" spans="1:7" x14ac:dyDescent="0.3">
      <c r="A153" t="s">
        <v>223</v>
      </c>
      <c r="B153" t="s">
        <v>40</v>
      </c>
      <c r="C153" t="s">
        <v>14</v>
      </c>
      <c r="D153" s="1">
        <v>45030</v>
      </c>
      <c r="E153" s="2">
        <v>0.35416666666666669</v>
      </c>
      <c r="F153" t="s">
        <v>10</v>
      </c>
      <c r="G153" t="s">
        <v>41</v>
      </c>
    </row>
    <row r="154" spans="1:7" x14ac:dyDescent="0.3">
      <c r="A154" t="s">
        <v>224</v>
      </c>
      <c r="B154" t="s">
        <v>125</v>
      </c>
      <c r="C154" t="s">
        <v>9</v>
      </c>
      <c r="D154" s="1">
        <v>45115</v>
      </c>
      <c r="E154" s="2">
        <v>0.53125</v>
      </c>
      <c r="F154" t="s">
        <v>18</v>
      </c>
      <c r="G154" t="s">
        <v>41</v>
      </c>
    </row>
    <row r="155" spans="1:7" x14ac:dyDescent="0.3">
      <c r="A155" t="s">
        <v>225</v>
      </c>
      <c r="B155" t="s">
        <v>50</v>
      </c>
      <c r="C155" t="s">
        <v>22</v>
      </c>
      <c r="D155" s="1">
        <v>44991</v>
      </c>
      <c r="E155" s="2">
        <v>0.72916666666666663</v>
      </c>
      <c r="F155" t="s">
        <v>26</v>
      </c>
      <c r="G155" t="s">
        <v>15</v>
      </c>
    </row>
    <row r="156" spans="1:7" x14ac:dyDescent="0.3">
      <c r="A156" t="s">
        <v>226</v>
      </c>
      <c r="B156" t="s">
        <v>21</v>
      </c>
      <c r="C156" t="s">
        <v>59</v>
      </c>
      <c r="D156" s="1">
        <v>44929</v>
      </c>
      <c r="E156" s="2">
        <v>0.39583333333333331</v>
      </c>
      <c r="F156" t="s">
        <v>18</v>
      </c>
      <c r="G156" t="s">
        <v>19</v>
      </c>
    </row>
    <row r="157" spans="1:7" x14ac:dyDescent="0.3">
      <c r="A157" t="s">
        <v>227</v>
      </c>
      <c r="B157" t="s">
        <v>81</v>
      </c>
      <c r="C157" t="s">
        <v>54</v>
      </c>
      <c r="D157" s="1">
        <v>45252</v>
      </c>
      <c r="E157" s="2">
        <v>0.60416666666666663</v>
      </c>
      <c r="F157" t="s">
        <v>10</v>
      </c>
      <c r="G157" t="s">
        <v>41</v>
      </c>
    </row>
    <row r="158" spans="1:7" x14ac:dyDescent="0.3">
      <c r="A158" t="s">
        <v>228</v>
      </c>
      <c r="B158" t="s">
        <v>84</v>
      </c>
      <c r="C158" t="s">
        <v>32</v>
      </c>
      <c r="D158" s="1">
        <v>45058</v>
      </c>
      <c r="E158" s="2">
        <v>0.45833333333333331</v>
      </c>
      <c r="F158" t="s">
        <v>38</v>
      </c>
      <c r="G158" t="s">
        <v>41</v>
      </c>
    </row>
    <row r="159" spans="1:7" x14ac:dyDescent="0.3">
      <c r="A159" t="s">
        <v>229</v>
      </c>
      <c r="B159" t="s">
        <v>90</v>
      </c>
      <c r="C159" t="s">
        <v>35</v>
      </c>
      <c r="D159" s="1">
        <v>45119</v>
      </c>
      <c r="E159" s="2">
        <v>0.51041666666666663</v>
      </c>
      <c r="F159" t="s">
        <v>29</v>
      </c>
      <c r="G159" t="s">
        <v>41</v>
      </c>
    </row>
    <row r="160" spans="1:7" x14ac:dyDescent="0.3">
      <c r="A160" t="s">
        <v>230</v>
      </c>
      <c r="B160" t="s">
        <v>34</v>
      </c>
      <c r="C160" t="s">
        <v>25</v>
      </c>
      <c r="D160" s="1">
        <v>45024</v>
      </c>
      <c r="E160" s="2">
        <v>0.67708333333333337</v>
      </c>
      <c r="F160" t="s">
        <v>26</v>
      </c>
      <c r="G160" t="s">
        <v>15</v>
      </c>
    </row>
    <row r="161" spans="1:7" x14ac:dyDescent="0.3">
      <c r="A161" t="s">
        <v>231</v>
      </c>
      <c r="B161" t="s">
        <v>37</v>
      </c>
      <c r="C161" t="s">
        <v>59</v>
      </c>
      <c r="D161" s="1">
        <v>45277</v>
      </c>
      <c r="E161" s="2">
        <v>0.53125</v>
      </c>
      <c r="F161" t="s">
        <v>26</v>
      </c>
      <c r="G161" t="s">
        <v>19</v>
      </c>
    </row>
    <row r="162" spans="1:7" x14ac:dyDescent="0.3">
      <c r="A162" t="s">
        <v>232</v>
      </c>
      <c r="B162" t="s">
        <v>28</v>
      </c>
      <c r="C162" t="s">
        <v>74</v>
      </c>
      <c r="D162" s="1">
        <v>45094</v>
      </c>
      <c r="E162" s="2">
        <v>0.44791666666666669</v>
      </c>
      <c r="F162" t="s">
        <v>18</v>
      </c>
      <c r="G162" t="s">
        <v>11</v>
      </c>
    </row>
    <row r="163" spans="1:7" x14ac:dyDescent="0.3">
      <c r="A163" t="s">
        <v>233</v>
      </c>
      <c r="B163" t="s">
        <v>234</v>
      </c>
      <c r="C163" t="s">
        <v>14</v>
      </c>
      <c r="D163" s="1">
        <v>44927</v>
      </c>
      <c r="E163" s="2">
        <v>0.71875</v>
      </c>
      <c r="F163" t="s">
        <v>26</v>
      </c>
      <c r="G163" t="s">
        <v>15</v>
      </c>
    </row>
    <row r="164" spans="1:7" x14ac:dyDescent="0.3">
      <c r="A164" t="s">
        <v>235</v>
      </c>
      <c r="B164" t="s">
        <v>37</v>
      </c>
      <c r="C164" t="s">
        <v>35</v>
      </c>
      <c r="D164" s="1">
        <v>45104</v>
      </c>
      <c r="E164" s="2">
        <v>0.625</v>
      </c>
      <c r="F164" t="s">
        <v>10</v>
      </c>
      <c r="G164" t="s">
        <v>15</v>
      </c>
    </row>
    <row r="165" spans="1:7" x14ac:dyDescent="0.3">
      <c r="A165" t="s">
        <v>236</v>
      </c>
      <c r="B165" t="s">
        <v>61</v>
      </c>
      <c r="C165" t="s">
        <v>54</v>
      </c>
      <c r="D165" s="1">
        <v>45135</v>
      </c>
      <c r="E165" s="2">
        <v>0.71875</v>
      </c>
      <c r="F165" t="s">
        <v>10</v>
      </c>
      <c r="G165" t="s">
        <v>19</v>
      </c>
    </row>
    <row r="166" spans="1:7" x14ac:dyDescent="0.3">
      <c r="A166" t="s">
        <v>237</v>
      </c>
      <c r="B166" t="s">
        <v>97</v>
      </c>
      <c r="C166" t="s">
        <v>59</v>
      </c>
      <c r="D166" s="1">
        <v>45020</v>
      </c>
      <c r="E166" s="2">
        <v>0.64583333333333337</v>
      </c>
      <c r="F166" t="s">
        <v>18</v>
      </c>
      <c r="G166" t="s">
        <v>19</v>
      </c>
    </row>
    <row r="167" spans="1:7" x14ac:dyDescent="0.3">
      <c r="A167" t="s">
        <v>238</v>
      </c>
      <c r="B167" t="s">
        <v>40</v>
      </c>
      <c r="C167" t="s">
        <v>35</v>
      </c>
      <c r="D167" s="1">
        <v>44938</v>
      </c>
      <c r="E167" s="2">
        <v>0.61458333333333337</v>
      </c>
      <c r="F167" t="s">
        <v>10</v>
      </c>
      <c r="G167" t="s">
        <v>15</v>
      </c>
    </row>
    <row r="168" spans="1:7" x14ac:dyDescent="0.3">
      <c r="A168" t="s">
        <v>239</v>
      </c>
      <c r="B168" t="s">
        <v>125</v>
      </c>
      <c r="C168" t="s">
        <v>59</v>
      </c>
      <c r="D168" s="1">
        <v>45245</v>
      </c>
      <c r="E168" s="2">
        <v>0.34375</v>
      </c>
      <c r="F168" t="s">
        <v>38</v>
      </c>
      <c r="G168" t="s">
        <v>11</v>
      </c>
    </row>
    <row r="169" spans="1:7" x14ac:dyDescent="0.3">
      <c r="A169" t="s">
        <v>240</v>
      </c>
      <c r="B169" t="s">
        <v>90</v>
      </c>
      <c r="C169" t="s">
        <v>14</v>
      </c>
      <c r="D169" s="1">
        <v>45198</v>
      </c>
      <c r="E169" s="2">
        <v>0.41666666666666669</v>
      </c>
      <c r="F169" t="s">
        <v>18</v>
      </c>
      <c r="G169" t="s">
        <v>15</v>
      </c>
    </row>
    <row r="170" spans="1:7" x14ac:dyDescent="0.3">
      <c r="A170" t="s">
        <v>241</v>
      </c>
      <c r="B170" t="s">
        <v>45</v>
      </c>
      <c r="C170" t="s">
        <v>54</v>
      </c>
      <c r="D170" s="1">
        <v>45131</v>
      </c>
      <c r="E170" s="2">
        <v>0.69791666666666663</v>
      </c>
      <c r="F170" t="s">
        <v>38</v>
      </c>
      <c r="G170" t="s">
        <v>19</v>
      </c>
    </row>
    <row r="171" spans="1:7" x14ac:dyDescent="0.3">
      <c r="A171" t="s">
        <v>242</v>
      </c>
      <c r="B171" t="s">
        <v>129</v>
      </c>
      <c r="C171" t="s">
        <v>74</v>
      </c>
      <c r="D171" s="1">
        <v>44988</v>
      </c>
      <c r="E171" s="2">
        <v>0.375</v>
      </c>
      <c r="F171" t="s">
        <v>29</v>
      </c>
      <c r="G171" t="s">
        <v>11</v>
      </c>
    </row>
    <row r="172" spans="1:7" x14ac:dyDescent="0.3">
      <c r="A172" t="s">
        <v>243</v>
      </c>
      <c r="B172" t="s">
        <v>168</v>
      </c>
      <c r="C172" t="s">
        <v>48</v>
      </c>
      <c r="D172" s="1">
        <v>45034</v>
      </c>
      <c r="E172" s="2">
        <v>0.6875</v>
      </c>
      <c r="F172" t="s">
        <v>38</v>
      </c>
      <c r="G172" t="s">
        <v>19</v>
      </c>
    </row>
    <row r="173" spans="1:7" x14ac:dyDescent="0.3">
      <c r="A173" t="s">
        <v>244</v>
      </c>
      <c r="B173" t="s">
        <v>185</v>
      </c>
      <c r="C173" t="s">
        <v>22</v>
      </c>
      <c r="D173" s="1">
        <v>44994</v>
      </c>
      <c r="E173" s="2">
        <v>0.67708333333333337</v>
      </c>
      <c r="F173" t="s">
        <v>29</v>
      </c>
      <c r="G173" t="s">
        <v>11</v>
      </c>
    </row>
    <row r="174" spans="1:7" x14ac:dyDescent="0.3">
      <c r="A174" t="s">
        <v>245</v>
      </c>
      <c r="B174" t="s">
        <v>66</v>
      </c>
      <c r="C174" t="s">
        <v>74</v>
      </c>
      <c r="D174" s="1">
        <v>45081</v>
      </c>
      <c r="E174" s="2">
        <v>0.5625</v>
      </c>
      <c r="F174" t="s">
        <v>29</v>
      </c>
      <c r="G174" t="s">
        <v>41</v>
      </c>
    </row>
    <row r="175" spans="1:7" x14ac:dyDescent="0.3">
      <c r="A175" t="s">
        <v>246</v>
      </c>
      <c r="B175" t="s">
        <v>50</v>
      </c>
      <c r="C175" t="s">
        <v>48</v>
      </c>
      <c r="D175" s="1">
        <v>45230</v>
      </c>
      <c r="E175" s="2">
        <v>0.46875</v>
      </c>
      <c r="F175" t="s">
        <v>38</v>
      </c>
      <c r="G175" t="s">
        <v>19</v>
      </c>
    </row>
    <row r="176" spans="1:7" x14ac:dyDescent="0.3">
      <c r="A176" t="s">
        <v>247</v>
      </c>
      <c r="B176" t="s">
        <v>177</v>
      </c>
      <c r="C176" t="s">
        <v>25</v>
      </c>
      <c r="D176" s="1">
        <v>45221</v>
      </c>
      <c r="E176" s="2">
        <v>0.70833333333333337</v>
      </c>
      <c r="F176" t="s">
        <v>18</v>
      </c>
      <c r="G176" t="s">
        <v>19</v>
      </c>
    </row>
    <row r="177" spans="1:7" x14ac:dyDescent="0.3">
      <c r="A177" t="s">
        <v>248</v>
      </c>
      <c r="B177" t="s">
        <v>92</v>
      </c>
      <c r="C177" t="s">
        <v>9</v>
      </c>
      <c r="D177" s="1">
        <v>45042</v>
      </c>
      <c r="E177" s="2">
        <v>0.39583333333333331</v>
      </c>
      <c r="F177" t="s">
        <v>10</v>
      </c>
      <c r="G177" t="s">
        <v>15</v>
      </c>
    </row>
    <row r="178" spans="1:7" x14ac:dyDescent="0.3">
      <c r="A178" t="s">
        <v>249</v>
      </c>
      <c r="B178" t="s">
        <v>139</v>
      </c>
      <c r="C178" t="s">
        <v>32</v>
      </c>
      <c r="D178" s="1">
        <v>45154</v>
      </c>
      <c r="E178" s="2">
        <v>0.52083333333333337</v>
      </c>
      <c r="F178" t="s">
        <v>10</v>
      </c>
      <c r="G178" t="s">
        <v>19</v>
      </c>
    </row>
    <row r="179" spans="1:7" x14ac:dyDescent="0.3">
      <c r="A179" t="s">
        <v>250</v>
      </c>
      <c r="B179" t="s">
        <v>151</v>
      </c>
      <c r="C179" t="s">
        <v>32</v>
      </c>
      <c r="D179" s="1">
        <v>44943</v>
      </c>
      <c r="E179" s="2">
        <v>0.55208333333333337</v>
      </c>
      <c r="F179" t="s">
        <v>29</v>
      </c>
      <c r="G179" t="s">
        <v>19</v>
      </c>
    </row>
    <row r="180" spans="1:7" x14ac:dyDescent="0.3">
      <c r="A180" t="s">
        <v>251</v>
      </c>
      <c r="B180" t="s">
        <v>252</v>
      </c>
      <c r="C180" t="s">
        <v>22</v>
      </c>
      <c r="D180" s="1">
        <v>44993</v>
      </c>
      <c r="E180" s="2">
        <v>0.51041666666666663</v>
      </c>
      <c r="F180" t="s">
        <v>29</v>
      </c>
      <c r="G180" t="s">
        <v>41</v>
      </c>
    </row>
    <row r="181" spans="1:7" x14ac:dyDescent="0.3">
      <c r="A181" t="s">
        <v>253</v>
      </c>
      <c r="B181" t="s">
        <v>163</v>
      </c>
      <c r="C181" t="s">
        <v>54</v>
      </c>
      <c r="D181" s="1">
        <v>44933</v>
      </c>
      <c r="E181" s="2">
        <v>0.45833333333333331</v>
      </c>
      <c r="F181" t="s">
        <v>18</v>
      </c>
      <c r="G181" t="s">
        <v>19</v>
      </c>
    </row>
    <row r="182" spans="1:7" x14ac:dyDescent="0.3">
      <c r="A182" t="s">
        <v>254</v>
      </c>
      <c r="B182" t="s">
        <v>72</v>
      </c>
      <c r="C182" t="s">
        <v>14</v>
      </c>
      <c r="D182" s="1">
        <v>45172</v>
      </c>
      <c r="E182" s="2">
        <v>0.55208333333333337</v>
      </c>
      <c r="F182" t="s">
        <v>26</v>
      </c>
      <c r="G182" t="s">
        <v>41</v>
      </c>
    </row>
    <row r="183" spans="1:7" x14ac:dyDescent="0.3">
      <c r="A183" t="s">
        <v>255</v>
      </c>
      <c r="B183" t="s">
        <v>142</v>
      </c>
      <c r="C183" t="s">
        <v>54</v>
      </c>
      <c r="D183" s="1">
        <v>45028</v>
      </c>
      <c r="E183" s="2">
        <v>0.33333333333333331</v>
      </c>
      <c r="F183" t="s">
        <v>38</v>
      </c>
      <c r="G183" t="s">
        <v>41</v>
      </c>
    </row>
    <row r="184" spans="1:7" x14ac:dyDescent="0.3">
      <c r="A184" t="s">
        <v>256</v>
      </c>
      <c r="B184" t="s">
        <v>24</v>
      </c>
      <c r="C184" t="s">
        <v>14</v>
      </c>
      <c r="D184" s="1">
        <v>44960</v>
      </c>
      <c r="E184" s="2">
        <v>0.67708333333333337</v>
      </c>
      <c r="F184" t="s">
        <v>29</v>
      </c>
      <c r="G184" t="s">
        <v>41</v>
      </c>
    </row>
    <row r="185" spans="1:7" x14ac:dyDescent="0.3">
      <c r="A185" t="s">
        <v>257</v>
      </c>
      <c r="B185" t="s">
        <v>234</v>
      </c>
      <c r="C185" t="s">
        <v>54</v>
      </c>
      <c r="D185" s="1">
        <v>44983</v>
      </c>
      <c r="E185" s="2">
        <v>0.73958333333333337</v>
      </c>
      <c r="F185" t="s">
        <v>10</v>
      </c>
      <c r="G185" t="s">
        <v>41</v>
      </c>
    </row>
    <row r="186" spans="1:7" x14ac:dyDescent="0.3">
      <c r="A186" t="s">
        <v>258</v>
      </c>
      <c r="B186" t="s">
        <v>177</v>
      </c>
      <c r="C186" t="s">
        <v>9</v>
      </c>
      <c r="D186" s="1">
        <v>45006</v>
      </c>
      <c r="E186" s="2">
        <v>0.58333333333333337</v>
      </c>
      <c r="F186" t="s">
        <v>18</v>
      </c>
      <c r="G186" t="s">
        <v>11</v>
      </c>
    </row>
    <row r="187" spans="1:7" x14ac:dyDescent="0.3">
      <c r="A187" t="s">
        <v>259</v>
      </c>
      <c r="B187" t="s">
        <v>123</v>
      </c>
      <c r="C187" t="s">
        <v>25</v>
      </c>
      <c r="D187" s="1">
        <v>45012</v>
      </c>
      <c r="E187" s="2">
        <v>0.71875</v>
      </c>
      <c r="F187" t="s">
        <v>38</v>
      </c>
      <c r="G187" t="s">
        <v>15</v>
      </c>
    </row>
    <row r="188" spans="1:7" x14ac:dyDescent="0.3">
      <c r="A188" t="s">
        <v>260</v>
      </c>
      <c r="B188" t="s">
        <v>117</v>
      </c>
      <c r="C188" t="s">
        <v>25</v>
      </c>
      <c r="D188" s="1">
        <v>44970</v>
      </c>
      <c r="E188" s="2">
        <v>0.52083333333333337</v>
      </c>
      <c r="F188" t="s">
        <v>18</v>
      </c>
      <c r="G188" t="s">
        <v>11</v>
      </c>
    </row>
    <row r="189" spans="1:7" x14ac:dyDescent="0.3">
      <c r="A189" t="s">
        <v>261</v>
      </c>
      <c r="B189" t="s">
        <v>112</v>
      </c>
      <c r="C189" t="s">
        <v>48</v>
      </c>
      <c r="D189" s="1">
        <v>45028</v>
      </c>
      <c r="E189" s="2">
        <v>0.6875</v>
      </c>
      <c r="F189" t="s">
        <v>38</v>
      </c>
      <c r="G189" t="s">
        <v>19</v>
      </c>
    </row>
    <row r="190" spans="1:7" x14ac:dyDescent="0.3">
      <c r="A190" t="s">
        <v>262</v>
      </c>
      <c r="B190" t="s">
        <v>40</v>
      </c>
      <c r="C190" t="s">
        <v>35</v>
      </c>
      <c r="D190" s="1">
        <v>45204</v>
      </c>
      <c r="E190" s="2">
        <v>0.5625</v>
      </c>
      <c r="F190" t="s">
        <v>38</v>
      </c>
      <c r="G190" t="s">
        <v>11</v>
      </c>
    </row>
    <row r="191" spans="1:7" x14ac:dyDescent="0.3">
      <c r="A191" t="s">
        <v>263</v>
      </c>
      <c r="B191" t="s">
        <v>45</v>
      </c>
      <c r="C191" t="s">
        <v>25</v>
      </c>
      <c r="D191" s="1">
        <v>45246</v>
      </c>
      <c r="E191" s="2">
        <v>0.63541666666666663</v>
      </c>
      <c r="F191" t="s">
        <v>29</v>
      </c>
      <c r="G191" t="s">
        <v>11</v>
      </c>
    </row>
    <row r="192" spans="1:7" x14ac:dyDescent="0.3">
      <c r="A192" t="s">
        <v>264</v>
      </c>
      <c r="B192" t="s">
        <v>56</v>
      </c>
      <c r="C192" t="s">
        <v>25</v>
      </c>
      <c r="D192" s="1">
        <v>45028</v>
      </c>
      <c r="E192" s="2">
        <v>0.66666666666666663</v>
      </c>
      <c r="F192" t="s">
        <v>18</v>
      </c>
      <c r="G192" t="s">
        <v>19</v>
      </c>
    </row>
    <row r="193" spans="1:7" x14ac:dyDescent="0.3">
      <c r="A193" t="s">
        <v>265</v>
      </c>
      <c r="B193" t="s">
        <v>252</v>
      </c>
      <c r="C193" t="s">
        <v>74</v>
      </c>
      <c r="D193" s="1">
        <v>45169</v>
      </c>
      <c r="E193" s="2">
        <v>0.59375</v>
      </c>
      <c r="F193" t="s">
        <v>18</v>
      </c>
      <c r="G193" t="s">
        <v>19</v>
      </c>
    </row>
    <row r="194" spans="1:7" x14ac:dyDescent="0.3">
      <c r="A194" t="s">
        <v>266</v>
      </c>
      <c r="B194" t="s">
        <v>100</v>
      </c>
      <c r="C194" t="s">
        <v>74</v>
      </c>
      <c r="D194" s="1">
        <v>45184</v>
      </c>
      <c r="E194" s="2">
        <v>0.34375</v>
      </c>
      <c r="F194" t="s">
        <v>10</v>
      </c>
      <c r="G194" t="s">
        <v>19</v>
      </c>
    </row>
    <row r="195" spans="1:7" x14ac:dyDescent="0.3">
      <c r="A195" t="s">
        <v>267</v>
      </c>
      <c r="B195" t="s">
        <v>154</v>
      </c>
      <c r="C195" t="s">
        <v>48</v>
      </c>
      <c r="D195" s="1">
        <v>45022</v>
      </c>
      <c r="E195" s="2">
        <v>0.53125</v>
      </c>
      <c r="F195" t="s">
        <v>10</v>
      </c>
      <c r="G195" t="s">
        <v>11</v>
      </c>
    </row>
    <row r="196" spans="1:7" x14ac:dyDescent="0.3">
      <c r="A196" t="s">
        <v>268</v>
      </c>
      <c r="B196" t="s">
        <v>17</v>
      </c>
      <c r="C196" t="s">
        <v>35</v>
      </c>
      <c r="D196" s="1">
        <v>45157</v>
      </c>
      <c r="E196" s="2">
        <v>0.71875</v>
      </c>
      <c r="F196" t="s">
        <v>29</v>
      </c>
      <c r="G196" t="s">
        <v>11</v>
      </c>
    </row>
    <row r="197" spans="1:7" x14ac:dyDescent="0.3">
      <c r="A197" t="s">
        <v>269</v>
      </c>
      <c r="B197" t="s">
        <v>28</v>
      </c>
      <c r="C197" t="s">
        <v>22</v>
      </c>
      <c r="D197" s="1">
        <v>45225</v>
      </c>
      <c r="E197" s="2">
        <v>0.40625</v>
      </c>
      <c r="F197" t="s">
        <v>29</v>
      </c>
      <c r="G197" t="s">
        <v>19</v>
      </c>
    </row>
    <row r="198" spans="1:7" x14ac:dyDescent="0.3">
      <c r="A198" t="s">
        <v>270</v>
      </c>
      <c r="B198" t="s">
        <v>31</v>
      </c>
      <c r="C198" t="s">
        <v>74</v>
      </c>
      <c r="D198" s="1">
        <v>45017</v>
      </c>
      <c r="E198" s="2">
        <v>0.5625</v>
      </c>
      <c r="F198" t="s">
        <v>26</v>
      </c>
      <c r="G198" t="s">
        <v>15</v>
      </c>
    </row>
    <row r="199" spans="1:7" x14ac:dyDescent="0.3">
      <c r="A199" t="s">
        <v>271</v>
      </c>
      <c r="B199" t="s">
        <v>43</v>
      </c>
      <c r="C199" t="s">
        <v>22</v>
      </c>
      <c r="D199" s="1">
        <v>45061</v>
      </c>
      <c r="E199" s="2">
        <v>0.35416666666666669</v>
      </c>
      <c r="F199" t="s">
        <v>10</v>
      </c>
      <c r="G199" t="s">
        <v>15</v>
      </c>
    </row>
    <row r="200" spans="1:7" x14ac:dyDescent="0.3">
      <c r="A200" t="s">
        <v>272</v>
      </c>
      <c r="B200" t="s">
        <v>151</v>
      </c>
      <c r="C200" t="s">
        <v>59</v>
      </c>
      <c r="D200" s="1">
        <v>45047</v>
      </c>
      <c r="E200" s="2">
        <v>0.53125</v>
      </c>
      <c r="F200" t="s">
        <v>38</v>
      </c>
      <c r="G200" t="s">
        <v>41</v>
      </c>
    </row>
    <row r="201" spans="1:7" x14ac:dyDescent="0.3">
      <c r="A201" t="s">
        <v>273</v>
      </c>
      <c r="B201" t="s">
        <v>163</v>
      </c>
      <c r="C201" t="s">
        <v>74</v>
      </c>
      <c r="D201" s="1">
        <v>45290</v>
      </c>
      <c r="E201" s="2">
        <v>0.42708333333333331</v>
      </c>
      <c r="F201" t="s">
        <v>18</v>
      </c>
      <c r="G201" t="s">
        <v>19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EEC57-00C2-48FB-865A-3411536541B1}">
  <dimension ref="A6:AI78"/>
  <sheetViews>
    <sheetView workbookViewId="0">
      <selection activeCell="G24" sqref="G24"/>
    </sheetView>
  </sheetViews>
  <sheetFormatPr defaultColWidth="15.75" defaultRowHeight="14" x14ac:dyDescent="0.3"/>
  <cols>
    <col min="1" max="1" width="22.5" bestFit="1" customWidth="1"/>
    <col min="2" max="2" width="15.58203125" bestFit="1" customWidth="1"/>
    <col min="3" max="3" width="9.9140625" bestFit="1" customWidth="1"/>
    <col min="4" max="4" width="8.5" bestFit="1" customWidth="1"/>
    <col min="5" max="5" width="9.75" bestFit="1" customWidth="1"/>
    <col min="6" max="6" width="10.83203125" bestFit="1" customWidth="1"/>
    <col min="10" max="10" width="22.5" bestFit="1" customWidth="1"/>
    <col min="11" max="11" width="15.58203125" bestFit="1" customWidth="1"/>
    <col min="12" max="12" width="11.5" bestFit="1" customWidth="1"/>
    <col min="13" max="13" width="10.33203125" bestFit="1" customWidth="1"/>
    <col min="14" max="14" width="9.1640625" bestFit="1" customWidth="1"/>
    <col min="15" max="15" width="7.75" bestFit="1" customWidth="1"/>
    <col min="16" max="16" width="10.83203125" bestFit="1" customWidth="1"/>
    <col min="21" max="21" width="12.9140625" bestFit="1" customWidth="1"/>
    <col min="22" max="22" width="14.83203125" bestFit="1" customWidth="1"/>
    <col min="25" max="26" width="21.9140625" bestFit="1" customWidth="1"/>
    <col min="27" max="27" width="15.58203125" bestFit="1" customWidth="1"/>
    <col min="28" max="28" width="3.75" bestFit="1" customWidth="1"/>
    <col min="29" max="29" width="10.83203125" bestFit="1" customWidth="1"/>
    <col min="30" max="32" width="10" customWidth="1"/>
    <col min="33" max="33" width="12.9140625" bestFit="1" customWidth="1"/>
    <col min="34" max="34" width="25.33203125" bestFit="1" customWidth="1"/>
    <col min="35" max="35" width="13.83203125" bestFit="1" customWidth="1"/>
    <col min="36" max="36" width="4.5" bestFit="1" customWidth="1"/>
    <col min="37" max="37" width="12.9140625" bestFit="1" customWidth="1"/>
    <col min="38" max="38" width="13.83203125" bestFit="1" customWidth="1"/>
    <col min="39" max="39" width="16.6640625" bestFit="1" customWidth="1"/>
    <col min="40" max="40" width="17" bestFit="1" customWidth="1"/>
    <col min="41" max="76" width="5" bestFit="1" customWidth="1"/>
    <col min="77" max="77" width="10.83203125" bestFit="1" customWidth="1"/>
  </cols>
  <sheetData>
    <row r="6" spans="1:35" x14ac:dyDescent="0.3">
      <c r="A6" s="3" t="s">
        <v>851</v>
      </c>
      <c r="B6" s="3" t="s">
        <v>849</v>
      </c>
      <c r="J6" s="3" t="s">
        <v>865</v>
      </c>
      <c r="K6" s="3" t="s">
        <v>849</v>
      </c>
      <c r="U6" s="3" t="s">
        <v>852</v>
      </c>
      <c r="V6" t="s">
        <v>872</v>
      </c>
      <c r="Z6" s="3" t="s">
        <v>873</v>
      </c>
      <c r="AA6" s="3" t="s">
        <v>849</v>
      </c>
      <c r="AG6" s="3" t="s">
        <v>852</v>
      </c>
      <c r="AH6" t="s">
        <v>874</v>
      </c>
      <c r="AI6" t="s">
        <v>875</v>
      </c>
    </row>
    <row r="7" spans="1:35" x14ac:dyDescent="0.3">
      <c r="A7" s="3" t="s">
        <v>852</v>
      </c>
      <c r="B7" t="s">
        <v>19</v>
      </c>
      <c r="C7" t="s">
        <v>41</v>
      </c>
      <c r="D7" t="s">
        <v>15</v>
      </c>
      <c r="E7" t="s">
        <v>11</v>
      </c>
      <c r="F7" t="s">
        <v>850</v>
      </c>
      <c r="J7" s="3" t="s">
        <v>852</v>
      </c>
      <c r="K7" t="s">
        <v>29</v>
      </c>
      <c r="L7" t="s">
        <v>18</v>
      </c>
      <c r="M7" t="s">
        <v>26</v>
      </c>
      <c r="N7" t="s">
        <v>38</v>
      </c>
      <c r="O7" t="s">
        <v>10</v>
      </c>
      <c r="P7" t="s">
        <v>850</v>
      </c>
      <c r="U7" s="4" t="s">
        <v>866</v>
      </c>
      <c r="V7">
        <v>6</v>
      </c>
      <c r="Z7" s="3" t="s">
        <v>852</v>
      </c>
      <c r="AA7" t="s">
        <v>729</v>
      </c>
      <c r="AB7" t="s">
        <v>740</v>
      </c>
      <c r="AC7" t="s">
        <v>850</v>
      </c>
      <c r="AG7" s="4" t="s">
        <v>746</v>
      </c>
      <c r="AH7">
        <v>6</v>
      </c>
      <c r="AI7" s="6">
        <v>53823.76</v>
      </c>
    </row>
    <row r="8" spans="1:35" x14ac:dyDescent="0.3">
      <c r="A8" s="4" t="s">
        <v>853</v>
      </c>
      <c r="B8">
        <v>6</v>
      </c>
      <c r="C8">
        <v>1</v>
      </c>
      <c r="D8">
        <v>8</v>
      </c>
      <c r="E8">
        <v>5</v>
      </c>
      <c r="F8">
        <v>20</v>
      </c>
      <c r="J8" s="4" t="s">
        <v>853</v>
      </c>
      <c r="K8">
        <v>3</v>
      </c>
      <c r="L8">
        <v>3</v>
      </c>
      <c r="M8">
        <v>4</v>
      </c>
      <c r="N8">
        <v>3</v>
      </c>
      <c r="O8">
        <v>7</v>
      </c>
      <c r="P8">
        <v>20</v>
      </c>
      <c r="U8" s="4" t="s">
        <v>867</v>
      </c>
      <c r="V8">
        <v>8</v>
      </c>
      <c r="Z8" s="4" t="s">
        <v>695</v>
      </c>
      <c r="AG8" s="4" t="s">
        <v>749</v>
      </c>
      <c r="AH8">
        <v>18</v>
      </c>
      <c r="AI8" s="6">
        <v>241092.29</v>
      </c>
    </row>
    <row r="9" spans="1:35" x14ac:dyDescent="0.3">
      <c r="A9" s="4" t="s">
        <v>854</v>
      </c>
      <c r="B9">
        <v>3</v>
      </c>
      <c r="C9">
        <v>6</v>
      </c>
      <c r="D9">
        <v>3</v>
      </c>
      <c r="E9">
        <v>2</v>
      </c>
      <c r="F9">
        <v>14</v>
      </c>
      <c r="J9" s="4" t="s">
        <v>854</v>
      </c>
      <c r="K9">
        <v>6</v>
      </c>
      <c r="L9">
        <v>3</v>
      </c>
      <c r="M9">
        <v>1</v>
      </c>
      <c r="N9">
        <v>2</v>
      </c>
      <c r="O9">
        <v>2</v>
      </c>
      <c r="P9">
        <v>14</v>
      </c>
      <c r="U9" s="4" t="s">
        <v>868</v>
      </c>
      <c r="V9">
        <v>9</v>
      </c>
      <c r="Z9" s="5" t="s">
        <v>29</v>
      </c>
      <c r="AA9">
        <v>3</v>
      </c>
      <c r="AB9">
        <v>10</v>
      </c>
      <c r="AC9">
        <v>13</v>
      </c>
      <c r="AG9" s="4" t="s">
        <v>736</v>
      </c>
      <c r="AH9">
        <v>10</v>
      </c>
      <c r="AI9" s="6">
        <v>104473.22</v>
      </c>
    </row>
    <row r="10" spans="1:35" x14ac:dyDescent="0.3">
      <c r="A10" s="4" t="s">
        <v>855</v>
      </c>
      <c r="B10">
        <v>4</v>
      </c>
      <c r="C10">
        <v>4</v>
      </c>
      <c r="D10">
        <v>3</v>
      </c>
      <c r="E10">
        <v>8</v>
      </c>
      <c r="F10">
        <v>19</v>
      </c>
      <c r="J10" s="4" t="s">
        <v>855</v>
      </c>
      <c r="K10">
        <v>5</v>
      </c>
      <c r="L10">
        <v>3</v>
      </c>
      <c r="M10">
        <v>5</v>
      </c>
      <c r="N10">
        <v>3</v>
      </c>
      <c r="O10">
        <v>3</v>
      </c>
      <c r="P10">
        <v>19</v>
      </c>
      <c r="U10" s="4" t="s">
        <v>869</v>
      </c>
      <c r="V10">
        <v>8</v>
      </c>
      <c r="Z10" s="5" t="s">
        <v>18</v>
      </c>
      <c r="AA10">
        <v>6</v>
      </c>
      <c r="AB10">
        <v>9</v>
      </c>
      <c r="AC10">
        <v>15</v>
      </c>
      <c r="AG10" s="4" t="s">
        <v>731</v>
      </c>
      <c r="AH10">
        <v>16</v>
      </c>
      <c r="AI10" s="6">
        <v>151860.57999999999</v>
      </c>
    </row>
    <row r="11" spans="1:35" x14ac:dyDescent="0.3">
      <c r="A11" s="4" t="s">
        <v>856</v>
      </c>
      <c r="B11">
        <v>7</v>
      </c>
      <c r="C11">
        <v>9</v>
      </c>
      <c r="D11">
        <v>5</v>
      </c>
      <c r="E11">
        <v>4</v>
      </c>
      <c r="F11">
        <v>25</v>
      </c>
      <c r="J11" s="4" t="s">
        <v>856</v>
      </c>
      <c r="K11">
        <v>2</v>
      </c>
      <c r="L11">
        <v>5</v>
      </c>
      <c r="M11">
        <v>5</v>
      </c>
      <c r="N11">
        <v>9</v>
      </c>
      <c r="O11">
        <v>4</v>
      </c>
      <c r="P11">
        <v>25</v>
      </c>
      <c r="U11" s="4" t="s">
        <v>870</v>
      </c>
      <c r="V11">
        <v>13</v>
      </c>
      <c r="Z11" s="5" t="s">
        <v>26</v>
      </c>
      <c r="AA11">
        <v>6</v>
      </c>
      <c r="AB11">
        <v>4</v>
      </c>
      <c r="AC11">
        <v>10</v>
      </c>
      <c r="AG11" s="4" t="s">
        <v>850</v>
      </c>
      <c r="AH11">
        <v>50</v>
      </c>
      <c r="AI11" s="6">
        <v>551249.85</v>
      </c>
    </row>
    <row r="12" spans="1:35" x14ac:dyDescent="0.3">
      <c r="A12" s="4" t="s">
        <v>857</v>
      </c>
      <c r="B12">
        <v>6</v>
      </c>
      <c r="C12">
        <v>6</v>
      </c>
      <c r="D12">
        <v>5</v>
      </c>
      <c r="E12">
        <v>2</v>
      </c>
      <c r="F12">
        <v>19</v>
      </c>
      <c r="J12" s="4" t="s">
        <v>857</v>
      </c>
      <c r="K12">
        <v>2</v>
      </c>
      <c r="L12">
        <v>4</v>
      </c>
      <c r="M12">
        <v>1</v>
      </c>
      <c r="N12">
        <v>8</v>
      </c>
      <c r="O12">
        <v>4</v>
      </c>
      <c r="P12">
        <v>19</v>
      </c>
      <c r="U12" s="4" t="s">
        <v>871</v>
      </c>
      <c r="V12">
        <v>6</v>
      </c>
      <c r="Z12" s="5" t="s">
        <v>38</v>
      </c>
      <c r="AA12">
        <v>5</v>
      </c>
      <c r="AB12">
        <v>8</v>
      </c>
      <c r="AC12">
        <v>13</v>
      </c>
    </row>
    <row r="13" spans="1:35" x14ac:dyDescent="0.3">
      <c r="A13" s="4" t="s">
        <v>858</v>
      </c>
      <c r="B13">
        <v>2</v>
      </c>
      <c r="C13">
        <v>4</v>
      </c>
      <c r="D13">
        <v>6</v>
      </c>
      <c r="E13">
        <v>6</v>
      </c>
      <c r="F13">
        <v>18</v>
      </c>
      <c r="J13" s="4" t="s">
        <v>858</v>
      </c>
      <c r="K13">
        <v>7</v>
      </c>
      <c r="L13">
        <v>6</v>
      </c>
      <c r="M13">
        <v>2</v>
      </c>
      <c r="N13">
        <v>1</v>
      </c>
      <c r="O13">
        <v>2</v>
      </c>
      <c r="P13">
        <v>18</v>
      </c>
      <c r="U13" s="4" t="s">
        <v>850</v>
      </c>
      <c r="V13">
        <v>50</v>
      </c>
      <c r="Z13" s="5" t="s">
        <v>10</v>
      </c>
      <c r="AA13">
        <v>3</v>
      </c>
      <c r="AB13">
        <v>16</v>
      </c>
      <c r="AC13">
        <v>19</v>
      </c>
    </row>
    <row r="14" spans="1:35" x14ac:dyDescent="0.3">
      <c r="A14" s="4" t="s">
        <v>859</v>
      </c>
      <c r="B14">
        <v>4</v>
      </c>
      <c r="C14">
        <v>5</v>
      </c>
      <c r="D14">
        <v>4</v>
      </c>
      <c r="E14">
        <v>3</v>
      </c>
      <c r="F14">
        <v>16</v>
      </c>
      <c r="J14" s="4" t="s">
        <v>859</v>
      </c>
      <c r="K14">
        <v>3</v>
      </c>
      <c r="L14">
        <v>3</v>
      </c>
      <c r="M14">
        <v>2</v>
      </c>
      <c r="N14">
        <v>4</v>
      </c>
      <c r="O14">
        <v>4</v>
      </c>
      <c r="P14">
        <v>16</v>
      </c>
      <c r="Z14" s="4" t="s">
        <v>713</v>
      </c>
    </row>
    <row r="15" spans="1:35" x14ac:dyDescent="0.3">
      <c r="A15" s="4" t="s">
        <v>860</v>
      </c>
      <c r="B15">
        <v>3</v>
      </c>
      <c r="C15">
        <v>3</v>
      </c>
      <c r="D15">
        <v>3</v>
      </c>
      <c r="E15">
        <v>6</v>
      </c>
      <c r="F15">
        <v>15</v>
      </c>
      <c r="J15" s="4" t="s">
        <v>860</v>
      </c>
      <c r="K15">
        <v>5</v>
      </c>
      <c r="L15">
        <v>3</v>
      </c>
      <c r="M15">
        <v>1</v>
      </c>
      <c r="N15">
        <v>2</v>
      </c>
      <c r="O15">
        <v>4</v>
      </c>
      <c r="P15">
        <v>15</v>
      </c>
      <c r="Z15" s="5" t="s">
        <v>29</v>
      </c>
      <c r="AA15">
        <v>4</v>
      </c>
      <c r="AB15">
        <v>7</v>
      </c>
      <c r="AC15">
        <v>11</v>
      </c>
    </row>
    <row r="16" spans="1:35" x14ac:dyDescent="0.3">
      <c r="A16" s="4" t="s">
        <v>861</v>
      </c>
      <c r="B16">
        <v>3</v>
      </c>
      <c r="C16">
        <v>2</v>
      </c>
      <c r="D16">
        <v>3</v>
      </c>
      <c r="E16">
        <v>3</v>
      </c>
      <c r="F16">
        <v>11</v>
      </c>
      <c r="J16" s="4" t="s">
        <v>861</v>
      </c>
      <c r="K16">
        <v>1</v>
      </c>
      <c r="L16">
        <v>3</v>
      </c>
      <c r="M16">
        <v>2</v>
      </c>
      <c r="N16">
        <v>1</v>
      </c>
      <c r="O16">
        <v>4</v>
      </c>
      <c r="P16">
        <v>11</v>
      </c>
      <c r="Z16" s="5" t="s">
        <v>18</v>
      </c>
      <c r="AA16">
        <v>1</v>
      </c>
      <c r="AB16">
        <v>4</v>
      </c>
      <c r="AC16">
        <v>5</v>
      </c>
    </row>
    <row r="17" spans="1:29" x14ac:dyDescent="0.3">
      <c r="A17" s="4" t="s">
        <v>862</v>
      </c>
      <c r="B17">
        <v>5</v>
      </c>
      <c r="D17">
        <v>5</v>
      </c>
      <c r="E17">
        <v>4</v>
      </c>
      <c r="F17">
        <v>14</v>
      </c>
      <c r="J17" s="4" t="s">
        <v>862</v>
      </c>
      <c r="K17">
        <v>4</v>
      </c>
      <c r="L17">
        <v>3</v>
      </c>
      <c r="M17">
        <v>1</v>
      </c>
      <c r="N17">
        <v>3</v>
      </c>
      <c r="O17">
        <v>3</v>
      </c>
      <c r="P17">
        <v>14</v>
      </c>
      <c r="Z17" s="5" t="s">
        <v>26</v>
      </c>
      <c r="AA17">
        <v>1</v>
      </c>
      <c r="AB17">
        <v>2</v>
      </c>
      <c r="AC17">
        <v>3</v>
      </c>
    </row>
    <row r="18" spans="1:29" x14ac:dyDescent="0.3">
      <c r="A18" s="4" t="s">
        <v>863</v>
      </c>
      <c r="B18">
        <v>3</v>
      </c>
      <c r="C18">
        <v>3</v>
      </c>
      <c r="D18">
        <v>5</v>
      </c>
      <c r="E18">
        <v>6</v>
      </c>
      <c r="F18">
        <v>17</v>
      </c>
      <c r="J18" s="4" t="s">
        <v>863</v>
      </c>
      <c r="K18">
        <v>6</v>
      </c>
      <c r="L18">
        <v>3</v>
      </c>
      <c r="M18">
        <v>3</v>
      </c>
      <c r="N18">
        <v>1</v>
      </c>
      <c r="O18">
        <v>4</v>
      </c>
      <c r="P18">
        <v>17</v>
      </c>
      <c r="Z18" s="5" t="s">
        <v>38</v>
      </c>
      <c r="AA18">
        <v>2</v>
      </c>
      <c r="AB18">
        <v>5</v>
      </c>
      <c r="AC18">
        <v>7</v>
      </c>
    </row>
    <row r="19" spans="1:29" x14ac:dyDescent="0.3">
      <c r="A19" s="4" t="s">
        <v>864</v>
      </c>
      <c r="B19">
        <v>5</v>
      </c>
      <c r="C19">
        <v>3</v>
      </c>
      <c r="D19">
        <v>2</v>
      </c>
      <c r="E19">
        <v>2</v>
      </c>
      <c r="F19">
        <v>12</v>
      </c>
      <c r="J19" s="4" t="s">
        <v>864</v>
      </c>
      <c r="K19">
        <v>1</v>
      </c>
      <c r="L19">
        <v>4</v>
      </c>
      <c r="M19">
        <v>2</v>
      </c>
      <c r="N19">
        <v>4</v>
      </c>
      <c r="O19">
        <v>1</v>
      </c>
      <c r="P19">
        <v>12</v>
      </c>
      <c r="Z19" s="5" t="s">
        <v>10</v>
      </c>
      <c r="AA19">
        <v>4</v>
      </c>
      <c r="AB19">
        <v>2</v>
      </c>
      <c r="AC19">
        <v>6</v>
      </c>
    </row>
    <row r="20" spans="1:29" x14ac:dyDescent="0.3">
      <c r="A20" s="4" t="s">
        <v>850</v>
      </c>
      <c r="B20">
        <v>51</v>
      </c>
      <c r="C20">
        <v>46</v>
      </c>
      <c r="D20">
        <v>52</v>
      </c>
      <c r="E20">
        <v>51</v>
      </c>
      <c r="F20">
        <v>200</v>
      </c>
      <c r="J20" s="4" t="s">
        <v>850</v>
      </c>
      <c r="K20">
        <v>45</v>
      </c>
      <c r="L20">
        <v>43</v>
      </c>
      <c r="M20">
        <v>29</v>
      </c>
      <c r="N20">
        <v>41</v>
      </c>
      <c r="O20">
        <v>42</v>
      </c>
      <c r="P20">
        <v>200</v>
      </c>
      <c r="Z20" s="4" t="s">
        <v>700</v>
      </c>
    </row>
    <row r="21" spans="1:29" x14ac:dyDescent="0.3">
      <c r="Z21" s="5" t="s">
        <v>29</v>
      </c>
      <c r="AA21">
        <v>11</v>
      </c>
      <c r="AB21">
        <v>10</v>
      </c>
      <c r="AC21">
        <v>21</v>
      </c>
    </row>
    <row r="22" spans="1:29" x14ac:dyDescent="0.3">
      <c r="Z22" s="5" t="s">
        <v>18</v>
      </c>
      <c r="AA22">
        <v>7</v>
      </c>
      <c r="AB22">
        <v>16</v>
      </c>
      <c r="AC22">
        <v>23</v>
      </c>
    </row>
    <row r="23" spans="1:29" x14ac:dyDescent="0.3">
      <c r="Z23" s="5" t="s">
        <v>26</v>
      </c>
      <c r="AA23">
        <v>4</v>
      </c>
      <c r="AB23">
        <v>12</v>
      </c>
      <c r="AC23">
        <v>16</v>
      </c>
    </row>
    <row r="24" spans="1:29" x14ac:dyDescent="0.3">
      <c r="Z24" s="5" t="s">
        <v>38</v>
      </c>
      <c r="AA24">
        <v>8</v>
      </c>
      <c r="AB24">
        <v>13</v>
      </c>
      <c r="AC24">
        <v>21</v>
      </c>
    </row>
    <row r="25" spans="1:29" x14ac:dyDescent="0.3">
      <c r="Z25" s="5" t="s">
        <v>10</v>
      </c>
      <c r="AA25">
        <v>5</v>
      </c>
      <c r="AB25">
        <v>12</v>
      </c>
      <c r="AC25">
        <v>17</v>
      </c>
    </row>
    <row r="26" spans="1:29" x14ac:dyDescent="0.3">
      <c r="Z26" s="4" t="s">
        <v>850</v>
      </c>
      <c r="AA26">
        <v>70</v>
      </c>
      <c r="AB26">
        <v>130</v>
      </c>
      <c r="AC26">
        <v>200</v>
      </c>
    </row>
    <row r="45" spans="1:1" x14ac:dyDescent="0.3">
      <c r="A45" t="s">
        <v>878</v>
      </c>
    </row>
    <row r="46" spans="1:1" x14ac:dyDescent="0.3">
      <c r="A46" s="7">
        <v>5</v>
      </c>
    </row>
    <row r="47" spans="1:1" x14ac:dyDescent="0.3">
      <c r="A47">
        <f>GETPIVOTDATA("[Measures].[Patients per Doctor]",$A$45)</f>
        <v>5</v>
      </c>
    </row>
    <row r="50" spans="1:1" x14ac:dyDescent="0.3">
      <c r="A50" t="s">
        <v>879</v>
      </c>
    </row>
    <row r="51" spans="1:1" x14ac:dyDescent="0.3">
      <c r="A51" s="8">
        <v>0.255</v>
      </c>
    </row>
    <row r="52" spans="1:1" x14ac:dyDescent="0.3">
      <c r="A52" s="9">
        <f>GETPIVOTDATA("[Measures].[Cancelled Appointments]",$A$50)</f>
        <v>0.255</v>
      </c>
    </row>
    <row r="55" spans="1:1" x14ac:dyDescent="0.3">
      <c r="A55" t="s">
        <v>880</v>
      </c>
    </row>
    <row r="56" spans="1:1" x14ac:dyDescent="0.3">
      <c r="A56" s="8">
        <v>0.23</v>
      </c>
    </row>
    <row r="57" spans="1:1" x14ac:dyDescent="0.3">
      <c r="A57" s="9">
        <f>GETPIVOTDATA("[Measures].[Completed Appointments]",$A$55)</f>
        <v>0.23</v>
      </c>
    </row>
    <row r="60" spans="1:1" x14ac:dyDescent="0.3">
      <c r="A60" t="s">
        <v>876</v>
      </c>
    </row>
    <row r="61" spans="1:1" x14ac:dyDescent="0.3">
      <c r="A61">
        <v>10</v>
      </c>
    </row>
    <row r="62" spans="1:1" x14ac:dyDescent="0.3">
      <c r="A62">
        <f>GETPIVOTDATA("[Measures].[Count of doctor_id]",$A$60)</f>
        <v>10</v>
      </c>
    </row>
    <row r="65" spans="1:6" x14ac:dyDescent="0.3">
      <c r="A65" t="s">
        <v>877</v>
      </c>
    </row>
    <row r="66" spans="1:6" x14ac:dyDescent="0.3">
      <c r="A66">
        <v>50</v>
      </c>
    </row>
    <row r="67" spans="1:6" x14ac:dyDescent="0.3">
      <c r="A67">
        <f>GETPIVOTDATA("[Measures].[Count of patient_id]",$A$65)</f>
        <v>50</v>
      </c>
    </row>
    <row r="70" spans="1:6" x14ac:dyDescent="0.3">
      <c r="A70" s="3" t="s">
        <v>851</v>
      </c>
      <c r="B70" s="3" t="s">
        <v>849</v>
      </c>
    </row>
    <row r="71" spans="1:6" x14ac:dyDescent="0.3">
      <c r="A71" s="3" t="s">
        <v>852</v>
      </c>
      <c r="B71" t="s">
        <v>19</v>
      </c>
      <c r="C71" t="s">
        <v>41</v>
      </c>
      <c r="D71" t="s">
        <v>15</v>
      </c>
      <c r="E71" t="s">
        <v>11</v>
      </c>
      <c r="F71" t="s">
        <v>850</v>
      </c>
    </row>
    <row r="72" spans="1:6" x14ac:dyDescent="0.3">
      <c r="A72" s="4" t="s">
        <v>710</v>
      </c>
      <c r="B72">
        <v>6</v>
      </c>
      <c r="C72">
        <v>5</v>
      </c>
      <c r="D72">
        <v>6</v>
      </c>
      <c r="E72">
        <v>7</v>
      </c>
      <c r="F72">
        <v>24</v>
      </c>
    </row>
    <row r="73" spans="1:6" x14ac:dyDescent="0.3">
      <c r="A73" s="4" t="s">
        <v>693</v>
      </c>
      <c r="B73">
        <v>10</v>
      </c>
      <c r="C73">
        <v>9</v>
      </c>
      <c r="D73">
        <v>12</v>
      </c>
      <c r="E73">
        <v>8</v>
      </c>
      <c r="F73">
        <v>39</v>
      </c>
    </row>
    <row r="74" spans="1:6" x14ac:dyDescent="0.3">
      <c r="A74" s="4" t="s">
        <v>698</v>
      </c>
      <c r="B74">
        <v>12</v>
      </c>
      <c r="C74">
        <v>11</v>
      </c>
      <c r="D74">
        <v>8</v>
      </c>
      <c r="E74">
        <v>12</v>
      </c>
      <c r="F74">
        <v>43</v>
      </c>
    </row>
    <row r="75" spans="1:6" x14ac:dyDescent="0.3">
      <c r="A75" s="4" t="s">
        <v>715</v>
      </c>
      <c r="B75">
        <v>8</v>
      </c>
      <c r="C75">
        <v>9</v>
      </c>
      <c r="D75">
        <v>9</v>
      </c>
      <c r="E75">
        <v>9</v>
      </c>
      <c r="F75">
        <v>35</v>
      </c>
    </row>
    <row r="76" spans="1:6" x14ac:dyDescent="0.3">
      <c r="A76" s="4" t="s">
        <v>712</v>
      </c>
      <c r="B76">
        <v>5</v>
      </c>
      <c r="C76">
        <v>5</v>
      </c>
      <c r="D76">
        <v>2</v>
      </c>
      <c r="E76">
        <v>1</v>
      </c>
      <c r="F76">
        <v>13</v>
      </c>
    </row>
    <row r="77" spans="1:6" x14ac:dyDescent="0.3">
      <c r="A77" s="4" t="s">
        <v>708</v>
      </c>
      <c r="B77">
        <v>10</v>
      </c>
      <c r="C77">
        <v>7</v>
      </c>
      <c r="D77">
        <v>15</v>
      </c>
      <c r="E77">
        <v>14</v>
      </c>
      <c r="F77">
        <v>46</v>
      </c>
    </row>
    <row r="78" spans="1:6" x14ac:dyDescent="0.3">
      <c r="A78" s="4" t="s">
        <v>850</v>
      </c>
      <c r="B78">
        <v>51</v>
      </c>
      <c r="C78">
        <v>46</v>
      </c>
      <c r="D78">
        <v>52</v>
      </c>
      <c r="E78">
        <v>51</v>
      </c>
      <c r="F78">
        <v>200</v>
      </c>
    </row>
  </sheetData>
  <conditionalFormatting pivot="1" sqref="B8 B9 B10 B11 B12 B13 B14 B15 B16 B17 B18 B19">
    <cfRule type="top10" dxfId="7" priority="9" rank="3"/>
  </conditionalFormatting>
  <conditionalFormatting pivot="1" sqref="C8 C9 C10 C11 C12 C13 C14 C15 C16 C17 C18 C19">
    <cfRule type="top10" dxfId="6" priority="8" rank="3"/>
  </conditionalFormatting>
  <conditionalFormatting pivot="1" sqref="K8:O8 K9:O9 K10:O10 K11:O11 K12:O12 K13:O13 K14:O14 K15:O15 K16:O16 K17:O17 K18:O18 K19:O19">
    <cfRule type="top10" dxfId="5" priority="7" rank="5"/>
  </conditionalFormatting>
  <conditionalFormatting pivot="1" sqref="AA9:AB13 AA15:AB19 AA21:AB25">
    <cfRule type="top10" dxfId="4" priority="5" rank="2"/>
  </conditionalFormatting>
  <conditionalFormatting pivot="1" sqref="AH7:AH10">
    <cfRule type="top10" dxfId="3" priority="4" rank="1"/>
  </conditionalFormatting>
  <conditionalFormatting pivot="1" sqref="AI7:AI10">
    <cfRule type="top10" dxfId="2" priority="3" rank="1"/>
  </conditionalFormatting>
  <conditionalFormatting pivot="1" sqref="AH7:AH10">
    <cfRule type="top10" dxfId="1" priority="2" bottom="1" rank="1"/>
  </conditionalFormatting>
  <conditionalFormatting pivot="1" sqref="AI7:AI10">
    <cfRule type="top10" dxfId="0" priority="1" bottom="1" rank="1"/>
  </conditionalFormatting>
  <pageMargins left="0.7" right="0.7" top="0.75" bottom="0.75" header="0.3" footer="0.3"/>
  <drawing r:id="rId1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3827D-E618-45DD-9272-00A1CDC6CFB9}">
  <dimension ref="A2:CP23"/>
  <sheetViews>
    <sheetView zoomScale="60" zoomScaleNormal="60" workbookViewId="0">
      <selection activeCell="BJ44" sqref="BJ44"/>
    </sheetView>
  </sheetViews>
  <sheetFormatPr defaultColWidth="9.4140625" defaultRowHeight="14" x14ac:dyDescent="0.3"/>
  <cols>
    <col min="1" max="1" width="18.1640625" bestFit="1" customWidth="1"/>
    <col min="5" max="5" width="14.6640625" bestFit="1" customWidth="1"/>
    <col min="6" max="6" width="25.33203125" bestFit="1" customWidth="1"/>
    <col min="10" max="10" width="14.6640625" bestFit="1" customWidth="1"/>
    <col min="11" max="11" width="23" bestFit="1" customWidth="1"/>
    <col min="15" max="15" width="14.6640625" bestFit="1" customWidth="1"/>
    <col min="16" max="16" width="17.75" bestFit="1" customWidth="1"/>
    <col min="17" max="17" width="10.5" bestFit="1" customWidth="1"/>
    <col min="18" max="18" width="8.5" bestFit="1" customWidth="1"/>
    <col min="19" max="19" width="10.33203125" bestFit="1" customWidth="1"/>
    <col min="20" max="20" width="11.33203125" bestFit="1" customWidth="1"/>
    <col min="24" max="24" width="14.6640625" bestFit="1" customWidth="1"/>
    <col min="25" max="25" width="25.33203125" bestFit="1" customWidth="1"/>
    <col min="29" max="30" width="9.4140625" style="10"/>
    <col min="31" max="31" width="17.33203125" bestFit="1" customWidth="1"/>
    <col min="35" max="35" width="14.6640625" bestFit="1" customWidth="1"/>
    <col min="36" max="36" width="23" bestFit="1" customWidth="1"/>
    <col min="40" max="40" width="23" bestFit="1" customWidth="1"/>
    <col min="41" max="41" width="17.75" bestFit="1" customWidth="1"/>
    <col min="42" max="42" width="3.83203125" bestFit="1" customWidth="1"/>
    <col min="43" max="43" width="11.33203125" bestFit="1" customWidth="1"/>
    <col min="47" max="47" width="25.33203125" bestFit="1" customWidth="1"/>
    <col min="48" max="48" width="17.75" bestFit="1" customWidth="1"/>
    <col min="49" max="49" width="5.6640625" bestFit="1" customWidth="1"/>
    <col min="50" max="51" width="6.08203125" bestFit="1" customWidth="1"/>
    <col min="52" max="52" width="6.5" bestFit="1" customWidth="1"/>
    <col min="53" max="53" width="6.9140625" bestFit="1" customWidth="1"/>
    <col min="54" max="54" width="11.33203125" bestFit="1" customWidth="1"/>
    <col min="58" max="59" width="9.4140625" style="10"/>
    <col min="60" max="60" width="12" bestFit="1" customWidth="1"/>
    <col min="63" max="63" width="15.25" bestFit="1" customWidth="1"/>
    <col min="64" max="64" width="17.75" bestFit="1" customWidth="1"/>
    <col min="65" max="65" width="2.83203125" bestFit="1" customWidth="1"/>
    <col min="66" max="66" width="11.33203125" bestFit="1" customWidth="1"/>
    <col min="70" max="70" width="17.83203125" bestFit="1" customWidth="1"/>
    <col min="71" max="71" width="17.75" bestFit="1" customWidth="1"/>
    <col min="72" max="76" width="5.75" bestFit="1" customWidth="1"/>
    <col min="77" max="77" width="11.33203125" bestFit="1" customWidth="1"/>
    <col min="81" max="81" width="26.33203125" bestFit="1" customWidth="1"/>
    <col min="82" max="82" width="17.75" bestFit="1" customWidth="1"/>
    <col min="83" max="83" width="13.25" bestFit="1" customWidth="1"/>
    <col min="84" max="84" width="12" bestFit="1" customWidth="1"/>
    <col min="85" max="85" width="13.1640625" bestFit="1" customWidth="1"/>
    <col min="86" max="86" width="11.33203125" bestFit="1" customWidth="1"/>
    <col min="90" max="90" width="23" bestFit="1" customWidth="1"/>
    <col min="91" max="91" width="17.75" bestFit="1" customWidth="1"/>
    <col min="92" max="92" width="13.83203125" bestFit="1" customWidth="1"/>
    <col min="93" max="93" width="14.5" bestFit="1" customWidth="1"/>
    <col min="94" max="94" width="11.33203125" bestFit="1" customWidth="1"/>
  </cols>
  <sheetData>
    <row r="2" spans="1:94" x14ac:dyDescent="0.3">
      <c r="AN2" t="s">
        <v>906</v>
      </c>
    </row>
    <row r="6" spans="1:94" x14ac:dyDescent="0.3">
      <c r="A6" t="s">
        <v>893</v>
      </c>
      <c r="E6" s="3" t="s">
        <v>852</v>
      </c>
      <c r="F6" t="s">
        <v>881</v>
      </c>
      <c r="J6" s="3" t="s">
        <v>852</v>
      </c>
      <c r="K6" t="s">
        <v>865</v>
      </c>
      <c r="O6" s="3" t="s">
        <v>851</v>
      </c>
      <c r="P6" s="3" t="s">
        <v>849</v>
      </c>
      <c r="X6" s="3" t="s">
        <v>852</v>
      </c>
      <c r="Y6" t="s">
        <v>892</v>
      </c>
      <c r="AE6" t="s">
        <v>876</v>
      </c>
      <c r="AI6" s="3" t="s">
        <v>852</v>
      </c>
      <c r="AJ6" t="s">
        <v>873</v>
      </c>
      <c r="AN6" s="3" t="s">
        <v>873</v>
      </c>
      <c r="AO6" s="3" t="s">
        <v>849</v>
      </c>
      <c r="AU6" s="3" t="s">
        <v>881</v>
      </c>
      <c r="AV6" s="3" t="s">
        <v>849</v>
      </c>
      <c r="BH6" t="s">
        <v>910</v>
      </c>
      <c r="BK6" s="3" t="s">
        <v>905</v>
      </c>
      <c r="BL6" s="3" t="s">
        <v>849</v>
      </c>
      <c r="BR6" s="3" t="s">
        <v>877</v>
      </c>
      <c r="BS6" s="3" t="s">
        <v>849</v>
      </c>
      <c r="CC6" s="3" t="s">
        <v>874</v>
      </c>
      <c r="CD6" s="3" t="s">
        <v>849</v>
      </c>
      <c r="CL6" s="3" t="s">
        <v>873</v>
      </c>
      <c r="CM6" s="3" t="s">
        <v>849</v>
      </c>
    </row>
    <row r="7" spans="1:94" x14ac:dyDescent="0.3">
      <c r="A7" s="7">
        <v>16.666666666666668</v>
      </c>
      <c r="E7" s="4" t="s">
        <v>853</v>
      </c>
      <c r="F7">
        <v>20</v>
      </c>
      <c r="J7" s="4" t="s">
        <v>29</v>
      </c>
      <c r="K7">
        <v>45</v>
      </c>
      <c r="O7" s="3" t="s">
        <v>852</v>
      </c>
      <c r="P7" t="s">
        <v>19</v>
      </c>
      <c r="Q7" t="s">
        <v>41</v>
      </c>
      <c r="R7" t="s">
        <v>15</v>
      </c>
      <c r="S7" t="s">
        <v>11</v>
      </c>
      <c r="T7" t="s">
        <v>850</v>
      </c>
      <c r="X7" s="4" t="s">
        <v>882</v>
      </c>
      <c r="Y7">
        <v>19</v>
      </c>
      <c r="AE7">
        <v>10</v>
      </c>
      <c r="AI7" s="4" t="s">
        <v>897</v>
      </c>
      <c r="AN7" s="3" t="s">
        <v>852</v>
      </c>
      <c r="AO7" t="s">
        <v>729</v>
      </c>
      <c r="AP7" t="s">
        <v>740</v>
      </c>
      <c r="AQ7" t="s">
        <v>850</v>
      </c>
      <c r="AU7" s="3" t="s">
        <v>852</v>
      </c>
      <c r="AV7" t="s">
        <v>716</v>
      </c>
      <c r="AW7" t="s">
        <v>699</v>
      </c>
      <c r="AX7" t="s">
        <v>705</v>
      </c>
      <c r="AY7" t="s">
        <v>703</v>
      </c>
      <c r="AZ7" t="s">
        <v>694</v>
      </c>
      <c r="BA7" t="s">
        <v>719</v>
      </c>
      <c r="BB7" t="s">
        <v>850</v>
      </c>
      <c r="BH7" s="8">
        <v>0.38</v>
      </c>
      <c r="BK7" s="3" t="s">
        <v>852</v>
      </c>
      <c r="BL7" t="s">
        <v>729</v>
      </c>
      <c r="BM7" t="s">
        <v>740</v>
      </c>
      <c r="BN7" t="s">
        <v>850</v>
      </c>
      <c r="BR7" s="3" t="s">
        <v>852</v>
      </c>
      <c r="BS7" t="s">
        <v>866</v>
      </c>
      <c r="BT7" t="s">
        <v>867</v>
      </c>
      <c r="BU7" t="s">
        <v>868</v>
      </c>
      <c r="BV7" t="s">
        <v>869</v>
      </c>
      <c r="BW7" t="s">
        <v>870</v>
      </c>
      <c r="BX7" t="s">
        <v>871</v>
      </c>
      <c r="BY7" t="s">
        <v>850</v>
      </c>
      <c r="CC7" s="3" t="s">
        <v>852</v>
      </c>
      <c r="CD7" t="s">
        <v>746</v>
      </c>
      <c r="CE7" t="s">
        <v>749</v>
      </c>
      <c r="CF7" t="s">
        <v>736</v>
      </c>
      <c r="CG7" t="s">
        <v>731</v>
      </c>
      <c r="CH7" t="s">
        <v>850</v>
      </c>
      <c r="CL7" s="3" t="s">
        <v>852</v>
      </c>
      <c r="CM7" t="s">
        <v>706</v>
      </c>
      <c r="CN7" t="s">
        <v>701</v>
      </c>
      <c r="CO7" t="s">
        <v>696</v>
      </c>
      <c r="CP7" t="s">
        <v>850</v>
      </c>
    </row>
    <row r="8" spans="1:94" x14ac:dyDescent="0.3">
      <c r="A8" s="7">
        <f>GETPIVOTDATA("[Measures].[Avg Appointments per Month]",$A$6)</f>
        <v>16.666666666666668</v>
      </c>
      <c r="E8" s="4" t="s">
        <v>854</v>
      </c>
      <c r="F8">
        <v>14</v>
      </c>
      <c r="J8" s="4" t="s">
        <v>18</v>
      </c>
      <c r="K8">
        <v>43</v>
      </c>
      <c r="O8" s="4" t="s">
        <v>853</v>
      </c>
      <c r="P8">
        <v>6</v>
      </c>
      <c r="Q8">
        <v>1</v>
      </c>
      <c r="R8">
        <v>8</v>
      </c>
      <c r="S8">
        <v>5</v>
      </c>
      <c r="T8">
        <v>20</v>
      </c>
      <c r="X8" s="4" t="s">
        <v>884</v>
      </c>
      <c r="Y8">
        <v>18</v>
      </c>
      <c r="AE8">
        <f>GETPIVOTDATA("[Measures].[Count of doctor_id]",$AE$6)</f>
        <v>10</v>
      </c>
      <c r="AI8" s="5" t="s">
        <v>699</v>
      </c>
      <c r="AJ8">
        <v>45</v>
      </c>
      <c r="AN8" s="4" t="s">
        <v>716</v>
      </c>
      <c r="AO8">
        <v>8</v>
      </c>
      <c r="AP8">
        <v>8</v>
      </c>
      <c r="AQ8">
        <v>16</v>
      </c>
      <c r="AU8" s="4" t="s">
        <v>853</v>
      </c>
      <c r="AV8">
        <v>2</v>
      </c>
      <c r="AW8">
        <v>5</v>
      </c>
      <c r="AX8">
        <v>3</v>
      </c>
      <c r="AY8">
        <v>3</v>
      </c>
      <c r="AZ8">
        <v>5</v>
      </c>
      <c r="BA8">
        <v>2</v>
      </c>
      <c r="BB8">
        <v>20</v>
      </c>
      <c r="BH8" s="9">
        <f>GETPIVOTDATA("[Measures].[Female]",$BH$6)</f>
        <v>0.38</v>
      </c>
      <c r="BK8" s="4" t="s">
        <v>902</v>
      </c>
      <c r="BL8">
        <v>8</v>
      </c>
      <c r="BM8">
        <v>12</v>
      </c>
      <c r="BN8">
        <v>20</v>
      </c>
      <c r="BR8" s="4" t="s">
        <v>907</v>
      </c>
      <c r="BS8">
        <v>2</v>
      </c>
      <c r="BT8">
        <v>5</v>
      </c>
      <c r="BU8">
        <v>2</v>
      </c>
      <c r="BV8">
        <v>4</v>
      </c>
      <c r="BW8">
        <v>6</v>
      </c>
      <c r="BX8">
        <v>2</v>
      </c>
      <c r="BY8">
        <v>21</v>
      </c>
      <c r="CC8" s="4" t="s">
        <v>853</v>
      </c>
      <c r="CE8">
        <v>1</v>
      </c>
      <c r="CF8">
        <v>2</v>
      </c>
      <c r="CG8">
        <v>1</v>
      </c>
      <c r="CH8">
        <v>4</v>
      </c>
      <c r="CL8" s="4" t="s">
        <v>853</v>
      </c>
      <c r="CM8">
        <v>6</v>
      </c>
      <c r="CN8">
        <v>3</v>
      </c>
      <c r="CO8">
        <v>4</v>
      </c>
      <c r="CP8">
        <v>13</v>
      </c>
    </row>
    <row r="9" spans="1:94" x14ac:dyDescent="0.3">
      <c r="E9" s="4" t="s">
        <v>855</v>
      </c>
      <c r="F9">
        <v>19</v>
      </c>
      <c r="J9" s="4" t="s">
        <v>26</v>
      </c>
      <c r="K9">
        <v>29</v>
      </c>
      <c r="O9" s="4" t="s">
        <v>854</v>
      </c>
      <c r="P9">
        <v>3</v>
      </c>
      <c r="Q9">
        <v>6</v>
      </c>
      <c r="R9">
        <v>3</v>
      </c>
      <c r="S9">
        <v>2</v>
      </c>
      <c r="T9">
        <v>14</v>
      </c>
      <c r="X9" s="4" t="s">
        <v>883</v>
      </c>
      <c r="Y9">
        <v>21</v>
      </c>
      <c r="AI9" s="5" t="s">
        <v>719</v>
      </c>
      <c r="AJ9">
        <v>19</v>
      </c>
      <c r="AN9" s="4" t="s">
        <v>699</v>
      </c>
      <c r="AO9">
        <v>24</v>
      </c>
      <c r="AP9">
        <v>34</v>
      </c>
      <c r="AQ9">
        <v>58</v>
      </c>
      <c r="AU9" s="4" t="s">
        <v>854</v>
      </c>
      <c r="AV9">
        <v>1</v>
      </c>
      <c r="AW9">
        <v>4</v>
      </c>
      <c r="AX9">
        <v>1</v>
      </c>
      <c r="AY9">
        <v>2</v>
      </c>
      <c r="AZ9">
        <v>5</v>
      </c>
      <c r="BA9">
        <v>1</v>
      </c>
      <c r="BB9">
        <v>14</v>
      </c>
      <c r="BK9" s="4" t="s">
        <v>903</v>
      </c>
      <c r="BL9">
        <v>9</v>
      </c>
      <c r="BM9">
        <v>12</v>
      </c>
      <c r="BN9">
        <v>21</v>
      </c>
      <c r="BR9" s="4" t="s">
        <v>908</v>
      </c>
      <c r="BS9">
        <v>3</v>
      </c>
      <c r="BT9">
        <v>2</v>
      </c>
      <c r="BU9">
        <v>3</v>
      </c>
      <c r="BV9">
        <v>3</v>
      </c>
      <c r="BW9">
        <v>3</v>
      </c>
      <c r="BX9">
        <v>3</v>
      </c>
      <c r="BY9">
        <v>17</v>
      </c>
      <c r="CC9" s="4" t="s">
        <v>854</v>
      </c>
      <c r="CF9">
        <v>1</v>
      </c>
      <c r="CH9">
        <v>1</v>
      </c>
      <c r="CL9" s="4" t="s">
        <v>854</v>
      </c>
      <c r="CN9">
        <v>2</v>
      </c>
      <c r="CP9">
        <v>2</v>
      </c>
    </row>
    <row r="10" spans="1:94" x14ac:dyDescent="0.3">
      <c r="E10" s="4" t="s">
        <v>856</v>
      </c>
      <c r="F10">
        <v>25</v>
      </c>
      <c r="J10" s="4" t="s">
        <v>38</v>
      </c>
      <c r="K10">
        <v>41</v>
      </c>
      <c r="O10" s="4" t="s">
        <v>855</v>
      </c>
      <c r="P10">
        <v>4</v>
      </c>
      <c r="Q10">
        <v>4</v>
      </c>
      <c r="R10">
        <v>3</v>
      </c>
      <c r="S10">
        <v>8</v>
      </c>
      <c r="T10">
        <v>19</v>
      </c>
      <c r="X10" s="4" t="s">
        <v>885</v>
      </c>
      <c r="Y10">
        <v>20</v>
      </c>
      <c r="AI10" s="4" t="s">
        <v>898</v>
      </c>
      <c r="AN10" s="4" t="s">
        <v>705</v>
      </c>
      <c r="AO10">
        <v>4</v>
      </c>
      <c r="AP10">
        <v>10</v>
      </c>
      <c r="AQ10">
        <v>14</v>
      </c>
      <c r="AU10" s="4" t="s">
        <v>855</v>
      </c>
      <c r="AV10">
        <v>1</v>
      </c>
      <c r="AW10">
        <v>5</v>
      </c>
      <c r="AX10">
        <v>2</v>
      </c>
      <c r="AY10">
        <v>3</v>
      </c>
      <c r="AZ10">
        <v>6</v>
      </c>
      <c r="BA10">
        <v>2</v>
      </c>
      <c r="BB10">
        <v>19</v>
      </c>
      <c r="BK10" s="4" t="s">
        <v>904</v>
      </c>
      <c r="BL10">
        <v>2</v>
      </c>
      <c r="BM10">
        <v>7</v>
      </c>
      <c r="BN10">
        <v>9</v>
      </c>
      <c r="BR10" s="4" t="s">
        <v>909</v>
      </c>
      <c r="BS10">
        <v>1</v>
      </c>
      <c r="BT10">
        <v>1</v>
      </c>
      <c r="BU10">
        <v>4</v>
      </c>
      <c r="BV10">
        <v>1</v>
      </c>
      <c r="BW10">
        <v>4</v>
      </c>
      <c r="BX10">
        <v>1</v>
      </c>
      <c r="BY10">
        <v>12</v>
      </c>
      <c r="CC10" s="4" t="s">
        <v>855</v>
      </c>
      <c r="CD10">
        <v>1</v>
      </c>
      <c r="CE10">
        <v>1</v>
      </c>
      <c r="CF10">
        <v>1</v>
      </c>
      <c r="CH10">
        <v>3</v>
      </c>
      <c r="CL10" s="4" t="s">
        <v>855</v>
      </c>
      <c r="CM10">
        <v>4</v>
      </c>
      <c r="CN10">
        <v>3</v>
      </c>
      <c r="CO10">
        <v>2</v>
      </c>
      <c r="CP10">
        <v>9</v>
      </c>
    </row>
    <row r="11" spans="1:94" x14ac:dyDescent="0.3">
      <c r="A11" t="s">
        <v>894</v>
      </c>
      <c r="E11" s="4" t="s">
        <v>857</v>
      </c>
      <c r="F11">
        <v>19</v>
      </c>
      <c r="J11" s="4" t="s">
        <v>10</v>
      </c>
      <c r="K11">
        <v>42</v>
      </c>
      <c r="O11" s="4" t="s">
        <v>856</v>
      </c>
      <c r="P11">
        <v>7</v>
      </c>
      <c r="Q11">
        <v>9</v>
      </c>
      <c r="R11">
        <v>5</v>
      </c>
      <c r="S11">
        <v>4</v>
      </c>
      <c r="T11">
        <v>25</v>
      </c>
      <c r="X11" s="4" t="s">
        <v>886</v>
      </c>
      <c r="Y11">
        <v>20</v>
      </c>
      <c r="AE11" t="s">
        <v>901</v>
      </c>
      <c r="AI11" s="5" t="s">
        <v>716</v>
      </c>
      <c r="AJ11">
        <v>16</v>
      </c>
      <c r="AN11" s="4" t="s">
        <v>703</v>
      </c>
      <c r="AO11">
        <v>12</v>
      </c>
      <c r="AP11">
        <v>27</v>
      </c>
      <c r="AQ11">
        <v>39</v>
      </c>
      <c r="AU11" s="4" t="s">
        <v>856</v>
      </c>
      <c r="AV11">
        <v>1</v>
      </c>
      <c r="AW11">
        <v>10</v>
      </c>
      <c r="AX11">
        <v>1</v>
      </c>
      <c r="AY11">
        <v>5</v>
      </c>
      <c r="AZ11">
        <v>6</v>
      </c>
      <c r="BA11">
        <v>2</v>
      </c>
      <c r="BB11">
        <v>25</v>
      </c>
      <c r="BH11" t="s">
        <v>911</v>
      </c>
      <c r="BK11" s="4" t="s">
        <v>850</v>
      </c>
      <c r="BL11">
        <v>19</v>
      </c>
      <c r="BM11">
        <v>31</v>
      </c>
      <c r="BN11">
        <v>50</v>
      </c>
      <c r="BR11" s="4" t="s">
        <v>850</v>
      </c>
      <c r="BS11">
        <v>6</v>
      </c>
      <c r="BT11">
        <v>8</v>
      </c>
      <c r="BU11">
        <v>9</v>
      </c>
      <c r="BV11">
        <v>8</v>
      </c>
      <c r="BW11">
        <v>13</v>
      </c>
      <c r="BX11">
        <v>6</v>
      </c>
      <c r="BY11">
        <v>50</v>
      </c>
      <c r="CC11" s="4" t="s">
        <v>856</v>
      </c>
      <c r="CD11">
        <v>1</v>
      </c>
      <c r="CE11">
        <v>3</v>
      </c>
      <c r="CG11">
        <v>1</v>
      </c>
      <c r="CH11">
        <v>5</v>
      </c>
      <c r="CL11" s="4" t="s">
        <v>856</v>
      </c>
      <c r="CM11">
        <v>9</v>
      </c>
      <c r="CN11">
        <v>10</v>
      </c>
      <c r="CO11">
        <v>6</v>
      </c>
      <c r="CP11">
        <v>25</v>
      </c>
    </row>
    <row r="12" spans="1:94" x14ac:dyDescent="0.3">
      <c r="A12">
        <v>200</v>
      </c>
      <c r="E12" s="4" t="s">
        <v>858</v>
      </c>
      <c r="F12">
        <v>18</v>
      </c>
      <c r="J12" s="4" t="s">
        <v>850</v>
      </c>
      <c r="K12">
        <v>200</v>
      </c>
      <c r="O12" s="4" t="s">
        <v>857</v>
      </c>
      <c r="P12">
        <v>6</v>
      </c>
      <c r="Q12">
        <v>6</v>
      </c>
      <c r="R12">
        <v>5</v>
      </c>
      <c r="S12">
        <v>2</v>
      </c>
      <c r="T12">
        <v>19</v>
      </c>
      <c r="X12" s="4" t="s">
        <v>887</v>
      </c>
      <c r="Y12">
        <v>28</v>
      </c>
      <c r="AE12">
        <v>5</v>
      </c>
      <c r="AI12" s="4" t="s">
        <v>899</v>
      </c>
      <c r="AN12" s="4" t="s">
        <v>694</v>
      </c>
      <c r="AO12">
        <v>15</v>
      </c>
      <c r="AP12">
        <v>39</v>
      </c>
      <c r="AQ12">
        <v>54</v>
      </c>
      <c r="AU12" s="4" t="s">
        <v>857</v>
      </c>
      <c r="AV12">
        <v>1</v>
      </c>
      <c r="AW12">
        <v>5</v>
      </c>
      <c r="AY12">
        <v>7</v>
      </c>
      <c r="AZ12">
        <v>3</v>
      </c>
      <c r="BA12">
        <v>3</v>
      </c>
      <c r="BB12">
        <v>19</v>
      </c>
      <c r="BH12" s="8">
        <v>0.62</v>
      </c>
      <c r="CC12" s="4" t="s">
        <v>857</v>
      </c>
      <c r="CE12">
        <v>3</v>
      </c>
      <c r="CG12">
        <v>2</v>
      </c>
      <c r="CH12">
        <v>5</v>
      </c>
      <c r="CL12" s="4" t="s">
        <v>857</v>
      </c>
      <c r="CM12">
        <v>11</v>
      </c>
      <c r="CN12">
        <v>3</v>
      </c>
      <c r="CO12">
        <v>4</v>
      </c>
      <c r="CP12">
        <v>18</v>
      </c>
    </row>
    <row r="13" spans="1:94" x14ac:dyDescent="0.3">
      <c r="A13">
        <f>GETPIVOTDATA("[Measures].[Total appointments]",$A$11)</f>
        <v>200</v>
      </c>
      <c r="E13" s="4" t="s">
        <v>859</v>
      </c>
      <c r="F13">
        <v>16</v>
      </c>
      <c r="O13" s="4" t="s">
        <v>858</v>
      </c>
      <c r="P13">
        <v>2</v>
      </c>
      <c r="Q13">
        <v>4</v>
      </c>
      <c r="R13">
        <v>6</v>
      </c>
      <c r="S13">
        <v>6</v>
      </c>
      <c r="T13">
        <v>18</v>
      </c>
      <c r="X13" s="4" t="s">
        <v>888</v>
      </c>
      <c r="Y13">
        <v>15</v>
      </c>
      <c r="AE13">
        <f>GETPIVOTDATA("[Measures].[Patients per doctor]",$AE$11)</f>
        <v>5</v>
      </c>
      <c r="AI13" s="5" t="s">
        <v>699</v>
      </c>
      <c r="AJ13">
        <v>13</v>
      </c>
      <c r="AN13" s="4" t="s">
        <v>719</v>
      </c>
      <c r="AO13">
        <v>7</v>
      </c>
      <c r="AP13">
        <v>12</v>
      </c>
      <c r="AQ13">
        <v>19</v>
      </c>
      <c r="AU13" s="4" t="s">
        <v>858</v>
      </c>
      <c r="AV13">
        <v>2</v>
      </c>
      <c r="AW13">
        <v>4</v>
      </c>
      <c r="AX13">
        <v>4</v>
      </c>
      <c r="AY13">
        <v>2</v>
      </c>
      <c r="AZ13">
        <v>4</v>
      </c>
      <c r="BA13">
        <v>2</v>
      </c>
      <c r="BB13">
        <v>18</v>
      </c>
      <c r="BH13" s="9">
        <f>GETPIVOTDATA("[Measures].[Male]",$BH$11)</f>
        <v>0.62</v>
      </c>
      <c r="CC13" s="4" t="s">
        <v>858</v>
      </c>
      <c r="CE13">
        <v>1</v>
      </c>
      <c r="CF13">
        <v>1</v>
      </c>
      <c r="CG13">
        <v>4</v>
      </c>
      <c r="CH13">
        <v>6</v>
      </c>
      <c r="CL13" s="4" t="s">
        <v>858</v>
      </c>
      <c r="CM13">
        <v>13</v>
      </c>
      <c r="CN13">
        <v>8</v>
      </c>
      <c r="CO13">
        <v>7</v>
      </c>
      <c r="CP13">
        <v>28</v>
      </c>
    </row>
    <row r="14" spans="1:94" x14ac:dyDescent="0.3">
      <c r="E14" s="4" t="s">
        <v>860</v>
      </c>
      <c r="F14">
        <v>15</v>
      </c>
      <c r="O14" s="4" t="s">
        <v>859</v>
      </c>
      <c r="P14">
        <v>4</v>
      </c>
      <c r="Q14">
        <v>5</v>
      </c>
      <c r="R14">
        <v>4</v>
      </c>
      <c r="S14">
        <v>3</v>
      </c>
      <c r="T14">
        <v>16</v>
      </c>
      <c r="X14" s="4" t="s">
        <v>889</v>
      </c>
      <c r="Y14">
        <v>21</v>
      </c>
      <c r="AI14" s="5" t="s">
        <v>705</v>
      </c>
      <c r="AJ14">
        <v>14</v>
      </c>
      <c r="AN14" s="4" t="s">
        <v>850</v>
      </c>
      <c r="AO14">
        <v>70</v>
      </c>
      <c r="AP14">
        <v>130</v>
      </c>
      <c r="AQ14">
        <v>200</v>
      </c>
      <c r="AU14" s="4" t="s">
        <v>859</v>
      </c>
      <c r="AV14">
        <v>4</v>
      </c>
      <c r="AW14">
        <v>3</v>
      </c>
      <c r="AY14">
        <v>5</v>
      </c>
      <c r="AZ14">
        <v>3</v>
      </c>
      <c r="BA14">
        <v>1</v>
      </c>
      <c r="BB14">
        <v>16</v>
      </c>
      <c r="CC14" s="4" t="s">
        <v>859</v>
      </c>
      <c r="CE14">
        <v>2</v>
      </c>
      <c r="CF14">
        <v>1</v>
      </c>
      <c r="CG14">
        <v>2</v>
      </c>
      <c r="CH14">
        <v>5</v>
      </c>
      <c r="CL14" s="4" t="s">
        <v>859</v>
      </c>
      <c r="CM14">
        <v>8</v>
      </c>
      <c r="CN14">
        <v>9</v>
      </c>
      <c r="CO14">
        <v>6</v>
      </c>
      <c r="CP14">
        <v>23</v>
      </c>
    </row>
    <row r="15" spans="1:94" x14ac:dyDescent="0.3">
      <c r="E15" s="4" t="s">
        <v>861</v>
      </c>
      <c r="F15">
        <v>11</v>
      </c>
      <c r="O15" s="4" t="s">
        <v>860</v>
      </c>
      <c r="P15">
        <v>3</v>
      </c>
      <c r="Q15">
        <v>3</v>
      </c>
      <c r="R15">
        <v>3</v>
      </c>
      <c r="S15">
        <v>6</v>
      </c>
      <c r="T15">
        <v>15</v>
      </c>
      <c r="X15" s="4" t="s">
        <v>890</v>
      </c>
      <c r="Y15">
        <v>21</v>
      </c>
      <c r="AI15" s="5" t="s">
        <v>703</v>
      </c>
      <c r="AJ15">
        <v>17</v>
      </c>
      <c r="AU15" s="4" t="s">
        <v>860</v>
      </c>
      <c r="AV15">
        <v>1</v>
      </c>
      <c r="AW15">
        <v>4</v>
      </c>
      <c r="AY15">
        <v>5</v>
      </c>
      <c r="AZ15">
        <v>4</v>
      </c>
      <c r="BA15">
        <v>1</v>
      </c>
      <c r="BB15">
        <v>15</v>
      </c>
      <c r="CC15" s="4" t="s">
        <v>860</v>
      </c>
      <c r="CD15">
        <v>1</v>
      </c>
      <c r="CF15">
        <v>1</v>
      </c>
      <c r="CG15">
        <v>1</v>
      </c>
      <c r="CH15">
        <v>3</v>
      </c>
      <c r="CL15" s="4" t="s">
        <v>860</v>
      </c>
      <c r="CM15">
        <v>7</v>
      </c>
      <c r="CN15">
        <v>3</v>
      </c>
      <c r="CO15">
        <v>1</v>
      </c>
      <c r="CP15">
        <v>11</v>
      </c>
    </row>
    <row r="16" spans="1:94" x14ac:dyDescent="0.3">
      <c r="A16" t="s">
        <v>895</v>
      </c>
      <c r="E16" s="4" t="s">
        <v>862</v>
      </c>
      <c r="F16">
        <v>14</v>
      </c>
      <c r="O16" s="4" t="s">
        <v>861</v>
      </c>
      <c r="P16">
        <v>3</v>
      </c>
      <c r="Q16">
        <v>2</v>
      </c>
      <c r="R16">
        <v>3</v>
      </c>
      <c r="S16">
        <v>3</v>
      </c>
      <c r="T16">
        <v>11</v>
      </c>
      <c r="X16" s="4" t="s">
        <v>891</v>
      </c>
      <c r="Y16">
        <v>17</v>
      </c>
      <c r="AI16" s="5" t="s">
        <v>694</v>
      </c>
      <c r="AJ16">
        <v>29</v>
      </c>
      <c r="AU16" s="4" t="s">
        <v>861</v>
      </c>
      <c r="AV16">
        <v>1</v>
      </c>
      <c r="AW16">
        <v>4</v>
      </c>
      <c r="AX16">
        <v>2</v>
      </c>
      <c r="AZ16">
        <v>4</v>
      </c>
      <c r="BB16">
        <v>11</v>
      </c>
      <c r="BH16" t="s">
        <v>912</v>
      </c>
      <c r="CC16" s="4" t="s">
        <v>861</v>
      </c>
      <c r="CD16">
        <v>2</v>
      </c>
      <c r="CE16">
        <v>3</v>
      </c>
      <c r="CF16">
        <v>2</v>
      </c>
      <c r="CG16">
        <v>3</v>
      </c>
      <c r="CH16">
        <v>10</v>
      </c>
      <c r="CL16" s="4" t="s">
        <v>861</v>
      </c>
      <c r="CM16">
        <v>17</v>
      </c>
      <c r="CN16">
        <v>12</v>
      </c>
      <c r="CO16">
        <v>10</v>
      </c>
      <c r="CP16">
        <v>39</v>
      </c>
    </row>
    <row r="17" spans="1:94" x14ac:dyDescent="0.3">
      <c r="A17" s="8">
        <v>0.255</v>
      </c>
      <c r="E17" s="4" t="s">
        <v>863</v>
      </c>
      <c r="F17">
        <v>17</v>
      </c>
      <c r="O17" s="4" t="s">
        <v>862</v>
      </c>
      <c r="P17">
        <v>5</v>
      </c>
      <c r="R17">
        <v>5</v>
      </c>
      <c r="S17">
        <v>4</v>
      </c>
      <c r="T17">
        <v>14</v>
      </c>
      <c r="X17" s="4" t="s">
        <v>850</v>
      </c>
      <c r="Y17">
        <v>200</v>
      </c>
      <c r="AI17" s="4" t="s">
        <v>900</v>
      </c>
      <c r="AU17" s="4" t="s">
        <v>862</v>
      </c>
      <c r="AW17">
        <v>5</v>
      </c>
      <c r="AY17">
        <v>1</v>
      </c>
      <c r="AZ17">
        <v>6</v>
      </c>
      <c r="BA17">
        <v>2</v>
      </c>
      <c r="BB17">
        <v>14</v>
      </c>
      <c r="BH17">
        <v>50</v>
      </c>
      <c r="CC17" s="4" t="s">
        <v>862</v>
      </c>
      <c r="CD17">
        <v>1</v>
      </c>
      <c r="CE17">
        <v>2</v>
      </c>
      <c r="CF17">
        <v>1</v>
      </c>
      <c r="CH17">
        <v>4</v>
      </c>
      <c r="CL17" s="4" t="s">
        <v>862</v>
      </c>
      <c r="CM17">
        <v>4</v>
      </c>
      <c r="CN17">
        <v>4</v>
      </c>
      <c r="CO17">
        <v>7</v>
      </c>
      <c r="CP17">
        <v>15</v>
      </c>
    </row>
    <row r="18" spans="1:94" x14ac:dyDescent="0.3">
      <c r="A18" s="9">
        <f>GETPIVOTDATA("[Measures].[Cancelled appointements]",$A$16)</f>
        <v>0.255</v>
      </c>
      <c r="E18" s="4" t="s">
        <v>864</v>
      </c>
      <c r="F18">
        <v>12</v>
      </c>
      <c r="O18" s="4" t="s">
        <v>863</v>
      </c>
      <c r="P18">
        <v>3</v>
      </c>
      <c r="Q18">
        <v>3</v>
      </c>
      <c r="R18">
        <v>5</v>
      </c>
      <c r="S18">
        <v>6</v>
      </c>
      <c r="T18">
        <v>17</v>
      </c>
      <c r="AI18" s="5" t="s">
        <v>703</v>
      </c>
      <c r="AJ18">
        <v>22</v>
      </c>
      <c r="AU18" s="4" t="s">
        <v>863</v>
      </c>
      <c r="AV18">
        <v>1</v>
      </c>
      <c r="AW18">
        <v>6</v>
      </c>
      <c r="AY18">
        <v>3</v>
      </c>
      <c r="AZ18">
        <v>5</v>
      </c>
      <c r="BA18">
        <v>2</v>
      </c>
      <c r="BB18">
        <v>17</v>
      </c>
      <c r="BH18">
        <f>GETPIVOTDATA("[Measures].[Total patient]",$BH$16)</f>
        <v>50</v>
      </c>
      <c r="CC18" s="4" t="s">
        <v>864</v>
      </c>
      <c r="CE18">
        <v>2</v>
      </c>
      <c r="CG18">
        <v>2</v>
      </c>
      <c r="CH18">
        <v>4</v>
      </c>
      <c r="CL18" s="4" t="s">
        <v>864</v>
      </c>
      <c r="CM18">
        <v>5</v>
      </c>
      <c r="CN18">
        <v>5</v>
      </c>
      <c r="CO18">
        <v>7</v>
      </c>
      <c r="CP18">
        <v>17</v>
      </c>
    </row>
    <row r="19" spans="1:94" x14ac:dyDescent="0.3">
      <c r="E19" s="4" t="s">
        <v>850</v>
      </c>
      <c r="F19">
        <v>200</v>
      </c>
      <c r="O19" s="4" t="s">
        <v>864</v>
      </c>
      <c r="P19">
        <v>5</v>
      </c>
      <c r="Q19">
        <v>3</v>
      </c>
      <c r="R19">
        <v>2</v>
      </c>
      <c r="S19">
        <v>2</v>
      </c>
      <c r="T19">
        <v>12</v>
      </c>
      <c r="AI19" s="5" t="s">
        <v>694</v>
      </c>
      <c r="AJ19">
        <v>25</v>
      </c>
      <c r="AU19" s="4" t="s">
        <v>864</v>
      </c>
      <c r="AV19">
        <v>1</v>
      </c>
      <c r="AW19">
        <v>3</v>
      </c>
      <c r="AX19">
        <v>1</v>
      </c>
      <c r="AY19">
        <v>3</v>
      </c>
      <c r="AZ19">
        <v>3</v>
      </c>
      <c r="BA19">
        <v>1</v>
      </c>
      <c r="BB19">
        <v>12</v>
      </c>
      <c r="CC19" s="4" t="s">
        <v>850</v>
      </c>
      <c r="CD19">
        <v>6</v>
      </c>
      <c r="CE19">
        <v>18</v>
      </c>
      <c r="CF19">
        <v>10</v>
      </c>
      <c r="CG19">
        <v>16</v>
      </c>
      <c r="CH19">
        <v>50</v>
      </c>
      <c r="CL19" s="4" t="s">
        <v>850</v>
      </c>
      <c r="CM19">
        <v>84</v>
      </c>
      <c r="CN19">
        <v>62</v>
      </c>
      <c r="CO19">
        <v>54</v>
      </c>
      <c r="CP19">
        <v>200</v>
      </c>
    </row>
    <row r="20" spans="1:94" x14ac:dyDescent="0.3">
      <c r="O20" s="4" t="s">
        <v>850</v>
      </c>
      <c r="P20">
        <v>51</v>
      </c>
      <c r="Q20">
        <v>46</v>
      </c>
      <c r="R20">
        <v>52</v>
      </c>
      <c r="S20">
        <v>51</v>
      </c>
      <c r="T20">
        <v>200</v>
      </c>
      <c r="AI20" s="4" t="s">
        <v>850</v>
      </c>
      <c r="AJ20">
        <v>200</v>
      </c>
      <c r="AU20" s="4" t="s">
        <v>850</v>
      </c>
      <c r="AV20">
        <v>16</v>
      </c>
      <c r="AW20">
        <v>58</v>
      </c>
      <c r="AX20">
        <v>14</v>
      </c>
      <c r="AY20">
        <v>39</v>
      </c>
      <c r="AZ20">
        <v>54</v>
      </c>
      <c r="BA20">
        <v>19</v>
      </c>
      <c r="BB20">
        <v>200</v>
      </c>
    </row>
    <row r="21" spans="1:94" x14ac:dyDescent="0.3">
      <c r="A21" t="s">
        <v>896</v>
      </c>
    </row>
    <row r="22" spans="1:94" x14ac:dyDescent="0.3">
      <c r="A22" s="8">
        <v>0.23</v>
      </c>
    </row>
    <row r="23" spans="1:94" x14ac:dyDescent="0.3">
      <c r="A23" s="9">
        <f>GETPIVOTDATA("[Measures].[Completed appointements]",$A$21)</f>
        <v>0.23</v>
      </c>
    </row>
  </sheetData>
  <pageMargins left="0.7" right="0.7" top="0.75" bottom="0.75" header="0.3" footer="0.3"/>
  <drawing r:id="rId21"/>
  <extLst>
    <ext xmlns:x14="http://schemas.microsoft.com/office/spreadsheetml/2009/9/main" uri="{A8765BA9-456A-4dab-B4F3-ACF838C121DE}">
      <x14:slicerList>
        <x14:slicer r:id="rId2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4459F-6051-4750-BF26-A43363DABBB1}">
  <dimension ref="A1"/>
  <sheetViews>
    <sheetView showGridLines="0" showRowColHeaders="0" zoomScaleNormal="100" workbookViewId="0"/>
  </sheetViews>
  <sheetFormatPr defaultRowHeight="14" x14ac:dyDescent="0.3"/>
  <cols>
    <col min="1" max="16384" width="8.6640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0809F-796C-4654-B2E5-D8E43448DCF3}">
  <dimension ref="A1"/>
  <sheetViews>
    <sheetView showGridLines="0" showRowColHeaders="0" zoomScaleNormal="100" workbookViewId="0"/>
  </sheetViews>
  <sheetFormatPr defaultRowHeight="14" x14ac:dyDescent="0.3"/>
  <cols>
    <col min="1" max="16384" width="8.6640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D1A01-D9D3-4AC9-9648-59C80D6C0D7D}">
  <dimension ref="A1"/>
  <sheetViews>
    <sheetView showGridLines="0" showRowColHeaders="0" tabSelected="1" zoomScaleNormal="100" workbookViewId="0"/>
  </sheetViews>
  <sheetFormatPr defaultRowHeight="14" x14ac:dyDescent="0.3"/>
  <cols>
    <col min="1" max="16384" width="8.6640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Props1.xml><?xml version="1.0" encoding="utf-8"?>
<ds:datastoreItem xmlns:ds="http://schemas.openxmlformats.org/officeDocument/2006/customXml" ds:itemID="{40E4854A-F802-45EB-9437-C0D83717BC8B}">
  <ds:schemaRefs/>
</ds:datastoreItem>
</file>

<file path=customXml/itemProps2.xml><?xml version="1.0" encoding="utf-8"?>
<ds:datastoreItem xmlns:ds="http://schemas.openxmlformats.org/officeDocument/2006/customXml" ds:itemID="{EE135AC8-930C-4E42-8840-E53AB0E181E6}">
  <ds:schemaRefs/>
</ds:datastoreItem>
</file>

<file path=customXml/itemProps3.xml><?xml version="1.0" encoding="utf-8"?>
<ds:datastoreItem xmlns:ds="http://schemas.openxmlformats.org/officeDocument/2006/customXml" ds:itemID="{F1CF45B3-6A2B-48D3-86CF-1134205FB137}">
  <ds:schemaRefs/>
</ds:datastoreItem>
</file>

<file path=customXml/itemProps4.xml><?xml version="1.0" encoding="utf-8"?>
<ds:datastoreItem xmlns:ds="http://schemas.openxmlformats.org/officeDocument/2006/customXml" ds:itemID="{74658A88-57C7-4B0F-B097-25B5F2A9F271}">
  <ds:schemaRefs/>
</ds:datastoreItem>
</file>

<file path=customXml/itemProps5.xml><?xml version="1.0" encoding="utf-8"?>
<ds:datastoreItem xmlns:ds="http://schemas.openxmlformats.org/officeDocument/2006/customXml" ds:itemID="{54D00A47-3FD2-45D8-9945-AB0EDD160CCF}">
  <ds:schemaRefs/>
</ds:datastoreItem>
</file>

<file path=customXml/itemProps6.xml><?xml version="1.0" encoding="utf-8"?>
<ds:datastoreItem xmlns:ds="http://schemas.openxmlformats.org/officeDocument/2006/customXml" ds:itemID="{39BCFDB8-4E78-4987-9C45-3C2E80B6F7BA}">
  <ds:schemaRefs/>
</ds:datastoreItem>
</file>

<file path=customXml/itemProps7.xml><?xml version="1.0" encoding="utf-8"?>
<ds:datastoreItem xmlns:ds="http://schemas.openxmlformats.org/officeDocument/2006/customXml" ds:itemID="{BB643D15-59F3-4009-A819-3364F8D46417}">
  <ds:schemaRefs/>
</ds:datastoreItem>
</file>

<file path=customXml/itemProps8.xml><?xml version="1.0" encoding="utf-8"?>
<ds:datastoreItem xmlns:ds="http://schemas.openxmlformats.org/officeDocument/2006/customXml" ds:itemID="{94095C45-DE7B-4D38-AFD7-2B6A37CA8FE8}">
  <ds:schemaRefs/>
</ds:datastoreItem>
</file>

<file path=customXml/itemProps9.xml><?xml version="1.0" encoding="utf-8"?>
<ds:datastoreItem xmlns:ds="http://schemas.openxmlformats.org/officeDocument/2006/customXml" ds:itemID="{D8AE16C5-EA3B-4EF3-A3BF-A7B3AFC86024}">
  <ds:schemaRefs/>
</ds:datastoreItem>
</file>

<file path=customXml/itemProps10.xml><?xml version="1.0" encoding="utf-8"?>
<ds:datastoreItem xmlns:ds="http://schemas.openxmlformats.org/officeDocument/2006/customXml" ds:itemID="{82D701C7-592B-48EC-A588-64DAD27DF36A}">
  <ds:schemaRefs/>
</ds:datastoreItem>
</file>

<file path=customXml/itemProps11.xml><?xml version="1.0" encoding="utf-8"?>
<ds:datastoreItem xmlns:ds="http://schemas.openxmlformats.org/officeDocument/2006/customXml" ds:itemID="{8E5B6716-33DC-431A-BD6B-22E1EE3813BF}">
  <ds:schemaRefs/>
</ds:datastoreItem>
</file>

<file path=customXml/itemProps12.xml><?xml version="1.0" encoding="utf-8"?>
<ds:datastoreItem xmlns:ds="http://schemas.openxmlformats.org/officeDocument/2006/customXml" ds:itemID="{71ED83B7-82CF-4DB2-8973-9E05230EC47E}">
  <ds:schemaRefs/>
</ds:datastoreItem>
</file>

<file path=customXml/itemProps13.xml><?xml version="1.0" encoding="utf-8"?>
<ds:datastoreItem xmlns:ds="http://schemas.openxmlformats.org/officeDocument/2006/customXml" ds:itemID="{150DCF6A-15A2-41AD-A858-AF9071008308}">
  <ds:schemaRefs/>
</ds:datastoreItem>
</file>

<file path=customXml/itemProps14.xml><?xml version="1.0" encoding="utf-8"?>
<ds:datastoreItem xmlns:ds="http://schemas.openxmlformats.org/officeDocument/2006/customXml" ds:itemID="{10A93684-8E10-4BD4-8474-A3B112A7F3DB}">
  <ds:schemaRefs/>
</ds:datastoreItem>
</file>

<file path=customXml/itemProps15.xml><?xml version="1.0" encoding="utf-8"?>
<ds:datastoreItem xmlns:ds="http://schemas.openxmlformats.org/officeDocument/2006/customXml" ds:itemID="{09A3414D-842A-413A-BEA1-E105966A2477}">
  <ds:schemaRefs/>
</ds:datastoreItem>
</file>

<file path=customXml/itemProps16.xml><?xml version="1.0" encoding="utf-8"?>
<ds:datastoreItem xmlns:ds="http://schemas.openxmlformats.org/officeDocument/2006/customXml" ds:itemID="{9EB1CC74-AE8C-4750-9494-526D8E388437}">
  <ds:schemaRefs/>
</ds:datastoreItem>
</file>

<file path=customXml/itemProps17.xml><?xml version="1.0" encoding="utf-8"?>
<ds:datastoreItem xmlns:ds="http://schemas.openxmlformats.org/officeDocument/2006/customXml" ds:itemID="{1AB4C215-B527-46FF-8439-AC241BEBCBB4}">
  <ds:schemaRefs/>
</ds:datastoreItem>
</file>

<file path=customXml/itemProps18.xml><?xml version="1.0" encoding="utf-8"?>
<ds:datastoreItem xmlns:ds="http://schemas.openxmlformats.org/officeDocument/2006/customXml" ds:itemID="{33AFCD79-2DC3-4AD3-84C8-4C5386835127}">
  <ds:schemaRefs/>
</ds:datastoreItem>
</file>

<file path=customXml/itemProps19.xml><?xml version="1.0" encoding="utf-8"?>
<ds:datastoreItem xmlns:ds="http://schemas.openxmlformats.org/officeDocument/2006/customXml" ds:itemID="{88A3B6C5-5434-413B-907A-1B7D9D115583}">
  <ds:schemaRefs/>
</ds:datastoreItem>
</file>

<file path=customXml/itemProps20.xml><?xml version="1.0" encoding="utf-8"?>
<ds:datastoreItem xmlns:ds="http://schemas.openxmlformats.org/officeDocument/2006/customXml" ds:itemID="{4CB05CD1-C725-4DBC-AB57-41A59C89749A}">
  <ds:schemaRefs/>
</ds:datastoreItem>
</file>

<file path=customXml/itemProps21.xml><?xml version="1.0" encoding="utf-8"?>
<ds:datastoreItem xmlns:ds="http://schemas.openxmlformats.org/officeDocument/2006/customXml" ds:itemID="{6D0C5D76-7907-4FA3-9A68-3FA84C769908}">
  <ds:schemaRefs/>
</ds:datastoreItem>
</file>

<file path=customXml/itemProps22.xml><?xml version="1.0" encoding="utf-8"?>
<ds:datastoreItem xmlns:ds="http://schemas.openxmlformats.org/officeDocument/2006/customXml" ds:itemID="{F8DFD4AB-48AC-4294-B8DF-45A73613ABCD}">
  <ds:schemaRefs/>
</ds:datastoreItem>
</file>

<file path=customXml/itemProps23.xml><?xml version="1.0" encoding="utf-8"?>
<ds:datastoreItem xmlns:ds="http://schemas.openxmlformats.org/officeDocument/2006/customXml" ds:itemID="{BF4B92AF-F017-468D-A757-783D962DFD5B}">
  <ds:schemaRefs/>
</ds:datastoreItem>
</file>

<file path=customXml/itemProps24.xml><?xml version="1.0" encoding="utf-8"?>
<ds:datastoreItem xmlns:ds="http://schemas.openxmlformats.org/officeDocument/2006/customXml" ds:itemID="{3B08C354-4FF6-4FFB-8F49-FEA11E67F47E}">
  <ds:schemaRefs/>
</ds:datastoreItem>
</file>

<file path=customXml/itemProps25.xml><?xml version="1.0" encoding="utf-8"?>
<ds:datastoreItem xmlns:ds="http://schemas.openxmlformats.org/officeDocument/2006/customXml" ds:itemID="{A71116B7-8FF0-44DC-A360-A503BF190524}">
  <ds:schemaRefs/>
</ds:datastoreItem>
</file>

<file path=customXml/itemProps26.xml><?xml version="1.0" encoding="utf-8"?>
<ds:datastoreItem xmlns:ds="http://schemas.openxmlformats.org/officeDocument/2006/customXml" ds:itemID="{B9964FDD-C144-4C5A-9DBE-6C2EB398BFB9}">
  <ds:schemaRefs/>
</ds:datastoreItem>
</file>

<file path=customXml/itemProps27.xml><?xml version="1.0" encoding="utf-8"?>
<ds:datastoreItem xmlns:ds="http://schemas.openxmlformats.org/officeDocument/2006/customXml" ds:itemID="{12A0D25E-C6DC-4C4D-A75A-376DCF4C9A25}">
  <ds:schemaRefs/>
</ds:datastoreItem>
</file>

<file path=customXml/itemProps28.xml><?xml version="1.0" encoding="utf-8"?>
<ds:datastoreItem xmlns:ds="http://schemas.openxmlformats.org/officeDocument/2006/customXml" ds:itemID="{945AD010-88BA-49AA-9CB5-1846D08888D0}">
  <ds:schemaRefs/>
</ds:datastoreItem>
</file>

<file path=customXml/itemProps29.xml><?xml version="1.0" encoding="utf-8"?>
<ds:datastoreItem xmlns:ds="http://schemas.openxmlformats.org/officeDocument/2006/customXml" ds:itemID="{E3664B56-2197-42DF-9F7E-EC34C14C86F0}">
  <ds:schemaRefs/>
</ds:datastoreItem>
</file>

<file path=customXml/itemProps30.xml><?xml version="1.0" encoding="utf-8"?>
<ds:datastoreItem xmlns:ds="http://schemas.openxmlformats.org/officeDocument/2006/customXml" ds:itemID="{A8BCCA2F-AD18-417D-B79B-513D3A4A5A0B}">
  <ds:schemaRefs/>
</ds:datastoreItem>
</file>

<file path=customXml/itemProps31.xml><?xml version="1.0" encoding="utf-8"?>
<ds:datastoreItem xmlns:ds="http://schemas.openxmlformats.org/officeDocument/2006/customXml" ds:itemID="{44E689A1-4AE5-4C2F-8B78-7E4FFDF42B78}">
  <ds:schemaRefs/>
</ds:datastoreItem>
</file>

<file path=customXml/itemProps32.xml><?xml version="1.0" encoding="utf-8"?>
<ds:datastoreItem xmlns:ds="http://schemas.openxmlformats.org/officeDocument/2006/customXml" ds:itemID="{6576AAAE-873D-4442-B681-6E832AA24C11}">
  <ds:schemaRefs/>
</ds:datastoreItem>
</file>

<file path=customXml/itemProps33.xml><?xml version="1.0" encoding="utf-8"?>
<ds:datastoreItem xmlns:ds="http://schemas.openxmlformats.org/officeDocument/2006/customXml" ds:itemID="{50F02CE0-0BFD-4A9F-B539-5D0EDBDEC095}">
  <ds:schemaRefs/>
</ds:datastoreItem>
</file>

<file path=customXml/itemProps34.xml><?xml version="1.0" encoding="utf-8"?>
<ds:datastoreItem xmlns:ds="http://schemas.openxmlformats.org/officeDocument/2006/customXml" ds:itemID="{6FEA8C3A-89D1-4128-80EC-907AF6EE5490}">
  <ds:schemaRefs/>
</ds:datastoreItem>
</file>

<file path=customXml/itemProps35.xml><?xml version="1.0" encoding="utf-8"?>
<ds:datastoreItem xmlns:ds="http://schemas.openxmlformats.org/officeDocument/2006/customXml" ds:itemID="{41B0A05B-5111-4FD5-87B7-939A19E65C59}">
  <ds:schemaRefs/>
</ds:datastoreItem>
</file>

<file path=customXml/itemProps36.xml><?xml version="1.0" encoding="utf-8"?>
<ds:datastoreItem xmlns:ds="http://schemas.openxmlformats.org/officeDocument/2006/customXml" ds:itemID="{2A327383-FD8E-4905-AADE-15226C95FA98}">
  <ds:schemaRefs/>
</ds:datastoreItem>
</file>

<file path=customXml/itemProps37.xml><?xml version="1.0" encoding="utf-8"?>
<ds:datastoreItem xmlns:ds="http://schemas.openxmlformats.org/officeDocument/2006/customXml" ds:itemID="{FC98DC6D-9AAD-4CB6-83AB-E22C47DC0B31}">
  <ds:schemaRefs/>
</ds:datastoreItem>
</file>

<file path=customXml/itemProps38.xml><?xml version="1.0" encoding="utf-8"?>
<ds:datastoreItem xmlns:ds="http://schemas.openxmlformats.org/officeDocument/2006/customXml" ds:itemID="{951CE2EF-FD63-4BC3-A0BB-61A3253133DF}">
  <ds:schemaRefs/>
</ds:datastoreItem>
</file>

<file path=customXml/itemProps39.xml><?xml version="1.0" encoding="utf-8"?>
<ds:datastoreItem xmlns:ds="http://schemas.openxmlformats.org/officeDocument/2006/customXml" ds:itemID="{4F7B8713-CE6E-4C9E-84C3-E2509A74D7FC}">
  <ds:schemaRefs/>
</ds:datastoreItem>
</file>

<file path=customXml/itemProps40.xml><?xml version="1.0" encoding="utf-8"?>
<ds:datastoreItem xmlns:ds="http://schemas.openxmlformats.org/officeDocument/2006/customXml" ds:itemID="{30BB4B36-FC91-44A8-81A8-2B68B106636E}">
  <ds:schemaRefs/>
</ds:datastoreItem>
</file>

<file path=customXml/itemProps41.xml><?xml version="1.0" encoding="utf-8"?>
<ds:datastoreItem xmlns:ds="http://schemas.openxmlformats.org/officeDocument/2006/customXml" ds:itemID="{FCCC5221-10FF-4219-983B-4ECA48ABC2D9}">
  <ds:schemaRefs/>
</ds:datastoreItem>
</file>

<file path=customXml/itemProps42.xml><?xml version="1.0" encoding="utf-8"?>
<ds:datastoreItem xmlns:ds="http://schemas.openxmlformats.org/officeDocument/2006/customXml" ds:itemID="{94362F03-D9D3-4CDC-9E72-28E5546FCE07}">
  <ds:schemaRefs/>
</ds:datastoreItem>
</file>

<file path=customXml/itemProps43.xml><?xml version="1.0" encoding="utf-8"?>
<ds:datastoreItem xmlns:ds="http://schemas.openxmlformats.org/officeDocument/2006/customXml" ds:itemID="{6619D3BF-9174-4DBF-9574-264E178092B5}">
  <ds:schemaRefs/>
</ds:datastoreItem>
</file>

<file path=customXml/itemProps44.xml><?xml version="1.0" encoding="utf-8"?>
<ds:datastoreItem xmlns:ds="http://schemas.openxmlformats.org/officeDocument/2006/customXml" ds:itemID="{20E6B12E-F3B4-495C-99AA-CF36B43E7F66}">
  <ds:schemaRefs/>
</ds:datastoreItem>
</file>

<file path=customXml/itemProps45.xml><?xml version="1.0" encoding="utf-8"?>
<ds:datastoreItem xmlns:ds="http://schemas.openxmlformats.org/officeDocument/2006/customXml" ds:itemID="{9C316961-19A9-42B2-84A0-6674497D617D}">
  <ds:schemaRefs/>
</ds:datastoreItem>
</file>

<file path=customXml/itemProps46.xml><?xml version="1.0" encoding="utf-8"?>
<ds:datastoreItem xmlns:ds="http://schemas.openxmlformats.org/officeDocument/2006/customXml" ds:itemID="{83A2C4C4-4034-4E09-8BFD-71FFB60FB5BD}">
  <ds:schemaRefs/>
</ds:datastoreItem>
</file>

<file path=customXml/itemProps47.xml><?xml version="1.0" encoding="utf-8"?>
<ds:datastoreItem xmlns:ds="http://schemas.openxmlformats.org/officeDocument/2006/customXml" ds:itemID="{CF0D423D-DA25-4AE0-A368-7BFE94BEEB3E}">
  <ds:schemaRefs/>
</ds:datastoreItem>
</file>

<file path=customXml/itemProps48.xml><?xml version="1.0" encoding="utf-8"?>
<ds:datastoreItem xmlns:ds="http://schemas.openxmlformats.org/officeDocument/2006/customXml" ds:itemID="{0568F37B-FA78-403A-8D30-5308B0AE1AD4}">
  <ds:schemaRefs/>
</ds:datastoreItem>
</file>

<file path=customXml/itemProps49.xml><?xml version="1.0" encoding="utf-8"?>
<ds:datastoreItem xmlns:ds="http://schemas.openxmlformats.org/officeDocument/2006/customXml" ds:itemID="{B5461139-07EB-429C-8F07-AA1CB287C66C}">
  <ds:schemaRefs/>
</ds:datastoreItem>
</file>

<file path=customXml/itemProps50.xml><?xml version="1.0" encoding="utf-8"?>
<ds:datastoreItem xmlns:ds="http://schemas.openxmlformats.org/officeDocument/2006/customXml" ds:itemID="{4170F670-2FF8-48F2-BBBB-25EB547D72BD}">
  <ds:schemaRefs/>
</ds:datastoreItem>
</file>

<file path=customXml/itemProps51.xml><?xml version="1.0" encoding="utf-8"?>
<ds:datastoreItem xmlns:ds="http://schemas.openxmlformats.org/officeDocument/2006/customXml" ds:itemID="{581330A3-F354-4D8E-A01D-639AAED2E561}">
  <ds:schemaRefs/>
</ds:datastoreItem>
</file>

<file path=customXml/itemProps52.xml><?xml version="1.0" encoding="utf-8"?>
<ds:datastoreItem xmlns:ds="http://schemas.openxmlformats.org/officeDocument/2006/customXml" ds:itemID="{4310361C-90B4-459E-9164-8C5014278C83}">
  <ds:schemaRefs/>
</ds:datastoreItem>
</file>

<file path=customXml/itemProps53.xml><?xml version="1.0" encoding="utf-8"?>
<ds:datastoreItem xmlns:ds="http://schemas.openxmlformats.org/officeDocument/2006/customXml" ds:itemID="{7A3D13CE-137A-4C94-83AC-F777805F166F}">
  <ds:schemaRefs/>
</ds:datastoreItem>
</file>

<file path=customXml/itemProps54.xml><?xml version="1.0" encoding="utf-8"?>
<ds:datastoreItem xmlns:ds="http://schemas.openxmlformats.org/officeDocument/2006/customXml" ds:itemID="{06715568-0121-444E-AA86-283DE1CAB4A4}">
  <ds:schemaRefs/>
</ds:datastoreItem>
</file>

<file path=customXml/itemProps55.xml><?xml version="1.0" encoding="utf-8"?>
<ds:datastoreItem xmlns:ds="http://schemas.openxmlformats.org/officeDocument/2006/customXml" ds:itemID="{889F05AD-75B7-4799-B17C-38CD2C54B223}">
  <ds:schemaRefs>
    <ds:schemaRef ds:uri="http://schemas.microsoft.com/DataMashup"/>
  </ds:schemaRefs>
</ds:datastoreItem>
</file>

<file path=customXml/itemProps56.xml><?xml version="1.0" encoding="utf-8"?>
<ds:datastoreItem xmlns:ds="http://schemas.openxmlformats.org/officeDocument/2006/customXml" ds:itemID="{CDD0C882-5FFD-456E-8D1C-1AE09BDC5DFE}">
  <ds:schemaRefs/>
</ds:datastoreItem>
</file>

<file path=customXml/itemProps57.xml><?xml version="1.0" encoding="utf-8"?>
<ds:datastoreItem xmlns:ds="http://schemas.openxmlformats.org/officeDocument/2006/customXml" ds:itemID="{8EF008DD-A8D7-4682-8BC4-2FDA0001999B}">
  <ds:schemaRefs/>
</ds:datastoreItem>
</file>

<file path=customXml/itemProps58.xml><?xml version="1.0" encoding="utf-8"?>
<ds:datastoreItem xmlns:ds="http://schemas.openxmlformats.org/officeDocument/2006/customXml" ds:itemID="{673FF54B-687A-4AC0-B9AD-DF6CAE720B29}">
  <ds:schemaRefs/>
</ds:datastoreItem>
</file>

<file path=customXml/itemProps59.xml><?xml version="1.0" encoding="utf-8"?>
<ds:datastoreItem xmlns:ds="http://schemas.openxmlformats.org/officeDocument/2006/customXml" ds:itemID="{006FC3C0-77C6-4C95-B9E1-98A8463B2C9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treatments</vt:lpstr>
      <vt:lpstr>patients</vt:lpstr>
      <vt:lpstr>doctors</vt:lpstr>
      <vt:lpstr>billing</vt:lpstr>
      <vt:lpstr>appointments</vt:lpstr>
      <vt:lpstr>Pivot Calculations</vt:lpstr>
      <vt:lpstr>Pivot Report</vt:lpstr>
      <vt:lpstr>Appointment management Dashbo</vt:lpstr>
      <vt:lpstr>Doctors Performance Dashboard</vt:lpstr>
      <vt:lpstr>Patient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ZAHRAH A ALYASEEN</dc:creator>
  <cp:lastModifiedBy>زهراء الياسين</cp:lastModifiedBy>
  <dcterms:created xsi:type="dcterms:W3CDTF">2026-01-15T22:15:18Z</dcterms:created>
  <dcterms:modified xsi:type="dcterms:W3CDTF">2026-02-01T00:28:14Z</dcterms:modified>
</cp:coreProperties>
</file>