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ecuedu66932-my.sharepoint.com/personal/xuy20_students_ecu_edu/Documents/Desktop/"/>
    </mc:Choice>
  </mc:AlternateContent>
  <xr:revisionPtr revIDLastSave="22" documentId="8_{E79450B8-0993-4554-90E8-D4149E4CBEE3}" xr6:coauthVersionLast="47" xr6:coauthVersionMax="47" xr10:uidLastSave="{06639EB2-EC2A-484D-87C5-4B741929F96B}"/>
  <bookViews>
    <workbookView xWindow="1550" yWindow="0" windowWidth="22540" windowHeight="13900" xr2:uid="{0222A9AF-287F-4D1F-95A1-712FEA477A27}"/>
  </bookViews>
  <sheets>
    <sheet name="Key_Results" sheetId="1" r:id="rId1"/>
    <sheet name="Housing_and_Land_Prices" sheetId="6" r:id="rId2"/>
    <sheet name="Land_Change" sheetId="5" r:id="rId3"/>
  </sheet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6" l="1"/>
  <c r="D5" i="6"/>
  <c r="E19" i="5" l="1"/>
  <c r="Y11" i="5"/>
  <c r="W11" i="5"/>
  <c r="U11" i="5"/>
  <c r="V10" i="5" s="1"/>
  <c r="S11" i="5"/>
  <c r="T7" i="5" s="1"/>
  <c r="Q11" i="5"/>
  <c r="R7" i="5" s="1"/>
  <c r="O11" i="5"/>
  <c r="AA11" i="5" s="1"/>
  <c r="I11" i="5"/>
  <c r="H11" i="5"/>
  <c r="G11" i="5"/>
  <c r="F11" i="5"/>
  <c r="E11" i="5"/>
  <c r="D11" i="5"/>
  <c r="C11" i="5"/>
  <c r="J11" i="5" s="1"/>
  <c r="Z10" i="5"/>
  <c r="X10" i="5"/>
  <c r="J10" i="5"/>
  <c r="AK9" i="5"/>
  <c r="AI9" i="5"/>
  <c r="AE9" i="5"/>
  <c r="Z9" i="5"/>
  <c r="X9" i="5"/>
  <c r="R9" i="5"/>
  <c r="P9" i="5"/>
  <c r="J9" i="5"/>
  <c r="AK8" i="5"/>
  <c r="AI8" i="5"/>
  <c r="AE8" i="5"/>
  <c r="Z8" i="5"/>
  <c r="X8" i="5"/>
  <c r="V8" i="5"/>
  <c r="R8" i="5"/>
  <c r="J8" i="5"/>
  <c r="AK7" i="5"/>
  <c r="AI7" i="5"/>
  <c r="AE7" i="5"/>
  <c r="Z7" i="5"/>
  <c r="X7" i="5"/>
  <c r="V7" i="5"/>
  <c r="J7" i="5"/>
  <c r="AK6" i="5"/>
  <c r="AI6" i="5"/>
  <c r="AE6" i="5"/>
  <c r="Z6" i="5"/>
  <c r="X6" i="5"/>
  <c r="J6" i="5"/>
  <c r="AK5" i="5"/>
  <c r="AI5" i="5"/>
  <c r="AE5" i="5"/>
  <c r="Z5" i="5"/>
  <c r="X5" i="5"/>
  <c r="V5" i="5"/>
  <c r="R5" i="5"/>
  <c r="P5" i="5"/>
  <c r="J5" i="5"/>
  <c r="AK4" i="5"/>
  <c r="AI4" i="5"/>
  <c r="AE4" i="5"/>
  <c r="Z4" i="5"/>
  <c r="X4" i="5"/>
  <c r="V4" i="5"/>
  <c r="R4" i="5"/>
  <c r="J4" i="5"/>
  <c r="T5" i="5" l="1"/>
  <c r="P6" i="5"/>
  <c r="T9" i="5"/>
  <c r="T6" i="5"/>
  <c r="P7" i="5"/>
  <c r="T10" i="5"/>
  <c r="T4" i="5"/>
  <c r="R6" i="5"/>
  <c r="V9" i="5"/>
  <c r="R10" i="5"/>
  <c r="V6" i="5"/>
  <c r="T8" i="5"/>
  <c r="P10" i="5"/>
  <c r="P4" i="5"/>
  <c r="P8" i="5"/>
  <c r="J4" i="1" l="1"/>
  <c r="D4" i="1"/>
  <c r="K4" i="1"/>
  <c r="E4" i="1"/>
  <c r="I7" i="1"/>
  <c r="I14" i="1" s="1"/>
  <c r="H7" i="1"/>
  <c r="H14" i="1" s="1"/>
  <c r="B8" i="1"/>
  <c r="B26" i="1" s="1"/>
  <c r="B7" i="1"/>
  <c r="B14" i="1" s="1"/>
  <c r="C7" i="1"/>
  <c r="C14" i="1" s="1"/>
  <c r="C8" i="1"/>
  <c r="C26" i="1" s="1"/>
</calcChain>
</file>

<file path=xl/sharedStrings.xml><?xml version="1.0" encoding="utf-8"?>
<sst xmlns="http://schemas.openxmlformats.org/spreadsheetml/2006/main" count="196" uniqueCount="124">
  <si>
    <t>Analysis of 2008 (without wetland and with wetland)</t>
  </si>
  <si>
    <t>Analysis of 2019 (with wetland 2019* only)</t>
  </si>
  <si>
    <t>Area Study</t>
  </si>
  <si>
    <t>Total area (km^2)</t>
  </si>
  <si>
    <t>Total popluation</t>
  </si>
  <si>
    <t>Total Wetland area (km^2)</t>
  </si>
  <si>
    <t>Total Development area (km^2)</t>
  </si>
  <si>
    <t>Galveston Bay</t>
  </si>
  <si>
    <t>senario</t>
  </si>
  <si>
    <t>Total flooded area (km^2)</t>
  </si>
  <si>
    <t>Total flooed population</t>
  </si>
  <si>
    <t>Total flooded population</t>
  </si>
  <si>
    <t>With wetland</t>
  </si>
  <si>
    <t xml:space="preserve">With wetland </t>
  </si>
  <si>
    <t>Without wetlands</t>
  </si>
  <si>
    <t>Classifcation Peak flood map (With Wetland 2008)</t>
  </si>
  <si>
    <t>Classifcation Peak flood map (With Wetland 2019*)</t>
  </si>
  <si>
    <t>Flood heights</t>
  </si>
  <si>
    <t>Area (km^2)</t>
  </si>
  <si>
    <t>Population</t>
  </si>
  <si>
    <t>&lt; 0.1</t>
  </si>
  <si>
    <t>0.1-0.8</t>
  </si>
  <si>
    <t>0.8-1.6</t>
  </si>
  <si>
    <t>1.6-2.4</t>
  </si>
  <si>
    <t>2.4-3.2</t>
  </si>
  <si>
    <t>3.2-4</t>
  </si>
  <si>
    <t>&gt;4</t>
  </si>
  <si>
    <t>Classifcation Peak flood map (Without Wetland 2008)</t>
  </si>
  <si>
    <t>&lt;0.1</t>
  </si>
  <si>
    <t>Development Change 2008 &amp; 2019</t>
  </si>
  <si>
    <t>Flooded Area(km2)</t>
  </si>
  <si>
    <t>2008 development (km2)</t>
  </si>
  <si>
    <t>2019 development (km2)</t>
  </si>
  <si>
    <t>with 2008 wetland</t>
  </si>
  <si>
    <t>without 2008 wetland</t>
  </si>
  <si>
    <t>with 2019 wetland</t>
  </si>
  <si>
    <t>Brazoria</t>
  </si>
  <si>
    <t>Chambers</t>
  </si>
  <si>
    <t>Galveston</t>
  </si>
  <si>
    <t>Harris</t>
  </si>
  <si>
    <t>Liberty</t>
  </si>
  <si>
    <t>Wetland Change 2008 &amp; 2019</t>
  </si>
  <si>
    <t>2008 wetland (km2)</t>
  </si>
  <si>
    <t>2019 wetland (km2)</t>
  </si>
  <si>
    <t>Grand Total/Average</t>
  </si>
  <si>
    <t>Total Property Value 2008</t>
  </si>
  <si>
    <t>Total Property Value 2008 (real estate market change)</t>
  </si>
  <si>
    <t>Total Property Value 2019</t>
  </si>
  <si>
    <t>Total Damage Value with 2008 wetland</t>
  </si>
  <si>
    <t>Total Damage Value with 2008 wetland (real estate market change)</t>
  </si>
  <si>
    <t>Total Damage Value without 2008 wetland</t>
  </si>
  <si>
    <t>Total Damage Value without 2008 wetland (real estate market change)</t>
  </si>
  <si>
    <t>Total Damage Value with 2019 wetland</t>
  </si>
  <si>
    <t>without 2008 wetland - with 2008 wetland</t>
  </si>
  <si>
    <t>without 2008 wetland - with 2008 wetland (real estate market change)</t>
  </si>
  <si>
    <t>without 2019 wetland - with 2008 wetland</t>
  </si>
  <si>
    <t>without 2019 wetland - with 2008 wetland (real estate market change)</t>
  </si>
  <si>
    <t>Percentage of Benefit values of wetlands (without08 - with08)/with08</t>
  </si>
  <si>
    <t>Percentage of Benefit values of wetlands (without08 - with08)/with08 (real estate market change)</t>
  </si>
  <si>
    <t>Percentage of Benefit values of wetlands (with19 - with08)/with08</t>
  </si>
  <si>
    <t>Percentage of Benefit values of wetlands (with19 - with08)/with08 (real estate market change)</t>
  </si>
  <si>
    <t>*Values are all in 2019 US dollars</t>
  </si>
  <si>
    <t>Texas Real Estate Research Center</t>
  </si>
  <si>
    <t>Texas A&amp;M University</t>
  </si>
  <si>
    <t>Median price per Acre (2019 dollar)</t>
  </si>
  <si>
    <t>Median housing price (2019 dollar)</t>
  </si>
  <si>
    <t>2019 Agricultural Land Prices for Galveston Bay</t>
  </si>
  <si>
    <t>Median price per m2 (2019 dollar)</t>
  </si>
  <si>
    <t>Land cover change between 2008 to 2019</t>
  </si>
  <si>
    <t>The difference between Land cover and land use in 2019</t>
  </si>
  <si>
    <t>The property value and land use 2019</t>
  </si>
  <si>
    <t xml:space="preserve">Improve value </t>
  </si>
  <si>
    <t>Land value</t>
  </si>
  <si>
    <t xml:space="preserve">water </t>
  </si>
  <si>
    <t>wetland</t>
  </si>
  <si>
    <t>forest</t>
  </si>
  <si>
    <t>barren land</t>
  </si>
  <si>
    <t>open space</t>
  </si>
  <si>
    <t>development</t>
  </si>
  <si>
    <t>farmland</t>
  </si>
  <si>
    <t>res</t>
  </si>
  <si>
    <t>com</t>
  </si>
  <si>
    <t>ind</t>
  </si>
  <si>
    <t>agr</t>
  </si>
  <si>
    <t>infra</t>
  </si>
  <si>
    <t>undevelopable</t>
  </si>
  <si>
    <t>Res</t>
  </si>
  <si>
    <t>Com</t>
  </si>
  <si>
    <t>Ind</t>
  </si>
  <si>
    <t>Agr</t>
  </si>
  <si>
    <t>Ins</t>
  </si>
  <si>
    <t>undeve</t>
  </si>
  <si>
    <t>The developed land vs undeveloped land from 2008 to 2019</t>
  </si>
  <si>
    <t>undeveloped lands(include farmland)</t>
  </si>
  <si>
    <t>developed lands (include open space)</t>
  </si>
  <si>
    <t xml:space="preserve">no change </t>
  </si>
  <si>
    <t>The detail of the 22 developed land/open space to undeveloped land  (2008 to 2019)</t>
  </si>
  <si>
    <t xml:space="preserve">forest </t>
  </si>
  <si>
    <t xml:space="preserve">barren land </t>
  </si>
  <si>
    <t>developed land</t>
  </si>
  <si>
    <t xml:space="preserve">developed open sapce </t>
  </si>
  <si>
    <t>Dataset</t>
  </si>
  <si>
    <t>Scale</t>
  </si>
  <si>
    <t>Type</t>
  </si>
  <si>
    <t>Purpose</t>
  </si>
  <si>
    <t>Year</t>
  </si>
  <si>
    <t>Spatial Resolution (km)</t>
  </si>
  <si>
    <t>Temporal Resolution</t>
  </si>
  <si>
    <t>NLCD</t>
  </si>
  <si>
    <t>Regional</t>
  </si>
  <si>
    <t>Land Cover</t>
  </si>
  <si>
    <t>Friction/Damage function</t>
  </si>
  <si>
    <t>2008/2019</t>
  </si>
  <si>
    <t>-</t>
  </si>
  <si>
    <t>Houston-Galveston Area Council</t>
  </si>
  <si>
    <t>Property Parcel</t>
  </si>
  <si>
    <t>Land Use</t>
  </si>
  <si>
    <t>Damage function</t>
  </si>
  <si>
    <t>Texas Natural Resources Information System; Chambers County official website</t>
  </si>
  <si>
    <t>Land value and improvement value</t>
  </si>
  <si>
    <t>US Census</t>
  </si>
  <si>
    <t>Census Block</t>
  </si>
  <si>
    <t>2010/2020*</t>
  </si>
  <si>
    <t>*2020 Census Redistricting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</si>
</sst>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3" borderId="0" xfId="0" applyFont="1" applyFill="1"/>
    <xf numFmtId="0" fontId="0" fillId="3" borderId="0" xfId="0" applyFill="1"/>
    <xf numFmtId="0" fontId="0" fillId="2" borderId="0" xfId="0" applyFill="1" applyAlignment="1">
      <alignment horizontal="left"/>
    </xf>
    <xf numFmtId="0" fontId="1" fillId="2" borderId="0" xfId="0" applyFont="1" applyFill="1" applyAlignment="1">
      <alignment horizontal="left" vertical="center" indent="14"/>
    </xf>
    <xf numFmtId="0" fontId="0" fillId="2" borderId="0" xfId="0" applyFill="1" applyAlignment="1">
      <alignment horizontal="left" vertical="center" indent="14"/>
    </xf>
    <xf numFmtId="0" fontId="0" fillId="0" borderId="0" xfId="0" applyAlignment="1">
      <alignment horizontal="left"/>
    </xf>
    <xf numFmtId="4" fontId="0" fillId="0" borderId="0" xfId="0" applyNumberFormat="1"/>
    <xf numFmtId="10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" fontId="1" fillId="0" borderId="0" xfId="0" applyNumberFormat="1" applyFon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3" fontId="0" fillId="0" borderId="0" xfId="0" applyNumberFormat="1"/>
    <xf numFmtId="0" fontId="0" fillId="4" borderId="0" xfId="0" applyFill="1"/>
    <xf numFmtId="1" fontId="0" fillId="4" borderId="0" xfId="0" applyNumberFormat="1" applyFill="1" applyAlignment="1">
      <alignment horizontal="left"/>
    </xf>
    <xf numFmtId="2" fontId="0" fillId="0" borderId="0" xfId="0" applyNumberFormat="1" applyAlignment="1">
      <alignment horizontal="left"/>
    </xf>
    <xf numFmtId="2" fontId="0" fillId="4" borderId="0" xfId="0" applyNumberFormat="1" applyFill="1" applyAlignment="1">
      <alignment horizontal="left"/>
    </xf>
    <xf numFmtId="0" fontId="0" fillId="5" borderId="0" xfId="0" applyFill="1" applyAlignment="1">
      <alignment horizontal="left"/>
    </xf>
    <xf numFmtId="2" fontId="0" fillId="5" borderId="0" xfId="0" applyNumberFormat="1" applyFill="1" applyAlignment="1">
      <alignment horizontal="left"/>
    </xf>
    <xf numFmtId="1" fontId="0" fillId="5" borderId="0" xfId="0" applyNumberFormat="1" applyFill="1" applyAlignment="1">
      <alignment horizontal="left"/>
    </xf>
    <xf numFmtId="3" fontId="0" fillId="0" borderId="0" xfId="0" applyNumberFormat="1" applyAlignment="1">
      <alignment horizontal="left"/>
    </xf>
    <xf numFmtId="0" fontId="0" fillId="3" borderId="0" xfId="0" applyFill="1" applyAlignment="1">
      <alignment wrapText="1"/>
    </xf>
    <xf numFmtId="4" fontId="0" fillId="3" borderId="0" xfId="0" applyNumberFormat="1" applyFill="1"/>
    <xf numFmtId="2" fontId="0" fillId="0" borderId="0" xfId="0" applyNumberFormat="1"/>
    <xf numFmtId="2" fontId="0" fillId="0" borderId="0" xfId="0" applyNumberFormat="1" applyAlignment="1">
      <alignment wrapText="1"/>
    </xf>
    <xf numFmtId="2" fontId="0" fillId="0" borderId="0" xfId="0" applyNumberFormat="1" applyAlignment="1">
      <alignment horizontal="left" wrapText="1"/>
    </xf>
    <xf numFmtId="0" fontId="0" fillId="0" borderId="0" xfId="0" applyAlignment="1">
      <alignment horizontal="left" vertical="top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0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left" vertical="top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39B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DD8B-DED8-42AF-A4D3-B1D1857FEDE3}">
  <dimension ref="A1:L80"/>
  <sheetViews>
    <sheetView tabSelected="1" topLeftCell="A56" zoomScaleNormal="100" workbookViewId="0">
      <selection activeCell="B68" sqref="B68"/>
    </sheetView>
  </sheetViews>
  <sheetFormatPr defaultRowHeight="14.45"/>
  <cols>
    <col min="1" max="1" width="72.42578125" customWidth="1"/>
    <col min="2" max="2" width="32.140625" customWidth="1"/>
    <col min="3" max="3" width="23.42578125" customWidth="1"/>
    <col min="4" max="4" width="24.7109375" customWidth="1"/>
    <col min="5" max="5" width="29.140625" customWidth="1"/>
    <col min="6" max="6" width="22.5703125" customWidth="1"/>
    <col min="7" max="7" width="37.85546875" customWidth="1"/>
    <col min="8" max="8" width="23.5703125" customWidth="1"/>
    <col min="9" max="9" width="17.85546875" customWidth="1"/>
    <col min="10" max="10" width="42.42578125" customWidth="1"/>
    <col min="11" max="11" width="51.42578125" customWidth="1"/>
    <col min="12" max="12" width="37.5703125" customWidth="1"/>
    <col min="13" max="13" width="50.42578125" customWidth="1"/>
    <col min="14" max="14" width="18.7109375" customWidth="1"/>
    <col min="15" max="15" width="18.42578125" customWidth="1"/>
    <col min="16" max="16" width="20" customWidth="1"/>
    <col min="17" max="17" width="21.28515625" customWidth="1"/>
    <col min="18" max="18" width="23.7109375" customWidth="1"/>
    <col min="19" max="19" width="24.42578125" customWidth="1"/>
  </cols>
  <sheetData>
    <row r="1" spans="1:12">
      <c r="A1" s="5" t="s">
        <v>0</v>
      </c>
      <c r="B1" s="32"/>
      <c r="C1" s="5"/>
      <c r="D1" s="6"/>
      <c r="G1" s="31" t="s">
        <v>1</v>
      </c>
      <c r="H1" s="4"/>
      <c r="I1" s="4"/>
      <c r="J1" s="4"/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G3" s="1" t="s">
        <v>2</v>
      </c>
      <c r="H3" s="1" t="s">
        <v>3</v>
      </c>
      <c r="I3" s="1" t="s">
        <v>4</v>
      </c>
      <c r="J3" s="1" t="s">
        <v>5</v>
      </c>
      <c r="K3" s="1" t="s">
        <v>6</v>
      </c>
    </row>
    <row r="4" spans="1:12">
      <c r="A4" t="s">
        <v>7</v>
      </c>
      <c r="B4" s="7">
        <v>3000.12</v>
      </c>
      <c r="C4" s="14">
        <v>405730</v>
      </c>
      <c r="D4" s="29">
        <f>SUM(B50:B54)</f>
        <v>828</v>
      </c>
      <c r="E4" s="7">
        <f>SUM(B39:B43)</f>
        <v>624.23</v>
      </c>
      <c r="G4" s="7" t="s">
        <v>7</v>
      </c>
      <c r="H4" s="19">
        <v>3000.12</v>
      </c>
      <c r="I4" s="14">
        <v>472791</v>
      </c>
      <c r="J4" s="19">
        <f>SUM(C50:C54)</f>
        <v>797.36</v>
      </c>
      <c r="K4" s="7">
        <f>SUM(C39:C43)</f>
        <v>676.47</v>
      </c>
    </row>
    <row r="5" spans="1:12">
      <c r="C5" s="13"/>
      <c r="E5" s="1"/>
      <c r="G5" s="7"/>
      <c r="H5" s="7"/>
      <c r="I5" s="7"/>
      <c r="J5" s="7"/>
      <c r="K5" s="15"/>
      <c r="L5" s="1"/>
    </row>
    <row r="6" spans="1:12">
      <c r="A6" s="1" t="s">
        <v>8</v>
      </c>
      <c r="B6" s="1" t="s">
        <v>9</v>
      </c>
      <c r="C6" s="1" t="s">
        <v>10</v>
      </c>
      <c r="E6" s="24"/>
      <c r="G6" s="15" t="s">
        <v>8</v>
      </c>
      <c r="H6" s="15" t="s">
        <v>9</v>
      </c>
      <c r="I6" s="15" t="s">
        <v>11</v>
      </c>
      <c r="J6" s="7"/>
      <c r="K6" s="24"/>
      <c r="L6" s="16"/>
    </row>
    <row r="7" spans="1:12">
      <c r="A7" t="s">
        <v>12</v>
      </c>
      <c r="B7" s="19">
        <f>SUM(B15:B20)</f>
        <v>1676.05</v>
      </c>
      <c r="C7" s="14">
        <f>SUM(C15:C20)</f>
        <v>143598</v>
      </c>
      <c r="G7" s="7" t="s">
        <v>13</v>
      </c>
      <c r="H7" s="19">
        <f>SUM(H15:H20)</f>
        <v>1674.06</v>
      </c>
      <c r="I7" s="14">
        <f>SUM(I15:I20)</f>
        <v>162288</v>
      </c>
      <c r="J7" s="7"/>
      <c r="K7" s="7"/>
    </row>
    <row r="8" spans="1:12">
      <c r="A8" t="s">
        <v>14</v>
      </c>
      <c r="B8" s="19">
        <f>SUM(B27:B32)</f>
        <v>1788.49</v>
      </c>
      <c r="C8" s="14">
        <f>SUM(C27:C32)</f>
        <v>162069</v>
      </c>
      <c r="G8" s="7"/>
      <c r="H8" s="7"/>
      <c r="I8" s="7"/>
      <c r="J8" s="7"/>
      <c r="K8" s="7"/>
    </row>
    <row r="9" spans="1:12">
      <c r="B9" s="7"/>
      <c r="G9" s="7"/>
      <c r="H9" s="7"/>
      <c r="I9" s="7"/>
      <c r="J9" s="7"/>
      <c r="K9" s="7"/>
    </row>
    <row r="10" spans="1:12">
      <c r="G10" s="7"/>
      <c r="H10" s="7"/>
      <c r="I10" s="7"/>
      <c r="J10" s="7"/>
      <c r="K10" s="7"/>
    </row>
    <row r="11" spans="1:12">
      <c r="A11" s="36" t="s">
        <v>15</v>
      </c>
      <c r="B11" s="36"/>
      <c r="C11" s="36"/>
      <c r="G11" s="36" t="s">
        <v>16</v>
      </c>
      <c r="H11" s="37"/>
      <c r="I11" s="37"/>
      <c r="J11" s="7"/>
      <c r="K11" s="7"/>
    </row>
    <row r="12" spans="1:12">
      <c r="G12" s="7"/>
      <c r="H12" s="7"/>
      <c r="I12" s="7"/>
      <c r="J12" s="7"/>
      <c r="K12" s="7"/>
    </row>
    <row r="13" spans="1:12">
      <c r="A13" s="1" t="s">
        <v>17</v>
      </c>
      <c r="B13" s="1" t="s">
        <v>18</v>
      </c>
      <c r="C13" s="1" t="s">
        <v>19</v>
      </c>
      <c r="G13" s="15" t="s">
        <v>17</v>
      </c>
      <c r="H13" s="15" t="s">
        <v>18</v>
      </c>
      <c r="I13" s="15" t="s">
        <v>19</v>
      </c>
      <c r="J13" s="7"/>
      <c r="K13" s="7"/>
    </row>
    <row r="14" spans="1:12">
      <c r="A14" s="17" t="s">
        <v>20</v>
      </c>
      <c r="B14" s="20">
        <f>B4-B7</f>
        <v>1324.07</v>
      </c>
      <c r="C14" s="18">
        <f>C4-C7</f>
        <v>262132</v>
      </c>
      <c r="G14" s="21" t="s">
        <v>20</v>
      </c>
      <c r="H14" s="22">
        <f>H4-H7</f>
        <v>1326.06</v>
      </c>
      <c r="I14" s="23">
        <f>I4-I7</f>
        <v>310503</v>
      </c>
      <c r="J14" s="7"/>
      <c r="K14" s="7"/>
    </row>
    <row r="15" spans="1:12">
      <c r="A15" t="s">
        <v>21</v>
      </c>
      <c r="B15" s="19">
        <v>208.27</v>
      </c>
      <c r="C15" s="14">
        <v>36226</v>
      </c>
      <c r="G15" s="7" t="s">
        <v>21</v>
      </c>
      <c r="H15" s="19">
        <v>209.3</v>
      </c>
      <c r="I15" s="14">
        <v>39067</v>
      </c>
      <c r="J15" s="7"/>
      <c r="K15" s="7"/>
    </row>
    <row r="16" spans="1:12">
      <c r="A16" t="s">
        <v>22</v>
      </c>
      <c r="B16" s="19">
        <v>289.33999999999997</v>
      </c>
      <c r="C16" s="14">
        <v>45346</v>
      </c>
      <c r="G16" s="7" t="s">
        <v>22</v>
      </c>
      <c r="H16" s="19">
        <v>290.06</v>
      </c>
      <c r="I16" s="14">
        <v>50688</v>
      </c>
      <c r="J16" s="7"/>
      <c r="K16" s="7"/>
    </row>
    <row r="17" spans="1:11">
      <c r="A17" t="s">
        <v>23</v>
      </c>
      <c r="B17" s="19">
        <v>378.39</v>
      </c>
      <c r="C17" s="14">
        <v>45113</v>
      </c>
      <c r="G17" s="7" t="s">
        <v>23</v>
      </c>
      <c r="H17" s="19">
        <v>377.98</v>
      </c>
      <c r="I17" s="14">
        <v>51678</v>
      </c>
      <c r="J17" s="7"/>
      <c r="K17" s="7"/>
    </row>
    <row r="18" spans="1:11">
      <c r="A18" t="s">
        <v>24</v>
      </c>
      <c r="B18" s="19">
        <v>287.06</v>
      </c>
      <c r="C18" s="14">
        <v>15267</v>
      </c>
      <c r="G18" s="7" t="s">
        <v>24</v>
      </c>
      <c r="H18" s="19">
        <v>285.20999999999998</v>
      </c>
      <c r="I18" s="14">
        <v>19018</v>
      </c>
      <c r="J18" s="7"/>
      <c r="K18" s="7"/>
    </row>
    <row r="19" spans="1:11">
      <c r="A19" t="s">
        <v>25</v>
      </c>
      <c r="B19" s="19">
        <v>327.68</v>
      </c>
      <c r="C19" s="14">
        <v>1062</v>
      </c>
      <c r="G19" s="7" t="s">
        <v>25</v>
      </c>
      <c r="H19" s="19">
        <v>326.95</v>
      </c>
      <c r="I19" s="14">
        <v>1319</v>
      </c>
      <c r="J19" s="7"/>
      <c r="K19" s="7"/>
    </row>
    <row r="20" spans="1:11">
      <c r="A20" t="s">
        <v>26</v>
      </c>
      <c r="B20" s="19">
        <v>185.31</v>
      </c>
      <c r="C20" s="14">
        <v>584</v>
      </c>
      <c r="G20" s="7" t="s">
        <v>26</v>
      </c>
      <c r="H20" s="19">
        <v>184.56</v>
      </c>
      <c r="I20" s="14">
        <v>518</v>
      </c>
      <c r="J20" s="7"/>
      <c r="K20" s="7"/>
    </row>
    <row r="21" spans="1:11">
      <c r="B21" s="13"/>
    </row>
    <row r="23" spans="1:11">
      <c r="A23" s="2" t="s">
        <v>27</v>
      </c>
      <c r="B23" s="2"/>
      <c r="C23" s="3"/>
    </row>
    <row r="25" spans="1:11">
      <c r="A25" s="1" t="s">
        <v>17</v>
      </c>
      <c r="B25" s="1" t="s">
        <v>18</v>
      </c>
      <c r="C25" s="1" t="s">
        <v>19</v>
      </c>
    </row>
    <row r="26" spans="1:11">
      <c r="A26" s="17" t="s">
        <v>28</v>
      </c>
      <c r="B26" s="20">
        <f>B4-B8</f>
        <v>1211.6299999999999</v>
      </c>
      <c r="C26" s="18">
        <f>C4-C8</f>
        <v>243661</v>
      </c>
    </row>
    <row r="27" spans="1:11">
      <c r="A27" t="s">
        <v>21</v>
      </c>
      <c r="B27" s="19">
        <v>209.94</v>
      </c>
      <c r="C27" s="14">
        <v>38737</v>
      </c>
    </row>
    <row r="28" spans="1:11">
      <c r="A28" t="s">
        <v>22</v>
      </c>
      <c r="B28" s="19">
        <v>312.14</v>
      </c>
      <c r="C28" s="14">
        <v>47555</v>
      </c>
    </row>
    <row r="29" spans="1:11">
      <c r="A29" t="s">
        <v>23</v>
      </c>
      <c r="B29" s="19">
        <v>366.87</v>
      </c>
      <c r="C29" s="14">
        <v>42399</v>
      </c>
    </row>
    <row r="30" spans="1:11">
      <c r="A30" t="s">
        <v>24</v>
      </c>
      <c r="B30" s="19">
        <v>285.43</v>
      </c>
      <c r="C30" s="14">
        <v>29463</v>
      </c>
    </row>
    <row r="31" spans="1:11">
      <c r="A31" t="s">
        <v>25</v>
      </c>
      <c r="B31" s="19">
        <v>253.44</v>
      </c>
      <c r="C31" s="14">
        <v>3128</v>
      </c>
    </row>
    <row r="32" spans="1:11">
      <c r="A32" t="s">
        <v>26</v>
      </c>
      <c r="B32" s="19">
        <v>360.67</v>
      </c>
      <c r="C32" s="14">
        <v>787</v>
      </c>
    </row>
    <row r="35" spans="1:8">
      <c r="A35" s="11"/>
      <c r="B35" s="11"/>
      <c r="C35" s="12"/>
      <c r="D35" s="11"/>
      <c r="E35" s="10"/>
      <c r="F35" s="11"/>
      <c r="G35" s="10"/>
    </row>
    <row r="36" spans="1:8">
      <c r="A36" s="11"/>
      <c r="B36" s="11"/>
      <c r="C36" s="8"/>
      <c r="E36" s="8"/>
      <c r="F36" s="8"/>
      <c r="G36" s="8"/>
    </row>
    <row r="37" spans="1:8">
      <c r="A37" s="2" t="s">
        <v>29</v>
      </c>
      <c r="B37" s="25"/>
      <c r="C37" s="26"/>
      <c r="D37" s="11"/>
      <c r="E37" s="2" t="s">
        <v>30</v>
      </c>
      <c r="F37" s="25"/>
      <c r="G37" s="26"/>
      <c r="H37" s="3"/>
    </row>
    <row r="38" spans="1:8">
      <c r="A38" s="1"/>
      <c r="B38" s="11" t="s">
        <v>31</v>
      </c>
      <c r="C38" s="8" t="s">
        <v>32</v>
      </c>
      <c r="D38" s="11"/>
      <c r="E38" s="1"/>
      <c r="F38" s="11" t="s">
        <v>33</v>
      </c>
      <c r="G38" s="8" t="s">
        <v>34</v>
      </c>
      <c r="H38" t="s">
        <v>35</v>
      </c>
    </row>
    <row r="39" spans="1:8">
      <c r="A39" s="11" t="s">
        <v>36</v>
      </c>
      <c r="B39" s="27">
        <v>21.5</v>
      </c>
      <c r="C39" s="27">
        <v>23.67</v>
      </c>
      <c r="E39" s="11" t="s">
        <v>36</v>
      </c>
      <c r="F39" s="27">
        <v>283.70999999999998</v>
      </c>
      <c r="G39" s="27">
        <v>288</v>
      </c>
      <c r="H39" s="27">
        <v>282.79000000000002</v>
      </c>
    </row>
    <row r="40" spans="1:8">
      <c r="A40" s="11" t="s">
        <v>37</v>
      </c>
      <c r="B40" s="28">
        <v>66.55</v>
      </c>
      <c r="C40" s="27">
        <v>77.989999999999995</v>
      </c>
      <c r="D40" s="11"/>
      <c r="E40" s="11" t="s">
        <v>37</v>
      </c>
      <c r="F40" s="28">
        <v>805.42</v>
      </c>
      <c r="G40" s="27">
        <v>876.1</v>
      </c>
      <c r="H40" s="27">
        <v>805.4</v>
      </c>
    </row>
    <row r="41" spans="1:8">
      <c r="A41" s="8" t="s">
        <v>38</v>
      </c>
      <c r="B41" s="27">
        <v>289.02999999999997</v>
      </c>
      <c r="C41" s="27">
        <v>311.48</v>
      </c>
      <c r="E41" s="8" t="s">
        <v>38</v>
      </c>
      <c r="F41" s="27">
        <v>467.91</v>
      </c>
      <c r="G41" s="27">
        <v>482.59</v>
      </c>
      <c r="H41" s="27">
        <v>467.19</v>
      </c>
    </row>
    <row r="42" spans="1:8">
      <c r="A42" s="11" t="s">
        <v>39</v>
      </c>
      <c r="B42" s="28">
        <v>246.94</v>
      </c>
      <c r="C42" s="27">
        <v>263.11</v>
      </c>
      <c r="D42" s="11"/>
      <c r="E42" s="11" t="s">
        <v>39</v>
      </c>
      <c r="F42" s="28">
        <v>101.61</v>
      </c>
      <c r="G42" s="27">
        <v>124.2</v>
      </c>
      <c r="H42" s="27">
        <v>101.29</v>
      </c>
    </row>
    <row r="43" spans="1:8">
      <c r="A43" s="8" t="s">
        <v>40</v>
      </c>
      <c r="B43" s="27">
        <v>0.21</v>
      </c>
      <c r="C43" s="28">
        <v>0.22</v>
      </c>
      <c r="D43" s="11"/>
      <c r="E43" s="8" t="s">
        <v>40</v>
      </c>
      <c r="F43" s="27">
        <v>17.399999999999999</v>
      </c>
      <c r="G43" s="28">
        <v>17.600000000000001</v>
      </c>
      <c r="H43" s="27">
        <v>17.39</v>
      </c>
    </row>
    <row r="44" spans="1:8">
      <c r="A44" s="11"/>
      <c r="F44" s="27"/>
      <c r="G44" s="27"/>
      <c r="H44" s="27"/>
    </row>
    <row r="48" spans="1:8">
      <c r="A48" s="2" t="s">
        <v>41</v>
      </c>
      <c r="B48" s="25"/>
      <c r="C48" s="26"/>
    </row>
    <row r="49" spans="1:7">
      <c r="A49" s="1"/>
      <c r="B49" s="11" t="s">
        <v>42</v>
      </c>
      <c r="C49" s="8" t="s">
        <v>43</v>
      </c>
    </row>
    <row r="50" spans="1:7">
      <c r="A50" s="11" t="s">
        <v>36</v>
      </c>
      <c r="B50" s="27">
        <v>248.78</v>
      </c>
      <c r="C50" s="27">
        <v>237.91</v>
      </c>
    </row>
    <row r="51" spans="1:7">
      <c r="A51" s="11" t="s">
        <v>37</v>
      </c>
      <c r="B51" s="28">
        <v>357.16</v>
      </c>
      <c r="C51" s="27">
        <v>351.4</v>
      </c>
    </row>
    <row r="52" spans="1:7">
      <c r="A52" s="8" t="s">
        <v>38</v>
      </c>
      <c r="B52" s="27">
        <v>198.5</v>
      </c>
      <c r="C52" s="27">
        <v>186.47</v>
      </c>
    </row>
    <row r="53" spans="1:7">
      <c r="A53" s="11" t="s">
        <v>39</v>
      </c>
      <c r="B53" s="28">
        <v>19.63</v>
      </c>
      <c r="C53" s="27">
        <v>17.71</v>
      </c>
    </row>
    <row r="54" spans="1:7">
      <c r="A54" s="8" t="s">
        <v>40</v>
      </c>
      <c r="B54" s="27">
        <v>3.93</v>
      </c>
      <c r="C54" s="28">
        <v>3.87</v>
      </c>
    </row>
    <row r="55" spans="1:7">
      <c r="C55" s="27"/>
    </row>
    <row r="63" spans="1:7">
      <c r="A63" s="33"/>
      <c r="B63" s="33" t="s">
        <v>36</v>
      </c>
      <c r="C63" s="33" t="s">
        <v>37</v>
      </c>
      <c r="D63" s="33" t="s">
        <v>38</v>
      </c>
      <c r="E63" s="33" t="s">
        <v>39</v>
      </c>
      <c r="F63" s="33" t="s">
        <v>40</v>
      </c>
      <c r="G63" s="33" t="s">
        <v>44</v>
      </c>
    </row>
    <row r="64" spans="1:7">
      <c r="A64" s="30" t="s">
        <v>45</v>
      </c>
      <c r="B64" s="35">
        <v>1409251517.8063929</v>
      </c>
      <c r="C64" s="35">
        <v>1600461637.0684102</v>
      </c>
      <c r="D64" s="35">
        <v>19539816382.72578</v>
      </c>
      <c r="E64" s="35">
        <v>14908250211.872513</v>
      </c>
      <c r="F64" s="35">
        <v>3683607.6924059587</v>
      </c>
      <c r="G64" s="35">
        <v>37461463357.165504</v>
      </c>
    </row>
    <row r="65" spans="1:7">
      <c r="A65" s="30" t="s">
        <v>46</v>
      </c>
      <c r="B65" s="35">
        <v>1173383561.2222426</v>
      </c>
      <c r="C65" s="35">
        <v>1258889155.6273067</v>
      </c>
      <c r="D65" s="35">
        <v>14917737366.444916</v>
      </c>
      <c r="E65" s="35">
        <v>11387115456.602608</v>
      </c>
      <c r="F65" s="35">
        <v>2834482.0480269543</v>
      </c>
      <c r="G65" s="35">
        <v>28739960021.945099</v>
      </c>
    </row>
    <row r="66" spans="1:7">
      <c r="A66" s="30" t="s">
        <v>47</v>
      </c>
      <c r="B66" s="35">
        <v>1432070022.3830383</v>
      </c>
      <c r="C66" s="35">
        <v>1774647187.0792263</v>
      </c>
      <c r="D66" s="35">
        <v>21321358739.514381</v>
      </c>
      <c r="E66" s="35">
        <v>16272009254.375137</v>
      </c>
      <c r="F66" s="35">
        <v>3762343.2734742942</v>
      </c>
      <c r="G66" s="35">
        <v>40803847546.625259</v>
      </c>
    </row>
    <row r="67" spans="1:7">
      <c r="A67" s="30" t="s">
        <v>48</v>
      </c>
      <c r="B67" s="35">
        <v>328190990.88016957</v>
      </c>
      <c r="C67" s="35">
        <v>273852851.98046046</v>
      </c>
      <c r="D67" s="35">
        <v>7166001990.335413</v>
      </c>
      <c r="E67" s="35">
        <v>1750021554.9246492</v>
      </c>
      <c r="F67" s="35">
        <v>420003.79481784237</v>
      </c>
      <c r="G67" s="35">
        <v>9518487391.9155102</v>
      </c>
    </row>
    <row r="68" spans="1:7">
      <c r="A68" s="30" t="s">
        <v>49</v>
      </c>
      <c r="B68" s="35">
        <v>251412126.36311853</v>
      </c>
      <c r="C68" s="35">
        <v>220202071.03149894</v>
      </c>
      <c r="D68" s="35">
        <v>5463133921.33078</v>
      </c>
      <c r="E68" s="35">
        <v>1334805056.6264997</v>
      </c>
      <c r="F68" s="35">
        <v>326553.4999752341</v>
      </c>
      <c r="G68" s="35">
        <v>7269879728.8518715</v>
      </c>
    </row>
    <row r="69" spans="1:7">
      <c r="A69" s="30" t="s">
        <v>50</v>
      </c>
      <c r="B69" s="35">
        <v>337754720.75292379</v>
      </c>
      <c r="C69" s="35">
        <v>347919610.09183013</v>
      </c>
      <c r="D69" s="35">
        <v>7709812584.2776403</v>
      </c>
      <c r="E69" s="35">
        <v>2343307206.4479094</v>
      </c>
      <c r="F69" s="35">
        <v>560120.38313324936</v>
      </c>
      <c r="G69" s="35">
        <v>10739354241.953438</v>
      </c>
    </row>
    <row r="70" spans="1:7">
      <c r="A70" s="30" t="s">
        <v>51</v>
      </c>
      <c r="B70" s="35">
        <v>259143857.6000168</v>
      </c>
      <c r="C70" s="35">
        <v>278900640.41297901</v>
      </c>
      <c r="D70" s="35">
        <v>5877978401.413394</v>
      </c>
      <c r="E70" s="35">
        <v>1787459205.2376914</v>
      </c>
      <c r="F70" s="35">
        <v>434236.86672846141</v>
      </c>
      <c r="G70" s="35">
        <v>8203916341.5308104</v>
      </c>
    </row>
    <row r="71" spans="1:7">
      <c r="A71" s="30" t="s">
        <v>52</v>
      </c>
      <c r="B71" s="35">
        <v>336392056.9938215</v>
      </c>
      <c r="C71" s="35">
        <v>276412575.59912682</v>
      </c>
      <c r="D71" s="35">
        <v>7274146770.9619598</v>
      </c>
      <c r="E71" s="35">
        <v>1899332201.8258772</v>
      </c>
      <c r="F71" s="35">
        <v>435642.28181096964</v>
      </c>
      <c r="G71" s="35">
        <v>9786719247.6625957</v>
      </c>
    </row>
    <row r="72" spans="1:7">
      <c r="A72" s="30" t="s">
        <v>53</v>
      </c>
      <c r="B72" s="35">
        <v>9563729.8727542162</v>
      </c>
      <c r="C72" s="35">
        <v>74066758.111369669</v>
      </c>
      <c r="D72" s="35">
        <v>543810593.94222736</v>
      </c>
      <c r="E72" s="35">
        <v>593285651.52326012</v>
      </c>
      <c r="F72" s="35">
        <v>140116.58831540699</v>
      </c>
      <c r="G72" s="35">
        <v>1220866850.0379269</v>
      </c>
    </row>
    <row r="73" spans="1:7">
      <c r="A73" s="30" t="s">
        <v>54</v>
      </c>
      <c r="B73" s="35">
        <v>7731731.2368982732</v>
      </c>
      <c r="C73" s="35">
        <v>58698569.381480068</v>
      </c>
      <c r="D73" s="35">
        <v>414844480.08261395</v>
      </c>
      <c r="E73" s="35">
        <v>452654148.61119175</v>
      </c>
      <c r="F73" s="35">
        <v>107683.36675322731</v>
      </c>
      <c r="G73" s="35">
        <v>934036612.67893732</v>
      </c>
    </row>
    <row r="74" spans="1:7">
      <c r="A74" s="30" t="s">
        <v>55</v>
      </c>
      <c r="B74" s="35">
        <v>8201066.1136519313</v>
      </c>
      <c r="C74" s="35">
        <v>2559723.6186663508</v>
      </c>
      <c r="D74" s="35">
        <v>108144780.62654686</v>
      </c>
      <c r="E74" s="35">
        <v>149310646.90122795</v>
      </c>
      <c r="F74" s="35">
        <v>15638.48699312727</v>
      </c>
      <c r="G74" s="35">
        <v>268231855.74708623</v>
      </c>
    </row>
    <row r="75" spans="1:7">
      <c r="A75" s="30" t="s">
        <v>56</v>
      </c>
      <c r="B75" s="35">
        <v>84979930.630702972</v>
      </c>
      <c r="C75" s="35">
        <v>56210504.567627877</v>
      </c>
      <c r="D75" s="35">
        <v>1811012849.6311798</v>
      </c>
      <c r="E75" s="35">
        <v>564527145.19937754</v>
      </c>
      <c r="F75" s="35">
        <v>109088.78183573554</v>
      </c>
      <c r="G75" s="35">
        <v>2516839518.8107238</v>
      </c>
    </row>
    <row r="76" spans="1:7">
      <c r="A76" s="30" t="s">
        <v>57</v>
      </c>
      <c r="B76" s="34">
        <v>2.9140744683775199E-2</v>
      </c>
      <c r="C76" s="34">
        <v>0.27046188336448063</v>
      </c>
      <c r="D76" s="34">
        <v>7.5887586226692311E-2</v>
      </c>
      <c r="E76" s="34">
        <v>0.33901619660267857</v>
      </c>
      <c r="F76" s="34">
        <v>0.33360791031942039</v>
      </c>
      <c r="G76" s="34">
        <v>0.12826269550715225</v>
      </c>
    </row>
    <row r="77" spans="1:7">
      <c r="A77" s="30" t="s">
        <v>58</v>
      </c>
      <c r="B77" s="34">
        <v>3.075321524360846E-2</v>
      </c>
      <c r="C77" s="34">
        <v>0.26656683611791959</v>
      </c>
      <c r="D77" s="34">
        <v>7.5935257318671193E-2</v>
      </c>
      <c r="E77" s="34">
        <v>0.33911629744286459</v>
      </c>
      <c r="F77" s="34">
        <v>0.32975719678825688</v>
      </c>
      <c r="G77" s="34">
        <v>0.12848033908622161</v>
      </c>
    </row>
    <row r="78" spans="1:7">
      <c r="A78" s="30" t="s">
        <v>59</v>
      </c>
      <c r="B78" s="34">
        <v>2.4988699694825985E-2</v>
      </c>
      <c r="C78" s="34">
        <v>9.347076724433705E-3</v>
      </c>
      <c r="D78" s="34">
        <v>1.5091369046840723E-2</v>
      </c>
      <c r="E78" s="34">
        <v>8.5319318771280406E-2</v>
      </c>
      <c r="F78" s="34">
        <v>3.7234156419728909E-2</v>
      </c>
      <c r="G78" s="34">
        <v>2.8180092561230673E-2</v>
      </c>
    </row>
    <row r="79" spans="1:7">
      <c r="A79" s="30" t="s">
        <v>60</v>
      </c>
      <c r="B79" s="34">
        <v>0.33801046854822392</v>
      </c>
      <c r="C79" s="34">
        <v>0.25526782879161575</v>
      </c>
      <c r="D79" s="34">
        <v>0.33149706298798365</v>
      </c>
      <c r="E79" s="34">
        <v>0.42292853356888466</v>
      </c>
      <c r="F79" s="34">
        <v>0.33406097881054364</v>
      </c>
      <c r="G79" s="34">
        <v>0.34620098442924407</v>
      </c>
    </row>
    <row r="80" spans="1:7">
      <c r="A80" t="s">
        <v>61</v>
      </c>
    </row>
  </sheetData>
  <mergeCells count="2">
    <mergeCell ref="A11:C11"/>
    <mergeCell ref="G11:I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05D1E-1482-4608-8362-71D17BE77A11}">
  <dimension ref="A1:I13"/>
  <sheetViews>
    <sheetView workbookViewId="0">
      <selection activeCell="E19" sqref="E19"/>
    </sheetView>
  </sheetViews>
  <sheetFormatPr defaultRowHeight="14.45"/>
  <cols>
    <col min="2" max="2" width="26.140625" customWidth="1"/>
    <col min="3" max="3" width="29.5703125" customWidth="1"/>
  </cols>
  <sheetData>
    <row r="1" spans="1:9">
      <c r="A1" t="s">
        <v>62</v>
      </c>
    </row>
    <row r="2" spans="1:9">
      <c r="A2" t="s">
        <v>63</v>
      </c>
    </row>
    <row r="3" spans="1:9">
      <c r="B3" t="s">
        <v>64</v>
      </c>
      <c r="G3" t="s">
        <v>65</v>
      </c>
    </row>
    <row r="4" spans="1:9">
      <c r="A4">
        <v>2008</v>
      </c>
      <c r="B4">
        <v>6747</v>
      </c>
      <c r="G4">
        <v>185204</v>
      </c>
    </row>
    <row r="5" spans="1:9">
      <c r="A5">
        <v>2019</v>
      </c>
      <c r="B5">
        <v>7580</v>
      </c>
      <c r="D5">
        <f>B4/B5</f>
        <v>0.89010554089709759</v>
      </c>
      <c r="G5">
        <v>243076</v>
      </c>
      <c r="I5">
        <f>G4/G5</f>
        <v>0.76191808323322752</v>
      </c>
    </row>
    <row r="7" spans="1:9">
      <c r="A7" t="s">
        <v>66</v>
      </c>
    </row>
    <row r="8" spans="1:9">
      <c r="B8" t="s">
        <v>67</v>
      </c>
      <c r="C8" t="s">
        <v>64</v>
      </c>
    </row>
    <row r="9" spans="1:9">
      <c r="A9" t="s">
        <v>36</v>
      </c>
      <c r="B9">
        <v>4</v>
      </c>
      <c r="C9">
        <v>16187.44</v>
      </c>
    </row>
    <row r="10" spans="1:9">
      <c r="A10" t="s">
        <v>37</v>
      </c>
      <c r="B10">
        <v>0.47</v>
      </c>
      <c r="C10">
        <v>1902.0242000000001</v>
      </c>
    </row>
    <row r="11" spans="1:9">
      <c r="A11" t="s">
        <v>38</v>
      </c>
      <c r="B11">
        <v>1.7</v>
      </c>
      <c r="C11">
        <v>6879.6620000000003</v>
      </c>
    </row>
    <row r="12" spans="1:9">
      <c r="A12" t="s">
        <v>39</v>
      </c>
      <c r="B12">
        <v>7.5</v>
      </c>
      <c r="C12">
        <v>30351.45</v>
      </c>
    </row>
    <row r="13" spans="1:9">
      <c r="A13" t="s">
        <v>40</v>
      </c>
      <c r="B13">
        <v>0.432</v>
      </c>
      <c r="C13">
        <v>1748.24352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E639-1624-4DCF-ACE6-3F753506D75B}">
  <dimension ref="A1:AL33"/>
  <sheetViews>
    <sheetView workbookViewId="0">
      <selection activeCell="F23" sqref="F23"/>
    </sheetView>
  </sheetViews>
  <sheetFormatPr defaultRowHeight="14.45"/>
  <cols>
    <col min="1" max="1" width="16" customWidth="1"/>
  </cols>
  <sheetData>
    <row r="1" spans="1:38">
      <c r="A1" t="s">
        <v>68</v>
      </c>
      <c r="M1" t="s">
        <v>69</v>
      </c>
      <c r="AC1" t="s">
        <v>70</v>
      </c>
    </row>
    <row r="2" spans="1:38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O2">
        <v>1</v>
      </c>
      <c r="Q2">
        <v>2</v>
      </c>
      <c r="S2">
        <v>3</v>
      </c>
      <c r="U2">
        <v>4</v>
      </c>
      <c r="W2">
        <v>5</v>
      </c>
      <c r="Y2">
        <v>6</v>
      </c>
      <c r="AD2" t="s">
        <v>71</v>
      </c>
      <c r="AH2" t="s">
        <v>72</v>
      </c>
    </row>
    <row r="3" spans="1:38"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>
        <v>2019</v>
      </c>
      <c r="K3">
        <v>2008</v>
      </c>
      <c r="L3">
        <v>2019</v>
      </c>
      <c r="O3" t="s">
        <v>80</v>
      </c>
      <c r="Q3" t="s">
        <v>81</v>
      </c>
      <c r="S3" t="s">
        <v>82</v>
      </c>
      <c r="U3" t="s">
        <v>83</v>
      </c>
      <c r="W3" t="s">
        <v>84</v>
      </c>
      <c r="Y3" t="s">
        <v>85</v>
      </c>
      <c r="AD3">
        <v>0</v>
      </c>
      <c r="AF3">
        <v>1</v>
      </c>
      <c r="AH3">
        <v>0</v>
      </c>
      <c r="AJ3">
        <v>1</v>
      </c>
    </row>
    <row r="4" spans="1:38">
      <c r="A4">
        <v>1</v>
      </c>
      <c r="B4" t="s">
        <v>73</v>
      </c>
      <c r="D4">
        <v>470</v>
      </c>
      <c r="E4">
        <v>46</v>
      </c>
      <c r="F4">
        <v>101</v>
      </c>
      <c r="G4">
        <v>32</v>
      </c>
      <c r="H4">
        <v>78</v>
      </c>
      <c r="I4">
        <v>271</v>
      </c>
      <c r="J4">
        <f>SUM(C4:I4)</f>
        <v>998</v>
      </c>
      <c r="K4">
        <v>10847</v>
      </c>
      <c r="L4">
        <v>10677</v>
      </c>
      <c r="M4">
        <v>1</v>
      </c>
      <c r="N4" t="s">
        <v>73</v>
      </c>
      <c r="O4">
        <v>685</v>
      </c>
      <c r="P4" s="9">
        <f>O4/$O$11</f>
        <v>2.0229762854020849E-2</v>
      </c>
      <c r="Q4">
        <v>208</v>
      </c>
      <c r="R4" s="9">
        <f>Q4/$Q$11</f>
        <v>2.4747174301011303E-2</v>
      </c>
      <c r="S4">
        <v>391</v>
      </c>
      <c r="T4" s="9">
        <f>S4/$S$11</f>
        <v>2.7870838976406017E-2</v>
      </c>
      <c r="U4">
        <v>1194</v>
      </c>
      <c r="V4" s="9">
        <f>U4/$U$11</f>
        <v>1.3143700050637371E-2</v>
      </c>
      <c r="W4">
        <v>3824</v>
      </c>
      <c r="X4" s="9">
        <f>W4/$W$11</f>
        <v>6.1517671852125928E-2</v>
      </c>
      <c r="Y4">
        <v>4375</v>
      </c>
      <c r="Z4" s="9">
        <f>Y4/$Y$11</f>
        <v>7.8550011670287453E-2</v>
      </c>
      <c r="AC4" t="s">
        <v>86</v>
      </c>
      <c r="AD4">
        <v>1944</v>
      </c>
      <c r="AE4" s="9">
        <f>AD4/$AL$4</f>
        <v>5.7411181004695666E-2</v>
      </c>
      <c r="AF4">
        <v>31917</v>
      </c>
      <c r="AG4" s="9">
        <v>0.94258881899530433</v>
      </c>
      <c r="AH4">
        <v>510</v>
      </c>
      <c r="AI4" s="9">
        <f>AH4/$AL4</f>
        <v>1.5061575263577567E-2</v>
      </c>
      <c r="AJ4">
        <v>33351</v>
      </c>
      <c r="AK4" s="9">
        <f>AJ4/$AL4</f>
        <v>0.98493842473642246</v>
      </c>
      <c r="AL4">
        <v>33861</v>
      </c>
    </row>
    <row r="5" spans="1:38">
      <c r="A5">
        <v>2</v>
      </c>
      <c r="B5" t="s">
        <v>74</v>
      </c>
      <c r="C5">
        <v>545</v>
      </c>
      <c r="E5">
        <v>73</v>
      </c>
      <c r="F5">
        <v>22</v>
      </c>
      <c r="G5">
        <v>223</v>
      </c>
      <c r="H5">
        <v>1046</v>
      </c>
      <c r="I5">
        <v>66</v>
      </c>
      <c r="J5">
        <f t="shared" ref="J5:J10" si="0">SUM(C5:I5)</f>
        <v>1975</v>
      </c>
      <c r="K5">
        <v>91684</v>
      </c>
      <c r="L5">
        <v>90416</v>
      </c>
      <c r="M5">
        <v>2</v>
      </c>
      <c r="N5" t="s">
        <v>74</v>
      </c>
      <c r="O5">
        <v>2814</v>
      </c>
      <c r="P5" s="9">
        <f t="shared" ref="P5:P10" si="1">O5/$O$11</f>
        <v>8.3104456454327985E-2</v>
      </c>
      <c r="Q5">
        <v>1034</v>
      </c>
      <c r="R5" s="9">
        <f t="shared" ref="R5:R10" si="2">Q5/$Q$11</f>
        <v>0.12302201070791195</v>
      </c>
      <c r="S5">
        <v>1136</v>
      </c>
      <c r="T5" s="9">
        <f t="shared" ref="T5:T10" si="3">S5/$S$11</f>
        <v>8.0975122959583715E-2</v>
      </c>
      <c r="U5">
        <v>29905</v>
      </c>
      <c r="V5" s="9">
        <f t="shared" ref="V5:V10" si="4">U5/$U$11</f>
        <v>0.32919794808568725</v>
      </c>
      <c r="W5">
        <v>44663</v>
      </c>
      <c r="X5" s="9">
        <f t="shared" ref="X5:X10" si="5">W5/$W$11</f>
        <v>0.71850517205321662</v>
      </c>
      <c r="Y5">
        <v>10864</v>
      </c>
      <c r="Z5" s="9">
        <f t="shared" ref="Z5:Z10" si="6">Y5/$Y$11</f>
        <v>0.1950553889796578</v>
      </c>
      <c r="AC5" t="s">
        <v>87</v>
      </c>
      <c r="AD5">
        <v>2348</v>
      </c>
      <c r="AE5" s="9">
        <f>AD5/$AL$5</f>
        <v>0.27935752528256991</v>
      </c>
      <c r="AF5">
        <v>6057</v>
      </c>
      <c r="AG5" s="9">
        <v>0.72064247471743015</v>
      </c>
      <c r="AH5">
        <v>310</v>
      </c>
      <c r="AI5" s="9">
        <f t="shared" ref="AI5:AI9" si="7">AH5/$AL5</f>
        <v>3.6882807852468766E-2</v>
      </c>
      <c r="AJ5">
        <v>8095</v>
      </c>
      <c r="AK5" s="9">
        <f t="shared" ref="AK5:AK9" si="8">AJ5/$AL5</f>
        <v>0.96311719214753122</v>
      </c>
      <c r="AL5">
        <v>8405</v>
      </c>
    </row>
    <row r="6" spans="1:38">
      <c r="A6">
        <v>3</v>
      </c>
      <c r="B6" t="s">
        <v>75</v>
      </c>
      <c r="C6">
        <v>41</v>
      </c>
      <c r="D6">
        <v>78</v>
      </c>
      <c r="F6">
        <v>56</v>
      </c>
      <c r="G6">
        <v>393</v>
      </c>
      <c r="H6">
        <v>1099</v>
      </c>
      <c r="I6">
        <v>546</v>
      </c>
      <c r="J6">
        <f t="shared" si="0"/>
        <v>2213</v>
      </c>
      <c r="K6">
        <v>16998</v>
      </c>
      <c r="L6">
        <v>15426</v>
      </c>
      <c r="M6">
        <v>3</v>
      </c>
      <c r="N6" t="s">
        <v>75</v>
      </c>
      <c r="O6">
        <v>2027</v>
      </c>
      <c r="P6" s="9">
        <f t="shared" si="1"/>
        <v>5.9862378547591626E-2</v>
      </c>
      <c r="Q6">
        <v>580</v>
      </c>
      <c r="R6" s="9">
        <f t="shared" si="2"/>
        <v>6.9006543723973829E-2</v>
      </c>
      <c r="S6">
        <v>640</v>
      </c>
      <c r="T6" s="9">
        <f t="shared" si="3"/>
        <v>4.5619787582864064E-2</v>
      </c>
      <c r="U6">
        <v>6750</v>
      </c>
      <c r="V6" s="9">
        <f t="shared" si="4"/>
        <v>7.4304836969683624E-2</v>
      </c>
      <c r="W6">
        <v>2598</v>
      </c>
      <c r="X6" s="9">
        <f t="shared" si="5"/>
        <v>4.17946944225479E-2</v>
      </c>
      <c r="Y6">
        <v>2831</v>
      </c>
      <c r="Z6" s="9">
        <f t="shared" si="6"/>
        <v>5.0828590408819145E-2</v>
      </c>
      <c r="AC6" t="s">
        <v>88</v>
      </c>
      <c r="AD6">
        <v>8737</v>
      </c>
      <c r="AE6" s="9">
        <f>AD6/$AL$6</f>
        <v>0.6227813814241927</v>
      </c>
      <c r="AF6">
        <v>5292</v>
      </c>
      <c r="AG6" s="9">
        <v>0.37721861857580724</v>
      </c>
      <c r="AH6">
        <v>2364</v>
      </c>
      <c r="AI6" s="9">
        <f t="shared" si="7"/>
        <v>0.16850809038420414</v>
      </c>
      <c r="AJ6">
        <v>11665</v>
      </c>
      <c r="AK6" s="9">
        <f t="shared" si="8"/>
        <v>0.83149190961579589</v>
      </c>
      <c r="AL6">
        <v>14029</v>
      </c>
    </row>
    <row r="7" spans="1:38">
      <c r="A7">
        <v>4</v>
      </c>
      <c r="B7" t="s">
        <v>76</v>
      </c>
      <c r="C7">
        <v>85</v>
      </c>
      <c r="D7">
        <v>40</v>
      </c>
      <c r="E7">
        <v>14</v>
      </c>
      <c r="G7">
        <v>0</v>
      </c>
      <c r="H7">
        <v>33</v>
      </c>
      <c r="I7">
        <v>4</v>
      </c>
      <c r="J7">
        <f t="shared" si="0"/>
        <v>176</v>
      </c>
      <c r="K7">
        <v>2212</v>
      </c>
      <c r="L7">
        <v>2227</v>
      </c>
      <c r="M7">
        <v>4</v>
      </c>
      <c r="N7" t="s">
        <v>76</v>
      </c>
      <c r="O7">
        <v>68</v>
      </c>
      <c r="P7" s="9">
        <f t="shared" si="1"/>
        <v>2.0082100351436756E-3</v>
      </c>
      <c r="Q7">
        <v>21</v>
      </c>
      <c r="R7" s="9">
        <f t="shared" si="2"/>
        <v>2.4985127900059487E-3</v>
      </c>
      <c r="S7">
        <v>149</v>
      </c>
      <c r="T7" s="9">
        <f t="shared" si="3"/>
        <v>1.062085679663554E-2</v>
      </c>
      <c r="U7">
        <v>116</v>
      </c>
      <c r="V7" s="9">
        <f t="shared" si="4"/>
        <v>1.2769423834790075E-3</v>
      </c>
      <c r="W7">
        <v>1260</v>
      </c>
      <c r="X7" s="9">
        <f t="shared" si="5"/>
        <v>2.0269944177217225E-2</v>
      </c>
      <c r="Y7">
        <v>613</v>
      </c>
      <c r="Z7" s="9">
        <f t="shared" si="6"/>
        <v>1.1005978778031132E-2</v>
      </c>
      <c r="AC7" t="s">
        <v>89</v>
      </c>
      <c r="AD7">
        <v>40454</v>
      </c>
      <c r="AE7" s="9">
        <f>AD7/$AL$7</f>
        <v>0.44532264811430838</v>
      </c>
      <c r="AF7">
        <v>50388</v>
      </c>
      <c r="AG7" s="9">
        <v>0.55467735188569167</v>
      </c>
      <c r="AH7">
        <v>37784</v>
      </c>
      <c r="AI7" s="9">
        <f t="shared" si="7"/>
        <v>0.41593095704630018</v>
      </c>
      <c r="AJ7">
        <v>53058</v>
      </c>
      <c r="AK7" s="9">
        <f t="shared" si="8"/>
        <v>0.58406904295369988</v>
      </c>
      <c r="AL7">
        <v>90842</v>
      </c>
    </row>
    <row r="8" spans="1:38">
      <c r="A8">
        <v>5</v>
      </c>
      <c r="B8" t="s">
        <v>77</v>
      </c>
      <c r="C8">
        <v>5</v>
      </c>
      <c r="D8">
        <v>21</v>
      </c>
      <c r="E8">
        <v>42</v>
      </c>
      <c r="F8">
        <v>1</v>
      </c>
      <c r="H8">
        <v>1333</v>
      </c>
      <c r="I8">
        <v>38</v>
      </c>
      <c r="J8">
        <f t="shared" si="0"/>
        <v>1440</v>
      </c>
      <c r="K8">
        <v>10620</v>
      </c>
      <c r="L8">
        <v>10259</v>
      </c>
      <c r="M8">
        <v>5</v>
      </c>
      <c r="N8" t="s">
        <v>77</v>
      </c>
      <c r="O8">
        <v>4624</v>
      </c>
      <c r="P8" s="9">
        <f>O8/$O$11</f>
        <v>0.13655828238976994</v>
      </c>
      <c r="Q8">
        <v>530</v>
      </c>
      <c r="R8" s="9">
        <f t="shared" si="2"/>
        <v>6.3057703747769187E-2</v>
      </c>
      <c r="S8">
        <v>700</v>
      </c>
      <c r="T8" s="9">
        <f t="shared" si="3"/>
        <v>4.9896642668757575E-2</v>
      </c>
      <c r="U8">
        <v>973</v>
      </c>
      <c r="V8" s="9">
        <f t="shared" si="4"/>
        <v>1.0710904647629952E-2</v>
      </c>
      <c r="W8">
        <v>1441</v>
      </c>
      <c r="X8" s="9">
        <f t="shared" si="5"/>
        <v>2.3181737745531766E-2</v>
      </c>
      <c r="Y8">
        <v>1991</v>
      </c>
      <c r="Z8" s="9">
        <f t="shared" si="6"/>
        <v>3.574698816812396E-2</v>
      </c>
      <c r="AC8" t="s">
        <v>90</v>
      </c>
      <c r="AD8">
        <v>49474</v>
      </c>
      <c r="AE8" s="9">
        <f>AD8/$AL$8</f>
        <v>0.79590096684416278</v>
      </c>
      <c r="AF8">
        <v>12687</v>
      </c>
      <c r="AG8" s="9">
        <v>0.20409903315583727</v>
      </c>
      <c r="AH8">
        <v>18807</v>
      </c>
      <c r="AI8" s="9">
        <f t="shared" si="7"/>
        <v>0.30255304773089237</v>
      </c>
      <c r="AJ8">
        <v>43354</v>
      </c>
      <c r="AK8" s="9">
        <f t="shared" si="8"/>
        <v>0.69744695226910769</v>
      </c>
      <c r="AL8">
        <v>62161</v>
      </c>
    </row>
    <row r="9" spans="1:38">
      <c r="A9">
        <v>6</v>
      </c>
      <c r="B9" t="s">
        <v>78</v>
      </c>
      <c r="C9">
        <v>5</v>
      </c>
      <c r="D9">
        <v>5</v>
      </c>
      <c r="E9">
        <v>8</v>
      </c>
      <c r="F9">
        <v>0</v>
      </c>
      <c r="G9">
        <v>44</v>
      </c>
      <c r="I9">
        <v>7</v>
      </c>
      <c r="J9">
        <f t="shared" si="0"/>
        <v>69</v>
      </c>
      <c r="K9">
        <v>41651</v>
      </c>
      <c r="L9">
        <v>46822</v>
      </c>
      <c r="M9">
        <v>6</v>
      </c>
      <c r="N9" t="s">
        <v>78</v>
      </c>
      <c r="O9">
        <v>18637</v>
      </c>
      <c r="P9" s="9">
        <f>O9/$O$11</f>
        <v>0.55039721213195125</v>
      </c>
      <c r="Q9">
        <v>5698</v>
      </c>
      <c r="R9" s="9">
        <f t="shared" si="2"/>
        <v>0.67792980368828082</v>
      </c>
      <c r="S9">
        <v>10146</v>
      </c>
      <c r="T9" s="9">
        <f t="shared" si="3"/>
        <v>0.72321619502459189</v>
      </c>
      <c r="U9">
        <v>1830</v>
      </c>
      <c r="V9" s="9">
        <f t="shared" si="4"/>
        <v>2.0144866911780895E-2</v>
      </c>
      <c r="W9">
        <v>3645</v>
      </c>
      <c r="X9" s="9">
        <f t="shared" si="5"/>
        <v>5.8638052798378401E-2</v>
      </c>
      <c r="Y9">
        <v>6866</v>
      </c>
      <c r="Z9" s="9">
        <f t="shared" si="6"/>
        <v>0.1232741440293014</v>
      </c>
      <c r="AC9" t="s">
        <v>91</v>
      </c>
      <c r="AD9">
        <v>15033</v>
      </c>
      <c r="AE9" s="9">
        <f>AD9/$AL$9</f>
        <v>0.26990681724329857</v>
      </c>
      <c r="AF9">
        <v>40664</v>
      </c>
      <c r="AG9" s="9">
        <v>0.73009318275670143</v>
      </c>
      <c r="AH9">
        <v>10530</v>
      </c>
      <c r="AI9" s="9">
        <f t="shared" si="7"/>
        <v>0.18905865666014326</v>
      </c>
      <c r="AJ9">
        <v>45167</v>
      </c>
      <c r="AK9" s="9">
        <f t="shared" si="8"/>
        <v>0.81094134333985668</v>
      </c>
      <c r="AL9">
        <v>55697</v>
      </c>
    </row>
    <row r="10" spans="1:38">
      <c r="A10">
        <v>7</v>
      </c>
      <c r="B10" t="s">
        <v>79</v>
      </c>
      <c r="C10">
        <v>147</v>
      </c>
      <c r="D10">
        <v>93</v>
      </c>
      <c r="E10">
        <v>458</v>
      </c>
      <c r="F10">
        <v>11</v>
      </c>
      <c r="G10">
        <v>387</v>
      </c>
      <c r="H10">
        <v>1651</v>
      </c>
      <c r="J10">
        <f t="shared" si="0"/>
        <v>2747</v>
      </c>
      <c r="K10">
        <v>90983</v>
      </c>
      <c r="L10">
        <v>89168</v>
      </c>
      <c r="M10">
        <v>7</v>
      </c>
      <c r="N10" t="s">
        <v>79</v>
      </c>
      <c r="O10">
        <v>5006</v>
      </c>
      <c r="P10" s="9">
        <f t="shared" si="1"/>
        <v>0.1478396975871947</v>
      </c>
      <c r="Q10">
        <v>334</v>
      </c>
      <c r="R10" s="9">
        <f t="shared" si="2"/>
        <v>3.9738251041046994E-2</v>
      </c>
      <c r="S10">
        <v>867</v>
      </c>
      <c r="T10" s="9">
        <f t="shared" si="3"/>
        <v>6.1800555991161167E-2</v>
      </c>
      <c r="U10">
        <v>50074</v>
      </c>
      <c r="V10" s="9">
        <f t="shared" si="4"/>
        <v>0.55122080095110193</v>
      </c>
      <c r="W10">
        <v>4730</v>
      </c>
      <c r="X10" s="9">
        <f t="shared" si="5"/>
        <v>7.6092726950982126E-2</v>
      </c>
      <c r="Y10">
        <v>28157</v>
      </c>
      <c r="Z10" s="9">
        <f t="shared" si="6"/>
        <v>0.50553889796577911</v>
      </c>
    </row>
    <row r="11" spans="1:38">
      <c r="B11">
        <v>2008</v>
      </c>
      <c r="C11">
        <f>SUM(C4:C10)</f>
        <v>828</v>
      </c>
      <c r="D11">
        <f t="shared" ref="D11:I11" si="9">SUM(D4:D10)</f>
        <v>707</v>
      </c>
      <c r="E11">
        <f t="shared" si="9"/>
        <v>641</v>
      </c>
      <c r="F11">
        <f t="shared" si="9"/>
        <v>191</v>
      </c>
      <c r="G11">
        <f t="shared" si="9"/>
        <v>1079</v>
      </c>
      <c r="H11">
        <f t="shared" si="9"/>
        <v>5240</v>
      </c>
      <c r="I11">
        <f t="shared" si="9"/>
        <v>932</v>
      </c>
      <c r="J11">
        <f>SUM(C11:I11)</f>
        <v>9618</v>
      </c>
      <c r="O11">
        <f>SUM(O4:O10)</f>
        <v>33861</v>
      </c>
      <c r="Q11">
        <f>SUM(Q4:Q10)</f>
        <v>8405</v>
      </c>
      <c r="S11">
        <f>SUM(S4:S10)</f>
        <v>14029</v>
      </c>
      <c r="U11">
        <f>SUM(U4:U10)</f>
        <v>90842</v>
      </c>
      <c r="V11" s="9"/>
      <c r="W11">
        <f>SUM(W4:W10)</f>
        <v>62161</v>
      </c>
      <c r="Y11">
        <f>SUM(Y4:Y10)</f>
        <v>55697</v>
      </c>
      <c r="AA11">
        <f>SUM(O11:Y11)</f>
        <v>264995</v>
      </c>
    </row>
    <row r="12" spans="1:38">
      <c r="K12">
        <v>264995</v>
      </c>
    </row>
    <row r="14" spans="1:38">
      <c r="A14" t="s">
        <v>92</v>
      </c>
    </row>
    <row r="15" spans="1:38">
      <c r="C15">
        <v>1</v>
      </c>
      <c r="D15">
        <v>2</v>
      </c>
      <c r="E15">
        <v>2019</v>
      </c>
    </row>
    <row r="16" spans="1:38">
      <c r="C16" t="s">
        <v>93</v>
      </c>
      <c r="D16" t="s">
        <v>94</v>
      </c>
      <c r="H16" t="s">
        <v>95</v>
      </c>
      <c r="I16">
        <v>3175047</v>
      </c>
    </row>
    <row r="17" spans="1:7" ht="15.95" customHeight="1">
      <c r="A17">
        <v>1</v>
      </c>
      <c r="B17" t="s">
        <v>93</v>
      </c>
      <c r="D17">
        <v>56332</v>
      </c>
    </row>
    <row r="18" spans="1:7">
      <c r="A18">
        <v>2</v>
      </c>
      <c r="B18" t="s">
        <v>94</v>
      </c>
      <c r="C18">
        <v>22</v>
      </c>
    </row>
    <row r="19" spans="1:7">
      <c r="A19">
        <v>2008</v>
      </c>
      <c r="E19">
        <f>I16+C18+D17</f>
        <v>3231401</v>
      </c>
    </row>
    <row r="21" spans="1:7">
      <c r="A21" t="s">
        <v>96</v>
      </c>
    </row>
    <row r="22" spans="1:7">
      <c r="B22" t="s">
        <v>97</v>
      </c>
      <c r="C22" t="s">
        <v>98</v>
      </c>
      <c r="D22" t="s">
        <v>79</v>
      </c>
      <c r="E22">
        <v>2019</v>
      </c>
    </row>
    <row r="23" spans="1:7">
      <c r="A23" t="s">
        <v>99</v>
      </c>
      <c r="B23">
        <v>6</v>
      </c>
      <c r="C23">
        <v>3</v>
      </c>
      <c r="D23">
        <v>12</v>
      </c>
    </row>
    <row r="24" spans="1:7">
      <c r="A24" t="s">
        <v>100</v>
      </c>
      <c r="B24">
        <v>0</v>
      </c>
      <c r="C24">
        <v>1</v>
      </c>
      <c r="D24">
        <v>0</v>
      </c>
    </row>
    <row r="25" spans="1:7">
      <c r="A25">
        <v>2008</v>
      </c>
      <c r="E25">
        <v>22</v>
      </c>
    </row>
    <row r="28" spans="1:7">
      <c r="A28" t="s">
        <v>101</v>
      </c>
      <c r="B28" t="s">
        <v>102</v>
      </c>
      <c r="C28" t="s">
        <v>103</v>
      </c>
      <c r="D28" t="s">
        <v>104</v>
      </c>
      <c r="E28" t="s">
        <v>105</v>
      </c>
      <c r="F28" t="s">
        <v>106</v>
      </c>
      <c r="G28" t="s">
        <v>107</v>
      </c>
    </row>
    <row r="29" spans="1:7">
      <c r="A29" t="s">
        <v>108</v>
      </c>
      <c r="B29" t="s">
        <v>109</v>
      </c>
      <c r="C29" t="s">
        <v>110</v>
      </c>
      <c r="D29" t="s">
        <v>111</v>
      </c>
      <c r="E29" t="s">
        <v>112</v>
      </c>
      <c r="F29">
        <v>0.03</v>
      </c>
      <c r="G29" t="s">
        <v>113</v>
      </c>
    </row>
    <row r="30" spans="1:7">
      <c r="A30" t="s">
        <v>114</v>
      </c>
      <c r="B30" t="s">
        <v>115</v>
      </c>
      <c r="C30" t="s">
        <v>116</v>
      </c>
      <c r="D30" t="s">
        <v>117</v>
      </c>
      <c r="E30">
        <v>2019</v>
      </c>
      <c r="F30" t="s">
        <v>113</v>
      </c>
    </row>
    <row r="31" spans="1:7">
      <c r="A31" t="s">
        <v>118</v>
      </c>
      <c r="B31" t="s">
        <v>115</v>
      </c>
      <c r="C31" t="s">
        <v>119</v>
      </c>
      <c r="D31" t="s">
        <v>117</v>
      </c>
      <c r="E31">
        <v>2019</v>
      </c>
      <c r="F31" t="s">
        <v>113</v>
      </c>
      <c r="G31" t="s">
        <v>113</v>
      </c>
    </row>
    <row r="32" spans="1:7">
      <c r="A32" t="s">
        <v>120</v>
      </c>
      <c r="B32" t="s">
        <v>121</v>
      </c>
      <c r="C32" t="s">
        <v>19</v>
      </c>
      <c r="E32" t="s">
        <v>122</v>
      </c>
      <c r="F32" t="s">
        <v>113</v>
      </c>
    </row>
    <row r="33" spans="1:1">
      <c r="A3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Al-Attabi, Zaid</dc:creator>
  <cp:keywords/>
  <dc:description/>
  <cp:lastModifiedBy>Al-Attabi, Zaid</cp:lastModifiedBy>
  <cp:revision/>
  <dcterms:created xsi:type="dcterms:W3CDTF">2022-05-06T22:43:40Z</dcterms:created>
  <dcterms:modified xsi:type="dcterms:W3CDTF">2022-11-13T14:45:16Z</dcterms:modified>
  <cp:category/>
  <cp:contentStatus/>
</cp:coreProperties>
</file>