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ucide-reportersdespoir\businessPlan\"/>
    </mc:Choice>
  </mc:AlternateContent>
  <xr:revisionPtr revIDLastSave="0" documentId="13_ncr:1_{760F9E89-ACB2-4B3F-AEBB-C9DA5C73C61E}" xr6:coauthVersionLast="33" xr6:coauthVersionMax="33" xr10:uidLastSave="{00000000-0000-0000-0000-000000000000}"/>
  <bookViews>
    <workbookView xWindow="0" yWindow="0" windowWidth="23040" windowHeight="10326" xr2:uid="{350299BB-C730-45B2-9C72-0275059036A6}"/>
  </bookViews>
  <sheets>
    <sheet name="Sheet3" sheetId="3" r:id="rId1"/>
    <sheet name="Sheet1" sheetId="1" r:id="rId2"/>
  </sheets>
  <calcPr calcId="17901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32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33" i="1"/>
  <c r="N32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3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2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2" i="1"/>
  <c r="P2" i="1" s="1"/>
  <c r="K3" i="1"/>
  <c r="M3" i="1" s="1"/>
  <c r="K4" i="1"/>
  <c r="M4" i="1" s="1"/>
  <c r="K8" i="1"/>
  <c r="M8" i="1" s="1"/>
  <c r="K12" i="1"/>
  <c r="M12" i="1" s="1"/>
  <c r="K16" i="1"/>
  <c r="M16" i="1" s="1"/>
  <c r="K20" i="1"/>
  <c r="M20" i="1" s="1"/>
  <c r="K24" i="1"/>
  <c r="M24" i="1" s="1"/>
  <c r="K28" i="1"/>
  <c r="M28" i="1" s="1"/>
  <c r="K2" i="1"/>
  <c r="J2" i="1"/>
  <c r="K31" i="1"/>
  <c r="M31" i="1" s="1"/>
  <c r="H3" i="1"/>
  <c r="H4" i="1"/>
  <c r="H5" i="1"/>
  <c r="H6" i="1"/>
  <c r="H7" i="1"/>
  <c r="H21" i="1"/>
  <c r="H24" i="1"/>
  <c r="H25" i="1"/>
  <c r="H28" i="1"/>
  <c r="H29" i="1"/>
  <c r="H2" i="1"/>
  <c r="F3" i="1"/>
  <c r="F4" i="1"/>
  <c r="F5" i="1"/>
  <c r="F6" i="1"/>
  <c r="F7" i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H22" i="1"/>
  <c r="H23" i="1"/>
  <c r="H26" i="1"/>
  <c r="H27" i="1"/>
  <c r="H30" i="1"/>
  <c r="H31" i="1"/>
  <c r="H20" i="1"/>
  <c r="K27" i="1" l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30" i="1"/>
  <c r="M30" i="1" s="1"/>
  <c r="K26" i="1"/>
  <c r="M26" i="1" s="1"/>
  <c r="K22" i="1"/>
  <c r="M22" i="1" s="1"/>
  <c r="K18" i="1"/>
  <c r="M18" i="1" s="1"/>
  <c r="K14" i="1"/>
  <c r="M14" i="1" s="1"/>
  <c r="K10" i="1"/>
  <c r="M10" i="1" s="1"/>
  <c r="K6" i="1"/>
  <c r="M6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</calcChain>
</file>

<file path=xl/sharedStrings.xml><?xml version="1.0" encoding="utf-8"?>
<sst xmlns="http://schemas.openxmlformats.org/spreadsheetml/2006/main" count="22" uniqueCount="22">
  <si>
    <t>Month</t>
  </si>
  <si>
    <t>Cost</t>
  </si>
  <si>
    <t>Hosting Search</t>
  </si>
  <si>
    <t>Hosting Other</t>
  </si>
  <si>
    <t>Dév</t>
  </si>
  <si>
    <t>Sales</t>
  </si>
  <si>
    <t>Admin</t>
  </si>
  <si>
    <t>Ope</t>
  </si>
  <si>
    <t>Users</t>
  </si>
  <si>
    <t>Paying</t>
  </si>
  <si>
    <t>PayingUsers</t>
  </si>
  <si>
    <t>Avg Rev/User</t>
  </si>
  <si>
    <t>Revenue Users</t>
  </si>
  <si>
    <t>OEM Sales</t>
  </si>
  <si>
    <t>B2B Sales</t>
  </si>
  <si>
    <t>Revenues</t>
  </si>
  <si>
    <t>Year</t>
  </si>
  <si>
    <t>Row Labels</t>
  </si>
  <si>
    <t>Grand Total</t>
  </si>
  <si>
    <t>Sum of Revenues</t>
  </si>
  <si>
    <t>Sum of Cost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</si>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</sst>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[BusinessPlan_v0.xlsx]Sheet3!PivotTable2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(blank)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6009.9299200000005</c:v>
                </c:pt>
                <c:pt idx="1">
                  <c:v>240118.18674640442</c:v>
                </c:pt>
                <c:pt idx="2">
                  <c:v>241053.76490259441</c:v>
                </c:pt>
                <c:pt idx="3">
                  <c:v>489395.47372037859</c:v>
                </c:pt>
                <c:pt idx="4">
                  <c:v>1043770.9874498447</c:v>
                </c:pt>
                <c:pt idx="5">
                  <c:v>2666910.5387524087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C-49DE-AFFB-48E5143F2C7E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(blank)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111500.00000000003</c:v>
                </c:pt>
                <c:pt idx="1">
                  <c:v>466400.00000000006</c:v>
                </c:pt>
                <c:pt idx="2">
                  <c:v>820000.00000000035</c:v>
                </c:pt>
                <c:pt idx="3">
                  <c:v>856000.00000000012</c:v>
                </c:pt>
                <c:pt idx="4">
                  <c:v>904000.00000000012</c:v>
                </c:pt>
                <c:pt idx="5">
                  <c:v>904000.00000000012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C-49DE-AFFB-48E5143F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65232"/>
        <c:axId val="755565088"/>
      </c:barChart>
      <c:catAx>
        <c:axId val="6946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5088"/>
        <c:crosses val="autoZero"/>
        <c:auto val="1"/>
        <c:lblAlgn val="ctr"/>
        <c:lblOffset val="100"/>
        <c:noMultiLvlLbl val="0"/>
      </c:catAx>
      <c:valAx>
        <c:axId val="755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9</xdr:row>
      <xdr:rowOff>72390</xdr:rowOff>
    </xdr:from>
    <xdr:to>
      <xdr:col>11</xdr:col>
      <xdr:colOff>19050</xdr:colOff>
      <xdr:row>24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D74C7-4A47-4CF1-9D1C-A0B49FBD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261.639774884257" createdVersion="6" refreshedVersion="6" minRefreshableVersion="3" recordCount="184" xr:uid="{D4692E2B-3FE7-4A54-95B9-3B221A0C6624}">
  <cacheSource type="worksheet">
    <worksheetSource ref="A1:Q1048576" sheet="Sheet1"/>
  </cacheSource>
  <cacheFields count="17">
    <cacheField name="Month" numFmtId="0">
      <sharedItems containsNonDate="0" containsDate="1" containsString="0" containsBlank="1" minDate="2018-07-01T00:00:00" maxDate="2023-12-02T00:00:00"/>
    </cacheField>
    <cacheField name="Hosting Search" numFmtId="0">
      <sharedItems containsString="0" containsBlank="1" containsNumber="1" containsInteger="1" minValue="50" maxValue="4000"/>
    </cacheField>
    <cacheField name="Hosting Other" numFmtId="0">
      <sharedItems containsString="0" containsBlank="1" containsNumber="1" containsInteger="1" minValue="200" maxValue="8000"/>
    </cacheField>
    <cacheField name="Dév" numFmtId="0">
      <sharedItems containsString="0" containsBlank="1" containsNumber="1" containsInteger="1" minValue="10000" maxValue="40000"/>
    </cacheField>
    <cacheField name="Ope" numFmtId="0">
      <sharedItems containsString="0" containsBlank="1" containsNumber="1" containsInteger="1" minValue="5000" maxValue="5000"/>
    </cacheField>
    <cacheField name="Sales" numFmtId="0">
      <sharedItems containsString="0" containsBlank="1" containsNumber="1" minValue="3333.3333333333335" maxValue="13333.333333333334"/>
    </cacheField>
    <cacheField name="Admin" numFmtId="0">
      <sharedItems containsString="0" containsBlank="1" containsNumber="1" containsInteger="1" minValue="5000" maxValue="5000"/>
    </cacheField>
    <cacheField name="Cost" numFmtId="0">
      <sharedItems containsString="0" containsBlank="1" containsNumber="1" minValue="18583.333333333336" maxValue="75333.333333333328"/>
    </cacheField>
    <cacheField name="Users" numFmtId="164">
      <sharedItems containsString="0" containsBlank="1" containsNumber="1" minValue="10" maxValue="1402106.4691527169"/>
    </cacheField>
    <cacheField name="Paying" numFmtId="0">
      <sharedItems containsString="0" containsBlank="1" containsNumber="1" minValue="0.01" maxValue="0.01"/>
    </cacheField>
    <cacheField name="PayingUsers" numFmtId="0">
      <sharedItems containsString="0" containsBlank="1" containsNumber="1" minValue="0.1" maxValue="14021.06469152717"/>
    </cacheField>
    <cacheField name="Avg Rev/User" numFmtId="0">
      <sharedItems containsString="0" containsBlank="1" containsNumber="1" containsInteger="1" minValue="10" maxValue="10"/>
    </cacheField>
    <cacheField name="Revenue Users" numFmtId="164">
      <sharedItems containsString="0" containsBlank="1" containsNumber="1" minValue="1" maxValue="140210.6469152717"/>
    </cacheField>
    <cacheField name="OEM Sales" numFmtId="0">
      <sharedItems containsString="0" containsBlank="1" containsNumber="1" containsInteger="1" minValue="10000" maxValue="80000"/>
    </cacheField>
    <cacheField name="B2B Sales" numFmtId="0">
      <sharedItems containsString="0" containsBlank="1" containsNumber="1" containsInteger="1" minValue="1000" maxValue="80000"/>
    </cacheField>
    <cacheField name="Revenues" numFmtId="0">
      <sharedItems containsString="0" containsBlank="1" containsNumber="1" minValue="1001" maxValue="300210.6469152717"/>
    </cacheField>
    <cacheField name="Year" numFmtId="0">
      <sharedItems containsString="0" containsBlank="1" containsNumber="1" containsInteger="1" minValue="2018" maxValue="2023" count="7">
        <n v="2018"/>
        <n v="2019"/>
        <n v="2020"/>
        <n v="2021"/>
        <n v="2022"/>
        <n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d v="2018-07-01T00:00:00"/>
    <n v="50"/>
    <n v="200"/>
    <n v="10000"/>
    <m/>
    <n v="3333.3333333333335"/>
    <n v="5000"/>
    <n v="18583.333333333336"/>
    <n v="10"/>
    <n v="0.01"/>
    <n v="0.1"/>
    <n v="10"/>
    <n v="1"/>
    <m/>
    <n v="1000"/>
    <n v="1001"/>
    <x v="0"/>
  </r>
  <r>
    <d v="2018-08-01T00:00:00"/>
    <n v="50"/>
    <n v="200"/>
    <n v="10000"/>
    <m/>
    <n v="3333.3333333333335"/>
    <n v="5000"/>
    <n v="18583.333333333336"/>
    <n v="12"/>
    <n v="0.01"/>
    <n v="0.12"/>
    <n v="10"/>
    <n v="1.2"/>
    <m/>
    <n v="1000"/>
    <n v="1001.2"/>
    <x v="0"/>
  </r>
  <r>
    <d v="2018-09-01T00:00:00"/>
    <n v="50"/>
    <n v="200"/>
    <n v="10000"/>
    <m/>
    <n v="3333.3333333333335"/>
    <n v="5000"/>
    <n v="18583.333333333336"/>
    <n v="14.399999999999999"/>
    <n v="0.01"/>
    <n v="0.14399999999999999"/>
    <n v="10"/>
    <n v="1.44"/>
    <m/>
    <n v="1000"/>
    <n v="1001.44"/>
    <x v="0"/>
  </r>
  <r>
    <d v="2018-10-01T00:00:00"/>
    <n v="50"/>
    <n v="200"/>
    <n v="10000"/>
    <m/>
    <n v="3333.3333333333335"/>
    <n v="5000"/>
    <n v="18583.333333333336"/>
    <n v="17.279999999999998"/>
    <n v="0.01"/>
    <n v="0.17279999999999998"/>
    <n v="10"/>
    <n v="1.7279999999999998"/>
    <m/>
    <n v="1000"/>
    <n v="1001.728"/>
    <x v="0"/>
  </r>
  <r>
    <d v="2018-11-01T00:00:00"/>
    <n v="50"/>
    <n v="200"/>
    <n v="10000"/>
    <m/>
    <n v="3333.3333333333335"/>
    <n v="5000"/>
    <n v="18583.333333333336"/>
    <n v="20.735999999999997"/>
    <n v="0.01"/>
    <n v="0.20735999999999999"/>
    <n v="10"/>
    <n v="2.0735999999999999"/>
    <m/>
    <n v="1000"/>
    <n v="1002.0736000000001"/>
    <x v="0"/>
  </r>
  <r>
    <d v="2018-12-01T00:00:00"/>
    <n v="50"/>
    <n v="200"/>
    <n v="10000"/>
    <m/>
    <n v="3333.3333333333335"/>
    <n v="5000"/>
    <n v="18583.333333333336"/>
    <n v="24.883199999999995"/>
    <n v="0.01"/>
    <n v="0.24883199999999997"/>
    <n v="10"/>
    <n v="2.4883199999999999"/>
    <m/>
    <n v="1000"/>
    <n v="1002.48832"/>
    <x v="0"/>
  </r>
  <r>
    <d v="2019-01-01T00:00:00"/>
    <n v="200"/>
    <n v="2000"/>
    <n v="20000"/>
    <n v="5000"/>
    <n v="6666.666666666667"/>
    <n v="5000"/>
    <n v="38866.666666666664"/>
    <n v="29.859839999999991"/>
    <n v="0.01"/>
    <n v="0.29859839999999993"/>
    <n v="10"/>
    <n v="2.9859839999999993"/>
    <n v="10000"/>
    <n v="10000"/>
    <n v="20002.985983999999"/>
    <x v="1"/>
  </r>
  <r>
    <d v="2019-02-01T00:00:00"/>
    <n v="200"/>
    <n v="2000"/>
    <n v="20000"/>
    <n v="5000"/>
    <n v="6666.666666666667"/>
    <n v="5000"/>
    <n v="38866.666666666664"/>
    <n v="35.831807999999988"/>
    <n v="0.01"/>
    <n v="0.35831807999999987"/>
    <n v="10"/>
    <n v="3.5831807999999987"/>
    <n v="10000"/>
    <n v="10000"/>
    <n v="20003.5831808"/>
    <x v="1"/>
  </r>
  <r>
    <d v="2019-03-01T00:00:00"/>
    <n v="200"/>
    <n v="2000"/>
    <n v="20000"/>
    <n v="5000"/>
    <n v="6666.666666666667"/>
    <n v="5000"/>
    <n v="38866.666666666664"/>
    <n v="42.998169599999983"/>
    <n v="0.01"/>
    <n v="0.42998169599999986"/>
    <n v="10"/>
    <n v="4.2998169599999985"/>
    <n v="10000"/>
    <n v="10000"/>
    <n v="20004.29981696"/>
    <x v="1"/>
  </r>
  <r>
    <d v="2019-04-01T00:00:00"/>
    <n v="200"/>
    <n v="2000"/>
    <n v="20000"/>
    <n v="5000"/>
    <n v="6666.666666666667"/>
    <n v="5000"/>
    <n v="38866.666666666664"/>
    <n v="51.597803519999978"/>
    <n v="0.01"/>
    <n v="0.51597803519999974"/>
    <n v="10"/>
    <n v="5.1597803519999976"/>
    <n v="10000"/>
    <n v="10000"/>
    <n v="20005.159780352002"/>
    <x v="1"/>
  </r>
  <r>
    <d v="2019-05-01T00:00:00"/>
    <n v="200"/>
    <n v="2000"/>
    <n v="20000"/>
    <n v="5000"/>
    <n v="6666.666666666667"/>
    <n v="5000"/>
    <n v="38866.666666666664"/>
    <n v="61.917364223999968"/>
    <n v="0.01"/>
    <n v="0.61917364223999971"/>
    <n v="10"/>
    <n v="6.1917364223999973"/>
    <n v="10000"/>
    <n v="10000"/>
    <n v="20006.191736422399"/>
    <x v="1"/>
  </r>
  <r>
    <d v="2019-06-01T00:00:00"/>
    <n v="200"/>
    <n v="2000"/>
    <n v="20000"/>
    <n v="5000"/>
    <n v="6666.666666666667"/>
    <n v="5000"/>
    <n v="38866.666666666664"/>
    <n v="74.300837068799964"/>
    <n v="0.01"/>
    <n v="0.74300837068799963"/>
    <n v="10"/>
    <n v="7.4300837068799961"/>
    <n v="10000"/>
    <n v="10000"/>
    <n v="20007.43008370688"/>
    <x v="1"/>
  </r>
  <r>
    <d v="2019-07-01T00:00:00"/>
    <n v="200"/>
    <n v="2000"/>
    <n v="20000"/>
    <n v="5000"/>
    <n v="6666.666666666667"/>
    <n v="5000"/>
    <n v="38866.666666666664"/>
    <n v="89.16100448255996"/>
    <n v="0.01"/>
    <n v="0.89161004482559958"/>
    <n v="10"/>
    <n v="8.916100448255996"/>
    <n v="10000"/>
    <n v="10000"/>
    <n v="20008.916100448256"/>
    <x v="1"/>
  </r>
  <r>
    <d v="2019-08-01T00:00:00"/>
    <n v="200"/>
    <n v="2000"/>
    <n v="20000"/>
    <n v="5000"/>
    <n v="6666.666666666667"/>
    <n v="5000"/>
    <n v="38866.666666666664"/>
    <n v="106.99320537907195"/>
    <n v="0.01"/>
    <n v="1.0699320537907195"/>
    <n v="10"/>
    <n v="10.699320537907195"/>
    <n v="10000"/>
    <n v="10000"/>
    <n v="20010.699320537908"/>
    <x v="1"/>
  </r>
  <r>
    <d v="2019-09-01T00:00:00"/>
    <n v="200"/>
    <n v="2000"/>
    <n v="20000"/>
    <n v="5000"/>
    <n v="6666.666666666667"/>
    <n v="5000"/>
    <n v="38866.666666666664"/>
    <n v="128.39184645488635"/>
    <n v="0.01"/>
    <n v="1.2839184645488635"/>
    <n v="10"/>
    <n v="12.839184645488634"/>
    <n v="10000"/>
    <n v="10000"/>
    <n v="20012.839184645487"/>
    <x v="1"/>
  </r>
  <r>
    <d v="2019-10-01T00:00:00"/>
    <n v="200"/>
    <n v="2000"/>
    <n v="20000"/>
    <n v="5000"/>
    <n v="6666.666666666667"/>
    <n v="5000"/>
    <n v="38866.666666666664"/>
    <n v="154.07021574586361"/>
    <n v="0.01"/>
    <n v="1.5407021574586361"/>
    <n v="10"/>
    <n v="15.407021574586361"/>
    <n v="10000"/>
    <n v="10000"/>
    <n v="20015.407021574585"/>
    <x v="1"/>
  </r>
  <r>
    <d v="2019-11-01T00:00:00"/>
    <n v="200"/>
    <n v="2000"/>
    <n v="20000"/>
    <n v="5000"/>
    <n v="6666.666666666667"/>
    <n v="5000"/>
    <n v="38866.666666666664"/>
    <n v="184.88425889503631"/>
    <n v="0.01"/>
    <n v="1.8488425889503632"/>
    <n v="10"/>
    <n v="18.488425889503631"/>
    <n v="10000"/>
    <n v="10000"/>
    <n v="20018.488425889504"/>
    <x v="1"/>
  </r>
  <r>
    <d v="2019-12-01T00:00:00"/>
    <n v="200"/>
    <n v="2000"/>
    <n v="20000"/>
    <n v="5000"/>
    <n v="6666.666666666667"/>
    <n v="5000"/>
    <n v="38866.666666666664"/>
    <n v="221.86111067404357"/>
    <n v="0.01"/>
    <n v="2.2186111067404357"/>
    <n v="10"/>
    <n v="22.186111067404358"/>
    <n v="10000"/>
    <n v="10000"/>
    <n v="20022.186111067404"/>
    <x v="1"/>
  </r>
  <r>
    <d v="2020-01-01T00:00:00"/>
    <n v="1000"/>
    <n v="4000"/>
    <n v="40000"/>
    <n v="5000"/>
    <n v="13333.333333333334"/>
    <n v="5000"/>
    <n v="68333.333333333343"/>
    <n v="266.23333280885225"/>
    <n v="0.01"/>
    <n v="2.6623333280885224"/>
    <n v="10"/>
    <n v="26.623333280885223"/>
    <n v="10000"/>
    <n v="10000"/>
    <n v="20026.623333280884"/>
    <x v="2"/>
  </r>
  <r>
    <d v="2020-02-01T00:00:00"/>
    <n v="1000"/>
    <n v="4000"/>
    <n v="40000"/>
    <n v="5000"/>
    <n v="13333.333333333334"/>
    <n v="5000"/>
    <n v="68333.333333333343"/>
    <n v="319.47999937062269"/>
    <n v="0.01"/>
    <n v="3.1947999937062268"/>
    <n v="10"/>
    <n v="31.947999937062267"/>
    <n v="10000"/>
    <n v="10000"/>
    <n v="20031.947999937063"/>
    <x v="2"/>
  </r>
  <r>
    <d v="2020-03-01T00:00:00"/>
    <n v="1000"/>
    <n v="4000"/>
    <n v="40000"/>
    <n v="5000"/>
    <n v="13333.333333333334"/>
    <n v="5000"/>
    <n v="68333.333333333343"/>
    <n v="383.37599924474722"/>
    <n v="0.01"/>
    <n v="3.8337599924474723"/>
    <n v="10"/>
    <n v="38.337599924474723"/>
    <n v="10000"/>
    <n v="10000"/>
    <n v="20038.337599924474"/>
    <x v="2"/>
  </r>
  <r>
    <d v="2020-04-01T00:00:00"/>
    <n v="1000"/>
    <n v="4000"/>
    <n v="40000"/>
    <n v="5000"/>
    <n v="13333.333333333334"/>
    <n v="5000"/>
    <n v="68333.333333333343"/>
    <n v="460.05119909369665"/>
    <n v="0.01"/>
    <n v="4.6005119909369663"/>
    <n v="10"/>
    <n v="46.005119909369661"/>
    <n v="10000"/>
    <n v="10000"/>
    <n v="20046.005119909369"/>
    <x v="2"/>
  </r>
  <r>
    <d v="2020-05-01T00:00:00"/>
    <n v="1000"/>
    <n v="4000"/>
    <n v="40000"/>
    <n v="5000"/>
    <n v="13333.333333333334"/>
    <n v="5000"/>
    <n v="68333.333333333343"/>
    <n v="552.06143891243596"/>
    <n v="0.01"/>
    <n v="5.5206143891243595"/>
    <n v="10"/>
    <n v="55.206143891243599"/>
    <n v="10000"/>
    <n v="10000"/>
    <n v="20055.206143891242"/>
    <x v="2"/>
  </r>
  <r>
    <d v="2020-06-01T00:00:00"/>
    <n v="1000"/>
    <n v="4000"/>
    <n v="40000"/>
    <n v="5000"/>
    <n v="13333.333333333334"/>
    <n v="5000"/>
    <n v="68333.333333333343"/>
    <n v="662.47372669492313"/>
    <n v="0.01"/>
    <n v="6.6247372669492313"/>
    <n v="10"/>
    <n v="66.247372669492307"/>
    <n v="10000"/>
    <n v="10000"/>
    <n v="20066.247372669492"/>
    <x v="2"/>
  </r>
  <r>
    <d v="2020-07-01T00:00:00"/>
    <n v="1000"/>
    <n v="4000"/>
    <n v="40000"/>
    <n v="5000"/>
    <n v="13333.333333333334"/>
    <n v="5000"/>
    <n v="68333.333333333343"/>
    <n v="794.96847203390769"/>
    <n v="0.01"/>
    <n v="7.9496847203390768"/>
    <n v="10"/>
    <n v="79.496847203390772"/>
    <n v="10000"/>
    <n v="10000"/>
    <n v="20079.496847203391"/>
    <x v="2"/>
  </r>
  <r>
    <d v="2020-08-01T00:00:00"/>
    <n v="1000"/>
    <n v="4000"/>
    <n v="40000"/>
    <n v="5000"/>
    <n v="13333.333333333334"/>
    <n v="5000"/>
    <n v="68333.333333333343"/>
    <n v="953.9621664406892"/>
    <n v="0.01"/>
    <n v="9.5396216644068925"/>
    <n v="10"/>
    <n v="95.396216644068929"/>
    <n v="10000"/>
    <n v="10000"/>
    <n v="20095.396216644069"/>
    <x v="2"/>
  </r>
  <r>
    <d v="2020-09-01T00:00:00"/>
    <n v="1000"/>
    <n v="4000"/>
    <n v="40000"/>
    <n v="5000"/>
    <n v="13333.333333333334"/>
    <n v="5000"/>
    <n v="68333.333333333343"/>
    <n v="1144.7545997288271"/>
    <n v="0.01"/>
    <n v="11.447545997288271"/>
    <n v="10"/>
    <n v="114.47545997288272"/>
    <n v="10000"/>
    <n v="10000"/>
    <n v="20114.475459972884"/>
    <x v="2"/>
  </r>
  <r>
    <d v="2020-10-01T00:00:00"/>
    <n v="1000"/>
    <n v="4000"/>
    <n v="40000"/>
    <n v="5000"/>
    <n v="13333.333333333334"/>
    <n v="5000"/>
    <n v="68333.333333333343"/>
    <n v="1373.7055196745926"/>
    <n v="0.01"/>
    <n v="13.737055196745926"/>
    <n v="10"/>
    <n v="137.37055196745925"/>
    <n v="10000"/>
    <n v="10000"/>
    <n v="20137.370551967459"/>
    <x v="2"/>
  </r>
  <r>
    <d v="2020-11-01T00:00:00"/>
    <n v="1000"/>
    <n v="4000"/>
    <n v="40000"/>
    <n v="5000"/>
    <n v="13333.333333333334"/>
    <n v="5000"/>
    <n v="68333.333333333343"/>
    <n v="1648.4466236095111"/>
    <n v="0.01"/>
    <n v="16.484466236095113"/>
    <n v="10"/>
    <n v="164.84466236095113"/>
    <n v="10000"/>
    <n v="10000"/>
    <n v="20164.844662360952"/>
    <x v="2"/>
  </r>
  <r>
    <d v="2020-12-01T00:00:00"/>
    <n v="1000"/>
    <n v="4000"/>
    <n v="40000"/>
    <n v="5000"/>
    <n v="13333.333333333334"/>
    <n v="5000"/>
    <n v="68333.333333333343"/>
    <n v="1978.1359483314131"/>
    <n v="0.01"/>
    <n v="19.78135948331413"/>
    <n v="10"/>
    <n v="197.81359483314131"/>
    <n v="10000"/>
    <n v="10000"/>
    <n v="20197.81359483314"/>
    <x v="2"/>
  </r>
  <r>
    <d v="2021-01-01T00:00:00"/>
    <n v="2000"/>
    <n v="6000"/>
    <n v="40000"/>
    <n v="5000"/>
    <n v="13333.333333333334"/>
    <n v="5000"/>
    <n v="71333.333333333328"/>
    <n v="2373.7631379976956"/>
    <n v="0.01"/>
    <n v="23.737631379976957"/>
    <n v="10"/>
    <n v="237.37631379976958"/>
    <n v="20000"/>
    <n v="20000"/>
    <n v="40237.376313799767"/>
    <x v="3"/>
  </r>
  <r>
    <d v="2021-02-01T00:00:00"/>
    <n v="2000"/>
    <n v="6000"/>
    <n v="40000"/>
    <n v="5000"/>
    <n v="13333.333333333334"/>
    <n v="5000"/>
    <n v="71333.333333333328"/>
    <n v="2848.5157655972348"/>
    <n v="0.01"/>
    <n v="28.485157655972348"/>
    <n v="10"/>
    <n v="284.85157655972347"/>
    <n v="20000"/>
    <n v="20000"/>
    <n v="40284.851576559726"/>
    <x v="3"/>
  </r>
  <r>
    <d v="2021-03-01T00:00:00"/>
    <n v="2000"/>
    <n v="6000"/>
    <n v="40000"/>
    <n v="5000"/>
    <n v="13333.333333333334"/>
    <n v="5000"/>
    <n v="71333.333333333328"/>
    <n v="3418.2189187166819"/>
    <n v="0.01"/>
    <n v="34.18218918716682"/>
    <n v="10"/>
    <n v="341.82189187166819"/>
    <n v="20000"/>
    <n v="20000"/>
    <n v="40341.821891871667"/>
    <x v="3"/>
  </r>
  <r>
    <d v="2021-04-01T00:00:00"/>
    <n v="2000"/>
    <n v="6000"/>
    <n v="40000"/>
    <n v="5000"/>
    <n v="13333.333333333334"/>
    <n v="5000"/>
    <n v="71333.333333333328"/>
    <n v="4101.8627024600182"/>
    <n v="0.01"/>
    <n v="41.018627024600185"/>
    <n v="10"/>
    <n v="410.18627024600187"/>
    <n v="20000"/>
    <n v="20000"/>
    <n v="40410.186270245998"/>
    <x v="3"/>
  </r>
  <r>
    <d v="2021-05-01T00:00:00"/>
    <n v="2000"/>
    <n v="6000"/>
    <n v="40000"/>
    <n v="5000"/>
    <n v="13333.333333333334"/>
    <n v="5000"/>
    <n v="71333.333333333328"/>
    <n v="4922.2352429520215"/>
    <n v="0.01"/>
    <n v="49.222352429520214"/>
    <n v="10"/>
    <n v="492.22352429520214"/>
    <n v="20000"/>
    <n v="20000"/>
    <n v="40492.223524295201"/>
    <x v="3"/>
  </r>
  <r>
    <d v="2021-06-01T00:00:00"/>
    <n v="2000"/>
    <n v="6000"/>
    <n v="40000"/>
    <n v="5000"/>
    <n v="13333.333333333334"/>
    <n v="5000"/>
    <n v="71333.333333333328"/>
    <n v="5906.6822915424254"/>
    <n v="0.01"/>
    <n v="59.066822915424254"/>
    <n v="10"/>
    <n v="590.66822915424257"/>
    <n v="20000"/>
    <n v="20000"/>
    <n v="40590.668229154246"/>
    <x v="3"/>
  </r>
  <r>
    <d v="2021-07-01T00:00:00"/>
    <n v="2000"/>
    <n v="6000"/>
    <n v="40000"/>
    <n v="5000"/>
    <n v="13333.333333333334"/>
    <n v="5000"/>
    <n v="71333.333333333328"/>
    <n v="7088.0187498509104"/>
    <n v="0.01"/>
    <n v="70.880187498509102"/>
    <n v="10"/>
    <n v="708.80187498509099"/>
    <n v="20000"/>
    <n v="20000"/>
    <n v="40708.801874985089"/>
    <x v="3"/>
  </r>
  <r>
    <d v="2021-08-01T00:00:00"/>
    <n v="2000"/>
    <n v="6000"/>
    <n v="40000"/>
    <n v="5000"/>
    <n v="13333.333333333334"/>
    <n v="5000"/>
    <n v="71333.333333333328"/>
    <n v="8505.6224998210928"/>
    <n v="0.01"/>
    <n v="85.056224998210936"/>
    <n v="10"/>
    <n v="850.56224998210939"/>
    <n v="20000"/>
    <n v="20000"/>
    <n v="40850.562249982111"/>
    <x v="3"/>
  </r>
  <r>
    <d v="2021-09-01T00:00:00"/>
    <n v="2000"/>
    <n v="6000"/>
    <n v="40000"/>
    <n v="5000"/>
    <n v="13333.333333333334"/>
    <n v="5000"/>
    <n v="71333.333333333328"/>
    <n v="10206.746999785311"/>
    <n v="0.01"/>
    <n v="102.06746999785311"/>
    <n v="10"/>
    <n v="1020.6746999785311"/>
    <n v="20000"/>
    <n v="20000"/>
    <n v="41020.674699978532"/>
    <x v="3"/>
  </r>
  <r>
    <d v="2021-10-01T00:00:00"/>
    <n v="2000"/>
    <n v="6000"/>
    <n v="40000"/>
    <n v="5000"/>
    <n v="13333.333333333334"/>
    <n v="5000"/>
    <n v="71333.333333333328"/>
    <n v="12248.096399742373"/>
    <n v="0.01"/>
    <n v="122.48096399742373"/>
    <n v="10"/>
    <n v="1224.8096399742374"/>
    <n v="20000"/>
    <n v="20000"/>
    <n v="41224.809639974235"/>
    <x v="3"/>
  </r>
  <r>
    <d v="2021-11-01T00:00:00"/>
    <n v="2000"/>
    <n v="6000"/>
    <n v="40000"/>
    <n v="5000"/>
    <n v="13333.333333333334"/>
    <n v="5000"/>
    <n v="71333.333333333328"/>
    <n v="14697.715679690848"/>
    <n v="0.01"/>
    <n v="146.97715679690847"/>
    <n v="10"/>
    <n v="1469.7715679690848"/>
    <n v="20000"/>
    <n v="20000"/>
    <n v="41469.771567969088"/>
    <x v="3"/>
  </r>
  <r>
    <d v="2021-12-01T00:00:00"/>
    <n v="2000"/>
    <n v="6000"/>
    <n v="40000"/>
    <n v="5000"/>
    <n v="13333.333333333334"/>
    <n v="5000"/>
    <n v="71333.333333333328"/>
    <n v="17637.258815629015"/>
    <n v="0.01"/>
    <n v="176.37258815629016"/>
    <n v="10"/>
    <n v="1763.7258815629016"/>
    <n v="20000"/>
    <n v="20000"/>
    <n v="41763.725881562903"/>
    <x v="3"/>
  </r>
  <r>
    <d v="2022-01-01T00:00:00"/>
    <n v="4000"/>
    <n v="8000"/>
    <n v="40000"/>
    <n v="5000"/>
    <n v="13333.333333333334"/>
    <n v="5000"/>
    <n v="75333.333333333328"/>
    <n v="21164.710578754817"/>
    <n v="0.01"/>
    <n v="211.64710578754818"/>
    <n v="10"/>
    <n v="2116.4710578754821"/>
    <n v="40000"/>
    <n v="40000"/>
    <n v="82116.471057875489"/>
    <x v="4"/>
  </r>
  <r>
    <d v="2022-02-01T00:00:00"/>
    <n v="4000"/>
    <n v="8000"/>
    <n v="40000"/>
    <n v="5000"/>
    <n v="13333.333333333334"/>
    <n v="5000"/>
    <n v="75333.333333333328"/>
    <n v="25397.652694505781"/>
    <n v="0.01"/>
    <n v="253.97652694505783"/>
    <n v="10"/>
    <n v="2539.7652694505782"/>
    <n v="40000"/>
    <n v="40000"/>
    <n v="82539.765269450581"/>
    <x v="4"/>
  </r>
  <r>
    <d v="2022-03-01T00:00:00"/>
    <n v="4000"/>
    <n v="8000"/>
    <n v="40000"/>
    <n v="5000"/>
    <n v="13333.333333333334"/>
    <n v="5000"/>
    <n v="75333.333333333328"/>
    <n v="30477.183233406937"/>
    <n v="0.01"/>
    <n v="304.77183233406936"/>
    <n v="10"/>
    <n v="3047.7183233406936"/>
    <n v="40000"/>
    <n v="40000"/>
    <n v="83047.718323340698"/>
    <x v="4"/>
  </r>
  <r>
    <d v="2022-04-01T00:00:00"/>
    <n v="4000"/>
    <n v="8000"/>
    <n v="40000"/>
    <n v="5000"/>
    <n v="13333.333333333334"/>
    <n v="5000"/>
    <n v="75333.333333333328"/>
    <n v="36572.619880088321"/>
    <n v="0.01"/>
    <n v="365.7261988008832"/>
    <n v="10"/>
    <n v="3657.2619880088318"/>
    <n v="40000"/>
    <n v="40000"/>
    <n v="83657.261988008831"/>
    <x v="4"/>
  </r>
  <r>
    <d v="2022-05-01T00:00:00"/>
    <n v="4000"/>
    <n v="8000"/>
    <n v="40000"/>
    <n v="5000"/>
    <n v="13333.333333333334"/>
    <n v="5000"/>
    <n v="75333.333333333328"/>
    <n v="43887.143856105984"/>
    <n v="0.01"/>
    <n v="438.87143856105985"/>
    <n v="10"/>
    <n v="4388.7143856105986"/>
    <n v="40000"/>
    <n v="40000"/>
    <n v="84388.714385610598"/>
    <x v="4"/>
  </r>
  <r>
    <d v="2022-06-01T00:00:00"/>
    <n v="4000"/>
    <n v="8000"/>
    <n v="40000"/>
    <n v="5000"/>
    <n v="13333.333333333334"/>
    <n v="5000"/>
    <n v="75333.333333333328"/>
    <n v="52664.572627327179"/>
    <n v="0.01"/>
    <n v="526.64572627327175"/>
    <n v="10"/>
    <n v="5266.4572627327179"/>
    <n v="40000"/>
    <n v="40000"/>
    <n v="85266.457262732714"/>
    <x v="4"/>
  </r>
  <r>
    <d v="2022-07-01T00:00:00"/>
    <n v="4000"/>
    <n v="8000"/>
    <n v="40000"/>
    <n v="5000"/>
    <n v="13333.333333333334"/>
    <n v="5000"/>
    <n v="75333.333333333328"/>
    <n v="63197.487152792615"/>
    <n v="0.01"/>
    <n v="631.97487152792621"/>
    <n v="10"/>
    <n v="6319.7487152792619"/>
    <n v="40000"/>
    <n v="40000"/>
    <n v="86319.74871527926"/>
    <x v="4"/>
  </r>
  <r>
    <d v="2022-08-01T00:00:00"/>
    <n v="4000"/>
    <n v="8000"/>
    <n v="40000"/>
    <n v="5000"/>
    <n v="13333.333333333334"/>
    <n v="5000"/>
    <n v="75333.333333333328"/>
    <n v="75836.984583351135"/>
    <n v="0.01"/>
    <n v="758.36984583351136"/>
    <n v="10"/>
    <n v="7583.6984583351132"/>
    <n v="40000"/>
    <n v="40000"/>
    <n v="87583.698458335115"/>
    <x v="4"/>
  </r>
  <r>
    <d v="2022-09-01T00:00:00"/>
    <n v="4000"/>
    <n v="8000"/>
    <n v="40000"/>
    <n v="5000"/>
    <n v="13333.333333333334"/>
    <n v="5000"/>
    <n v="75333.333333333328"/>
    <n v="91004.381500021365"/>
    <n v="0.01"/>
    <n v="910.04381500021373"/>
    <n v="10"/>
    <n v="9100.4381500021373"/>
    <n v="40000"/>
    <n v="40000"/>
    <n v="89100.438150002141"/>
    <x v="4"/>
  </r>
  <r>
    <d v="2022-10-01T00:00:00"/>
    <n v="4000"/>
    <n v="8000"/>
    <n v="40000"/>
    <n v="5000"/>
    <n v="13333.333333333334"/>
    <n v="5000"/>
    <n v="75333.333333333328"/>
    <n v="109205.25780002563"/>
    <n v="0.01"/>
    <n v="1092.0525780002563"/>
    <n v="10"/>
    <n v="10920.525780002563"/>
    <n v="40000"/>
    <n v="40000"/>
    <n v="90920.525780002557"/>
    <x v="4"/>
  </r>
  <r>
    <d v="2022-11-01T00:00:00"/>
    <n v="4000"/>
    <n v="8000"/>
    <n v="40000"/>
    <n v="5000"/>
    <n v="13333.333333333334"/>
    <n v="5000"/>
    <n v="75333.333333333328"/>
    <n v="131046.30936003075"/>
    <n v="0.01"/>
    <n v="1310.4630936003075"/>
    <n v="10"/>
    <n v="13104.630936003075"/>
    <n v="40000"/>
    <n v="40000"/>
    <n v="93104.630936003072"/>
    <x v="4"/>
  </r>
  <r>
    <d v="2022-12-01T00:00:00"/>
    <n v="4000"/>
    <n v="8000"/>
    <n v="40000"/>
    <n v="5000"/>
    <n v="13333.333333333334"/>
    <n v="5000"/>
    <n v="75333.333333333328"/>
    <n v="157255.57123203689"/>
    <n v="0.01"/>
    <n v="1572.5557123203689"/>
    <n v="10"/>
    <n v="15725.557123203689"/>
    <n v="40000"/>
    <n v="40000"/>
    <n v="95725.557123203689"/>
    <x v="4"/>
  </r>
  <r>
    <d v="2023-01-01T00:00:00"/>
    <n v="4000"/>
    <n v="8000"/>
    <n v="40000"/>
    <n v="5000"/>
    <n v="13333.333333333334"/>
    <n v="5000"/>
    <n v="75333.333333333328"/>
    <n v="188706.68547844427"/>
    <n v="0.01"/>
    <n v="1887.0668547844427"/>
    <n v="10"/>
    <n v="18870.668547844427"/>
    <n v="80000"/>
    <n v="80000"/>
    <n v="178870.66854784443"/>
    <x v="5"/>
  </r>
  <r>
    <d v="2023-02-01T00:00:00"/>
    <n v="4000"/>
    <n v="8000"/>
    <n v="40000"/>
    <n v="5000"/>
    <n v="13333.333333333334"/>
    <n v="5000"/>
    <n v="75333.333333333328"/>
    <n v="226448.02257413312"/>
    <n v="0.01"/>
    <n v="2264.4802257413312"/>
    <n v="10"/>
    <n v="22644.802257413314"/>
    <n v="80000"/>
    <n v="80000"/>
    <n v="182644.80225741331"/>
    <x v="5"/>
  </r>
  <r>
    <d v="2023-03-01T00:00:00"/>
    <n v="4000"/>
    <n v="8000"/>
    <n v="40000"/>
    <n v="5000"/>
    <n v="13333.333333333334"/>
    <n v="5000"/>
    <n v="75333.333333333328"/>
    <n v="271737.62708895974"/>
    <n v="0.01"/>
    <n v="2717.3762708895974"/>
    <n v="10"/>
    <n v="27173.762708895974"/>
    <n v="80000"/>
    <n v="80000"/>
    <n v="187173.76270889599"/>
    <x v="5"/>
  </r>
  <r>
    <d v="2023-04-01T00:00:00"/>
    <n v="4000"/>
    <n v="8000"/>
    <n v="40000"/>
    <n v="5000"/>
    <n v="13333.333333333334"/>
    <n v="5000"/>
    <n v="75333.333333333328"/>
    <n v="326085.15250675165"/>
    <n v="0.01"/>
    <n v="3260.8515250675164"/>
    <n v="10"/>
    <n v="32608.515250675162"/>
    <n v="80000"/>
    <n v="80000"/>
    <n v="192608.51525067515"/>
    <x v="5"/>
  </r>
  <r>
    <d v="2023-05-01T00:00:00"/>
    <n v="4000"/>
    <n v="8000"/>
    <n v="40000"/>
    <n v="5000"/>
    <n v="13333.333333333334"/>
    <n v="5000"/>
    <n v="75333.333333333328"/>
    <n v="391302.18300810194"/>
    <n v="0.01"/>
    <n v="3913.0218300810193"/>
    <n v="10"/>
    <n v="39130.218300810193"/>
    <n v="80000"/>
    <n v="80000"/>
    <n v="199130.2183008102"/>
    <x v="5"/>
  </r>
  <r>
    <d v="2023-06-01T00:00:00"/>
    <n v="4000"/>
    <n v="8000"/>
    <n v="40000"/>
    <n v="5000"/>
    <n v="13333.333333333334"/>
    <n v="5000"/>
    <n v="75333.333333333328"/>
    <n v="469562.61960972234"/>
    <n v="0.01"/>
    <n v="4695.6261960972233"/>
    <n v="10"/>
    <n v="46956.261960972231"/>
    <n v="80000"/>
    <n v="80000"/>
    <n v="206956.26196097222"/>
    <x v="5"/>
  </r>
  <r>
    <d v="2023-07-01T00:00:00"/>
    <n v="4000"/>
    <n v="8000"/>
    <n v="40000"/>
    <n v="5000"/>
    <n v="13333.333333333334"/>
    <n v="5000"/>
    <n v="75333.333333333328"/>
    <n v="563475.14353166684"/>
    <n v="0.01"/>
    <n v="5634.7514353166689"/>
    <n v="10"/>
    <n v="56347.514353166691"/>
    <n v="80000"/>
    <n v="80000"/>
    <n v="216347.51435316668"/>
    <x v="5"/>
  </r>
  <r>
    <d v="2023-08-01T00:00:00"/>
    <n v="4000"/>
    <n v="8000"/>
    <n v="40000"/>
    <n v="5000"/>
    <n v="13333.333333333334"/>
    <n v="5000"/>
    <n v="75333.333333333328"/>
    <n v="676170.1722380002"/>
    <n v="0.01"/>
    <n v="6761.7017223800021"/>
    <n v="10"/>
    <n v="67617.017223800023"/>
    <n v="80000"/>
    <n v="80000"/>
    <n v="227617.01722380001"/>
    <x v="5"/>
  </r>
  <r>
    <d v="2023-09-01T00:00:00"/>
    <n v="4000"/>
    <n v="8000"/>
    <n v="40000"/>
    <n v="5000"/>
    <n v="13333.333333333334"/>
    <n v="5000"/>
    <n v="75333.333333333328"/>
    <n v="811404.20668560022"/>
    <n v="0.01"/>
    <n v="8114.0420668560027"/>
    <n v="10"/>
    <n v="81140.420668560022"/>
    <n v="80000"/>
    <n v="80000"/>
    <n v="241140.42066856002"/>
    <x v="5"/>
  </r>
  <r>
    <d v="2023-10-01T00:00:00"/>
    <n v="4000"/>
    <n v="8000"/>
    <n v="40000"/>
    <n v="5000"/>
    <n v="13333.333333333334"/>
    <n v="5000"/>
    <n v="75333.333333333328"/>
    <n v="973685.04802272026"/>
    <n v="0.01"/>
    <n v="9736.8504802272037"/>
    <n v="10"/>
    <n v="97368.504802272044"/>
    <n v="80000"/>
    <n v="80000"/>
    <n v="257368.50480227204"/>
    <x v="5"/>
  </r>
  <r>
    <d v="2023-11-01T00:00:00"/>
    <n v="4000"/>
    <n v="8000"/>
    <n v="40000"/>
    <n v="5000"/>
    <n v="13333.333333333334"/>
    <n v="5000"/>
    <n v="75333.333333333328"/>
    <n v="1168422.0576272642"/>
    <n v="0.01"/>
    <n v="11684.220576272643"/>
    <n v="10"/>
    <n v="116842.20576272643"/>
    <n v="80000"/>
    <n v="80000"/>
    <n v="276842.20576272643"/>
    <x v="5"/>
  </r>
  <r>
    <d v="2023-12-01T00:00:00"/>
    <n v="4000"/>
    <n v="8000"/>
    <n v="40000"/>
    <n v="5000"/>
    <n v="13333.333333333334"/>
    <n v="5000"/>
    <n v="75333.333333333328"/>
    <n v="1402106.4691527169"/>
    <n v="0.01"/>
    <n v="14021.06469152717"/>
    <n v="10"/>
    <n v="140210.6469152717"/>
    <n v="80000"/>
    <n v="80000"/>
    <n v="300210.6469152717"/>
    <x v="5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  <r>
    <m/>
    <m/>
    <m/>
    <m/>
    <m/>
    <m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53C7D-FEFB-421F-980D-0A4DA9AA254A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1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s" fld="15" baseField="0" baseItem="0"/>
    <dataField name="Sum of Cost" fld="7" baseField="0" baseItem="0"/>
  </dataFields>
  <formats count="1">
    <format dxfId="0">
      <pivotArea collapsedLevelsAreSubtotals="1" fieldPosition="0">
        <references count="1">
          <reference field="16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11A4-1381-4059-8666-827BA7A6EE68}">
  <dimension ref="A3:C11"/>
  <sheetViews>
    <sheetView tabSelected="1" workbookViewId="0">
      <selection activeCell="C6" sqref="C6"/>
    </sheetView>
  </sheetViews>
  <sheetFormatPr defaultRowHeight="14.4" x14ac:dyDescent="0.55000000000000004"/>
  <cols>
    <col min="1" max="1" width="12.05078125" bestFit="1" customWidth="1"/>
    <col min="2" max="2" width="14.7890625" bestFit="1" customWidth="1"/>
    <col min="3" max="3" width="10.7890625" bestFit="1" customWidth="1"/>
  </cols>
  <sheetData>
    <row r="3" spans="1:3" x14ac:dyDescent="0.55000000000000004">
      <c r="A3" s="5" t="s">
        <v>17</v>
      </c>
      <c r="B3" t="s">
        <v>19</v>
      </c>
      <c r="C3" t="s">
        <v>20</v>
      </c>
    </row>
    <row r="4" spans="1:3" x14ac:dyDescent="0.55000000000000004">
      <c r="A4" s="6">
        <v>2018</v>
      </c>
      <c r="B4" s="3">
        <v>6009.9299200000005</v>
      </c>
      <c r="C4" s="3">
        <v>111500.00000000003</v>
      </c>
    </row>
    <row r="5" spans="1:3" x14ac:dyDescent="0.55000000000000004">
      <c r="A5" s="6">
        <v>2019</v>
      </c>
      <c r="B5" s="3">
        <v>240118.18674640442</v>
      </c>
      <c r="C5" s="3">
        <v>466400.00000000006</v>
      </c>
    </row>
    <row r="6" spans="1:3" x14ac:dyDescent="0.55000000000000004">
      <c r="A6" s="6">
        <v>2020</v>
      </c>
      <c r="B6" s="3">
        <v>241053.76490259441</v>
      </c>
      <c r="C6" s="3">
        <v>820000.00000000035</v>
      </c>
    </row>
    <row r="7" spans="1:3" x14ac:dyDescent="0.55000000000000004">
      <c r="A7" s="6">
        <v>2021</v>
      </c>
      <c r="B7" s="3">
        <v>489395.47372037859</v>
      </c>
      <c r="C7" s="3">
        <v>856000.00000000012</v>
      </c>
    </row>
    <row r="8" spans="1:3" x14ac:dyDescent="0.55000000000000004">
      <c r="A8" s="6">
        <v>2022</v>
      </c>
      <c r="B8" s="3">
        <v>1043770.9874498447</v>
      </c>
      <c r="C8" s="3">
        <v>904000.00000000012</v>
      </c>
    </row>
    <row r="9" spans="1:3" x14ac:dyDescent="0.55000000000000004">
      <c r="A9" s="6">
        <v>2023</v>
      </c>
      <c r="B9" s="3">
        <v>2666910.5387524087</v>
      </c>
      <c r="C9" s="3">
        <v>904000.00000000012</v>
      </c>
    </row>
    <row r="10" spans="1:3" x14ac:dyDescent="0.55000000000000004">
      <c r="A10" s="6" t="s">
        <v>21</v>
      </c>
      <c r="B10" s="7"/>
      <c r="C10" s="7"/>
    </row>
    <row r="11" spans="1:3" x14ac:dyDescent="0.55000000000000004">
      <c r="A11" s="6" t="s">
        <v>18</v>
      </c>
      <c r="B11" s="7">
        <v>4687258.8814916313</v>
      </c>
      <c r="C11" s="7">
        <v>4061900.0000000005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1DBC-98BE-41CA-A0B7-6434F1466C7F}">
  <dimension ref="A1:Q184"/>
  <sheetViews>
    <sheetView workbookViewId="0">
      <selection activeCell="Q1" sqref="A1:Q1048576"/>
    </sheetView>
  </sheetViews>
  <sheetFormatPr defaultRowHeight="14.4" x14ac:dyDescent="0.55000000000000004"/>
  <cols>
    <col min="2" max="2" width="13.15625" customWidth="1"/>
    <col min="3" max="3" width="14.1015625" customWidth="1"/>
    <col min="9" max="9" width="12.26171875" style="2" bestFit="1" customWidth="1"/>
    <col min="11" max="11" width="10.20703125" bestFit="1" customWidth="1"/>
    <col min="13" max="13" width="14.3671875" style="2" customWidth="1"/>
  </cols>
  <sheetData>
    <row r="1" spans="1:17" x14ac:dyDescent="0.55000000000000004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  <c r="I1" s="2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 s="1">
        <v>43282</v>
      </c>
      <c r="B2">
        <v>50</v>
      </c>
      <c r="C2">
        <v>200</v>
      </c>
      <c r="D2">
        <v>10000</v>
      </c>
      <c r="F2">
        <f>D2/3</f>
        <v>3333.3333333333335</v>
      </c>
      <c r="G2">
        <v>5000</v>
      </c>
      <c r="H2">
        <f>SUM(B2:G2)</f>
        <v>18583.333333333336</v>
      </c>
      <c r="I2" s="2">
        <v>10</v>
      </c>
      <c r="J2">
        <f>1/100</f>
        <v>0.01</v>
      </c>
      <c r="K2" s="4">
        <f>J2*I2</f>
        <v>0.1</v>
      </c>
      <c r="L2">
        <v>10</v>
      </c>
      <c r="M2" s="2">
        <f>L2*K2</f>
        <v>1</v>
      </c>
      <c r="O2">
        <v>1000</v>
      </c>
      <c r="P2" s="3">
        <f>O2+N2+M2</f>
        <v>1001</v>
      </c>
      <c r="Q2">
        <f>YEAR(A2)</f>
        <v>2018</v>
      </c>
    </row>
    <row r="3" spans="1:17" x14ac:dyDescent="0.55000000000000004">
      <c r="A3" s="1">
        <v>43313</v>
      </c>
      <c r="B3">
        <v>50</v>
      </c>
      <c r="C3">
        <v>200</v>
      </c>
      <c r="D3">
        <v>10000</v>
      </c>
      <c r="F3">
        <f t="shared" ref="F3:F66" si="0">D3/3</f>
        <v>3333.3333333333335</v>
      </c>
      <c r="G3">
        <v>5000</v>
      </c>
      <c r="H3">
        <f t="shared" ref="H3:H66" si="1">SUM(B3:G3)</f>
        <v>18583.333333333336</v>
      </c>
      <c r="I3" s="2">
        <f>I2*1.2</f>
        <v>12</v>
      </c>
      <c r="J3">
        <f t="shared" ref="J3:J66" si="2">1/100</f>
        <v>0.01</v>
      </c>
      <c r="K3" s="4">
        <f t="shared" ref="K3:K66" si="3">J3*I3</f>
        <v>0.12</v>
      </c>
      <c r="L3">
        <v>10</v>
      </c>
      <c r="M3" s="2">
        <f t="shared" ref="M3:M66" si="4">L3*K3</f>
        <v>1.2</v>
      </c>
      <c r="O3">
        <v>1000</v>
      </c>
      <c r="P3" s="3">
        <f t="shared" ref="P3:P66" si="5">O3+N3+M3</f>
        <v>1001.2</v>
      </c>
      <c r="Q3">
        <f t="shared" ref="Q3:Q66" si="6">YEAR(A3)</f>
        <v>2018</v>
      </c>
    </row>
    <row r="4" spans="1:17" x14ac:dyDescent="0.55000000000000004">
      <c r="A4" s="1">
        <v>43344</v>
      </c>
      <c r="B4">
        <v>50</v>
      </c>
      <c r="C4">
        <v>200</v>
      </c>
      <c r="D4">
        <v>10000</v>
      </c>
      <c r="F4">
        <f t="shared" si="0"/>
        <v>3333.3333333333335</v>
      </c>
      <c r="G4">
        <v>5000</v>
      </c>
      <c r="H4">
        <f t="shared" si="1"/>
        <v>18583.333333333336</v>
      </c>
      <c r="I4" s="2">
        <f t="shared" ref="I4:I67" si="7">I3*1.2</f>
        <v>14.399999999999999</v>
      </c>
      <c r="J4">
        <f t="shared" si="2"/>
        <v>0.01</v>
      </c>
      <c r="K4" s="4">
        <f t="shared" si="3"/>
        <v>0.14399999999999999</v>
      </c>
      <c r="L4">
        <v>10</v>
      </c>
      <c r="M4" s="2">
        <f t="shared" si="4"/>
        <v>1.44</v>
      </c>
      <c r="O4">
        <v>1000</v>
      </c>
      <c r="P4" s="3">
        <f t="shared" si="5"/>
        <v>1001.44</v>
      </c>
      <c r="Q4">
        <f t="shared" si="6"/>
        <v>2018</v>
      </c>
    </row>
    <row r="5" spans="1:17" x14ac:dyDescent="0.55000000000000004">
      <c r="A5" s="1">
        <v>43374</v>
      </c>
      <c r="B5">
        <v>50</v>
      </c>
      <c r="C5">
        <v>200</v>
      </c>
      <c r="D5">
        <v>10000</v>
      </c>
      <c r="F5">
        <f t="shared" si="0"/>
        <v>3333.3333333333335</v>
      </c>
      <c r="G5">
        <v>5000</v>
      </c>
      <c r="H5">
        <f t="shared" si="1"/>
        <v>18583.333333333336</v>
      </c>
      <c r="I5" s="2">
        <f t="shared" si="7"/>
        <v>17.279999999999998</v>
      </c>
      <c r="J5">
        <f t="shared" si="2"/>
        <v>0.01</v>
      </c>
      <c r="K5" s="4">
        <f t="shared" si="3"/>
        <v>0.17279999999999998</v>
      </c>
      <c r="L5">
        <v>10</v>
      </c>
      <c r="M5" s="2">
        <f t="shared" si="4"/>
        <v>1.7279999999999998</v>
      </c>
      <c r="O5">
        <v>1000</v>
      </c>
      <c r="P5" s="3">
        <f t="shared" si="5"/>
        <v>1001.728</v>
      </c>
      <c r="Q5">
        <f t="shared" si="6"/>
        <v>2018</v>
      </c>
    </row>
    <row r="6" spans="1:17" x14ac:dyDescent="0.55000000000000004">
      <c r="A6" s="1">
        <v>43405</v>
      </c>
      <c r="B6">
        <v>50</v>
      </c>
      <c r="C6">
        <v>200</v>
      </c>
      <c r="D6">
        <v>10000</v>
      </c>
      <c r="F6">
        <f t="shared" si="0"/>
        <v>3333.3333333333335</v>
      </c>
      <c r="G6">
        <v>5000</v>
      </c>
      <c r="H6">
        <f t="shared" si="1"/>
        <v>18583.333333333336</v>
      </c>
      <c r="I6" s="2">
        <f t="shared" si="7"/>
        <v>20.735999999999997</v>
      </c>
      <c r="J6">
        <f t="shared" si="2"/>
        <v>0.01</v>
      </c>
      <c r="K6" s="4">
        <f t="shared" si="3"/>
        <v>0.20735999999999999</v>
      </c>
      <c r="L6">
        <v>10</v>
      </c>
      <c r="M6" s="2">
        <f t="shared" si="4"/>
        <v>2.0735999999999999</v>
      </c>
      <c r="O6">
        <v>1000</v>
      </c>
      <c r="P6" s="3">
        <f t="shared" si="5"/>
        <v>1002.0736000000001</v>
      </c>
      <c r="Q6">
        <f t="shared" si="6"/>
        <v>2018</v>
      </c>
    </row>
    <row r="7" spans="1:17" x14ac:dyDescent="0.55000000000000004">
      <c r="A7" s="1">
        <v>43435</v>
      </c>
      <c r="B7">
        <v>50</v>
      </c>
      <c r="C7">
        <v>200</v>
      </c>
      <c r="D7">
        <v>10000</v>
      </c>
      <c r="F7">
        <f t="shared" si="0"/>
        <v>3333.3333333333335</v>
      </c>
      <c r="G7">
        <v>5000</v>
      </c>
      <c r="H7">
        <f t="shared" si="1"/>
        <v>18583.333333333336</v>
      </c>
      <c r="I7" s="2">
        <f t="shared" si="7"/>
        <v>24.883199999999995</v>
      </c>
      <c r="J7">
        <f t="shared" si="2"/>
        <v>0.01</v>
      </c>
      <c r="K7" s="4">
        <f t="shared" si="3"/>
        <v>0.24883199999999997</v>
      </c>
      <c r="L7">
        <v>10</v>
      </c>
      <c r="M7" s="2">
        <f t="shared" si="4"/>
        <v>2.4883199999999999</v>
      </c>
      <c r="O7">
        <v>1000</v>
      </c>
      <c r="P7" s="3">
        <f t="shared" si="5"/>
        <v>1002.48832</v>
      </c>
      <c r="Q7">
        <f t="shared" si="6"/>
        <v>2018</v>
      </c>
    </row>
    <row r="8" spans="1:17" x14ac:dyDescent="0.55000000000000004">
      <c r="A8" s="1">
        <v>43466</v>
      </c>
      <c r="B8">
        <v>200</v>
      </c>
      <c r="C8">
        <v>2000</v>
      </c>
      <c r="D8">
        <v>20000</v>
      </c>
      <c r="E8">
        <v>5000</v>
      </c>
      <c r="F8">
        <f t="shared" si="0"/>
        <v>6666.666666666667</v>
      </c>
      <c r="G8">
        <v>5000</v>
      </c>
      <c r="H8">
        <f t="shared" si="1"/>
        <v>38866.666666666664</v>
      </c>
      <c r="I8" s="2">
        <f t="shared" si="7"/>
        <v>29.859839999999991</v>
      </c>
      <c r="J8">
        <f t="shared" si="2"/>
        <v>0.01</v>
      </c>
      <c r="K8" s="4">
        <f t="shared" si="3"/>
        <v>0.29859839999999993</v>
      </c>
      <c r="L8">
        <v>10</v>
      </c>
      <c r="M8" s="2">
        <f t="shared" si="4"/>
        <v>2.9859839999999993</v>
      </c>
      <c r="N8">
        <v>10000</v>
      </c>
      <c r="O8">
        <v>10000</v>
      </c>
      <c r="P8" s="3">
        <f t="shared" si="5"/>
        <v>20002.985983999999</v>
      </c>
      <c r="Q8">
        <f t="shared" si="6"/>
        <v>2019</v>
      </c>
    </row>
    <row r="9" spans="1:17" x14ac:dyDescent="0.55000000000000004">
      <c r="A9" s="1">
        <v>43497</v>
      </c>
      <c r="B9">
        <f>B8</f>
        <v>200</v>
      </c>
      <c r="C9">
        <v>2000</v>
      </c>
      <c r="D9">
        <v>20000</v>
      </c>
      <c r="E9">
        <v>5000</v>
      </c>
      <c r="F9">
        <f t="shared" si="0"/>
        <v>6666.666666666667</v>
      </c>
      <c r="G9">
        <v>5000</v>
      </c>
      <c r="H9">
        <f t="shared" si="1"/>
        <v>38866.666666666664</v>
      </c>
      <c r="I9" s="2">
        <f t="shared" si="7"/>
        <v>35.831807999999988</v>
      </c>
      <c r="J9">
        <f t="shared" si="2"/>
        <v>0.01</v>
      </c>
      <c r="K9" s="4">
        <f t="shared" si="3"/>
        <v>0.35831807999999987</v>
      </c>
      <c r="L9">
        <v>10</v>
      </c>
      <c r="M9" s="2">
        <f t="shared" si="4"/>
        <v>3.5831807999999987</v>
      </c>
      <c r="N9">
        <v>10000</v>
      </c>
      <c r="O9">
        <v>10000</v>
      </c>
      <c r="P9" s="3">
        <f t="shared" si="5"/>
        <v>20003.5831808</v>
      </c>
      <c r="Q9">
        <f t="shared" si="6"/>
        <v>2019</v>
      </c>
    </row>
    <row r="10" spans="1:17" x14ac:dyDescent="0.55000000000000004">
      <c r="A10" s="1">
        <v>43525</v>
      </c>
      <c r="B10">
        <f t="shared" ref="B10:B19" si="8">B9</f>
        <v>200</v>
      </c>
      <c r="C10">
        <v>2000</v>
      </c>
      <c r="D10">
        <v>20000</v>
      </c>
      <c r="E10">
        <v>5000</v>
      </c>
      <c r="F10">
        <f t="shared" si="0"/>
        <v>6666.666666666667</v>
      </c>
      <c r="G10">
        <v>5000</v>
      </c>
      <c r="H10">
        <f t="shared" si="1"/>
        <v>38866.666666666664</v>
      </c>
      <c r="I10" s="2">
        <f t="shared" si="7"/>
        <v>42.998169599999983</v>
      </c>
      <c r="J10">
        <f t="shared" si="2"/>
        <v>0.01</v>
      </c>
      <c r="K10" s="4">
        <f t="shared" si="3"/>
        <v>0.42998169599999986</v>
      </c>
      <c r="L10">
        <v>10</v>
      </c>
      <c r="M10" s="2">
        <f t="shared" si="4"/>
        <v>4.2998169599999985</v>
      </c>
      <c r="N10">
        <v>10000</v>
      </c>
      <c r="O10">
        <v>10000</v>
      </c>
      <c r="P10" s="3">
        <f t="shared" si="5"/>
        <v>20004.29981696</v>
      </c>
      <c r="Q10">
        <f t="shared" si="6"/>
        <v>2019</v>
      </c>
    </row>
    <row r="11" spans="1:17" x14ac:dyDescent="0.55000000000000004">
      <c r="A11" s="1">
        <v>43556</v>
      </c>
      <c r="B11">
        <f t="shared" si="8"/>
        <v>200</v>
      </c>
      <c r="C11">
        <v>2000</v>
      </c>
      <c r="D11">
        <v>20000</v>
      </c>
      <c r="E11">
        <v>5000</v>
      </c>
      <c r="F11">
        <f t="shared" si="0"/>
        <v>6666.666666666667</v>
      </c>
      <c r="G11">
        <v>5000</v>
      </c>
      <c r="H11">
        <f t="shared" si="1"/>
        <v>38866.666666666664</v>
      </c>
      <c r="I11" s="2">
        <f t="shared" si="7"/>
        <v>51.597803519999978</v>
      </c>
      <c r="J11">
        <f t="shared" si="2"/>
        <v>0.01</v>
      </c>
      <c r="K11" s="4">
        <f t="shared" si="3"/>
        <v>0.51597803519999974</v>
      </c>
      <c r="L11">
        <v>10</v>
      </c>
      <c r="M11" s="2">
        <f t="shared" si="4"/>
        <v>5.1597803519999976</v>
      </c>
      <c r="N11">
        <v>10000</v>
      </c>
      <c r="O11">
        <v>10000</v>
      </c>
      <c r="P11" s="3">
        <f t="shared" si="5"/>
        <v>20005.159780352002</v>
      </c>
      <c r="Q11">
        <f t="shared" si="6"/>
        <v>2019</v>
      </c>
    </row>
    <row r="12" spans="1:17" x14ac:dyDescent="0.55000000000000004">
      <c r="A12" s="1">
        <v>43586</v>
      </c>
      <c r="B12">
        <f t="shared" si="8"/>
        <v>200</v>
      </c>
      <c r="C12">
        <v>2000</v>
      </c>
      <c r="D12">
        <v>20000</v>
      </c>
      <c r="E12">
        <v>5000</v>
      </c>
      <c r="F12">
        <f t="shared" si="0"/>
        <v>6666.666666666667</v>
      </c>
      <c r="G12">
        <v>5000</v>
      </c>
      <c r="H12">
        <f t="shared" si="1"/>
        <v>38866.666666666664</v>
      </c>
      <c r="I12" s="2">
        <f t="shared" si="7"/>
        <v>61.917364223999968</v>
      </c>
      <c r="J12">
        <f t="shared" si="2"/>
        <v>0.01</v>
      </c>
      <c r="K12" s="4">
        <f t="shared" si="3"/>
        <v>0.61917364223999971</v>
      </c>
      <c r="L12">
        <v>10</v>
      </c>
      <c r="M12" s="2">
        <f t="shared" si="4"/>
        <v>6.1917364223999973</v>
      </c>
      <c r="N12">
        <v>10000</v>
      </c>
      <c r="O12">
        <v>10000</v>
      </c>
      <c r="P12" s="3">
        <f t="shared" si="5"/>
        <v>20006.191736422399</v>
      </c>
      <c r="Q12">
        <f t="shared" si="6"/>
        <v>2019</v>
      </c>
    </row>
    <row r="13" spans="1:17" x14ac:dyDescent="0.55000000000000004">
      <c r="A13" s="1">
        <v>43617</v>
      </c>
      <c r="B13">
        <f t="shared" si="8"/>
        <v>200</v>
      </c>
      <c r="C13">
        <v>2000</v>
      </c>
      <c r="D13">
        <v>20000</v>
      </c>
      <c r="E13">
        <v>5000</v>
      </c>
      <c r="F13">
        <f t="shared" si="0"/>
        <v>6666.666666666667</v>
      </c>
      <c r="G13">
        <v>5000</v>
      </c>
      <c r="H13">
        <f t="shared" si="1"/>
        <v>38866.666666666664</v>
      </c>
      <c r="I13" s="2">
        <f t="shared" si="7"/>
        <v>74.300837068799964</v>
      </c>
      <c r="J13">
        <f t="shared" si="2"/>
        <v>0.01</v>
      </c>
      <c r="K13" s="4">
        <f t="shared" si="3"/>
        <v>0.74300837068799963</v>
      </c>
      <c r="L13">
        <v>10</v>
      </c>
      <c r="M13" s="2">
        <f t="shared" si="4"/>
        <v>7.4300837068799961</v>
      </c>
      <c r="N13">
        <v>10000</v>
      </c>
      <c r="O13">
        <v>10000</v>
      </c>
      <c r="P13" s="3">
        <f t="shared" si="5"/>
        <v>20007.43008370688</v>
      </c>
      <c r="Q13">
        <f t="shared" si="6"/>
        <v>2019</v>
      </c>
    </row>
    <row r="14" spans="1:17" x14ac:dyDescent="0.55000000000000004">
      <c r="A14" s="1">
        <v>43647</v>
      </c>
      <c r="B14">
        <f t="shared" si="8"/>
        <v>200</v>
      </c>
      <c r="C14">
        <v>2000</v>
      </c>
      <c r="D14">
        <v>20000</v>
      </c>
      <c r="E14">
        <v>5000</v>
      </c>
      <c r="F14">
        <f t="shared" si="0"/>
        <v>6666.666666666667</v>
      </c>
      <c r="G14">
        <v>5000</v>
      </c>
      <c r="H14">
        <f t="shared" si="1"/>
        <v>38866.666666666664</v>
      </c>
      <c r="I14" s="2">
        <f t="shared" si="7"/>
        <v>89.16100448255996</v>
      </c>
      <c r="J14">
        <f t="shared" si="2"/>
        <v>0.01</v>
      </c>
      <c r="K14" s="4">
        <f t="shared" si="3"/>
        <v>0.89161004482559958</v>
      </c>
      <c r="L14">
        <v>10</v>
      </c>
      <c r="M14" s="2">
        <f t="shared" si="4"/>
        <v>8.916100448255996</v>
      </c>
      <c r="N14">
        <v>10000</v>
      </c>
      <c r="O14">
        <v>10000</v>
      </c>
      <c r="P14" s="3">
        <f t="shared" si="5"/>
        <v>20008.916100448256</v>
      </c>
      <c r="Q14">
        <f t="shared" si="6"/>
        <v>2019</v>
      </c>
    </row>
    <row r="15" spans="1:17" x14ac:dyDescent="0.55000000000000004">
      <c r="A15" s="1">
        <v>43678</v>
      </c>
      <c r="B15">
        <f t="shared" si="8"/>
        <v>200</v>
      </c>
      <c r="C15">
        <v>2000</v>
      </c>
      <c r="D15">
        <v>20000</v>
      </c>
      <c r="E15">
        <v>5000</v>
      </c>
      <c r="F15">
        <f t="shared" si="0"/>
        <v>6666.666666666667</v>
      </c>
      <c r="G15">
        <v>5000</v>
      </c>
      <c r="H15">
        <f t="shared" si="1"/>
        <v>38866.666666666664</v>
      </c>
      <c r="I15" s="2">
        <f t="shared" si="7"/>
        <v>106.99320537907195</v>
      </c>
      <c r="J15">
        <f t="shared" si="2"/>
        <v>0.01</v>
      </c>
      <c r="K15" s="4">
        <f t="shared" si="3"/>
        <v>1.0699320537907195</v>
      </c>
      <c r="L15">
        <v>10</v>
      </c>
      <c r="M15" s="2">
        <f t="shared" si="4"/>
        <v>10.699320537907195</v>
      </c>
      <c r="N15">
        <v>10000</v>
      </c>
      <c r="O15">
        <v>10000</v>
      </c>
      <c r="P15" s="3">
        <f t="shared" si="5"/>
        <v>20010.699320537908</v>
      </c>
      <c r="Q15">
        <f t="shared" si="6"/>
        <v>2019</v>
      </c>
    </row>
    <row r="16" spans="1:17" x14ac:dyDescent="0.55000000000000004">
      <c r="A16" s="1">
        <v>43709</v>
      </c>
      <c r="B16">
        <f t="shared" si="8"/>
        <v>200</v>
      </c>
      <c r="C16">
        <v>2000</v>
      </c>
      <c r="D16">
        <v>20000</v>
      </c>
      <c r="E16">
        <v>5000</v>
      </c>
      <c r="F16">
        <f t="shared" si="0"/>
        <v>6666.666666666667</v>
      </c>
      <c r="G16">
        <v>5000</v>
      </c>
      <c r="H16">
        <f t="shared" si="1"/>
        <v>38866.666666666664</v>
      </c>
      <c r="I16" s="2">
        <f t="shared" si="7"/>
        <v>128.39184645488635</v>
      </c>
      <c r="J16">
        <f t="shared" si="2"/>
        <v>0.01</v>
      </c>
      <c r="K16" s="4">
        <f t="shared" si="3"/>
        <v>1.2839184645488635</v>
      </c>
      <c r="L16">
        <v>10</v>
      </c>
      <c r="M16" s="2">
        <f t="shared" si="4"/>
        <v>12.839184645488634</v>
      </c>
      <c r="N16">
        <v>10000</v>
      </c>
      <c r="O16">
        <v>10000</v>
      </c>
      <c r="P16" s="3">
        <f t="shared" si="5"/>
        <v>20012.839184645487</v>
      </c>
      <c r="Q16">
        <f t="shared" si="6"/>
        <v>2019</v>
      </c>
    </row>
    <row r="17" spans="1:17" x14ac:dyDescent="0.55000000000000004">
      <c r="A17" s="1">
        <v>43739</v>
      </c>
      <c r="B17">
        <f t="shared" si="8"/>
        <v>200</v>
      </c>
      <c r="C17">
        <v>2000</v>
      </c>
      <c r="D17">
        <v>20000</v>
      </c>
      <c r="E17">
        <v>5000</v>
      </c>
      <c r="F17">
        <f t="shared" si="0"/>
        <v>6666.666666666667</v>
      </c>
      <c r="G17">
        <v>5000</v>
      </c>
      <c r="H17">
        <f t="shared" si="1"/>
        <v>38866.666666666664</v>
      </c>
      <c r="I17" s="2">
        <f t="shared" si="7"/>
        <v>154.07021574586361</v>
      </c>
      <c r="J17">
        <f t="shared" si="2"/>
        <v>0.01</v>
      </c>
      <c r="K17" s="4">
        <f t="shared" si="3"/>
        <v>1.5407021574586361</v>
      </c>
      <c r="L17">
        <v>10</v>
      </c>
      <c r="M17" s="2">
        <f t="shared" si="4"/>
        <v>15.407021574586361</v>
      </c>
      <c r="N17">
        <v>10000</v>
      </c>
      <c r="O17">
        <v>10000</v>
      </c>
      <c r="P17" s="3">
        <f t="shared" si="5"/>
        <v>20015.407021574585</v>
      </c>
      <c r="Q17">
        <f t="shared" si="6"/>
        <v>2019</v>
      </c>
    </row>
    <row r="18" spans="1:17" x14ac:dyDescent="0.55000000000000004">
      <c r="A18" s="1">
        <v>43770</v>
      </c>
      <c r="B18">
        <f t="shared" si="8"/>
        <v>200</v>
      </c>
      <c r="C18">
        <v>2000</v>
      </c>
      <c r="D18">
        <v>20000</v>
      </c>
      <c r="E18">
        <v>5000</v>
      </c>
      <c r="F18">
        <f t="shared" si="0"/>
        <v>6666.666666666667</v>
      </c>
      <c r="G18">
        <v>5000</v>
      </c>
      <c r="H18">
        <f t="shared" si="1"/>
        <v>38866.666666666664</v>
      </c>
      <c r="I18" s="2">
        <f t="shared" si="7"/>
        <v>184.88425889503631</v>
      </c>
      <c r="J18">
        <f t="shared" si="2"/>
        <v>0.01</v>
      </c>
      <c r="K18" s="4">
        <f t="shared" si="3"/>
        <v>1.8488425889503632</v>
      </c>
      <c r="L18">
        <v>10</v>
      </c>
      <c r="M18" s="2">
        <f t="shared" si="4"/>
        <v>18.488425889503631</v>
      </c>
      <c r="N18">
        <v>10000</v>
      </c>
      <c r="O18">
        <v>10000</v>
      </c>
      <c r="P18" s="3">
        <f t="shared" si="5"/>
        <v>20018.488425889504</v>
      </c>
      <c r="Q18">
        <f t="shared" si="6"/>
        <v>2019</v>
      </c>
    </row>
    <row r="19" spans="1:17" x14ac:dyDescent="0.55000000000000004">
      <c r="A19" s="1">
        <v>43800</v>
      </c>
      <c r="B19">
        <f t="shared" si="8"/>
        <v>200</v>
      </c>
      <c r="C19">
        <v>2000</v>
      </c>
      <c r="D19">
        <v>20000</v>
      </c>
      <c r="E19">
        <v>5000</v>
      </c>
      <c r="F19">
        <f t="shared" si="0"/>
        <v>6666.666666666667</v>
      </c>
      <c r="G19">
        <v>5000</v>
      </c>
      <c r="H19">
        <f t="shared" si="1"/>
        <v>38866.666666666664</v>
      </c>
      <c r="I19" s="2">
        <f t="shared" si="7"/>
        <v>221.86111067404357</v>
      </c>
      <c r="J19">
        <f t="shared" si="2"/>
        <v>0.01</v>
      </c>
      <c r="K19" s="4">
        <f t="shared" si="3"/>
        <v>2.2186111067404357</v>
      </c>
      <c r="L19">
        <v>10</v>
      </c>
      <c r="M19" s="2">
        <f t="shared" si="4"/>
        <v>22.186111067404358</v>
      </c>
      <c r="N19">
        <v>10000</v>
      </c>
      <c r="O19">
        <v>10000</v>
      </c>
      <c r="P19" s="3">
        <f t="shared" si="5"/>
        <v>20022.186111067404</v>
      </c>
      <c r="Q19">
        <f t="shared" si="6"/>
        <v>2019</v>
      </c>
    </row>
    <row r="20" spans="1:17" x14ac:dyDescent="0.55000000000000004">
      <c r="A20" s="1">
        <v>43831</v>
      </c>
      <c r="B20">
        <v>1000</v>
      </c>
      <c r="C20">
        <v>4000</v>
      </c>
      <c r="D20">
        <v>40000</v>
      </c>
      <c r="E20">
        <v>5000</v>
      </c>
      <c r="F20">
        <f t="shared" si="0"/>
        <v>13333.333333333334</v>
      </c>
      <c r="G20">
        <v>5000</v>
      </c>
      <c r="H20">
        <f t="shared" si="1"/>
        <v>68333.333333333343</v>
      </c>
      <c r="I20" s="2">
        <f t="shared" si="7"/>
        <v>266.23333280885225</v>
      </c>
      <c r="J20">
        <f t="shared" si="2"/>
        <v>0.01</v>
      </c>
      <c r="K20" s="4">
        <f t="shared" si="3"/>
        <v>2.6623333280885224</v>
      </c>
      <c r="L20">
        <v>10</v>
      </c>
      <c r="M20" s="2">
        <f t="shared" si="4"/>
        <v>26.623333280885223</v>
      </c>
      <c r="N20">
        <v>10000</v>
      </c>
      <c r="O20">
        <v>10000</v>
      </c>
      <c r="P20" s="3">
        <f t="shared" si="5"/>
        <v>20026.623333280884</v>
      </c>
      <c r="Q20">
        <f t="shared" si="6"/>
        <v>2020</v>
      </c>
    </row>
    <row r="21" spans="1:17" x14ac:dyDescent="0.55000000000000004">
      <c r="A21" s="1">
        <v>43862</v>
      </c>
      <c r="B21">
        <v>1000</v>
      </c>
      <c r="C21">
        <v>4000</v>
      </c>
      <c r="D21">
        <v>40000</v>
      </c>
      <c r="E21">
        <v>5000</v>
      </c>
      <c r="F21">
        <f t="shared" si="0"/>
        <v>13333.333333333334</v>
      </c>
      <c r="G21">
        <v>5000</v>
      </c>
      <c r="H21">
        <f t="shared" si="1"/>
        <v>68333.333333333343</v>
      </c>
      <c r="I21" s="2">
        <f t="shared" si="7"/>
        <v>319.47999937062269</v>
      </c>
      <c r="J21">
        <f t="shared" si="2"/>
        <v>0.01</v>
      </c>
      <c r="K21" s="4">
        <f t="shared" si="3"/>
        <v>3.1947999937062268</v>
      </c>
      <c r="L21">
        <v>10</v>
      </c>
      <c r="M21" s="2">
        <f t="shared" si="4"/>
        <v>31.947999937062267</v>
      </c>
      <c r="N21">
        <v>10000</v>
      </c>
      <c r="O21">
        <v>10000</v>
      </c>
      <c r="P21" s="3">
        <f t="shared" si="5"/>
        <v>20031.947999937063</v>
      </c>
      <c r="Q21">
        <f t="shared" si="6"/>
        <v>2020</v>
      </c>
    </row>
    <row r="22" spans="1:17" x14ac:dyDescent="0.55000000000000004">
      <c r="A22" s="1">
        <v>43891</v>
      </c>
      <c r="B22">
        <v>1000</v>
      </c>
      <c r="C22">
        <v>4000</v>
      </c>
      <c r="D22">
        <v>40000</v>
      </c>
      <c r="E22">
        <v>5000</v>
      </c>
      <c r="F22">
        <f t="shared" si="0"/>
        <v>13333.333333333334</v>
      </c>
      <c r="G22">
        <v>5000</v>
      </c>
      <c r="H22">
        <f t="shared" si="1"/>
        <v>68333.333333333343</v>
      </c>
      <c r="I22" s="2">
        <f t="shared" si="7"/>
        <v>383.37599924474722</v>
      </c>
      <c r="J22">
        <f t="shared" si="2"/>
        <v>0.01</v>
      </c>
      <c r="K22" s="4">
        <f t="shared" si="3"/>
        <v>3.8337599924474723</v>
      </c>
      <c r="L22">
        <v>10</v>
      </c>
      <c r="M22" s="2">
        <f t="shared" si="4"/>
        <v>38.337599924474723</v>
      </c>
      <c r="N22">
        <v>10000</v>
      </c>
      <c r="O22">
        <v>10000</v>
      </c>
      <c r="P22" s="3">
        <f t="shared" si="5"/>
        <v>20038.337599924474</v>
      </c>
      <c r="Q22">
        <f t="shared" si="6"/>
        <v>2020</v>
      </c>
    </row>
    <row r="23" spans="1:17" x14ac:dyDescent="0.55000000000000004">
      <c r="A23" s="1">
        <v>43922</v>
      </c>
      <c r="B23">
        <v>1000</v>
      </c>
      <c r="C23">
        <v>4000</v>
      </c>
      <c r="D23">
        <v>40000</v>
      </c>
      <c r="E23">
        <v>5000</v>
      </c>
      <c r="F23">
        <f t="shared" si="0"/>
        <v>13333.333333333334</v>
      </c>
      <c r="G23">
        <v>5000</v>
      </c>
      <c r="H23">
        <f t="shared" si="1"/>
        <v>68333.333333333343</v>
      </c>
      <c r="I23" s="2">
        <f t="shared" si="7"/>
        <v>460.05119909369665</v>
      </c>
      <c r="J23">
        <f t="shared" si="2"/>
        <v>0.01</v>
      </c>
      <c r="K23" s="4">
        <f t="shared" si="3"/>
        <v>4.6005119909369663</v>
      </c>
      <c r="L23">
        <v>10</v>
      </c>
      <c r="M23" s="2">
        <f t="shared" si="4"/>
        <v>46.005119909369661</v>
      </c>
      <c r="N23">
        <v>10000</v>
      </c>
      <c r="O23">
        <v>10000</v>
      </c>
      <c r="P23" s="3">
        <f t="shared" si="5"/>
        <v>20046.005119909369</v>
      </c>
      <c r="Q23">
        <f t="shared" si="6"/>
        <v>2020</v>
      </c>
    </row>
    <row r="24" spans="1:17" x14ac:dyDescent="0.55000000000000004">
      <c r="A24" s="1">
        <v>43952</v>
      </c>
      <c r="B24">
        <v>1000</v>
      </c>
      <c r="C24">
        <v>4000</v>
      </c>
      <c r="D24">
        <v>40000</v>
      </c>
      <c r="E24">
        <v>5000</v>
      </c>
      <c r="F24">
        <f t="shared" si="0"/>
        <v>13333.333333333334</v>
      </c>
      <c r="G24">
        <v>5000</v>
      </c>
      <c r="H24">
        <f t="shared" si="1"/>
        <v>68333.333333333343</v>
      </c>
      <c r="I24" s="2">
        <f t="shared" si="7"/>
        <v>552.06143891243596</v>
      </c>
      <c r="J24">
        <f t="shared" si="2"/>
        <v>0.01</v>
      </c>
      <c r="K24" s="4">
        <f t="shared" si="3"/>
        <v>5.5206143891243595</v>
      </c>
      <c r="L24">
        <v>10</v>
      </c>
      <c r="M24" s="2">
        <f t="shared" si="4"/>
        <v>55.206143891243599</v>
      </c>
      <c r="N24">
        <v>10000</v>
      </c>
      <c r="O24">
        <v>10000</v>
      </c>
      <c r="P24" s="3">
        <f t="shared" si="5"/>
        <v>20055.206143891242</v>
      </c>
      <c r="Q24">
        <f t="shared" si="6"/>
        <v>2020</v>
      </c>
    </row>
    <row r="25" spans="1:17" x14ac:dyDescent="0.55000000000000004">
      <c r="A25" s="1">
        <v>43983</v>
      </c>
      <c r="B25">
        <v>1000</v>
      </c>
      <c r="C25">
        <v>4000</v>
      </c>
      <c r="D25">
        <v>40000</v>
      </c>
      <c r="E25">
        <v>5000</v>
      </c>
      <c r="F25">
        <f t="shared" si="0"/>
        <v>13333.333333333334</v>
      </c>
      <c r="G25">
        <v>5000</v>
      </c>
      <c r="H25">
        <f t="shared" si="1"/>
        <v>68333.333333333343</v>
      </c>
      <c r="I25" s="2">
        <f t="shared" si="7"/>
        <v>662.47372669492313</v>
      </c>
      <c r="J25">
        <f t="shared" si="2"/>
        <v>0.01</v>
      </c>
      <c r="K25" s="4">
        <f t="shared" si="3"/>
        <v>6.6247372669492313</v>
      </c>
      <c r="L25">
        <v>10</v>
      </c>
      <c r="M25" s="2">
        <f t="shared" si="4"/>
        <v>66.247372669492307</v>
      </c>
      <c r="N25">
        <v>10000</v>
      </c>
      <c r="O25">
        <v>10000</v>
      </c>
      <c r="P25" s="3">
        <f t="shared" si="5"/>
        <v>20066.247372669492</v>
      </c>
      <c r="Q25">
        <f t="shared" si="6"/>
        <v>2020</v>
      </c>
    </row>
    <row r="26" spans="1:17" x14ac:dyDescent="0.55000000000000004">
      <c r="A26" s="1">
        <v>44013</v>
      </c>
      <c r="B26">
        <v>1000</v>
      </c>
      <c r="C26">
        <v>4000</v>
      </c>
      <c r="D26">
        <v>40000</v>
      </c>
      <c r="E26">
        <v>5000</v>
      </c>
      <c r="F26">
        <f t="shared" si="0"/>
        <v>13333.333333333334</v>
      </c>
      <c r="G26">
        <v>5000</v>
      </c>
      <c r="H26">
        <f t="shared" si="1"/>
        <v>68333.333333333343</v>
      </c>
      <c r="I26" s="2">
        <f t="shared" si="7"/>
        <v>794.96847203390769</v>
      </c>
      <c r="J26">
        <f t="shared" si="2"/>
        <v>0.01</v>
      </c>
      <c r="K26" s="4">
        <f t="shared" si="3"/>
        <v>7.9496847203390768</v>
      </c>
      <c r="L26">
        <v>10</v>
      </c>
      <c r="M26" s="2">
        <f t="shared" si="4"/>
        <v>79.496847203390772</v>
      </c>
      <c r="N26">
        <v>10000</v>
      </c>
      <c r="O26">
        <v>10000</v>
      </c>
      <c r="P26" s="3">
        <f t="shared" si="5"/>
        <v>20079.496847203391</v>
      </c>
      <c r="Q26">
        <f t="shared" si="6"/>
        <v>2020</v>
      </c>
    </row>
    <row r="27" spans="1:17" x14ac:dyDescent="0.55000000000000004">
      <c r="A27" s="1">
        <v>44044</v>
      </c>
      <c r="B27">
        <v>1000</v>
      </c>
      <c r="C27">
        <v>4000</v>
      </c>
      <c r="D27">
        <v>40000</v>
      </c>
      <c r="E27">
        <v>5000</v>
      </c>
      <c r="F27">
        <f t="shared" si="0"/>
        <v>13333.333333333334</v>
      </c>
      <c r="G27">
        <v>5000</v>
      </c>
      <c r="H27">
        <f t="shared" si="1"/>
        <v>68333.333333333343</v>
      </c>
      <c r="I27" s="2">
        <f t="shared" si="7"/>
        <v>953.9621664406892</v>
      </c>
      <c r="J27">
        <f t="shared" si="2"/>
        <v>0.01</v>
      </c>
      <c r="K27" s="4">
        <f t="shared" si="3"/>
        <v>9.5396216644068925</v>
      </c>
      <c r="L27">
        <v>10</v>
      </c>
      <c r="M27" s="2">
        <f t="shared" si="4"/>
        <v>95.396216644068929</v>
      </c>
      <c r="N27">
        <v>10000</v>
      </c>
      <c r="O27">
        <v>10000</v>
      </c>
      <c r="P27" s="3">
        <f t="shared" si="5"/>
        <v>20095.396216644069</v>
      </c>
      <c r="Q27">
        <f t="shared" si="6"/>
        <v>2020</v>
      </c>
    </row>
    <row r="28" spans="1:17" x14ac:dyDescent="0.55000000000000004">
      <c r="A28" s="1">
        <v>44075</v>
      </c>
      <c r="B28">
        <v>1000</v>
      </c>
      <c r="C28">
        <v>4000</v>
      </c>
      <c r="D28">
        <v>40000</v>
      </c>
      <c r="E28">
        <v>5000</v>
      </c>
      <c r="F28">
        <f t="shared" si="0"/>
        <v>13333.333333333334</v>
      </c>
      <c r="G28">
        <v>5000</v>
      </c>
      <c r="H28">
        <f t="shared" si="1"/>
        <v>68333.333333333343</v>
      </c>
      <c r="I28" s="2">
        <f t="shared" si="7"/>
        <v>1144.7545997288271</v>
      </c>
      <c r="J28">
        <f t="shared" si="2"/>
        <v>0.01</v>
      </c>
      <c r="K28" s="4">
        <f t="shared" si="3"/>
        <v>11.447545997288271</v>
      </c>
      <c r="L28">
        <v>10</v>
      </c>
      <c r="M28" s="2">
        <f t="shared" si="4"/>
        <v>114.47545997288272</v>
      </c>
      <c r="N28">
        <v>10000</v>
      </c>
      <c r="O28">
        <v>10000</v>
      </c>
      <c r="P28" s="3">
        <f t="shared" si="5"/>
        <v>20114.475459972884</v>
      </c>
      <c r="Q28">
        <f t="shared" si="6"/>
        <v>2020</v>
      </c>
    </row>
    <row r="29" spans="1:17" x14ac:dyDescent="0.55000000000000004">
      <c r="A29" s="1">
        <v>44105</v>
      </c>
      <c r="B29">
        <v>1000</v>
      </c>
      <c r="C29">
        <v>4000</v>
      </c>
      <c r="D29">
        <v>40000</v>
      </c>
      <c r="E29">
        <v>5000</v>
      </c>
      <c r="F29">
        <f t="shared" si="0"/>
        <v>13333.333333333334</v>
      </c>
      <c r="G29">
        <v>5000</v>
      </c>
      <c r="H29">
        <f t="shared" si="1"/>
        <v>68333.333333333343</v>
      </c>
      <c r="I29" s="2">
        <f t="shared" si="7"/>
        <v>1373.7055196745926</v>
      </c>
      <c r="J29">
        <f t="shared" si="2"/>
        <v>0.01</v>
      </c>
      <c r="K29" s="4">
        <f t="shared" si="3"/>
        <v>13.737055196745926</v>
      </c>
      <c r="L29">
        <v>10</v>
      </c>
      <c r="M29" s="2">
        <f t="shared" si="4"/>
        <v>137.37055196745925</v>
      </c>
      <c r="N29">
        <v>10000</v>
      </c>
      <c r="O29">
        <v>10000</v>
      </c>
      <c r="P29" s="3">
        <f t="shared" si="5"/>
        <v>20137.370551967459</v>
      </c>
      <c r="Q29">
        <f t="shared" si="6"/>
        <v>2020</v>
      </c>
    </row>
    <row r="30" spans="1:17" x14ac:dyDescent="0.55000000000000004">
      <c r="A30" s="1">
        <v>44136</v>
      </c>
      <c r="B30">
        <v>1000</v>
      </c>
      <c r="C30">
        <v>4000</v>
      </c>
      <c r="D30">
        <v>40000</v>
      </c>
      <c r="E30">
        <v>5000</v>
      </c>
      <c r="F30">
        <f t="shared" si="0"/>
        <v>13333.333333333334</v>
      </c>
      <c r="G30">
        <v>5000</v>
      </c>
      <c r="H30">
        <f t="shared" si="1"/>
        <v>68333.333333333343</v>
      </c>
      <c r="I30" s="2">
        <f t="shared" si="7"/>
        <v>1648.4466236095111</v>
      </c>
      <c r="J30">
        <f t="shared" si="2"/>
        <v>0.01</v>
      </c>
      <c r="K30" s="4">
        <f t="shared" si="3"/>
        <v>16.484466236095113</v>
      </c>
      <c r="L30">
        <v>10</v>
      </c>
      <c r="M30" s="2">
        <f t="shared" si="4"/>
        <v>164.84466236095113</v>
      </c>
      <c r="N30">
        <v>10000</v>
      </c>
      <c r="O30">
        <v>10000</v>
      </c>
      <c r="P30" s="3">
        <f t="shared" si="5"/>
        <v>20164.844662360952</v>
      </c>
      <c r="Q30">
        <f t="shared" si="6"/>
        <v>2020</v>
      </c>
    </row>
    <row r="31" spans="1:17" x14ac:dyDescent="0.55000000000000004">
      <c r="A31" s="1">
        <v>44166</v>
      </c>
      <c r="B31">
        <v>1000</v>
      </c>
      <c r="C31">
        <v>4000</v>
      </c>
      <c r="D31">
        <v>40000</v>
      </c>
      <c r="E31">
        <v>5000</v>
      </c>
      <c r="F31">
        <f t="shared" si="0"/>
        <v>13333.333333333334</v>
      </c>
      <c r="G31">
        <v>5000</v>
      </c>
      <c r="H31">
        <f t="shared" si="1"/>
        <v>68333.333333333343</v>
      </c>
      <c r="I31" s="2">
        <f t="shared" si="7"/>
        <v>1978.1359483314131</v>
      </c>
      <c r="J31">
        <f t="shared" si="2"/>
        <v>0.01</v>
      </c>
      <c r="K31" s="4">
        <f t="shared" si="3"/>
        <v>19.78135948331413</v>
      </c>
      <c r="L31">
        <v>10</v>
      </c>
      <c r="M31" s="2">
        <f t="shared" si="4"/>
        <v>197.81359483314131</v>
      </c>
      <c r="N31">
        <v>10000</v>
      </c>
      <c r="O31">
        <v>10000</v>
      </c>
      <c r="P31" s="3">
        <f t="shared" si="5"/>
        <v>20197.81359483314</v>
      </c>
      <c r="Q31">
        <f t="shared" si="6"/>
        <v>2020</v>
      </c>
    </row>
    <row r="32" spans="1:17" x14ac:dyDescent="0.55000000000000004">
      <c r="A32" s="1">
        <v>44197</v>
      </c>
      <c r="B32">
        <v>2000</v>
      </c>
      <c r="C32">
        <v>6000</v>
      </c>
      <c r="D32">
        <v>40000</v>
      </c>
      <c r="E32">
        <v>5000</v>
      </c>
      <c r="F32">
        <f t="shared" si="0"/>
        <v>13333.333333333334</v>
      </c>
      <c r="G32">
        <v>5000</v>
      </c>
      <c r="H32">
        <f t="shared" si="1"/>
        <v>71333.333333333328</v>
      </c>
      <c r="I32" s="2">
        <f t="shared" si="7"/>
        <v>2373.7631379976956</v>
      </c>
      <c r="J32">
        <f t="shared" si="2"/>
        <v>0.01</v>
      </c>
      <c r="K32" s="4">
        <f t="shared" si="3"/>
        <v>23.737631379976957</v>
      </c>
      <c r="L32">
        <v>10</v>
      </c>
      <c r="M32" s="2">
        <f t="shared" si="4"/>
        <v>237.37631379976958</v>
      </c>
      <c r="N32">
        <f>N31*2</f>
        <v>20000</v>
      </c>
      <c r="O32">
        <f>O31*2</f>
        <v>20000</v>
      </c>
      <c r="P32" s="3">
        <f t="shared" si="5"/>
        <v>40237.376313799767</v>
      </c>
      <c r="Q32">
        <f t="shared" si="6"/>
        <v>2021</v>
      </c>
    </row>
    <row r="33" spans="1:17" x14ac:dyDescent="0.55000000000000004">
      <c r="A33" s="1">
        <v>44228</v>
      </c>
      <c r="B33">
        <v>2000</v>
      </c>
      <c r="C33">
        <v>6000</v>
      </c>
      <c r="D33">
        <v>40000</v>
      </c>
      <c r="E33">
        <v>5000</v>
      </c>
      <c r="F33">
        <f t="shared" si="0"/>
        <v>13333.333333333334</v>
      </c>
      <c r="G33">
        <v>5000</v>
      </c>
      <c r="H33">
        <f t="shared" si="1"/>
        <v>71333.333333333328</v>
      </c>
      <c r="I33" s="2">
        <f t="shared" si="7"/>
        <v>2848.5157655972348</v>
      </c>
      <c r="J33">
        <f t="shared" si="2"/>
        <v>0.01</v>
      </c>
      <c r="K33" s="4">
        <f t="shared" si="3"/>
        <v>28.485157655972348</v>
      </c>
      <c r="L33">
        <v>10</v>
      </c>
      <c r="M33" s="2">
        <f t="shared" si="4"/>
        <v>284.85157655972347</v>
      </c>
      <c r="N33">
        <f>N32</f>
        <v>20000</v>
      </c>
      <c r="O33">
        <f>O32</f>
        <v>20000</v>
      </c>
      <c r="P33" s="3">
        <f t="shared" si="5"/>
        <v>40284.851576559726</v>
      </c>
      <c r="Q33">
        <f t="shared" si="6"/>
        <v>2021</v>
      </c>
    </row>
    <row r="34" spans="1:17" x14ac:dyDescent="0.55000000000000004">
      <c r="A34" s="1">
        <v>44256</v>
      </c>
      <c r="B34">
        <v>2000</v>
      </c>
      <c r="C34">
        <v>6000</v>
      </c>
      <c r="D34">
        <v>40000</v>
      </c>
      <c r="E34">
        <v>5000</v>
      </c>
      <c r="F34">
        <f t="shared" si="0"/>
        <v>13333.333333333334</v>
      </c>
      <c r="G34">
        <v>5000</v>
      </c>
      <c r="H34">
        <f t="shared" si="1"/>
        <v>71333.333333333328</v>
      </c>
      <c r="I34" s="2">
        <f t="shared" si="7"/>
        <v>3418.2189187166819</v>
      </c>
      <c r="J34">
        <f t="shared" si="2"/>
        <v>0.01</v>
      </c>
      <c r="K34" s="4">
        <f t="shared" si="3"/>
        <v>34.18218918716682</v>
      </c>
      <c r="L34">
        <v>10</v>
      </c>
      <c r="M34" s="2">
        <f t="shared" si="4"/>
        <v>341.82189187166819</v>
      </c>
      <c r="N34">
        <f t="shared" ref="N34:O43" si="9">N33</f>
        <v>20000</v>
      </c>
      <c r="O34">
        <f t="shared" si="9"/>
        <v>20000</v>
      </c>
      <c r="P34" s="3">
        <f t="shared" si="5"/>
        <v>40341.821891871667</v>
      </c>
      <c r="Q34">
        <f t="shared" si="6"/>
        <v>2021</v>
      </c>
    </row>
    <row r="35" spans="1:17" x14ac:dyDescent="0.55000000000000004">
      <c r="A35" s="1">
        <v>44287</v>
      </c>
      <c r="B35">
        <v>2000</v>
      </c>
      <c r="C35">
        <v>6000</v>
      </c>
      <c r="D35">
        <v>40000</v>
      </c>
      <c r="E35">
        <v>5000</v>
      </c>
      <c r="F35">
        <f t="shared" si="0"/>
        <v>13333.333333333334</v>
      </c>
      <c r="G35">
        <v>5000</v>
      </c>
      <c r="H35">
        <f t="shared" si="1"/>
        <v>71333.333333333328</v>
      </c>
      <c r="I35" s="2">
        <f t="shared" si="7"/>
        <v>4101.8627024600182</v>
      </c>
      <c r="J35">
        <f t="shared" si="2"/>
        <v>0.01</v>
      </c>
      <c r="K35" s="4">
        <f t="shared" si="3"/>
        <v>41.018627024600185</v>
      </c>
      <c r="L35">
        <v>10</v>
      </c>
      <c r="M35" s="2">
        <f t="shared" si="4"/>
        <v>410.18627024600187</v>
      </c>
      <c r="N35">
        <f t="shared" si="9"/>
        <v>20000</v>
      </c>
      <c r="O35">
        <f t="shared" si="9"/>
        <v>20000</v>
      </c>
      <c r="P35" s="3">
        <f t="shared" si="5"/>
        <v>40410.186270245998</v>
      </c>
      <c r="Q35">
        <f t="shared" si="6"/>
        <v>2021</v>
      </c>
    </row>
    <row r="36" spans="1:17" x14ac:dyDescent="0.55000000000000004">
      <c r="A36" s="1">
        <v>44317</v>
      </c>
      <c r="B36">
        <v>2000</v>
      </c>
      <c r="C36">
        <v>6000</v>
      </c>
      <c r="D36">
        <v>40000</v>
      </c>
      <c r="E36">
        <v>5000</v>
      </c>
      <c r="F36">
        <f t="shared" si="0"/>
        <v>13333.333333333334</v>
      </c>
      <c r="G36">
        <v>5000</v>
      </c>
      <c r="H36">
        <f t="shared" si="1"/>
        <v>71333.333333333328</v>
      </c>
      <c r="I36" s="2">
        <f t="shared" si="7"/>
        <v>4922.2352429520215</v>
      </c>
      <c r="J36">
        <f t="shared" si="2"/>
        <v>0.01</v>
      </c>
      <c r="K36" s="4">
        <f t="shared" si="3"/>
        <v>49.222352429520214</v>
      </c>
      <c r="L36">
        <v>10</v>
      </c>
      <c r="M36" s="2">
        <f t="shared" si="4"/>
        <v>492.22352429520214</v>
      </c>
      <c r="N36">
        <f t="shared" si="9"/>
        <v>20000</v>
      </c>
      <c r="O36">
        <f t="shared" si="9"/>
        <v>20000</v>
      </c>
      <c r="P36" s="3">
        <f t="shared" si="5"/>
        <v>40492.223524295201</v>
      </c>
      <c r="Q36">
        <f t="shared" si="6"/>
        <v>2021</v>
      </c>
    </row>
    <row r="37" spans="1:17" x14ac:dyDescent="0.55000000000000004">
      <c r="A37" s="1">
        <v>44348</v>
      </c>
      <c r="B37">
        <v>2000</v>
      </c>
      <c r="C37">
        <v>6000</v>
      </c>
      <c r="D37">
        <v>40000</v>
      </c>
      <c r="E37">
        <v>5000</v>
      </c>
      <c r="F37">
        <f t="shared" si="0"/>
        <v>13333.333333333334</v>
      </c>
      <c r="G37">
        <v>5000</v>
      </c>
      <c r="H37">
        <f t="shared" si="1"/>
        <v>71333.333333333328</v>
      </c>
      <c r="I37" s="2">
        <f t="shared" si="7"/>
        <v>5906.6822915424254</v>
      </c>
      <c r="J37">
        <f t="shared" si="2"/>
        <v>0.01</v>
      </c>
      <c r="K37" s="4">
        <f t="shared" si="3"/>
        <v>59.066822915424254</v>
      </c>
      <c r="L37">
        <v>10</v>
      </c>
      <c r="M37" s="2">
        <f t="shared" si="4"/>
        <v>590.66822915424257</v>
      </c>
      <c r="N37">
        <f t="shared" si="9"/>
        <v>20000</v>
      </c>
      <c r="O37">
        <f t="shared" si="9"/>
        <v>20000</v>
      </c>
      <c r="P37" s="3">
        <f t="shared" si="5"/>
        <v>40590.668229154246</v>
      </c>
      <c r="Q37">
        <f t="shared" si="6"/>
        <v>2021</v>
      </c>
    </row>
    <row r="38" spans="1:17" x14ac:dyDescent="0.55000000000000004">
      <c r="A38" s="1">
        <v>44378</v>
      </c>
      <c r="B38">
        <v>2000</v>
      </c>
      <c r="C38">
        <v>6000</v>
      </c>
      <c r="D38">
        <v>40000</v>
      </c>
      <c r="E38">
        <v>5000</v>
      </c>
      <c r="F38">
        <f t="shared" si="0"/>
        <v>13333.333333333334</v>
      </c>
      <c r="G38">
        <v>5000</v>
      </c>
      <c r="H38">
        <f t="shared" si="1"/>
        <v>71333.333333333328</v>
      </c>
      <c r="I38" s="2">
        <f t="shared" si="7"/>
        <v>7088.0187498509104</v>
      </c>
      <c r="J38">
        <f t="shared" si="2"/>
        <v>0.01</v>
      </c>
      <c r="K38" s="4">
        <f t="shared" si="3"/>
        <v>70.880187498509102</v>
      </c>
      <c r="L38">
        <v>10</v>
      </c>
      <c r="M38" s="2">
        <f t="shared" si="4"/>
        <v>708.80187498509099</v>
      </c>
      <c r="N38">
        <f t="shared" si="9"/>
        <v>20000</v>
      </c>
      <c r="O38">
        <f t="shared" si="9"/>
        <v>20000</v>
      </c>
      <c r="P38" s="3">
        <f t="shared" si="5"/>
        <v>40708.801874985089</v>
      </c>
      <c r="Q38">
        <f t="shared" si="6"/>
        <v>2021</v>
      </c>
    </row>
    <row r="39" spans="1:17" x14ac:dyDescent="0.55000000000000004">
      <c r="A39" s="1">
        <v>44409</v>
      </c>
      <c r="B39">
        <v>2000</v>
      </c>
      <c r="C39">
        <v>6000</v>
      </c>
      <c r="D39">
        <v>40000</v>
      </c>
      <c r="E39">
        <v>5000</v>
      </c>
      <c r="F39">
        <f t="shared" si="0"/>
        <v>13333.333333333334</v>
      </c>
      <c r="G39">
        <v>5000</v>
      </c>
      <c r="H39">
        <f t="shared" si="1"/>
        <v>71333.333333333328</v>
      </c>
      <c r="I39" s="2">
        <f t="shared" si="7"/>
        <v>8505.6224998210928</v>
      </c>
      <c r="J39">
        <f t="shared" si="2"/>
        <v>0.01</v>
      </c>
      <c r="K39" s="4">
        <f t="shared" si="3"/>
        <v>85.056224998210936</v>
      </c>
      <c r="L39">
        <v>10</v>
      </c>
      <c r="M39" s="2">
        <f t="shared" si="4"/>
        <v>850.56224998210939</v>
      </c>
      <c r="N39">
        <f t="shared" si="9"/>
        <v>20000</v>
      </c>
      <c r="O39">
        <f t="shared" si="9"/>
        <v>20000</v>
      </c>
      <c r="P39" s="3">
        <f t="shared" si="5"/>
        <v>40850.562249982111</v>
      </c>
      <c r="Q39">
        <f t="shared" si="6"/>
        <v>2021</v>
      </c>
    </row>
    <row r="40" spans="1:17" x14ac:dyDescent="0.55000000000000004">
      <c r="A40" s="1">
        <v>44440</v>
      </c>
      <c r="B40">
        <v>2000</v>
      </c>
      <c r="C40">
        <v>6000</v>
      </c>
      <c r="D40">
        <v>40000</v>
      </c>
      <c r="E40">
        <v>5000</v>
      </c>
      <c r="F40">
        <f t="shared" si="0"/>
        <v>13333.333333333334</v>
      </c>
      <c r="G40">
        <v>5000</v>
      </c>
      <c r="H40">
        <f t="shared" si="1"/>
        <v>71333.333333333328</v>
      </c>
      <c r="I40" s="2">
        <f t="shared" si="7"/>
        <v>10206.746999785311</v>
      </c>
      <c r="J40">
        <f t="shared" si="2"/>
        <v>0.01</v>
      </c>
      <c r="K40" s="4">
        <f t="shared" si="3"/>
        <v>102.06746999785311</v>
      </c>
      <c r="L40">
        <v>10</v>
      </c>
      <c r="M40" s="2">
        <f t="shared" si="4"/>
        <v>1020.6746999785311</v>
      </c>
      <c r="N40">
        <f t="shared" si="9"/>
        <v>20000</v>
      </c>
      <c r="O40">
        <f t="shared" si="9"/>
        <v>20000</v>
      </c>
      <c r="P40" s="3">
        <f t="shared" si="5"/>
        <v>41020.674699978532</v>
      </c>
      <c r="Q40">
        <f t="shared" si="6"/>
        <v>2021</v>
      </c>
    </row>
    <row r="41" spans="1:17" x14ac:dyDescent="0.55000000000000004">
      <c r="A41" s="1">
        <v>44470</v>
      </c>
      <c r="B41">
        <v>2000</v>
      </c>
      <c r="C41">
        <v>6000</v>
      </c>
      <c r="D41">
        <v>40000</v>
      </c>
      <c r="E41">
        <v>5000</v>
      </c>
      <c r="F41">
        <f t="shared" si="0"/>
        <v>13333.333333333334</v>
      </c>
      <c r="G41">
        <v>5000</v>
      </c>
      <c r="H41">
        <f t="shared" si="1"/>
        <v>71333.333333333328</v>
      </c>
      <c r="I41" s="2">
        <f t="shared" si="7"/>
        <v>12248.096399742373</v>
      </c>
      <c r="J41">
        <f t="shared" si="2"/>
        <v>0.01</v>
      </c>
      <c r="K41" s="4">
        <f t="shared" si="3"/>
        <v>122.48096399742373</v>
      </c>
      <c r="L41">
        <v>10</v>
      </c>
      <c r="M41" s="2">
        <f t="shared" si="4"/>
        <v>1224.8096399742374</v>
      </c>
      <c r="N41">
        <f t="shared" si="9"/>
        <v>20000</v>
      </c>
      <c r="O41">
        <f t="shared" si="9"/>
        <v>20000</v>
      </c>
      <c r="P41" s="3">
        <f t="shared" si="5"/>
        <v>41224.809639974235</v>
      </c>
      <c r="Q41">
        <f t="shared" si="6"/>
        <v>2021</v>
      </c>
    </row>
    <row r="42" spans="1:17" x14ac:dyDescent="0.55000000000000004">
      <c r="A42" s="1">
        <v>44501</v>
      </c>
      <c r="B42">
        <v>2000</v>
      </c>
      <c r="C42">
        <v>6000</v>
      </c>
      <c r="D42">
        <v>40000</v>
      </c>
      <c r="E42">
        <v>5000</v>
      </c>
      <c r="F42">
        <f t="shared" si="0"/>
        <v>13333.333333333334</v>
      </c>
      <c r="G42">
        <v>5000</v>
      </c>
      <c r="H42">
        <f t="shared" si="1"/>
        <v>71333.333333333328</v>
      </c>
      <c r="I42" s="2">
        <f t="shared" si="7"/>
        <v>14697.715679690848</v>
      </c>
      <c r="J42">
        <f t="shared" si="2"/>
        <v>0.01</v>
      </c>
      <c r="K42" s="4">
        <f t="shared" si="3"/>
        <v>146.97715679690847</v>
      </c>
      <c r="L42">
        <v>10</v>
      </c>
      <c r="M42" s="2">
        <f t="shared" si="4"/>
        <v>1469.7715679690848</v>
      </c>
      <c r="N42">
        <f t="shared" si="9"/>
        <v>20000</v>
      </c>
      <c r="O42">
        <f t="shared" si="9"/>
        <v>20000</v>
      </c>
      <c r="P42" s="3">
        <f t="shared" si="5"/>
        <v>41469.771567969088</v>
      </c>
      <c r="Q42">
        <f t="shared" si="6"/>
        <v>2021</v>
      </c>
    </row>
    <row r="43" spans="1:17" x14ac:dyDescent="0.55000000000000004">
      <c r="A43" s="1">
        <v>44531</v>
      </c>
      <c r="B43">
        <v>2000</v>
      </c>
      <c r="C43">
        <v>6000</v>
      </c>
      <c r="D43">
        <v>40000</v>
      </c>
      <c r="E43">
        <v>5000</v>
      </c>
      <c r="F43">
        <f t="shared" si="0"/>
        <v>13333.333333333334</v>
      </c>
      <c r="G43">
        <v>5000</v>
      </c>
      <c r="H43">
        <f t="shared" si="1"/>
        <v>71333.333333333328</v>
      </c>
      <c r="I43" s="2">
        <f t="shared" si="7"/>
        <v>17637.258815629015</v>
      </c>
      <c r="J43">
        <f t="shared" si="2"/>
        <v>0.01</v>
      </c>
      <c r="K43" s="4">
        <f t="shared" si="3"/>
        <v>176.37258815629016</v>
      </c>
      <c r="L43">
        <v>10</v>
      </c>
      <c r="M43" s="2">
        <f t="shared" si="4"/>
        <v>1763.7258815629016</v>
      </c>
      <c r="N43">
        <f t="shared" si="9"/>
        <v>20000</v>
      </c>
      <c r="O43">
        <f t="shared" si="9"/>
        <v>20000</v>
      </c>
      <c r="P43" s="3">
        <f t="shared" si="5"/>
        <v>41763.725881562903</v>
      </c>
      <c r="Q43">
        <f t="shared" si="6"/>
        <v>2021</v>
      </c>
    </row>
    <row r="44" spans="1:17" x14ac:dyDescent="0.55000000000000004">
      <c r="A44" s="1">
        <v>44562</v>
      </c>
      <c r="B44">
        <f>4000</f>
        <v>4000</v>
      </c>
      <c r="C44">
        <v>8000</v>
      </c>
      <c r="D44">
        <v>40000</v>
      </c>
      <c r="E44">
        <v>5000</v>
      </c>
      <c r="F44">
        <f t="shared" si="0"/>
        <v>13333.333333333334</v>
      </c>
      <c r="G44">
        <v>5000</v>
      </c>
      <c r="H44">
        <f t="shared" si="1"/>
        <v>75333.333333333328</v>
      </c>
      <c r="I44" s="2">
        <f t="shared" si="7"/>
        <v>21164.710578754817</v>
      </c>
      <c r="J44">
        <f t="shared" si="2"/>
        <v>0.01</v>
      </c>
      <c r="K44" s="4">
        <f t="shared" si="3"/>
        <v>211.64710578754818</v>
      </c>
      <c r="L44">
        <v>10</v>
      </c>
      <c r="M44" s="2">
        <f t="shared" si="4"/>
        <v>2116.4710578754821</v>
      </c>
      <c r="N44">
        <f>N43*2</f>
        <v>40000</v>
      </c>
      <c r="O44">
        <f>O43*2</f>
        <v>40000</v>
      </c>
      <c r="P44" s="3">
        <f t="shared" si="5"/>
        <v>82116.471057875489</v>
      </c>
      <c r="Q44">
        <f t="shared" si="6"/>
        <v>2022</v>
      </c>
    </row>
    <row r="45" spans="1:17" x14ac:dyDescent="0.55000000000000004">
      <c r="A45" s="1">
        <v>44593</v>
      </c>
      <c r="B45">
        <f>4000</f>
        <v>4000</v>
      </c>
      <c r="C45">
        <v>8000</v>
      </c>
      <c r="D45">
        <v>40000</v>
      </c>
      <c r="E45">
        <v>5000</v>
      </c>
      <c r="F45">
        <f t="shared" si="0"/>
        <v>13333.333333333334</v>
      </c>
      <c r="G45">
        <v>5000</v>
      </c>
      <c r="H45">
        <f t="shared" si="1"/>
        <v>75333.333333333328</v>
      </c>
      <c r="I45" s="2">
        <f t="shared" si="7"/>
        <v>25397.652694505781</v>
      </c>
      <c r="J45">
        <f t="shared" si="2"/>
        <v>0.01</v>
      </c>
      <c r="K45" s="4">
        <f t="shared" si="3"/>
        <v>253.97652694505783</v>
      </c>
      <c r="L45">
        <v>10</v>
      </c>
      <c r="M45" s="2">
        <f t="shared" si="4"/>
        <v>2539.7652694505782</v>
      </c>
      <c r="N45">
        <f>N44</f>
        <v>40000</v>
      </c>
      <c r="O45">
        <f>O44</f>
        <v>40000</v>
      </c>
      <c r="P45" s="3">
        <f t="shared" si="5"/>
        <v>82539.765269450581</v>
      </c>
      <c r="Q45">
        <f t="shared" si="6"/>
        <v>2022</v>
      </c>
    </row>
    <row r="46" spans="1:17" x14ac:dyDescent="0.55000000000000004">
      <c r="A46" s="1">
        <v>44621</v>
      </c>
      <c r="B46">
        <f>4000</f>
        <v>4000</v>
      </c>
      <c r="C46">
        <v>8000</v>
      </c>
      <c r="D46">
        <v>40000</v>
      </c>
      <c r="E46">
        <v>5000</v>
      </c>
      <c r="F46">
        <f t="shared" si="0"/>
        <v>13333.333333333334</v>
      </c>
      <c r="G46">
        <v>5000</v>
      </c>
      <c r="H46">
        <f t="shared" si="1"/>
        <v>75333.333333333328</v>
      </c>
      <c r="I46" s="2">
        <f t="shared" si="7"/>
        <v>30477.183233406937</v>
      </c>
      <c r="J46">
        <f t="shared" si="2"/>
        <v>0.01</v>
      </c>
      <c r="K46" s="4">
        <f t="shared" si="3"/>
        <v>304.77183233406936</v>
      </c>
      <c r="L46">
        <v>10</v>
      </c>
      <c r="M46" s="2">
        <f t="shared" si="4"/>
        <v>3047.7183233406936</v>
      </c>
      <c r="N46">
        <f t="shared" ref="N46:O55" si="10">N45</f>
        <v>40000</v>
      </c>
      <c r="O46">
        <f t="shared" si="10"/>
        <v>40000</v>
      </c>
      <c r="P46" s="3">
        <f t="shared" si="5"/>
        <v>83047.718323340698</v>
      </c>
      <c r="Q46">
        <f t="shared" si="6"/>
        <v>2022</v>
      </c>
    </row>
    <row r="47" spans="1:17" x14ac:dyDescent="0.55000000000000004">
      <c r="A47" s="1">
        <v>44652</v>
      </c>
      <c r="B47">
        <f>4000</f>
        <v>4000</v>
      </c>
      <c r="C47">
        <v>8000</v>
      </c>
      <c r="D47">
        <v>40000</v>
      </c>
      <c r="E47">
        <v>5000</v>
      </c>
      <c r="F47">
        <f t="shared" si="0"/>
        <v>13333.333333333334</v>
      </c>
      <c r="G47">
        <v>5000</v>
      </c>
      <c r="H47">
        <f t="shared" si="1"/>
        <v>75333.333333333328</v>
      </c>
      <c r="I47" s="2">
        <f t="shared" si="7"/>
        <v>36572.619880088321</v>
      </c>
      <c r="J47">
        <f t="shared" si="2"/>
        <v>0.01</v>
      </c>
      <c r="K47" s="4">
        <f t="shared" si="3"/>
        <v>365.7261988008832</v>
      </c>
      <c r="L47">
        <v>10</v>
      </c>
      <c r="M47" s="2">
        <f t="shared" si="4"/>
        <v>3657.2619880088318</v>
      </c>
      <c r="N47">
        <f t="shared" si="10"/>
        <v>40000</v>
      </c>
      <c r="O47">
        <f t="shared" si="10"/>
        <v>40000</v>
      </c>
      <c r="P47" s="3">
        <f t="shared" si="5"/>
        <v>83657.261988008831</v>
      </c>
      <c r="Q47">
        <f t="shared" si="6"/>
        <v>2022</v>
      </c>
    </row>
    <row r="48" spans="1:17" x14ac:dyDescent="0.55000000000000004">
      <c r="A48" s="1">
        <v>44682</v>
      </c>
      <c r="B48">
        <f>4000</f>
        <v>4000</v>
      </c>
      <c r="C48">
        <v>8000</v>
      </c>
      <c r="D48">
        <v>40000</v>
      </c>
      <c r="E48">
        <v>5000</v>
      </c>
      <c r="F48">
        <f t="shared" si="0"/>
        <v>13333.333333333334</v>
      </c>
      <c r="G48">
        <v>5000</v>
      </c>
      <c r="H48">
        <f t="shared" si="1"/>
        <v>75333.333333333328</v>
      </c>
      <c r="I48" s="2">
        <f t="shared" si="7"/>
        <v>43887.143856105984</v>
      </c>
      <c r="J48">
        <f t="shared" si="2"/>
        <v>0.01</v>
      </c>
      <c r="K48" s="4">
        <f t="shared" si="3"/>
        <v>438.87143856105985</v>
      </c>
      <c r="L48">
        <v>10</v>
      </c>
      <c r="M48" s="2">
        <f t="shared" si="4"/>
        <v>4388.7143856105986</v>
      </c>
      <c r="N48">
        <f t="shared" si="10"/>
        <v>40000</v>
      </c>
      <c r="O48">
        <f t="shared" si="10"/>
        <v>40000</v>
      </c>
      <c r="P48" s="3">
        <f t="shared" si="5"/>
        <v>84388.714385610598</v>
      </c>
      <c r="Q48">
        <f t="shared" si="6"/>
        <v>2022</v>
      </c>
    </row>
    <row r="49" spans="1:17" x14ac:dyDescent="0.55000000000000004">
      <c r="A49" s="1">
        <v>44713</v>
      </c>
      <c r="B49">
        <f>4000</f>
        <v>4000</v>
      </c>
      <c r="C49">
        <v>8000</v>
      </c>
      <c r="D49">
        <v>40000</v>
      </c>
      <c r="E49">
        <v>5000</v>
      </c>
      <c r="F49">
        <f t="shared" si="0"/>
        <v>13333.333333333334</v>
      </c>
      <c r="G49">
        <v>5000</v>
      </c>
      <c r="H49">
        <f t="shared" si="1"/>
        <v>75333.333333333328</v>
      </c>
      <c r="I49" s="2">
        <f t="shared" si="7"/>
        <v>52664.572627327179</v>
      </c>
      <c r="J49">
        <f t="shared" si="2"/>
        <v>0.01</v>
      </c>
      <c r="K49" s="4">
        <f t="shared" si="3"/>
        <v>526.64572627327175</v>
      </c>
      <c r="L49">
        <v>10</v>
      </c>
      <c r="M49" s="2">
        <f t="shared" si="4"/>
        <v>5266.4572627327179</v>
      </c>
      <c r="N49">
        <f t="shared" si="10"/>
        <v>40000</v>
      </c>
      <c r="O49">
        <f t="shared" si="10"/>
        <v>40000</v>
      </c>
      <c r="P49" s="3">
        <f t="shared" si="5"/>
        <v>85266.457262732714</v>
      </c>
      <c r="Q49">
        <f t="shared" si="6"/>
        <v>2022</v>
      </c>
    </row>
    <row r="50" spans="1:17" x14ac:dyDescent="0.55000000000000004">
      <c r="A50" s="1">
        <v>44743</v>
      </c>
      <c r="B50">
        <f>4000</f>
        <v>4000</v>
      </c>
      <c r="C50">
        <v>8000</v>
      </c>
      <c r="D50">
        <v>40000</v>
      </c>
      <c r="E50">
        <v>5000</v>
      </c>
      <c r="F50">
        <f t="shared" si="0"/>
        <v>13333.333333333334</v>
      </c>
      <c r="G50">
        <v>5000</v>
      </c>
      <c r="H50">
        <f t="shared" si="1"/>
        <v>75333.333333333328</v>
      </c>
      <c r="I50" s="2">
        <f t="shared" si="7"/>
        <v>63197.487152792615</v>
      </c>
      <c r="J50">
        <f t="shared" si="2"/>
        <v>0.01</v>
      </c>
      <c r="K50" s="4">
        <f t="shared" si="3"/>
        <v>631.97487152792621</v>
      </c>
      <c r="L50">
        <v>10</v>
      </c>
      <c r="M50" s="2">
        <f t="shared" si="4"/>
        <v>6319.7487152792619</v>
      </c>
      <c r="N50">
        <f t="shared" si="10"/>
        <v>40000</v>
      </c>
      <c r="O50">
        <f t="shared" si="10"/>
        <v>40000</v>
      </c>
      <c r="P50" s="3">
        <f t="shared" si="5"/>
        <v>86319.74871527926</v>
      </c>
      <c r="Q50">
        <f t="shared" si="6"/>
        <v>2022</v>
      </c>
    </row>
    <row r="51" spans="1:17" x14ac:dyDescent="0.55000000000000004">
      <c r="A51" s="1">
        <v>44774</v>
      </c>
      <c r="B51">
        <f>4000</f>
        <v>4000</v>
      </c>
      <c r="C51">
        <v>8000</v>
      </c>
      <c r="D51">
        <v>40000</v>
      </c>
      <c r="E51">
        <v>5000</v>
      </c>
      <c r="F51">
        <f t="shared" si="0"/>
        <v>13333.333333333334</v>
      </c>
      <c r="G51">
        <v>5000</v>
      </c>
      <c r="H51">
        <f t="shared" si="1"/>
        <v>75333.333333333328</v>
      </c>
      <c r="I51" s="2">
        <f t="shared" si="7"/>
        <v>75836.984583351135</v>
      </c>
      <c r="J51">
        <f t="shared" si="2"/>
        <v>0.01</v>
      </c>
      <c r="K51" s="4">
        <f t="shared" si="3"/>
        <v>758.36984583351136</v>
      </c>
      <c r="L51">
        <v>10</v>
      </c>
      <c r="M51" s="2">
        <f t="shared" si="4"/>
        <v>7583.6984583351132</v>
      </c>
      <c r="N51">
        <f t="shared" si="10"/>
        <v>40000</v>
      </c>
      <c r="O51">
        <f t="shared" si="10"/>
        <v>40000</v>
      </c>
      <c r="P51" s="3">
        <f t="shared" si="5"/>
        <v>87583.698458335115</v>
      </c>
      <c r="Q51">
        <f t="shared" si="6"/>
        <v>2022</v>
      </c>
    </row>
    <row r="52" spans="1:17" x14ac:dyDescent="0.55000000000000004">
      <c r="A52" s="1">
        <v>44805</v>
      </c>
      <c r="B52">
        <f>4000</f>
        <v>4000</v>
      </c>
      <c r="C52">
        <v>8000</v>
      </c>
      <c r="D52">
        <v>40000</v>
      </c>
      <c r="E52">
        <v>5000</v>
      </c>
      <c r="F52">
        <f t="shared" si="0"/>
        <v>13333.333333333334</v>
      </c>
      <c r="G52">
        <v>5000</v>
      </c>
      <c r="H52">
        <f t="shared" si="1"/>
        <v>75333.333333333328</v>
      </c>
      <c r="I52" s="2">
        <f t="shared" si="7"/>
        <v>91004.381500021365</v>
      </c>
      <c r="J52">
        <f t="shared" si="2"/>
        <v>0.01</v>
      </c>
      <c r="K52" s="4">
        <f t="shared" si="3"/>
        <v>910.04381500021373</v>
      </c>
      <c r="L52">
        <v>10</v>
      </c>
      <c r="M52" s="2">
        <f t="shared" si="4"/>
        <v>9100.4381500021373</v>
      </c>
      <c r="N52">
        <f t="shared" si="10"/>
        <v>40000</v>
      </c>
      <c r="O52">
        <f t="shared" si="10"/>
        <v>40000</v>
      </c>
      <c r="P52" s="3">
        <f t="shared" si="5"/>
        <v>89100.438150002141</v>
      </c>
      <c r="Q52">
        <f t="shared" si="6"/>
        <v>2022</v>
      </c>
    </row>
    <row r="53" spans="1:17" x14ac:dyDescent="0.55000000000000004">
      <c r="A53" s="1">
        <v>44835</v>
      </c>
      <c r="B53">
        <f>4000</f>
        <v>4000</v>
      </c>
      <c r="C53">
        <v>8000</v>
      </c>
      <c r="D53">
        <v>40000</v>
      </c>
      <c r="E53">
        <v>5000</v>
      </c>
      <c r="F53">
        <f t="shared" si="0"/>
        <v>13333.333333333334</v>
      </c>
      <c r="G53">
        <v>5000</v>
      </c>
      <c r="H53">
        <f t="shared" si="1"/>
        <v>75333.333333333328</v>
      </c>
      <c r="I53" s="2">
        <f t="shared" si="7"/>
        <v>109205.25780002563</v>
      </c>
      <c r="J53">
        <f t="shared" si="2"/>
        <v>0.01</v>
      </c>
      <c r="K53" s="4">
        <f t="shared" si="3"/>
        <v>1092.0525780002563</v>
      </c>
      <c r="L53">
        <v>10</v>
      </c>
      <c r="M53" s="2">
        <f t="shared" si="4"/>
        <v>10920.525780002563</v>
      </c>
      <c r="N53">
        <f t="shared" si="10"/>
        <v>40000</v>
      </c>
      <c r="O53">
        <f t="shared" si="10"/>
        <v>40000</v>
      </c>
      <c r="P53" s="3">
        <f t="shared" si="5"/>
        <v>90920.525780002557</v>
      </c>
      <c r="Q53">
        <f t="shared" si="6"/>
        <v>2022</v>
      </c>
    </row>
    <row r="54" spans="1:17" x14ac:dyDescent="0.55000000000000004">
      <c r="A54" s="1">
        <v>44866</v>
      </c>
      <c r="B54">
        <f>4000</f>
        <v>4000</v>
      </c>
      <c r="C54">
        <v>8000</v>
      </c>
      <c r="D54">
        <v>40000</v>
      </c>
      <c r="E54">
        <v>5000</v>
      </c>
      <c r="F54">
        <f t="shared" si="0"/>
        <v>13333.333333333334</v>
      </c>
      <c r="G54">
        <v>5000</v>
      </c>
      <c r="H54">
        <f t="shared" si="1"/>
        <v>75333.333333333328</v>
      </c>
      <c r="I54" s="2">
        <f t="shared" si="7"/>
        <v>131046.30936003075</v>
      </c>
      <c r="J54">
        <f t="shared" si="2"/>
        <v>0.01</v>
      </c>
      <c r="K54" s="4">
        <f t="shared" si="3"/>
        <v>1310.4630936003075</v>
      </c>
      <c r="L54">
        <v>10</v>
      </c>
      <c r="M54" s="2">
        <f t="shared" si="4"/>
        <v>13104.630936003075</v>
      </c>
      <c r="N54">
        <f t="shared" si="10"/>
        <v>40000</v>
      </c>
      <c r="O54">
        <f t="shared" si="10"/>
        <v>40000</v>
      </c>
      <c r="P54" s="3">
        <f t="shared" si="5"/>
        <v>93104.630936003072</v>
      </c>
      <c r="Q54">
        <f t="shared" si="6"/>
        <v>2022</v>
      </c>
    </row>
    <row r="55" spans="1:17" x14ac:dyDescent="0.55000000000000004">
      <c r="A55" s="1">
        <v>44896</v>
      </c>
      <c r="B55">
        <f>4000</f>
        <v>4000</v>
      </c>
      <c r="C55">
        <v>8000</v>
      </c>
      <c r="D55">
        <v>40000</v>
      </c>
      <c r="E55">
        <v>5000</v>
      </c>
      <c r="F55">
        <f t="shared" si="0"/>
        <v>13333.333333333334</v>
      </c>
      <c r="G55">
        <v>5000</v>
      </c>
      <c r="H55">
        <f t="shared" si="1"/>
        <v>75333.333333333328</v>
      </c>
      <c r="I55" s="2">
        <f t="shared" si="7"/>
        <v>157255.57123203689</v>
      </c>
      <c r="J55">
        <f t="shared" si="2"/>
        <v>0.01</v>
      </c>
      <c r="K55" s="4">
        <f t="shared" si="3"/>
        <v>1572.5557123203689</v>
      </c>
      <c r="L55">
        <v>10</v>
      </c>
      <c r="M55" s="2">
        <f t="shared" si="4"/>
        <v>15725.557123203689</v>
      </c>
      <c r="N55">
        <f t="shared" si="10"/>
        <v>40000</v>
      </c>
      <c r="O55">
        <f t="shared" si="10"/>
        <v>40000</v>
      </c>
      <c r="P55" s="3">
        <f t="shared" si="5"/>
        <v>95725.557123203689</v>
      </c>
      <c r="Q55">
        <f t="shared" si="6"/>
        <v>2022</v>
      </c>
    </row>
    <row r="56" spans="1:17" x14ac:dyDescent="0.55000000000000004">
      <c r="A56" s="1">
        <v>44927</v>
      </c>
      <c r="B56">
        <f>4000</f>
        <v>4000</v>
      </c>
      <c r="C56">
        <v>8000</v>
      </c>
      <c r="D56">
        <v>40000</v>
      </c>
      <c r="E56">
        <v>5000</v>
      </c>
      <c r="F56">
        <f t="shared" si="0"/>
        <v>13333.333333333334</v>
      </c>
      <c r="G56">
        <v>5000</v>
      </c>
      <c r="H56">
        <f t="shared" si="1"/>
        <v>75333.333333333328</v>
      </c>
      <c r="I56" s="2">
        <f t="shared" si="7"/>
        <v>188706.68547844427</v>
      </c>
      <c r="J56">
        <f t="shared" si="2"/>
        <v>0.01</v>
      </c>
      <c r="K56" s="4">
        <f t="shared" si="3"/>
        <v>1887.0668547844427</v>
      </c>
      <c r="L56">
        <v>10</v>
      </c>
      <c r="M56" s="2">
        <f t="shared" si="4"/>
        <v>18870.668547844427</v>
      </c>
      <c r="N56">
        <f>N55*2</f>
        <v>80000</v>
      </c>
      <c r="O56">
        <f>O55*2</f>
        <v>80000</v>
      </c>
      <c r="P56" s="3">
        <f t="shared" si="5"/>
        <v>178870.66854784443</v>
      </c>
      <c r="Q56">
        <f t="shared" si="6"/>
        <v>2023</v>
      </c>
    </row>
    <row r="57" spans="1:17" x14ac:dyDescent="0.55000000000000004">
      <c r="A57" s="1">
        <v>44958</v>
      </c>
      <c r="B57">
        <f>4000</f>
        <v>4000</v>
      </c>
      <c r="C57">
        <v>8000</v>
      </c>
      <c r="D57">
        <v>40000</v>
      </c>
      <c r="E57">
        <v>5000</v>
      </c>
      <c r="F57">
        <f t="shared" si="0"/>
        <v>13333.333333333334</v>
      </c>
      <c r="G57">
        <v>5000</v>
      </c>
      <c r="H57">
        <f t="shared" si="1"/>
        <v>75333.333333333328</v>
      </c>
      <c r="I57" s="2">
        <f t="shared" si="7"/>
        <v>226448.02257413312</v>
      </c>
      <c r="J57">
        <f t="shared" si="2"/>
        <v>0.01</v>
      </c>
      <c r="K57" s="4">
        <f t="shared" si="3"/>
        <v>2264.4802257413312</v>
      </c>
      <c r="L57">
        <v>10</v>
      </c>
      <c r="M57" s="2">
        <f t="shared" si="4"/>
        <v>22644.802257413314</v>
      </c>
      <c r="N57">
        <f>N56</f>
        <v>80000</v>
      </c>
      <c r="O57">
        <f>O56</f>
        <v>80000</v>
      </c>
      <c r="P57" s="3">
        <f t="shared" si="5"/>
        <v>182644.80225741331</v>
      </c>
      <c r="Q57">
        <f t="shared" si="6"/>
        <v>2023</v>
      </c>
    </row>
    <row r="58" spans="1:17" x14ac:dyDescent="0.55000000000000004">
      <c r="A58" s="1">
        <v>44986</v>
      </c>
      <c r="B58">
        <f>4000</f>
        <v>4000</v>
      </c>
      <c r="C58">
        <v>8000</v>
      </c>
      <c r="D58">
        <v>40000</v>
      </c>
      <c r="E58">
        <v>5000</v>
      </c>
      <c r="F58">
        <f t="shared" si="0"/>
        <v>13333.333333333334</v>
      </c>
      <c r="G58">
        <v>5000</v>
      </c>
      <c r="H58">
        <f t="shared" si="1"/>
        <v>75333.333333333328</v>
      </c>
      <c r="I58" s="2">
        <f t="shared" si="7"/>
        <v>271737.62708895974</v>
      </c>
      <c r="J58">
        <f t="shared" si="2"/>
        <v>0.01</v>
      </c>
      <c r="K58" s="4">
        <f t="shared" si="3"/>
        <v>2717.3762708895974</v>
      </c>
      <c r="L58">
        <v>10</v>
      </c>
      <c r="M58" s="2">
        <f t="shared" si="4"/>
        <v>27173.762708895974</v>
      </c>
      <c r="N58">
        <f t="shared" ref="N58:O67" si="11">N57</f>
        <v>80000</v>
      </c>
      <c r="O58">
        <f t="shared" si="11"/>
        <v>80000</v>
      </c>
      <c r="P58" s="3">
        <f t="shared" si="5"/>
        <v>187173.76270889599</v>
      </c>
      <c r="Q58">
        <f t="shared" si="6"/>
        <v>2023</v>
      </c>
    </row>
    <row r="59" spans="1:17" x14ac:dyDescent="0.55000000000000004">
      <c r="A59" s="1">
        <v>45017</v>
      </c>
      <c r="B59">
        <f>4000</f>
        <v>4000</v>
      </c>
      <c r="C59">
        <v>8000</v>
      </c>
      <c r="D59">
        <v>40000</v>
      </c>
      <c r="E59">
        <v>5000</v>
      </c>
      <c r="F59">
        <f t="shared" si="0"/>
        <v>13333.333333333334</v>
      </c>
      <c r="G59">
        <v>5000</v>
      </c>
      <c r="H59">
        <f t="shared" si="1"/>
        <v>75333.333333333328</v>
      </c>
      <c r="I59" s="2">
        <f t="shared" si="7"/>
        <v>326085.15250675165</v>
      </c>
      <c r="J59">
        <f t="shared" si="2"/>
        <v>0.01</v>
      </c>
      <c r="K59" s="4">
        <f t="shared" si="3"/>
        <v>3260.8515250675164</v>
      </c>
      <c r="L59">
        <v>10</v>
      </c>
      <c r="M59" s="2">
        <f t="shared" si="4"/>
        <v>32608.515250675162</v>
      </c>
      <c r="N59">
        <f t="shared" si="11"/>
        <v>80000</v>
      </c>
      <c r="O59">
        <f t="shared" si="11"/>
        <v>80000</v>
      </c>
      <c r="P59" s="3">
        <f t="shared" si="5"/>
        <v>192608.51525067515</v>
      </c>
      <c r="Q59">
        <f t="shared" si="6"/>
        <v>2023</v>
      </c>
    </row>
    <row r="60" spans="1:17" x14ac:dyDescent="0.55000000000000004">
      <c r="A60" s="1">
        <v>45047</v>
      </c>
      <c r="B60">
        <f>4000</f>
        <v>4000</v>
      </c>
      <c r="C60">
        <v>8000</v>
      </c>
      <c r="D60">
        <v>40000</v>
      </c>
      <c r="E60">
        <v>5000</v>
      </c>
      <c r="F60">
        <f t="shared" si="0"/>
        <v>13333.333333333334</v>
      </c>
      <c r="G60">
        <v>5000</v>
      </c>
      <c r="H60">
        <f t="shared" si="1"/>
        <v>75333.333333333328</v>
      </c>
      <c r="I60" s="2">
        <f t="shared" si="7"/>
        <v>391302.18300810194</v>
      </c>
      <c r="J60">
        <f t="shared" si="2"/>
        <v>0.01</v>
      </c>
      <c r="K60" s="4">
        <f t="shared" si="3"/>
        <v>3913.0218300810193</v>
      </c>
      <c r="L60">
        <v>10</v>
      </c>
      <c r="M60" s="2">
        <f t="shared" si="4"/>
        <v>39130.218300810193</v>
      </c>
      <c r="N60">
        <f t="shared" si="11"/>
        <v>80000</v>
      </c>
      <c r="O60">
        <f t="shared" si="11"/>
        <v>80000</v>
      </c>
      <c r="P60" s="3">
        <f t="shared" si="5"/>
        <v>199130.2183008102</v>
      </c>
      <c r="Q60">
        <f t="shared" si="6"/>
        <v>2023</v>
      </c>
    </row>
    <row r="61" spans="1:17" x14ac:dyDescent="0.55000000000000004">
      <c r="A61" s="1">
        <v>45078</v>
      </c>
      <c r="B61">
        <f>4000</f>
        <v>4000</v>
      </c>
      <c r="C61">
        <v>8000</v>
      </c>
      <c r="D61">
        <v>40000</v>
      </c>
      <c r="E61">
        <v>5000</v>
      </c>
      <c r="F61">
        <f t="shared" si="0"/>
        <v>13333.333333333334</v>
      </c>
      <c r="G61">
        <v>5000</v>
      </c>
      <c r="H61">
        <f t="shared" si="1"/>
        <v>75333.333333333328</v>
      </c>
      <c r="I61" s="2">
        <f t="shared" si="7"/>
        <v>469562.61960972234</v>
      </c>
      <c r="J61">
        <f t="shared" si="2"/>
        <v>0.01</v>
      </c>
      <c r="K61" s="4">
        <f t="shared" si="3"/>
        <v>4695.6261960972233</v>
      </c>
      <c r="L61">
        <v>10</v>
      </c>
      <c r="M61" s="2">
        <f t="shared" si="4"/>
        <v>46956.261960972231</v>
      </c>
      <c r="N61">
        <f t="shared" si="11"/>
        <v>80000</v>
      </c>
      <c r="O61">
        <f t="shared" si="11"/>
        <v>80000</v>
      </c>
      <c r="P61" s="3">
        <f t="shared" si="5"/>
        <v>206956.26196097222</v>
      </c>
      <c r="Q61">
        <f t="shared" si="6"/>
        <v>2023</v>
      </c>
    </row>
    <row r="62" spans="1:17" x14ac:dyDescent="0.55000000000000004">
      <c r="A62" s="1">
        <v>45108</v>
      </c>
      <c r="B62">
        <f>4000</f>
        <v>4000</v>
      </c>
      <c r="C62">
        <v>8000</v>
      </c>
      <c r="D62">
        <v>40000</v>
      </c>
      <c r="E62">
        <v>5000</v>
      </c>
      <c r="F62">
        <f t="shared" si="0"/>
        <v>13333.333333333334</v>
      </c>
      <c r="G62">
        <v>5000</v>
      </c>
      <c r="H62">
        <f t="shared" si="1"/>
        <v>75333.333333333328</v>
      </c>
      <c r="I62" s="2">
        <f t="shared" si="7"/>
        <v>563475.14353166684</v>
      </c>
      <c r="J62">
        <f t="shared" si="2"/>
        <v>0.01</v>
      </c>
      <c r="K62" s="4">
        <f t="shared" si="3"/>
        <v>5634.7514353166689</v>
      </c>
      <c r="L62">
        <v>10</v>
      </c>
      <c r="M62" s="2">
        <f t="shared" si="4"/>
        <v>56347.514353166691</v>
      </c>
      <c r="N62">
        <f t="shared" si="11"/>
        <v>80000</v>
      </c>
      <c r="O62">
        <f t="shared" si="11"/>
        <v>80000</v>
      </c>
      <c r="P62" s="3">
        <f t="shared" si="5"/>
        <v>216347.51435316668</v>
      </c>
      <c r="Q62">
        <f t="shared" si="6"/>
        <v>2023</v>
      </c>
    </row>
    <row r="63" spans="1:17" x14ac:dyDescent="0.55000000000000004">
      <c r="A63" s="1">
        <v>45139</v>
      </c>
      <c r="B63">
        <f>4000</f>
        <v>4000</v>
      </c>
      <c r="C63">
        <v>8000</v>
      </c>
      <c r="D63">
        <v>40000</v>
      </c>
      <c r="E63">
        <v>5000</v>
      </c>
      <c r="F63">
        <f t="shared" si="0"/>
        <v>13333.333333333334</v>
      </c>
      <c r="G63">
        <v>5000</v>
      </c>
      <c r="H63">
        <f t="shared" si="1"/>
        <v>75333.333333333328</v>
      </c>
      <c r="I63" s="2">
        <f t="shared" si="7"/>
        <v>676170.1722380002</v>
      </c>
      <c r="J63">
        <f t="shared" si="2"/>
        <v>0.01</v>
      </c>
      <c r="K63" s="4">
        <f t="shared" si="3"/>
        <v>6761.7017223800021</v>
      </c>
      <c r="L63">
        <v>10</v>
      </c>
      <c r="M63" s="2">
        <f t="shared" si="4"/>
        <v>67617.017223800023</v>
      </c>
      <c r="N63">
        <f t="shared" si="11"/>
        <v>80000</v>
      </c>
      <c r="O63">
        <f t="shared" si="11"/>
        <v>80000</v>
      </c>
      <c r="P63" s="3">
        <f t="shared" si="5"/>
        <v>227617.01722380001</v>
      </c>
      <c r="Q63">
        <f t="shared" si="6"/>
        <v>2023</v>
      </c>
    </row>
    <row r="64" spans="1:17" x14ac:dyDescent="0.55000000000000004">
      <c r="A64" s="1">
        <v>45170</v>
      </c>
      <c r="B64">
        <f>4000</f>
        <v>4000</v>
      </c>
      <c r="C64">
        <v>8000</v>
      </c>
      <c r="D64">
        <v>40000</v>
      </c>
      <c r="E64">
        <v>5000</v>
      </c>
      <c r="F64">
        <f t="shared" si="0"/>
        <v>13333.333333333334</v>
      </c>
      <c r="G64">
        <v>5000</v>
      </c>
      <c r="H64">
        <f t="shared" si="1"/>
        <v>75333.333333333328</v>
      </c>
      <c r="I64" s="2">
        <f t="shared" si="7"/>
        <v>811404.20668560022</v>
      </c>
      <c r="J64">
        <f t="shared" si="2"/>
        <v>0.01</v>
      </c>
      <c r="K64" s="4">
        <f t="shared" si="3"/>
        <v>8114.0420668560027</v>
      </c>
      <c r="L64">
        <v>10</v>
      </c>
      <c r="M64" s="2">
        <f t="shared" si="4"/>
        <v>81140.420668560022</v>
      </c>
      <c r="N64">
        <f t="shared" si="11"/>
        <v>80000</v>
      </c>
      <c r="O64">
        <f t="shared" si="11"/>
        <v>80000</v>
      </c>
      <c r="P64" s="3">
        <f t="shared" si="5"/>
        <v>241140.42066856002</v>
      </c>
      <c r="Q64">
        <f t="shared" si="6"/>
        <v>2023</v>
      </c>
    </row>
    <row r="65" spans="1:17" x14ac:dyDescent="0.55000000000000004">
      <c r="A65" s="1">
        <v>45200</v>
      </c>
      <c r="B65">
        <f>4000</f>
        <v>4000</v>
      </c>
      <c r="C65">
        <v>8000</v>
      </c>
      <c r="D65">
        <v>40000</v>
      </c>
      <c r="E65">
        <v>5000</v>
      </c>
      <c r="F65">
        <f t="shared" si="0"/>
        <v>13333.333333333334</v>
      </c>
      <c r="G65">
        <v>5000</v>
      </c>
      <c r="H65">
        <f t="shared" si="1"/>
        <v>75333.333333333328</v>
      </c>
      <c r="I65" s="2">
        <f t="shared" si="7"/>
        <v>973685.04802272026</v>
      </c>
      <c r="J65">
        <f t="shared" si="2"/>
        <v>0.01</v>
      </c>
      <c r="K65" s="4">
        <f t="shared" si="3"/>
        <v>9736.8504802272037</v>
      </c>
      <c r="L65">
        <v>10</v>
      </c>
      <c r="M65" s="2">
        <f t="shared" si="4"/>
        <v>97368.504802272044</v>
      </c>
      <c r="N65">
        <f t="shared" si="11"/>
        <v>80000</v>
      </c>
      <c r="O65">
        <f t="shared" si="11"/>
        <v>80000</v>
      </c>
      <c r="P65" s="3">
        <f t="shared" si="5"/>
        <v>257368.50480227204</v>
      </c>
      <c r="Q65">
        <f t="shared" si="6"/>
        <v>2023</v>
      </c>
    </row>
    <row r="66" spans="1:17" x14ac:dyDescent="0.55000000000000004">
      <c r="A66" s="1">
        <v>45231</v>
      </c>
      <c r="B66">
        <f>4000</f>
        <v>4000</v>
      </c>
      <c r="C66">
        <v>8000</v>
      </c>
      <c r="D66">
        <v>40000</v>
      </c>
      <c r="E66">
        <v>5000</v>
      </c>
      <c r="F66">
        <f t="shared" si="0"/>
        <v>13333.333333333334</v>
      </c>
      <c r="G66">
        <v>5000</v>
      </c>
      <c r="H66">
        <f t="shared" si="1"/>
        <v>75333.333333333328</v>
      </c>
      <c r="I66" s="2">
        <f t="shared" si="7"/>
        <v>1168422.0576272642</v>
      </c>
      <c r="J66">
        <f t="shared" si="2"/>
        <v>0.01</v>
      </c>
      <c r="K66" s="4">
        <f t="shared" si="3"/>
        <v>11684.220576272643</v>
      </c>
      <c r="L66">
        <v>10</v>
      </c>
      <c r="M66" s="2">
        <f t="shared" si="4"/>
        <v>116842.20576272643</v>
      </c>
      <c r="N66">
        <f t="shared" si="11"/>
        <v>80000</v>
      </c>
      <c r="O66">
        <f t="shared" si="11"/>
        <v>80000</v>
      </c>
      <c r="P66" s="3">
        <f t="shared" si="5"/>
        <v>276842.20576272643</v>
      </c>
      <c r="Q66">
        <f t="shared" si="6"/>
        <v>2023</v>
      </c>
    </row>
    <row r="67" spans="1:17" x14ac:dyDescent="0.55000000000000004">
      <c r="A67" s="1">
        <v>45261</v>
      </c>
      <c r="B67">
        <f>4000</f>
        <v>4000</v>
      </c>
      <c r="C67">
        <v>8000</v>
      </c>
      <c r="D67">
        <v>40000</v>
      </c>
      <c r="E67">
        <v>5000</v>
      </c>
      <c r="F67">
        <f t="shared" ref="F67" si="12">D67/3</f>
        <v>13333.333333333334</v>
      </c>
      <c r="G67">
        <v>5000</v>
      </c>
      <c r="H67">
        <f t="shared" ref="H67" si="13">SUM(B67:G67)</f>
        <v>75333.333333333328</v>
      </c>
      <c r="I67" s="2">
        <f t="shared" si="7"/>
        <v>1402106.4691527169</v>
      </c>
      <c r="J67">
        <f t="shared" ref="J67" si="14">1/100</f>
        <v>0.01</v>
      </c>
      <c r="K67" s="4">
        <f t="shared" ref="K67" si="15">J67*I67</f>
        <v>14021.06469152717</v>
      </c>
      <c r="L67">
        <v>10</v>
      </c>
      <c r="M67" s="2">
        <f t="shared" ref="M67" si="16">L67*K67</f>
        <v>140210.6469152717</v>
      </c>
      <c r="N67">
        <f t="shared" si="11"/>
        <v>80000</v>
      </c>
      <c r="O67">
        <f t="shared" si="11"/>
        <v>80000</v>
      </c>
      <c r="P67" s="3">
        <f t="shared" ref="P67" si="17">O67+N67+M67</f>
        <v>300210.6469152717</v>
      </c>
      <c r="Q67">
        <f t="shared" ref="Q67" si="18">YEAR(A67)</f>
        <v>2023</v>
      </c>
    </row>
    <row r="68" spans="1:17" x14ac:dyDescent="0.55000000000000004">
      <c r="A68" s="1"/>
    </row>
    <row r="69" spans="1:17" x14ac:dyDescent="0.55000000000000004">
      <c r="A69" s="1"/>
    </row>
    <row r="70" spans="1:17" x14ac:dyDescent="0.55000000000000004">
      <c r="A70" s="1"/>
    </row>
    <row r="71" spans="1:17" x14ac:dyDescent="0.55000000000000004">
      <c r="A71" s="1"/>
    </row>
    <row r="72" spans="1:17" x14ac:dyDescent="0.55000000000000004">
      <c r="A72" s="1"/>
    </row>
    <row r="73" spans="1:17" x14ac:dyDescent="0.55000000000000004">
      <c r="A73" s="1"/>
    </row>
    <row r="74" spans="1:17" x14ac:dyDescent="0.55000000000000004">
      <c r="A74" s="1"/>
    </row>
    <row r="75" spans="1:17" x14ac:dyDescent="0.55000000000000004">
      <c r="A75" s="1"/>
    </row>
    <row r="76" spans="1:17" x14ac:dyDescent="0.55000000000000004">
      <c r="A76" s="1"/>
    </row>
    <row r="77" spans="1:17" x14ac:dyDescent="0.55000000000000004">
      <c r="A77" s="1"/>
    </row>
    <row r="78" spans="1:17" x14ac:dyDescent="0.55000000000000004">
      <c r="A78" s="1"/>
    </row>
    <row r="79" spans="1:17" x14ac:dyDescent="0.55000000000000004">
      <c r="A79" s="1"/>
    </row>
    <row r="80" spans="1:17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</dc:creator>
  <cp:lastModifiedBy>elian</cp:lastModifiedBy>
  <dcterms:created xsi:type="dcterms:W3CDTF">2018-06-10T11:40:20Z</dcterms:created>
  <dcterms:modified xsi:type="dcterms:W3CDTF">2018-06-10T13:22:56Z</dcterms:modified>
</cp:coreProperties>
</file>