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pivotTables/pivotTable3.xml" ContentType="application/vnd.openxmlformats-officedocument.spreadsheetml.pivotTable+xml"/>
  <Override PartName="/xl/pivotTables/pivotTable1.xml" ContentType="application/vnd.openxmlformats-officedocument.spreadsheetml.pivotTable+xml"/>
  <Override PartName="/xl/pivotTables/pivotTable2.xml" ContentType="application/vnd.openxmlformats-officedocument.spreadsheetml.pivotTable+xml"/>
  <Override PartName="/xl/charts/chart2.xml" ContentType="application/vnd.openxmlformats-officedocument.drawingml.chart+xml"/>
  <Default Extension="rels" ContentType="application/vnd.openxmlformats-package.relationships+xml"/>
  <Default Extension="xml" ContentType="application/xml"/>
  <Override PartName="/xl/workbook.xml" ContentType="application/vnd.openxmlformats-officedocument.spreadsheetml.sheet.main+xml"/>
  <Override PartName="/xl/charts/chart1.xml" ContentType="application/vnd.openxmlformats-officedocument.drawingml.chart+xml"/>
  <Override PartName="/xl/drawings/drawing2.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drawings/drawing1.xml" ContentType="application/vnd.openxmlformats-officedocument.drawing+xml"/>
  <Override PartName="/docProps/custom.xml" ContentType="application/vnd.openxmlformats-officedocument.custom-properties+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calcChain.xml" ContentType="application/vnd.openxmlformats-officedocument.spreadsheetml.calcChain+xml"/>
  <Override PartName="/xl/pivotCache/pivotCacheRecords3.xml" ContentType="application/vnd.openxmlformats-officedocument.spreadsheetml.pivotCacheRecords+xml"/>
  <Override PartName="/xl/sharedStrings.xml" ContentType="application/vnd.openxmlformats-officedocument.spreadsheetml.sharedStrings+xml"/>
  <Override PartName="/xl/pivotCache/pivotCacheRecords1.xml" ContentType="application/vnd.openxmlformats-officedocument.spreadsheetml.pivotCacheRecords+xml"/>
  <Override PartName="/xl/pivotCache/pivotCacheRecords2.xml" ContentType="application/vnd.openxmlformats-officedocument.spreadsheetml.pivotCacheRecord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5"/>
  <workbookPr hidePivotFieldList="1"/>
  <bookViews>
    <workbookView xWindow="-105" yWindow="-105" windowWidth="20730" windowHeight="11760" activeTab="1"/>
  </bookViews>
  <sheets>
    <sheet name="Tasks" sheetId="2" r:id="rId1"/>
    <sheet name="Expense" sheetId="1" r:id="rId2"/>
    <sheet name="Sheet1" sheetId="5" r:id="rId3"/>
  </sheets>
  <definedNames>
    <definedName name="_xlnm._FilterDatabase" localSheetId="1" hidden="1">Expense!$A$3:$E$3</definedName>
  </definedNames>
  <calcPr calcId="124519"/>
  <pivotCaches>
    <pivotCache cacheId="1" r:id="rId4"/>
    <pivotCache cacheId="2" r:id="rId5"/>
    <pivotCache cacheId="3" r:id="rId6"/>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5" i="1"/>
  <c r="Q5" l="1"/>
  <c r="Q6"/>
  <c r="Q3"/>
  <c r="Q13"/>
  <c r="Q12"/>
  <c r="Q11"/>
  <c r="Q10"/>
  <c r="Q9"/>
  <c r="Q8"/>
  <c r="Q7"/>
  <c r="Q4"/>
  <c r="E4"/>
  <c r="K6"/>
  <c r="C54"/>
  <c r="E53"/>
  <c r="E52"/>
  <c r="E51"/>
  <c r="E50"/>
  <c r="E49"/>
  <c r="E48"/>
  <c r="E47"/>
  <c r="E46"/>
  <c r="E45"/>
  <c r="E44"/>
  <c r="E43"/>
  <c r="E42"/>
  <c r="E41"/>
  <c r="E40"/>
  <c r="E39"/>
  <c r="E38"/>
  <c r="E37"/>
  <c r="E36"/>
  <c r="E35"/>
  <c r="E34"/>
  <c r="E33"/>
  <c r="E32"/>
  <c r="E31"/>
  <c r="E30"/>
  <c r="E29"/>
  <c r="E28"/>
  <c r="E27"/>
  <c r="E26"/>
  <c r="E25"/>
  <c r="E24"/>
  <c r="E23"/>
  <c r="E22"/>
  <c r="K13"/>
  <c r="E21"/>
  <c r="K12"/>
  <c r="E20"/>
  <c r="K11"/>
  <c r="E19"/>
  <c r="K10"/>
  <c r="E18"/>
  <c r="K9"/>
  <c r="E17"/>
  <c r="K8"/>
  <c r="E16"/>
  <c r="K7"/>
  <c r="E15"/>
  <c r="E14"/>
  <c r="K5"/>
  <c r="E13"/>
  <c r="K4"/>
  <c r="E12"/>
  <c r="K3"/>
  <c r="E11"/>
  <c r="E10"/>
  <c r="E9"/>
  <c r="E8"/>
  <c r="H7"/>
  <c r="E7"/>
  <c r="H6"/>
  <c r="E6"/>
  <c r="E5"/>
  <c r="I24"/>
  <c r="I23"/>
  <c r="I27"/>
  <c r="I22"/>
  <c r="I26"/>
  <c r="I21"/>
  <c r="I25"/>
  <c r="I29"/>
  <c r="I28"/>
  <c r="I20"/>
  <c r="I30" l="1"/>
</calcChain>
</file>

<file path=xl/sharedStrings.xml><?xml version="1.0" encoding="utf-8"?>
<sst xmlns="http://schemas.openxmlformats.org/spreadsheetml/2006/main" count="211" uniqueCount="64">
  <si>
    <t>Task to Perform</t>
  </si>
  <si>
    <t>How many times has Priya done transactions on online shopping, ordering food and gifts?</t>
  </si>
  <si>
    <t>Calculate the total expenses against each distinct item.</t>
  </si>
  <si>
    <t>Arrange the item-wise total expense in descending order.</t>
  </si>
  <si>
    <t>Present the item-wise total expense through a chart that shows the expense of each item as a percentage of the total expense. Don’t take trip expenses into consideration.</t>
  </si>
  <si>
    <t>Present the expense pattern visually over 3 months.</t>
  </si>
  <si>
    <t>Add a new column to the data table, name it as “Category” and apply data validation with drop-down fields as “Essentials” and “Non-essentials”. Fill in the column.</t>
  </si>
  <si>
    <t>Add another new column and name it as “Cost Type”. For each item, if the expense is more than 2000, tag it as “Over budget”, else, tag it as “Within budget”.</t>
  </si>
  <si>
    <t>Mention the ways how Priya can reduce her expenses. Justify each point.</t>
  </si>
  <si>
    <t>Date</t>
  </si>
  <si>
    <t>Items</t>
  </si>
  <si>
    <t>Expense</t>
  </si>
  <si>
    <t>Category</t>
  </si>
  <si>
    <t>Cost Type</t>
  </si>
  <si>
    <t>Cab to office</t>
  </si>
  <si>
    <t>"Non essentials"</t>
  </si>
  <si>
    <t>ITEMS</t>
  </si>
  <si>
    <t>ODERS COUNT</t>
  </si>
  <si>
    <t>"Essentials"</t>
  </si>
  <si>
    <t>Online shopping</t>
  </si>
  <si>
    <t>Ordering food</t>
  </si>
  <si>
    <t>Gifts</t>
  </si>
  <si>
    <t>Fish &amp; Chicken</t>
  </si>
  <si>
    <t>SUM OF EXPENSES</t>
  </si>
  <si>
    <t>Medicine</t>
  </si>
  <si>
    <t>Mobile Bill Payment</t>
  </si>
  <si>
    <t>Movie with friends</t>
  </si>
  <si>
    <t>Other essential items</t>
  </si>
  <si>
    <t>Trip</t>
  </si>
  <si>
    <t>Vegetables &amp; Fruit</t>
  </si>
  <si>
    <t>Sum of Expense</t>
  </si>
  <si>
    <t>Online Shopping</t>
  </si>
  <si>
    <t>Grand Total</t>
  </si>
  <si>
    <t>Justification</t>
  </si>
  <si>
    <t>Total Expenses in %</t>
  </si>
  <si>
    <t>Oct</t>
  </si>
  <si>
    <t>Nov</t>
  </si>
  <si>
    <t>Dec</t>
  </si>
  <si>
    <t>Total  Expense</t>
  </si>
  <si>
    <t xml:space="preserve">(by using pivot table)      </t>
  </si>
  <si>
    <t>Row Labels</t>
  </si>
  <si>
    <t>&lt;01-10-2021</t>
  </si>
  <si>
    <t>2021</t>
  </si>
  <si>
    <r>
      <t xml:space="preserve">Task 5     </t>
    </r>
    <r>
      <rPr>
        <b/>
        <sz val="16"/>
        <color rgb="FFFF0000"/>
        <rFont val="Calibri"/>
        <family val="2"/>
        <scheme val="minor"/>
      </rPr>
      <t xml:space="preserve">  Present the expense pattern visually over 3 months.</t>
    </r>
  </si>
  <si>
    <t xml:space="preserve">Task 8 </t>
  </si>
  <si>
    <t>Item</t>
  </si>
  <si>
    <t>Strategy</t>
  </si>
  <si>
    <t>Limit Online Shopping</t>
  </si>
  <si>
    <t>Avoid impulse purchases; buy only necessary items.</t>
  </si>
  <si>
    <t>Set a Budget for Gifts</t>
  </si>
  <si>
    <t>Find affordable, thoughtful alternatives to reduce spending on gifts.</t>
  </si>
  <si>
    <t>Prepare Meals at Home</t>
  </si>
  <si>
    <t>Home-cooked meals are cheaper and healthier than ordering food.</t>
  </si>
  <si>
    <t>Reduce Entertainment Costs</t>
  </si>
  <si>
    <t>Choose cost-effective entertainment options like home movie nights or free activities.</t>
  </si>
  <si>
    <t>Review Mobile Plan</t>
  </si>
  <si>
    <t>Ensure the plan fits usage; switch to cheaper plans or find discounts.</t>
  </si>
  <si>
    <t>Mobile Bill payment</t>
  </si>
  <si>
    <t>Focus on Essential Items Only</t>
  </si>
  <si>
    <t>Differentiate between essential and non-essential items; prioritize spending.</t>
  </si>
  <si>
    <t>1st Qn</t>
  </si>
  <si>
    <t>2nd Qn</t>
  </si>
  <si>
    <t>3rd Qn</t>
  </si>
  <si>
    <t>4th Qn</t>
  </si>
</sst>
</file>

<file path=xl/styles.xml><?xml version="1.0" encoding="utf-8"?>
<styleSheet xmlns="http://schemas.openxmlformats.org/spreadsheetml/2006/main">
  <fonts count="18">
    <font>
      <sz val="11"/>
      <color theme="1"/>
      <name val="Calibri"/>
      <charset val="134"/>
      <scheme val="minor"/>
    </font>
    <font>
      <sz val="11"/>
      <color theme="1"/>
      <name val="Calibri"/>
      <family val="2"/>
      <scheme val="minor"/>
    </font>
    <font>
      <b/>
      <sz val="11"/>
      <color theme="1"/>
      <name val="Calibri"/>
      <charset val="134"/>
      <scheme val="minor"/>
    </font>
    <font>
      <b/>
      <sz val="11"/>
      <color rgb="FF003F81"/>
      <name val="Verdana"/>
      <charset val="134"/>
    </font>
    <font>
      <b/>
      <sz val="11"/>
      <color theme="4" tint="-0.499984740745262"/>
      <name val="Verdana"/>
      <charset val="134"/>
    </font>
    <font>
      <sz val="11"/>
      <color rgb="FF000000"/>
      <name val="Verdana"/>
      <charset val="134"/>
    </font>
    <font>
      <sz val="24"/>
      <color theme="1"/>
      <name val="Calibri"/>
      <charset val="134"/>
      <scheme val="minor"/>
    </font>
    <font>
      <sz val="12"/>
      <color theme="1"/>
      <name val="Calibri"/>
      <charset val="134"/>
      <scheme val="minor"/>
    </font>
    <font>
      <sz val="14"/>
      <color theme="1"/>
      <name val="Calibri"/>
      <family val="2"/>
      <scheme val="minor"/>
    </font>
    <font>
      <sz val="12"/>
      <color theme="1"/>
      <name val="Calibri"/>
      <family val="2"/>
      <scheme val="minor"/>
    </font>
    <font>
      <b/>
      <sz val="14"/>
      <color theme="1"/>
      <name val="Calibri"/>
      <family val="2"/>
      <scheme val="minor"/>
    </font>
    <font>
      <b/>
      <sz val="11"/>
      <color theme="1"/>
      <name val="Calibri"/>
      <family val="2"/>
      <scheme val="minor"/>
    </font>
    <font>
      <sz val="12"/>
      <color rgb="FF000000"/>
      <name val="Calibri"/>
      <family val="2"/>
      <scheme val="minor"/>
    </font>
    <font>
      <b/>
      <sz val="16"/>
      <color rgb="FFFF0000"/>
      <name val="Calibri"/>
      <family val="2"/>
      <scheme val="minor"/>
    </font>
    <font>
      <sz val="16"/>
      <color theme="1"/>
      <name val="Calibri"/>
      <family val="2"/>
      <scheme val="minor"/>
    </font>
    <font>
      <b/>
      <sz val="16"/>
      <color theme="1"/>
      <name val="Calibri"/>
      <family val="2"/>
      <scheme val="minor"/>
    </font>
    <font>
      <b/>
      <sz val="14"/>
      <color rgb="FFFF0000"/>
      <name val="Calibri"/>
      <family val="2"/>
      <scheme val="minor"/>
    </font>
    <font>
      <b/>
      <sz val="12"/>
      <color theme="1"/>
      <name val="Calibri"/>
      <family val="2"/>
      <scheme val="minor"/>
    </font>
  </fonts>
  <fills count="9">
    <fill>
      <patternFill patternType="none"/>
    </fill>
    <fill>
      <patternFill patternType="gray125"/>
    </fill>
    <fill>
      <patternFill patternType="solid">
        <fgColor theme="4" tint="0.79998168889431442"/>
        <bgColor indexed="64"/>
      </patternFill>
    </fill>
    <fill>
      <patternFill patternType="solid">
        <fgColor theme="0"/>
        <bgColor indexed="64"/>
      </patternFill>
    </fill>
    <fill>
      <patternFill patternType="solid">
        <fgColor rgb="FFFFFF00"/>
        <bgColor indexed="64"/>
      </patternFill>
    </fill>
    <fill>
      <patternFill patternType="solid">
        <fgColor theme="5" tint="0.39997558519241921"/>
        <bgColor indexed="64"/>
      </patternFill>
    </fill>
    <fill>
      <patternFill patternType="solid">
        <fgColor theme="6" tint="0.79998168889431442"/>
        <bgColor indexed="64"/>
      </patternFill>
    </fill>
    <fill>
      <patternFill patternType="solid">
        <fgColor rgb="FFFFCCFF"/>
        <bgColor indexed="64"/>
      </patternFill>
    </fill>
    <fill>
      <patternFill patternType="solid">
        <fgColor theme="5"/>
        <bgColor indexed="64"/>
      </patternFill>
    </fill>
  </fills>
  <borders count="12">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s>
  <cellStyleXfs count="1">
    <xf numFmtId="0" fontId="0" fillId="0" borderId="0"/>
  </cellStyleXfs>
  <cellXfs count="67">
    <xf numFmtId="0" fontId="0" fillId="0" borderId="0" xfId="0"/>
    <xf numFmtId="0" fontId="0" fillId="0" borderId="0" xfId="0" applyAlignment="1">
      <alignment horizontal="center"/>
    </xf>
    <xf numFmtId="0" fontId="0" fillId="3" borderId="0" xfId="0" applyFill="1" applyAlignment="1">
      <alignment horizontal="center"/>
    </xf>
    <xf numFmtId="0" fontId="0" fillId="3" borderId="1" xfId="0" applyFill="1" applyBorder="1" applyAlignment="1">
      <alignment horizontal="center"/>
    </xf>
    <xf numFmtId="0" fontId="0" fillId="0" borderId="1" xfId="0" applyBorder="1"/>
    <xf numFmtId="0" fontId="0" fillId="0" borderId="0" xfId="0" applyAlignment="1">
      <alignment horizontal="left"/>
    </xf>
    <xf numFmtId="0" fontId="6" fillId="0" borderId="0" xfId="0" applyFont="1" applyAlignment="1">
      <alignment horizontal="center" vertical="center"/>
    </xf>
    <xf numFmtId="0" fontId="7" fillId="0" borderId="0" xfId="0" applyFont="1" applyAlignment="1">
      <alignment horizontal="center" vertical="center"/>
    </xf>
    <xf numFmtId="0" fontId="0" fillId="0" borderId="1" xfId="0" applyBorder="1" applyAlignment="1">
      <alignment vertical="center" wrapText="1"/>
    </xf>
    <xf numFmtId="14" fontId="5" fillId="2" borderId="1" xfId="0" applyNumberFormat="1" applyFont="1" applyFill="1" applyBorder="1" applyAlignment="1">
      <alignment horizontal="center" vertical="center" wrapText="1"/>
    </xf>
    <xf numFmtId="0" fontId="1" fillId="0" borderId="0" xfId="0" applyFont="1" applyAlignment="1">
      <alignment horizontal="center"/>
    </xf>
    <xf numFmtId="0" fontId="12" fillId="2" borderId="1" xfId="0" applyFont="1" applyFill="1" applyBorder="1" applyAlignment="1">
      <alignment horizontal="center" vertical="center" wrapText="1"/>
    </xf>
    <xf numFmtId="0" fontId="12" fillId="2" borderId="2" xfId="0" applyFont="1" applyFill="1" applyBorder="1" applyAlignment="1">
      <alignment horizontal="center" vertical="center" wrapText="1"/>
    </xf>
    <xf numFmtId="0" fontId="9" fillId="2" borderId="1" xfId="0" applyFont="1" applyFill="1" applyBorder="1" applyAlignment="1">
      <alignment horizontal="center"/>
    </xf>
    <xf numFmtId="4" fontId="12" fillId="2" borderId="2" xfId="0" applyNumberFormat="1" applyFont="1" applyFill="1" applyBorder="1" applyAlignment="1">
      <alignment horizontal="center" vertical="center" wrapText="1"/>
    </xf>
    <xf numFmtId="0" fontId="9" fillId="0" borderId="0" xfId="0" applyFont="1" applyAlignment="1">
      <alignment horizontal="center"/>
    </xf>
    <xf numFmtId="0" fontId="9" fillId="0" borderId="1" xfId="0" applyFont="1" applyBorder="1" applyAlignment="1">
      <alignment horizontal="center"/>
    </xf>
    <xf numFmtId="0" fontId="13" fillId="0" borderId="0" xfId="0" applyFont="1" applyAlignment="1">
      <alignment horizontal="left"/>
    </xf>
    <xf numFmtId="0" fontId="14" fillId="0" borderId="0" xfId="0" applyFont="1" applyAlignment="1">
      <alignment horizontal="center"/>
    </xf>
    <xf numFmtId="0" fontId="15" fillId="0" borderId="0" xfId="0" applyFont="1" applyAlignment="1">
      <alignment horizontal="center"/>
    </xf>
    <xf numFmtId="0" fontId="0" fillId="0" borderId="1" xfId="0" pivotButton="1" applyBorder="1"/>
    <xf numFmtId="2" fontId="2" fillId="2" borderId="1" xfId="0" applyNumberFormat="1" applyFont="1" applyFill="1" applyBorder="1"/>
    <xf numFmtId="2" fontId="0" fillId="0" borderId="1" xfId="0" applyNumberFormat="1" applyBorder="1" applyAlignment="1">
      <alignment horizontal="center"/>
    </xf>
    <xf numFmtId="0" fontId="0" fillId="6" borderId="1" xfId="0" applyFill="1" applyBorder="1" applyAlignment="1">
      <alignment horizontal="left"/>
    </xf>
    <xf numFmtId="0" fontId="0" fillId="6" borderId="1" xfId="0" applyFill="1" applyBorder="1" applyAlignment="1">
      <alignment horizontal="left" indent="1"/>
    </xf>
    <xf numFmtId="0" fontId="11" fillId="0" borderId="0" xfId="0" applyFont="1"/>
    <xf numFmtId="0" fontId="1" fillId="0" borderId="1" xfId="0" applyFont="1" applyBorder="1" applyAlignment="1">
      <alignment vertical="center" wrapText="1"/>
    </xf>
    <xf numFmtId="0" fontId="15" fillId="0" borderId="0" xfId="0" applyFont="1"/>
    <xf numFmtId="0" fontId="16" fillId="0" borderId="0" xfId="0" applyFont="1"/>
    <xf numFmtId="0" fontId="10" fillId="0" borderId="0" xfId="0" applyFont="1"/>
    <xf numFmtId="0" fontId="15" fillId="3" borderId="1" xfId="0" applyFont="1" applyFill="1" applyBorder="1" applyAlignment="1">
      <alignment horizontal="center"/>
    </xf>
    <xf numFmtId="0" fontId="0" fillId="0" borderId="1" xfId="0" applyBorder="1" applyAlignment="1">
      <alignment horizontal="center"/>
    </xf>
    <xf numFmtId="0" fontId="0" fillId="6" borderId="1" xfId="0" applyFill="1" applyBorder="1" applyAlignment="1">
      <alignment horizontal="center"/>
    </xf>
    <xf numFmtId="0" fontId="17" fillId="0" borderId="1" xfId="0" applyFont="1" applyBorder="1" applyAlignment="1">
      <alignment horizontal="center"/>
    </xf>
    <xf numFmtId="0" fontId="2" fillId="4" borderId="10" xfId="0" applyFont="1" applyFill="1" applyBorder="1" applyAlignment="1">
      <alignment horizontal="center"/>
    </xf>
    <xf numFmtId="0" fontId="8" fillId="0" borderId="0" xfId="0" applyFont="1"/>
    <xf numFmtId="0" fontId="8" fillId="7" borderId="1" xfId="0" applyFont="1" applyFill="1" applyBorder="1"/>
    <xf numFmtId="0" fontId="8" fillId="7" borderId="2" xfId="0" applyFont="1" applyFill="1" applyBorder="1"/>
    <xf numFmtId="0" fontId="8" fillId="7" borderId="3" xfId="0" applyFont="1" applyFill="1" applyBorder="1"/>
    <xf numFmtId="0" fontId="0" fillId="7" borderId="0" xfId="0" applyFill="1" applyBorder="1"/>
    <xf numFmtId="0" fontId="0" fillId="7" borderId="4" xfId="0" applyFill="1" applyBorder="1"/>
    <xf numFmtId="0" fontId="0" fillId="7" borderId="8" xfId="0" applyFill="1" applyBorder="1"/>
    <xf numFmtId="0" fontId="0" fillId="7" borderId="9" xfId="0" applyFill="1" applyBorder="1"/>
    <xf numFmtId="0" fontId="8" fillId="7" borderId="5" xfId="0" applyFont="1" applyFill="1" applyBorder="1"/>
    <xf numFmtId="0" fontId="0" fillId="7" borderId="6" xfId="0" applyFill="1" applyBorder="1"/>
    <xf numFmtId="0" fontId="0" fillId="7" borderId="7" xfId="0" applyFill="1" applyBorder="1"/>
    <xf numFmtId="0" fontId="0" fillId="7" borderId="0" xfId="0" applyFill="1"/>
    <xf numFmtId="0" fontId="8" fillId="7" borderId="6" xfId="0" applyFont="1" applyFill="1" applyBorder="1"/>
    <xf numFmtId="0" fontId="8" fillId="7" borderId="7" xfId="0" applyFont="1" applyFill="1" applyBorder="1"/>
    <xf numFmtId="0" fontId="15" fillId="8" borderId="1" xfId="0" applyFont="1" applyFill="1" applyBorder="1"/>
    <xf numFmtId="0" fontId="15" fillId="8" borderId="2" xfId="0" applyFont="1" applyFill="1" applyBorder="1"/>
    <xf numFmtId="0" fontId="15" fillId="8" borderId="2" xfId="0" applyFont="1" applyFill="1" applyBorder="1" applyAlignment="1">
      <alignment horizontal="left"/>
    </xf>
    <xf numFmtId="0" fontId="15" fillId="8" borderId="8" xfId="0" applyFont="1" applyFill="1" applyBorder="1" applyAlignment="1">
      <alignment horizontal="left"/>
    </xf>
    <xf numFmtId="0" fontId="15" fillId="8" borderId="9" xfId="0" applyFont="1" applyFill="1" applyBorder="1" applyAlignment="1">
      <alignment horizontal="left"/>
    </xf>
    <xf numFmtId="0" fontId="0" fillId="0" borderId="1" xfId="0" applyFill="1" applyBorder="1" applyAlignment="1">
      <alignment horizontal="center"/>
    </xf>
    <xf numFmtId="0" fontId="0" fillId="0" borderId="0" xfId="0" applyFill="1" applyAlignment="1">
      <alignment horizontal="center"/>
    </xf>
    <xf numFmtId="0" fontId="0" fillId="0" borderId="1" xfId="0" applyFill="1" applyBorder="1"/>
    <xf numFmtId="4" fontId="0" fillId="0" borderId="1" xfId="0" applyNumberFormat="1" applyFill="1" applyBorder="1" applyAlignment="1">
      <alignment horizontal="center"/>
    </xf>
    <xf numFmtId="0" fontId="13" fillId="0" borderId="0" xfId="0" applyFont="1" applyFill="1" applyAlignment="1">
      <alignment horizontal="left"/>
    </xf>
    <xf numFmtId="0" fontId="0" fillId="0" borderId="0" xfId="0" applyFill="1" applyAlignment="1">
      <alignment horizontal="left"/>
    </xf>
    <xf numFmtId="0" fontId="0" fillId="0" borderId="0" xfId="0" applyFill="1" applyBorder="1" applyAlignment="1">
      <alignment horizontal="center"/>
    </xf>
    <xf numFmtId="0" fontId="0" fillId="0" borderId="0" xfId="0" applyBorder="1" applyAlignment="1">
      <alignment horizontal="center"/>
    </xf>
    <xf numFmtId="0" fontId="0" fillId="0" borderId="0" xfId="0" applyFill="1" applyBorder="1"/>
    <xf numFmtId="0" fontId="3" fillId="5" borderId="11" xfId="0" applyFont="1" applyFill="1" applyBorder="1" applyAlignment="1">
      <alignment horizontal="center" vertical="center" wrapText="1"/>
    </xf>
    <xf numFmtId="0" fontId="3" fillId="5" borderId="5" xfId="0" applyFont="1" applyFill="1" applyBorder="1" applyAlignment="1">
      <alignment horizontal="center" vertical="center" wrapText="1"/>
    </xf>
    <xf numFmtId="0" fontId="4" fillId="5" borderId="11" xfId="0" applyFont="1" applyFill="1" applyBorder="1" applyAlignment="1">
      <alignment horizontal="center"/>
    </xf>
    <xf numFmtId="0" fontId="15" fillId="0" borderId="1" xfId="0" applyFont="1" applyBorder="1" applyAlignment="1">
      <alignment horizontal="center"/>
    </xf>
  </cellXfs>
  <cellStyles count="1">
    <cellStyle name="Normal" xfId="0" builtinId="0"/>
  </cellStyles>
  <dxfs count="43">
    <dxf>
      <fill>
        <patternFill patternType="none">
          <bgColor auto="1"/>
        </patternFill>
      </fill>
    </dxf>
    <dxf>
      <fill>
        <patternFill patternType="none">
          <bgColor auto="1"/>
        </patternFill>
      </fill>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alignment horizontal="center"/>
    </dxf>
    <dxf>
      <fill>
        <patternFill patternType="solid">
          <bgColor rgb="FFCCFF99"/>
        </patternFill>
      </fill>
    </dxf>
    <dxf>
      <fill>
        <patternFill patternType="solid">
          <bgColor rgb="FFCCFF99"/>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s>
  <tableStyles count="0" defaultTableStyle="TableStyleMedium2" defaultPivotStyle="PivotStyleLight16"/>
  <colors>
    <mruColors>
      <color rgb="FFFFCCFF"/>
      <color rgb="FFCC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5" Type="http://schemas.openxmlformats.org/officeDocument/2006/relationships/pivotCacheDefinition" Target="pivotCache/pivotCacheDefinition2.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style val="8"/>
  <c:pivotSource>
    <c:name>[AF0410824_ Priyas ExpenseSummary_Syed Zakir Ali 1.xlsx]Expense!PivotTable1</c:name>
    <c:fmtId val="6"/>
  </c:pivotSource>
  <c:chart>
    <c:autoTitleDeleted val="1"/>
    <c:pivotFmts>
      <c:pivotFmt>
        <c:idx val="0"/>
        <c:marker>
          <c:symbol val="none"/>
        </c:marker>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s>
    <c:view3D>
      <c:rotX val="30"/>
      <c:depthPercent val="100"/>
      <c:perspective val="30"/>
    </c:view3D>
    <c:plotArea>
      <c:layout>
        <c:manualLayout>
          <c:layoutTarget val="inner"/>
          <c:xMode val="edge"/>
          <c:yMode val="edge"/>
          <c:x val="0"/>
          <c:y val="1.3999997795275937E-2"/>
          <c:w val="0.7968540094163139"/>
          <c:h val="0.89733334950130939"/>
        </c:manualLayout>
      </c:layout>
      <c:pie3DChart>
        <c:varyColors val="1"/>
        <c:ser>
          <c:idx val="0"/>
          <c:order val="0"/>
          <c:tx>
            <c:strRef>
              <c:f>Expense!$H$19</c:f>
              <c:strCache>
                <c:ptCount val="1"/>
                <c:pt idx="0">
                  <c:v>Total</c:v>
                </c:pt>
              </c:strCache>
            </c:strRef>
          </c:tx>
          <c:cat>
            <c:strRef>
              <c:f>Expense!$G$20:$G$30</c:f>
              <c:strCache>
                <c:ptCount val="10"/>
                <c:pt idx="0">
                  <c:v>Cab to office</c:v>
                </c:pt>
                <c:pt idx="1">
                  <c:v>Fish &amp; Chicken</c:v>
                </c:pt>
                <c:pt idx="2">
                  <c:v>Gifts</c:v>
                </c:pt>
                <c:pt idx="3">
                  <c:v>Medicine</c:v>
                </c:pt>
                <c:pt idx="4">
                  <c:v>Mobile Bill Payment</c:v>
                </c:pt>
                <c:pt idx="5">
                  <c:v>Movie with friends</c:v>
                </c:pt>
                <c:pt idx="6">
                  <c:v>Online shopping</c:v>
                </c:pt>
                <c:pt idx="7">
                  <c:v>Ordering food</c:v>
                </c:pt>
                <c:pt idx="8">
                  <c:v>Other essential items</c:v>
                </c:pt>
                <c:pt idx="9">
                  <c:v>Vegetables &amp; Fruit</c:v>
                </c:pt>
              </c:strCache>
            </c:strRef>
          </c:cat>
          <c:val>
            <c:numRef>
              <c:f>Expense!$H$20:$H$30</c:f>
              <c:numCache>
                <c:formatCode>General</c:formatCode>
                <c:ptCount val="10"/>
                <c:pt idx="0">
                  <c:v>1510.91</c:v>
                </c:pt>
                <c:pt idx="1">
                  <c:v>3342</c:v>
                </c:pt>
                <c:pt idx="2">
                  <c:v>5688</c:v>
                </c:pt>
                <c:pt idx="3">
                  <c:v>7775</c:v>
                </c:pt>
                <c:pt idx="4">
                  <c:v>1411.26</c:v>
                </c:pt>
                <c:pt idx="5">
                  <c:v>2586</c:v>
                </c:pt>
                <c:pt idx="6">
                  <c:v>7464</c:v>
                </c:pt>
                <c:pt idx="7">
                  <c:v>1857</c:v>
                </c:pt>
                <c:pt idx="8">
                  <c:v>10194.1</c:v>
                </c:pt>
                <c:pt idx="9">
                  <c:v>3217</c:v>
                </c:pt>
              </c:numCache>
            </c:numRef>
          </c:val>
          <c:extLst xmlns:c16r2="http://schemas.microsoft.com/office/drawing/2015/06/chart">
            <c:ext xmlns:c16="http://schemas.microsoft.com/office/drawing/2014/chart" uri="{C3380CC4-5D6E-409C-BE32-E72D297353CC}">
              <c16:uniqueId val="{00000000-DB84-4862-B6EE-12CAA067EF4F}"/>
            </c:ext>
          </c:extLst>
        </c:ser>
      </c:pie3DChart>
    </c:plotArea>
    <c:legend>
      <c:legendPos val="r"/>
      <c:layout/>
    </c:legend>
    <c:plotVisOnly val="1"/>
    <c:dispBlanksAs val="zero"/>
    <c:extLst xmlns:c16r2="http://schemas.microsoft.com/office/drawing/2015/06/chart">
      <c:ext xmlns:c16r3="http://schemas.microsoft.com/office/drawing/2017/03/chart" uri="{56B9EC1D-385E-4148-901F-78D8002777C0}">
        <c16r3:dataDisplayOptions16>
          <c16r3:dispNaAsBlank val="1"/>
        </c16r3:dataDisplayOptions16>
      </c:ext>
    </c:extLst>
  </c:chart>
  <c:printSettings>
    <c:headerFooter/>
    <c:pageMargins b="0.75000000000000033" l="0.70000000000000029" r="0.70000000000000029" t="0.75000000000000033" header="0.30000000000000016" footer="0.30000000000000016"/>
    <c:pageSetup/>
  </c:printSettings>
  <c:extLst xmlns:c16r2="http://schemas.microsoft.com/office/drawing/2015/06/char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c:lang val="en-US"/>
  <c:style val="3"/>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Expense pattern over 3 months</a:t>
            </a:r>
          </a:p>
        </c:rich>
      </c:tx>
      <c:spPr>
        <a:noFill/>
        <a:ln>
          <a:noFill/>
        </a:ln>
        <a:effectLst/>
      </c:spPr>
    </c:title>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Val val="1"/>
          <c:extLst xmlns:c16r2="http://schemas.microsoft.com/office/drawing/2015/06/char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8.7626746124819577E-2"/>
              <c:y val="-5.28401585204754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Val val="1"/>
          <c:extLst xmlns:c16r2="http://schemas.microsoft.com/office/drawing/2015/06/char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9.5225530319348398E-2"/>
              <c:y val="-7.045354469396750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Val val="1"/>
          <c:extLst xmlns:c16r2="http://schemas.microsoft.com/office/drawing/2015/06/char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8.2560889995133641E-2"/>
              <c:y val="-5.724350506384856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Val val="1"/>
          <c:extLst xmlns:c16r2="http://schemas.microsoft.com/office/drawing/2015/06/char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Val val="1"/>
          <c:extLst xmlns:c16r2="http://schemas.microsoft.com/office/drawing/2015/06/char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9.5225530319348398E-2"/>
              <c:y val="-7.045354469396750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Val val="1"/>
          <c:extLst xmlns:c16r2="http://schemas.microsoft.com/office/drawing/2015/06/char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8.7626746124819577E-2"/>
              <c:y val="-5.28401585204754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Val val="1"/>
          <c:extLst xmlns:c16r2="http://schemas.microsoft.com/office/drawing/2015/06/char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8.2560889995133641E-2"/>
              <c:y val="-5.724350506384856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Val val="1"/>
          <c:extLst xmlns:c16r2="http://schemas.microsoft.com/office/drawing/2015/06/chart">
            <c:ext xmlns:c15="http://schemas.microsoft.com/office/drawing/2012/chart" uri="{CE6537A1-D6FC-4f65-9D91-7224C49458BB}"/>
          </c:extLst>
        </c:dLbl>
      </c:pivotFmt>
    </c:pivotFmts>
    <c:plotArea>
      <c:layout/>
      <c:lineChart>
        <c:grouping val="stacked"/>
        <c:ser>
          <c:idx val="0"/>
          <c:order val="0"/>
          <c:tx>
            <c:v>Total</c:v>
          </c:tx>
          <c:spPr>
            <a:ln w="28575" cap="rnd">
              <a:solidFill>
                <a:schemeClr val="accent1"/>
              </a:solidFill>
              <a:round/>
            </a:ln>
            <a:effectLst/>
          </c:spPr>
          <c:marker>
            <c:symbol val="circle"/>
            <c:size val="5"/>
            <c:spPr>
              <a:solidFill>
                <a:schemeClr val="accent1"/>
              </a:solidFill>
              <a:ln w="9525">
                <a:solidFill>
                  <a:schemeClr val="accent1"/>
                </a:solidFill>
              </a:ln>
              <a:effectLst/>
            </c:spPr>
          </c:marker>
          <c:dLbls>
            <c:dLbl>
              <c:idx val="1"/>
              <c:layout>
                <c:manualLayout>
                  <c:x val="-9.5225530319348398E-2"/>
                  <c:y val="-7.0453544693967501E-2"/>
                </c:manualLayout>
              </c:layout>
              <c:dLblPos val="r"/>
              <c:showVal val="1"/>
              <c:extLst xmlns:c16r2="http://schemas.microsoft.com/office/drawing/2015/06/chart">
                <c:ext xmlns:c15="http://schemas.microsoft.com/office/drawing/2012/chart" uri="{CE6537A1-D6FC-4f65-9D91-7224C49458BB}"/>
                <c:ext xmlns:c16="http://schemas.microsoft.com/office/drawing/2014/chart" uri="{C3380CC4-5D6E-409C-BE32-E72D297353CC}">
                  <c16:uniqueId val="{00000001-2A57-452A-9335-1ACA5D618997}"/>
                </c:ext>
              </c:extLst>
            </c:dLbl>
            <c:dLbl>
              <c:idx val="2"/>
              <c:layout>
                <c:manualLayout>
                  <c:x val="-8.7626746124819577E-2"/>
                  <c:y val="-5.284015852047548E-2"/>
                </c:manualLayout>
              </c:layout>
              <c:dLblPos val="r"/>
              <c:showVal val="1"/>
              <c:extLst xmlns:c16r2="http://schemas.microsoft.com/office/drawing/2015/06/chart">
                <c:ext xmlns:c15="http://schemas.microsoft.com/office/drawing/2012/chart" uri="{CE6537A1-D6FC-4f65-9D91-7224C49458BB}"/>
                <c:ext xmlns:c16="http://schemas.microsoft.com/office/drawing/2014/chart" uri="{C3380CC4-5D6E-409C-BE32-E72D297353CC}">
                  <c16:uniqueId val="{00000003-2A57-452A-9335-1ACA5D618997}"/>
                </c:ext>
              </c:extLst>
            </c:dLbl>
            <c:dLbl>
              <c:idx val="3"/>
              <c:layout>
                <c:manualLayout>
                  <c:x val="-8.2560889995133641E-2"/>
                  <c:y val="-5.7243505063848565E-2"/>
                </c:manualLayout>
              </c:layout>
              <c:dLblPos val="r"/>
              <c:showVal val="1"/>
              <c:extLst xmlns:c16r2="http://schemas.microsoft.com/office/drawing/2015/06/chart">
                <c:ext xmlns:c15="http://schemas.microsoft.com/office/drawing/2012/chart" uri="{CE6537A1-D6FC-4f65-9D91-7224C49458BB}"/>
                <c:ext xmlns:c16="http://schemas.microsoft.com/office/drawing/2014/chart" uri="{C3380CC4-5D6E-409C-BE32-E72D297353CC}">
                  <c16:uniqueId val="{00000005-2A57-452A-9335-1ACA5D61899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Val val="1"/>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4"/>
              <c:pt idx="0">
                <c:v>&lt;01-10-2021 &lt;01-10-2021</c:v>
              </c:pt>
              <c:pt idx="1">
                <c:v>2021 Oct</c:v>
              </c:pt>
              <c:pt idx="2">
                <c:v>2021 Nov</c:v>
              </c:pt>
              <c:pt idx="3">
                <c:v>2021 Dec</c:v>
              </c:pt>
            </c:strLit>
          </c:cat>
          <c:val>
            <c:numLit>
              <c:formatCode>General</c:formatCode>
              <c:ptCount val="4"/>
              <c:pt idx="0">
                <c:v>57045.27</c:v>
              </c:pt>
              <c:pt idx="1">
                <c:v>17443.37</c:v>
              </c:pt>
              <c:pt idx="2">
                <c:v>18764.269999999997</c:v>
              </c:pt>
              <c:pt idx="3">
                <c:v>20837.62999999999</c:v>
              </c:pt>
            </c:numLit>
          </c:val>
          <c:extLst xmlns:c16r2="http://schemas.microsoft.com/office/drawing/2015/06/chart">
            <c:ext xmlns:c16="http://schemas.microsoft.com/office/drawing/2014/chart" uri="{C3380CC4-5D6E-409C-BE32-E72D297353CC}">
              <c16:uniqueId val="{00000006-2A57-452A-9335-1ACA5D618997}"/>
            </c:ext>
          </c:extLst>
        </c:ser>
        <c:dLbls>
          <c:showVal val="1"/>
        </c:dLbls>
        <c:upDownBars>
          <c:gapWidth val="219"/>
          <c:upBars>
            <c:spPr>
              <a:solidFill>
                <a:schemeClr val="lt1"/>
              </a:solidFill>
              <a:ln w="9525">
                <a:solidFill>
                  <a:schemeClr val="tx1">
                    <a:lumMod val="15000"/>
                    <a:lumOff val="85000"/>
                  </a:schemeClr>
                </a:solidFill>
              </a:ln>
              <a:effectLst/>
            </c:spPr>
          </c:upBars>
          <c:downBars>
            <c:spPr>
              <a:solidFill>
                <a:schemeClr val="dk1">
                  <a:lumMod val="65000"/>
                  <a:lumOff val="35000"/>
                </a:schemeClr>
              </a:solidFill>
              <a:ln w="9525">
                <a:solidFill>
                  <a:schemeClr val="tx1">
                    <a:lumMod val="65000"/>
                    <a:lumOff val="35000"/>
                  </a:schemeClr>
                </a:solidFill>
              </a:ln>
              <a:effectLst/>
            </c:spPr>
          </c:downBars>
        </c:upDownBars>
        <c:marker val="1"/>
        <c:axId val="154665344"/>
        <c:axId val="154666880"/>
      </c:lineChart>
      <c:catAx>
        <c:axId val="154665344"/>
        <c:scaling>
          <c:orientation val="minMax"/>
        </c:scaling>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Months</a:t>
                </a:r>
              </a:p>
            </c:rich>
          </c:tx>
          <c:spPr>
            <a:noFill/>
            <a:ln>
              <a:noFill/>
            </a:ln>
            <a:effectLst/>
          </c:spPr>
        </c:title>
        <c:numFmt formatCode="General" sourceLinked="1"/>
        <c:maj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666880"/>
        <c:crosses val="autoZero"/>
        <c:auto val="1"/>
        <c:lblAlgn val="ctr"/>
        <c:lblOffset val="100"/>
      </c:catAx>
      <c:valAx>
        <c:axId val="154666880"/>
        <c:scaling>
          <c:orientation val="minMax"/>
        </c:scaling>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Total Expense</a:t>
                </a:r>
              </a:p>
            </c:rich>
          </c:tx>
          <c:spPr>
            <a:noFill/>
            <a:ln>
              <a:noFill/>
            </a:ln>
            <a:effectLst/>
          </c:spPr>
        </c:title>
        <c:numFmt formatCode="General" sourceLinked="1"/>
        <c:maj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66534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033" l="0.70000000000000029" r="0.70000000000000029" t="0.75000000000000033" header="0.30000000000000016" footer="0.30000000000000016"/>
    <c:pageSetup/>
  </c:printSettings>
  <c:extLst xmlns:c16r2="http://schemas.microsoft.com/office/drawing/2015/06/char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9</xdr:col>
      <xdr:colOff>190500</xdr:colOff>
      <xdr:row>18</xdr:row>
      <xdr:rowOff>4081</xdr:rowOff>
    </xdr:from>
    <xdr:to>
      <xdr:col>12</xdr:col>
      <xdr:colOff>966109</xdr:colOff>
      <xdr:row>30</xdr:row>
      <xdr:rowOff>68036</xdr:rowOff>
    </xdr:to>
    <xdr:graphicFrame macro="">
      <xdr:nvGraphicFramePr>
        <xdr:cNvPr id="3" name="Chart 2">
          <a:extLst>
            <a:ext uri="{FF2B5EF4-FFF2-40B4-BE49-F238E27FC236}">
              <a16:creationId xmlns:a16="http://schemas.microsoft.com/office/drawing/2014/main" xmlns="" id="{6DD5BA99-79DC-9101-9BCF-96994FD296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438978</xdr:colOff>
      <xdr:row>2</xdr:row>
      <xdr:rowOff>0</xdr:rowOff>
    </xdr:from>
    <xdr:to>
      <xdr:col>10</xdr:col>
      <xdr:colOff>576138</xdr:colOff>
      <xdr:row>17</xdr:row>
      <xdr:rowOff>140970</xdr:rowOff>
    </xdr:to>
    <xdr:graphicFrame macro="">
      <xdr:nvGraphicFramePr>
        <xdr:cNvPr id="2" name="Chart 1">
          <a:extLst>
            <a:ext uri="{FF2B5EF4-FFF2-40B4-BE49-F238E27FC236}">
              <a16:creationId xmlns:a16="http://schemas.microsoft.com/office/drawing/2014/main" xmlns="" id="{1260A3BC-9B6C-4FD6-AFFD-11C3F06739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2" Type="http://schemas.openxmlformats.org/officeDocument/2006/relationships/externalLinkPath" Target="Priyas%20Expense%20Summary%20(1).xlsx" TargetMode="External"/><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r:id="rId1" refreshedBy="DELL" refreshedDate="45500.804062499999" createdVersion="5" refreshedVersion="5" minRefreshableVersion="3" recordCount="50">
  <cacheSource type="worksheet">
    <worksheetSource ref="A3:C53" sheet="Expense"/>
  </cacheSource>
  <cacheFields count="3">
    <cacheField name="Date" numFmtId="14">
      <sharedItems containsSemiMixedTypes="0" containsNonDate="0" containsDate="1" containsString="0" minDate="2021-10-01T00:00:00" maxDate="2021-12-23T00:00:00" count="39">
        <d v="2021-10-01T00:00:00"/>
        <d v="2021-10-04T00:00:00"/>
        <d v="2021-10-07T00:00:00"/>
        <d v="2021-10-08T00:00:00"/>
        <d v="2021-10-15T00:00:00"/>
        <d v="2021-10-16T00:00:00"/>
        <d v="2021-10-18T00:00:00"/>
        <d v="2021-10-19T00:00:00"/>
        <d v="2021-10-22T00:00:00"/>
        <d v="2021-10-25T00:00:00"/>
        <d v="2021-10-27T00:00:00"/>
        <d v="2021-10-28T00:00:00"/>
        <d v="2021-10-29T00:00:00"/>
        <d v="2021-10-30T00:00:00"/>
        <d v="2021-11-01T00:00:00"/>
        <d v="2021-11-02T00:00:00"/>
        <d v="2021-11-04T00:00:00"/>
        <d v="2021-11-05T00:00:00"/>
        <d v="2021-11-08T00:00:00"/>
        <d v="2021-11-09T00:00:00"/>
        <d v="2021-11-12T00:00:00"/>
        <d v="2021-11-15T00:00:00"/>
        <d v="2021-11-17T00:00:00"/>
        <d v="2021-11-18T00:00:00"/>
        <d v="2021-11-19T00:00:00"/>
        <d v="2021-11-22T00:00:00"/>
        <d v="2021-11-24T00:00:00"/>
        <d v="2021-11-25T00:00:00"/>
        <d v="2021-11-26T00:00:00"/>
        <d v="2021-11-29T00:00:00"/>
        <d v="2021-11-30T00:00:00"/>
        <d v="2021-12-01T00:00:00"/>
        <d v="2021-12-04T00:00:00"/>
        <d v="2021-12-07T00:00:00"/>
        <d v="2021-12-09T00:00:00"/>
        <d v="2021-12-15T00:00:00"/>
        <d v="2021-12-17T00:00:00"/>
        <d v="2021-12-20T00:00:00"/>
        <d v="2021-12-23T00:00:00"/>
      </sharedItems>
    </cacheField>
    <cacheField name="Items" numFmtId="0">
      <sharedItems count="11">
        <s v="Medicine"/>
        <s v="Online shopping"/>
        <s v="Other essential items"/>
        <s v="Vegetables &amp; Fruit"/>
        <s v="Fish &amp; Chicken"/>
        <s v="Gifts"/>
        <s v="Ordering food"/>
        <s v="Movie with friends"/>
        <s v="Mobile Bill Payment"/>
        <s v="Cab to office"/>
        <s v="Trip"/>
      </sharedItems>
    </cacheField>
    <cacheField name="Expense" numFmtId="0">
      <sharedItems containsSemiMixedTypes="0" containsString="0" containsNumber="1" minValue="150" maxValue="12000" count="43">
        <n v="2300"/>
        <n v="767"/>
        <n v="2500"/>
        <n v="710"/>
        <n v="760"/>
        <n v="1900"/>
        <n v="450"/>
        <n v="620"/>
        <n v="470"/>
        <n v="970"/>
        <n v="1075"/>
        <n v="489"/>
        <n v="1574.1"/>
        <n v="550"/>
        <n v="423"/>
        <n v="358.22"/>
        <n v="520"/>
        <n v="300"/>
        <n v="407.05"/>
        <n v="2327"/>
        <n v="1150"/>
        <n v="1138"/>
        <n v="500"/>
        <n v="702"/>
        <n v="1600"/>
        <n v="600"/>
        <n v="900"/>
        <n v="150"/>
        <n v="2100"/>
        <n v="470.63"/>
        <n v="322.64"/>
        <n v="428"/>
        <n v="447"/>
        <n v="1720"/>
        <n v="540"/>
        <n v="314"/>
        <n v="518"/>
        <n v="2000"/>
        <n v="337"/>
        <n v="12000"/>
        <n v="1500"/>
        <n v="267"/>
        <n v="640"/>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DELL" refreshedDate="45500.907696759299" createdVersion="5" refreshedVersion="5" minRefreshableVersion="3" recordCount="52">
  <cacheSource type="worksheet">
    <worksheetSource ref="A1:C1048576" sheet="Expense"/>
  </cacheSource>
  <cacheFields count="3">
    <cacheField name="Date" numFmtId="0">
      <sharedItems containsNonDate="0" containsDate="1" containsString="0" containsBlank="1" minDate="2021-10-01T00:00:00" maxDate="2021-12-23T00:00:00" count="40">
        <d v="2021-10-25T00:00:00"/>
        <d v="2021-10-27T00:00:00"/>
        <d v="2021-10-29T00:00:00"/>
        <d v="2021-11-17T00:00:00"/>
        <d v="2021-10-04T00:00:00"/>
        <d v="2021-10-22T00:00:00"/>
        <d v="2021-11-08T00:00:00"/>
        <d v="2021-11-15T00:00:00"/>
        <d v="2021-11-24T00:00:00"/>
        <d v="2021-12-23T00:00:00"/>
        <d v="2021-10-07T00:00:00"/>
        <d v="2021-11-02T00:00:00"/>
        <d v="2021-11-04T00:00:00"/>
        <d v="2021-12-15T00:00:00"/>
        <d v="2021-10-01T00:00:00"/>
        <d v="2021-10-18T00:00:00"/>
        <d v="2021-12-07T00:00:00"/>
        <d v="2021-10-16T00:00:00"/>
        <d v="2021-12-17T00:00:00"/>
        <d v="2021-10-15T00:00:00"/>
        <d v="2021-11-18T00:00:00"/>
        <d v="2021-11-26T00:00:00"/>
        <d v="2021-11-30T00:00:00"/>
        <d v="2021-11-01T00:00:00"/>
        <d v="2021-11-05T00:00:00"/>
        <d v="2021-10-08T00:00:00"/>
        <d v="2021-10-19T00:00:00"/>
        <d v="2021-11-25T00:00:00"/>
        <d v="2021-11-29T00:00:00"/>
        <d v="2021-12-20T00:00:00"/>
        <d v="2021-10-30T00:00:00"/>
        <d v="2021-11-09T00:00:00"/>
        <d v="2021-11-22T00:00:00"/>
        <d v="2021-12-01T00:00:00"/>
        <d v="2021-12-09T00:00:00"/>
        <d v="2021-10-28T00:00:00"/>
        <d v="2021-11-12T00:00:00"/>
        <d v="2021-11-19T00:00:00"/>
        <d v="2021-12-04T00:00:00"/>
        <m/>
      </sharedItems>
      <fieldGroup base="0">
        <rangePr groupBy="months" startDate="2021-10-01T00:00:00" endDate="2021-12-23T00:00:00"/>
        <groupItems count="14">
          <s v="(blank)"/>
          <s v="Jan"/>
          <s v="Feb"/>
          <s v="Mar"/>
          <s v="Apr"/>
          <s v="May"/>
          <s v="Jun"/>
          <s v="Jul"/>
          <s v="Aug"/>
          <s v="Sep"/>
          <s v="Oct"/>
          <s v="Nov"/>
          <s v="Dec"/>
          <s v="&gt;23-12-2021"/>
        </groupItems>
      </fieldGroup>
    </cacheField>
    <cacheField name="Items" numFmtId="0">
      <sharedItems containsBlank="1" count="12">
        <s v="Cab to office"/>
        <s v="Fish &amp; Chicken"/>
        <s v="Gifts"/>
        <s v="Medicine"/>
        <s v="Mobile Bill Payment"/>
        <s v="Movie with friends"/>
        <s v="Online shopping"/>
        <s v="Ordering food"/>
        <s v="Other essential items"/>
        <s v="Trip"/>
        <s v="Vegetables &amp; Fruit"/>
        <m/>
      </sharedItems>
    </cacheField>
    <cacheField name="Expense" numFmtId="0">
      <sharedItems containsString="0" containsBlank="1" containsNumber="1" minValue="150" maxValue="57045.27" count="45">
        <n v="423"/>
        <n v="358.22"/>
        <n v="407.05"/>
        <n v="322.64"/>
        <n v="760"/>
        <n v="550"/>
        <n v="702"/>
        <n v="150"/>
        <n v="540"/>
        <n v="640"/>
        <n v="1900"/>
        <n v="1150"/>
        <n v="1138"/>
        <n v="1500"/>
        <n v="2300"/>
        <n v="1075"/>
        <n v="2100"/>
        <n v="470"/>
        <n v="470.63"/>
        <n v="620"/>
        <n v="520"/>
        <n v="428"/>
        <n v="518"/>
        <n v="500"/>
        <n v="767"/>
        <n v="970"/>
        <n v="2327"/>
        <n v="900"/>
        <n v="2000"/>
        <n v="450"/>
        <n v="489"/>
        <n v="314"/>
        <n v="337"/>
        <n v="267"/>
        <n v="2500"/>
        <n v="1574.1"/>
        <n v="300"/>
        <n v="1600"/>
        <n v="1720"/>
        <n v="12000"/>
        <n v="710"/>
        <n v="600"/>
        <n v="447"/>
        <n v="57045.27"/>
        <m/>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r:id="rId1" refreshedBy="Harini sunkoju" refreshedDate="45500.974253125001" createdVersion="8" refreshedVersion="8" minRefreshableVersion="3" recordCount="51">
  <cacheSource type="worksheet">
    <worksheetSource ref="A1:C52" sheet="Expense" r:id="rId2"/>
  </cacheSource>
  <cacheFields count="5">
    <cacheField name="Date" numFmtId="0">
      <sharedItems containsNonDate="0" containsDate="1" containsString="0" containsBlank="1" minDate="2021-10-01T00:00:00" maxDate="2021-12-24T00:00:00" count="40">
        <d v="2021-10-01T00:00:00"/>
        <d v="2021-10-04T00:00:00"/>
        <d v="2021-10-07T00:00:00"/>
        <d v="2021-10-08T00:00:00"/>
        <d v="2021-10-15T00:00:00"/>
        <d v="2021-10-16T00:00:00"/>
        <d v="2021-10-18T00:00:00"/>
        <d v="2021-10-19T00:00:00"/>
        <d v="2021-10-22T00:00:00"/>
        <d v="2021-10-25T00:00:00"/>
        <d v="2021-10-27T00:00:00"/>
        <d v="2021-10-28T00:00:00"/>
        <d v="2021-10-29T00:00:00"/>
        <d v="2021-10-30T00:00:00"/>
        <d v="2021-11-01T00:00:00"/>
        <d v="2021-11-02T00:00:00"/>
        <d v="2021-11-04T00:00:00"/>
        <d v="2021-11-05T00:00:00"/>
        <d v="2021-11-08T00:00:00"/>
        <d v="2021-11-09T00:00:00"/>
        <d v="2021-11-12T00:00:00"/>
        <d v="2021-11-15T00:00:00"/>
        <d v="2021-11-17T00:00:00"/>
        <d v="2021-11-18T00:00:00"/>
        <d v="2021-11-19T00:00:00"/>
        <d v="2021-11-22T00:00:00"/>
        <d v="2021-11-24T00:00:00"/>
        <d v="2021-11-25T00:00:00"/>
        <d v="2021-11-26T00:00:00"/>
        <d v="2021-11-29T00:00:00"/>
        <d v="2021-11-30T00:00:00"/>
        <d v="2021-12-01T00:00:00"/>
        <d v="2021-12-04T00:00:00"/>
        <d v="2021-12-07T00:00:00"/>
        <d v="2021-12-09T00:00:00"/>
        <d v="2021-12-15T00:00:00"/>
        <d v="2021-12-17T00:00:00"/>
        <d v="2021-12-20T00:00:00"/>
        <d v="2021-12-23T00:00:00"/>
        <m/>
      </sharedItems>
      <fieldGroup par="4"/>
    </cacheField>
    <cacheField name="Items" numFmtId="0">
      <sharedItems containsBlank="1" count="12">
        <s v="Medicine"/>
        <s v="Online shopping"/>
        <s v="Other essential items"/>
        <s v="Vegetables &amp; Fruit"/>
        <s v="Fish &amp; Chicken"/>
        <s v="Gifts"/>
        <s v="Ordering food"/>
        <s v="Movie with friends"/>
        <s v="Mobile Bill Payment"/>
        <s v="Cab to office"/>
        <s v="Trip"/>
        <m/>
      </sharedItems>
    </cacheField>
    <cacheField name="Expense" numFmtId="0">
      <sharedItems containsSemiMixedTypes="0" containsString="0" containsNumber="1" minValue="150" maxValue="57045.27"/>
    </cacheField>
    <cacheField name="Months (Date)" numFmtId="0" databaseField="0">
      <fieldGroup base="0">
        <rangePr groupBy="months" startDate="2021-10-01T00:00:00" endDate="2021-12-24T00:00:00"/>
        <groupItems count="14">
          <s v="&lt;01-10-2021"/>
          <s v="Jan"/>
          <s v="Feb"/>
          <s v="Mar"/>
          <s v="Apr"/>
          <s v="May"/>
          <s v="Jun"/>
          <s v="Jul"/>
          <s v="Aug"/>
          <s v="Sep"/>
          <s v="Oct"/>
          <s v="Nov"/>
          <s v="Dec"/>
          <s v="&gt;24-12-2021"/>
        </groupItems>
      </fieldGroup>
    </cacheField>
    <cacheField name="Years (Date)" numFmtId="0" databaseField="0">
      <fieldGroup base="0">
        <rangePr groupBy="years" startDate="2021-10-01T00:00:00" endDate="2021-12-24T00:00:00"/>
        <groupItems count="3">
          <s v="&lt;01-10-2021"/>
          <s v="2021"/>
          <s v="&gt;24-12-2021"/>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50">
  <r>
    <x v="0"/>
    <x v="0"/>
    <x v="0"/>
  </r>
  <r>
    <x v="0"/>
    <x v="1"/>
    <x v="1"/>
  </r>
  <r>
    <x v="0"/>
    <x v="2"/>
    <x v="2"/>
  </r>
  <r>
    <x v="1"/>
    <x v="3"/>
    <x v="3"/>
  </r>
  <r>
    <x v="1"/>
    <x v="4"/>
    <x v="4"/>
  </r>
  <r>
    <x v="2"/>
    <x v="5"/>
    <x v="5"/>
  </r>
  <r>
    <x v="3"/>
    <x v="6"/>
    <x v="6"/>
  </r>
  <r>
    <x v="4"/>
    <x v="7"/>
    <x v="7"/>
  </r>
  <r>
    <x v="5"/>
    <x v="8"/>
    <x v="8"/>
  </r>
  <r>
    <x v="6"/>
    <x v="1"/>
    <x v="9"/>
  </r>
  <r>
    <x v="6"/>
    <x v="0"/>
    <x v="10"/>
  </r>
  <r>
    <x v="7"/>
    <x v="6"/>
    <x v="11"/>
  </r>
  <r>
    <x v="8"/>
    <x v="2"/>
    <x v="12"/>
  </r>
  <r>
    <x v="8"/>
    <x v="4"/>
    <x v="13"/>
  </r>
  <r>
    <x v="9"/>
    <x v="9"/>
    <x v="14"/>
  </r>
  <r>
    <x v="10"/>
    <x v="9"/>
    <x v="15"/>
  </r>
  <r>
    <x v="10"/>
    <x v="7"/>
    <x v="16"/>
  </r>
  <r>
    <x v="11"/>
    <x v="3"/>
    <x v="17"/>
  </r>
  <r>
    <x v="12"/>
    <x v="9"/>
    <x v="18"/>
  </r>
  <r>
    <x v="13"/>
    <x v="2"/>
    <x v="17"/>
  </r>
  <r>
    <x v="14"/>
    <x v="1"/>
    <x v="19"/>
  </r>
  <r>
    <x v="15"/>
    <x v="5"/>
    <x v="20"/>
  </r>
  <r>
    <x v="16"/>
    <x v="5"/>
    <x v="21"/>
  </r>
  <r>
    <x v="17"/>
    <x v="1"/>
    <x v="22"/>
  </r>
  <r>
    <x v="18"/>
    <x v="4"/>
    <x v="23"/>
  </r>
  <r>
    <x v="19"/>
    <x v="2"/>
    <x v="24"/>
  </r>
  <r>
    <x v="20"/>
    <x v="3"/>
    <x v="25"/>
  </r>
  <r>
    <x v="21"/>
    <x v="1"/>
    <x v="26"/>
  </r>
  <r>
    <x v="21"/>
    <x v="4"/>
    <x v="27"/>
  </r>
  <r>
    <x v="21"/>
    <x v="0"/>
    <x v="28"/>
  </r>
  <r>
    <x v="22"/>
    <x v="8"/>
    <x v="29"/>
  </r>
  <r>
    <x v="22"/>
    <x v="9"/>
    <x v="30"/>
  </r>
  <r>
    <x v="23"/>
    <x v="7"/>
    <x v="31"/>
  </r>
  <r>
    <x v="24"/>
    <x v="3"/>
    <x v="32"/>
  </r>
  <r>
    <x v="25"/>
    <x v="2"/>
    <x v="33"/>
  </r>
  <r>
    <x v="26"/>
    <x v="4"/>
    <x v="34"/>
  </r>
  <r>
    <x v="27"/>
    <x v="6"/>
    <x v="35"/>
  </r>
  <r>
    <x v="28"/>
    <x v="7"/>
    <x v="36"/>
  </r>
  <r>
    <x v="28"/>
    <x v="1"/>
    <x v="37"/>
  </r>
  <r>
    <x v="29"/>
    <x v="6"/>
    <x v="38"/>
  </r>
  <r>
    <x v="30"/>
    <x v="7"/>
    <x v="22"/>
  </r>
  <r>
    <x v="31"/>
    <x v="2"/>
    <x v="2"/>
  </r>
  <r>
    <x v="32"/>
    <x v="3"/>
    <x v="3"/>
  </r>
  <r>
    <x v="33"/>
    <x v="0"/>
    <x v="0"/>
  </r>
  <r>
    <x v="34"/>
    <x v="10"/>
    <x v="39"/>
  </r>
  <r>
    <x v="35"/>
    <x v="5"/>
    <x v="40"/>
  </r>
  <r>
    <x v="36"/>
    <x v="8"/>
    <x v="29"/>
  </r>
  <r>
    <x v="37"/>
    <x v="6"/>
    <x v="41"/>
  </r>
  <r>
    <x v="38"/>
    <x v="4"/>
    <x v="42"/>
  </r>
  <r>
    <x v="38"/>
    <x v="3"/>
    <x v="6"/>
  </r>
</pivotCacheRecords>
</file>

<file path=xl/pivotCache/pivotCacheRecords2.xml><?xml version="1.0" encoding="utf-8"?>
<pivotCacheRecords xmlns="http://schemas.openxmlformats.org/spreadsheetml/2006/main" xmlns:r="http://schemas.openxmlformats.org/officeDocument/2006/relationships" count="52">
  <r>
    <x v="0"/>
    <x v="0"/>
    <x v="0"/>
  </r>
  <r>
    <x v="1"/>
    <x v="0"/>
    <x v="1"/>
  </r>
  <r>
    <x v="2"/>
    <x v="0"/>
    <x v="2"/>
  </r>
  <r>
    <x v="3"/>
    <x v="0"/>
    <x v="3"/>
  </r>
  <r>
    <x v="4"/>
    <x v="1"/>
    <x v="4"/>
  </r>
  <r>
    <x v="5"/>
    <x v="1"/>
    <x v="5"/>
  </r>
  <r>
    <x v="6"/>
    <x v="1"/>
    <x v="6"/>
  </r>
  <r>
    <x v="7"/>
    <x v="1"/>
    <x v="7"/>
  </r>
  <r>
    <x v="8"/>
    <x v="1"/>
    <x v="8"/>
  </r>
  <r>
    <x v="9"/>
    <x v="1"/>
    <x v="9"/>
  </r>
  <r>
    <x v="10"/>
    <x v="2"/>
    <x v="10"/>
  </r>
  <r>
    <x v="11"/>
    <x v="2"/>
    <x v="11"/>
  </r>
  <r>
    <x v="12"/>
    <x v="2"/>
    <x v="12"/>
  </r>
  <r>
    <x v="13"/>
    <x v="2"/>
    <x v="13"/>
  </r>
  <r>
    <x v="14"/>
    <x v="3"/>
    <x v="14"/>
  </r>
  <r>
    <x v="15"/>
    <x v="3"/>
    <x v="15"/>
  </r>
  <r>
    <x v="7"/>
    <x v="3"/>
    <x v="16"/>
  </r>
  <r>
    <x v="16"/>
    <x v="3"/>
    <x v="14"/>
  </r>
  <r>
    <x v="17"/>
    <x v="4"/>
    <x v="17"/>
  </r>
  <r>
    <x v="3"/>
    <x v="4"/>
    <x v="18"/>
  </r>
  <r>
    <x v="18"/>
    <x v="4"/>
    <x v="18"/>
  </r>
  <r>
    <x v="19"/>
    <x v="5"/>
    <x v="19"/>
  </r>
  <r>
    <x v="1"/>
    <x v="5"/>
    <x v="20"/>
  </r>
  <r>
    <x v="20"/>
    <x v="5"/>
    <x v="21"/>
  </r>
  <r>
    <x v="21"/>
    <x v="5"/>
    <x v="22"/>
  </r>
  <r>
    <x v="22"/>
    <x v="5"/>
    <x v="23"/>
  </r>
  <r>
    <x v="14"/>
    <x v="6"/>
    <x v="24"/>
  </r>
  <r>
    <x v="15"/>
    <x v="6"/>
    <x v="25"/>
  </r>
  <r>
    <x v="23"/>
    <x v="6"/>
    <x v="26"/>
  </r>
  <r>
    <x v="24"/>
    <x v="6"/>
    <x v="23"/>
  </r>
  <r>
    <x v="7"/>
    <x v="6"/>
    <x v="27"/>
  </r>
  <r>
    <x v="21"/>
    <x v="6"/>
    <x v="28"/>
  </r>
  <r>
    <x v="25"/>
    <x v="7"/>
    <x v="29"/>
  </r>
  <r>
    <x v="26"/>
    <x v="7"/>
    <x v="30"/>
  </r>
  <r>
    <x v="27"/>
    <x v="7"/>
    <x v="31"/>
  </r>
  <r>
    <x v="28"/>
    <x v="7"/>
    <x v="32"/>
  </r>
  <r>
    <x v="29"/>
    <x v="7"/>
    <x v="33"/>
  </r>
  <r>
    <x v="14"/>
    <x v="8"/>
    <x v="34"/>
  </r>
  <r>
    <x v="5"/>
    <x v="8"/>
    <x v="35"/>
  </r>
  <r>
    <x v="30"/>
    <x v="8"/>
    <x v="36"/>
  </r>
  <r>
    <x v="31"/>
    <x v="8"/>
    <x v="37"/>
  </r>
  <r>
    <x v="32"/>
    <x v="8"/>
    <x v="38"/>
  </r>
  <r>
    <x v="33"/>
    <x v="8"/>
    <x v="34"/>
  </r>
  <r>
    <x v="34"/>
    <x v="9"/>
    <x v="39"/>
  </r>
  <r>
    <x v="4"/>
    <x v="10"/>
    <x v="40"/>
  </r>
  <r>
    <x v="35"/>
    <x v="10"/>
    <x v="36"/>
  </r>
  <r>
    <x v="36"/>
    <x v="10"/>
    <x v="41"/>
  </r>
  <r>
    <x v="37"/>
    <x v="10"/>
    <x v="42"/>
  </r>
  <r>
    <x v="38"/>
    <x v="10"/>
    <x v="40"/>
  </r>
  <r>
    <x v="9"/>
    <x v="10"/>
    <x v="29"/>
  </r>
  <r>
    <x v="39"/>
    <x v="11"/>
    <x v="43"/>
  </r>
  <r>
    <x v="39"/>
    <x v="11"/>
    <x v="44"/>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1">
  <r>
    <x v="0"/>
    <x v="0"/>
    <n v="2300"/>
  </r>
  <r>
    <x v="0"/>
    <x v="1"/>
    <n v="767"/>
  </r>
  <r>
    <x v="0"/>
    <x v="2"/>
    <n v="2500"/>
  </r>
  <r>
    <x v="1"/>
    <x v="3"/>
    <n v="710"/>
  </r>
  <r>
    <x v="1"/>
    <x v="4"/>
    <n v="760"/>
  </r>
  <r>
    <x v="2"/>
    <x v="5"/>
    <n v="1900"/>
  </r>
  <r>
    <x v="3"/>
    <x v="6"/>
    <n v="450"/>
  </r>
  <r>
    <x v="4"/>
    <x v="7"/>
    <n v="620"/>
  </r>
  <r>
    <x v="5"/>
    <x v="8"/>
    <n v="470"/>
  </r>
  <r>
    <x v="6"/>
    <x v="1"/>
    <n v="970"/>
  </r>
  <r>
    <x v="6"/>
    <x v="0"/>
    <n v="1075"/>
  </r>
  <r>
    <x v="7"/>
    <x v="6"/>
    <n v="489"/>
  </r>
  <r>
    <x v="8"/>
    <x v="2"/>
    <n v="1574.1"/>
  </r>
  <r>
    <x v="8"/>
    <x v="4"/>
    <n v="550"/>
  </r>
  <r>
    <x v="9"/>
    <x v="9"/>
    <n v="423"/>
  </r>
  <r>
    <x v="10"/>
    <x v="9"/>
    <n v="358.22"/>
  </r>
  <r>
    <x v="10"/>
    <x v="7"/>
    <n v="520"/>
  </r>
  <r>
    <x v="11"/>
    <x v="3"/>
    <n v="300"/>
  </r>
  <r>
    <x v="12"/>
    <x v="9"/>
    <n v="407.05"/>
  </r>
  <r>
    <x v="13"/>
    <x v="2"/>
    <n v="300"/>
  </r>
  <r>
    <x v="14"/>
    <x v="1"/>
    <n v="2327"/>
  </r>
  <r>
    <x v="15"/>
    <x v="5"/>
    <n v="1150"/>
  </r>
  <r>
    <x v="16"/>
    <x v="5"/>
    <n v="1138"/>
  </r>
  <r>
    <x v="17"/>
    <x v="1"/>
    <n v="500"/>
  </r>
  <r>
    <x v="18"/>
    <x v="4"/>
    <n v="702"/>
  </r>
  <r>
    <x v="19"/>
    <x v="2"/>
    <n v="1600"/>
  </r>
  <r>
    <x v="20"/>
    <x v="3"/>
    <n v="600"/>
  </r>
  <r>
    <x v="21"/>
    <x v="1"/>
    <n v="900"/>
  </r>
  <r>
    <x v="21"/>
    <x v="4"/>
    <n v="150"/>
  </r>
  <r>
    <x v="21"/>
    <x v="0"/>
    <n v="2100"/>
  </r>
  <r>
    <x v="22"/>
    <x v="8"/>
    <n v="470.63"/>
  </r>
  <r>
    <x v="22"/>
    <x v="9"/>
    <n v="322.64"/>
  </r>
  <r>
    <x v="23"/>
    <x v="7"/>
    <n v="428"/>
  </r>
  <r>
    <x v="24"/>
    <x v="3"/>
    <n v="447"/>
  </r>
  <r>
    <x v="25"/>
    <x v="2"/>
    <n v="1720"/>
  </r>
  <r>
    <x v="26"/>
    <x v="4"/>
    <n v="540"/>
  </r>
  <r>
    <x v="27"/>
    <x v="6"/>
    <n v="314"/>
  </r>
  <r>
    <x v="28"/>
    <x v="7"/>
    <n v="518"/>
  </r>
  <r>
    <x v="28"/>
    <x v="1"/>
    <n v="2000"/>
  </r>
  <r>
    <x v="29"/>
    <x v="6"/>
    <n v="337"/>
  </r>
  <r>
    <x v="30"/>
    <x v="7"/>
    <n v="500"/>
  </r>
  <r>
    <x v="31"/>
    <x v="2"/>
    <n v="2500"/>
  </r>
  <r>
    <x v="32"/>
    <x v="3"/>
    <n v="710"/>
  </r>
  <r>
    <x v="33"/>
    <x v="0"/>
    <n v="2300"/>
  </r>
  <r>
    <x v="34"/>
    <x v="10"/>
    <n v="12000"/>
  </r>
  <r>
    <x v="35"/>
    <x v="5"/>
    <n v="1500"/>
  </r>
  <r>
    <x v="36"/>
    <x v="8"/>
    <n v="470.63"/>
  </r>
  <r>
    <x v="37"/>
    <x v="6"/>
    <n v="267"/>
  </r>
  <r>
    <x v="38"/>
    <x v="4"/>
    <n v="640"/>
  </r>
  <r>
    <x v="38"/>
    <x v="3"/>
    <n v="450"/>
  </r>
  <r>
    <x v="39"/>
    <x v="11"/>
    <n v="57045.2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name="PivotTable1" cacheId="2" applyNumberFormats="0" applyBorderFormats="0" applyFontFormats="0" applyPatternFormats="0" applyAlignmentFormats="0" applyWidthHeightFormats="1" dataCaption="Values" updatedVersion="5" minRefreshableVersion="3" useAutoFormatting="1" createdVersion="5" indent="0" compact="0" outline="1" outlineData="1" compactData="0" multipleFieldFilters="0" chartFormat="7">
  <location ref="G19:H30" firstHeaderRow="1" firstDataRow="1" firstDataCol="1"/>
  <pivotFields count="3">
    <pivotField compact="0" showAll="0">
      <items count="15">
        <item x="0"/>
        <item x="1"/>
        <item x="2"/>
        <item x="3"/>
        <item x="4"/>
        <item x="5"/>
        <item x="6"/>
        <item x="7"/>
        <item x="8"/>
        <item x="9"/>
        <item x="10"/>
        <item x="11"/>
        <item x="12"/>
        <item x="13"/>
        <item t="default"/>
      </items>
    </pivotField>
    <pivotField axis="axisRow" compact="0" multipleItemSelectionAllowed="1" showAll="0">
      <items count="13">
        <item x="0"/>
        <item x="1"/>
        <item x="2"/>
        <item x="3"/>
        <item x="4"/>
        <item x="5"/>
        <item x="6"/>
        <item x="7"/>
        <item x="8"/>
        <item h="1" x="9"/>
        <item x="10"/>
        <item h="1" x="11"/>
        <item t="default"/>
      </items>
    </pivotField>
    <pivotField dataField="1" compact="0" showAll="0">
      <items count="46">
        <item x="14"/>
        <item x="24"/>
        <item x="34"/>
        <item x="40"/>
        <item x="4"/>
        <item x="10"/>
        <item x="29"/>
        <item x="19"/>
        <item x="17"/>
        <item x="25"/>
        <item x="15"/>
        <item x="30"/>
        <item x="35"/>
        <item x="5"/>
        <item x="0"/>
        <item x="1"/>
        <item x="20"/>
        <item x="36"/>
        <item x="2"/>
        <item x="26"/>
        <item x="11"/>
        <item x="12"/>
        <item x="23"/>
        <item x="6"/>
        <item x="37"/>
        <item x="41"/>
        <item x="27"/>
        <item x="7"/>
        <item x="16"/>
        <item x="18"/>
        <item x="3"/>
        <item x="21"/>
        <item x="42"/>
        <item x="38"/>
        <item x="8"/>
        <item x="31"/>
        <item x="22"/>
        <item x="28"/>
        <item x="32"/>
        <item x="39"/>
        <item x="13"/>
        <item x="33"/>
        <item x="9"/>
        <item x="43"/>
        <item x="44"/>
        <item t="default"/>
      </items>
    </pivotField>
  </pivotFields>
  <rowFields count="1">
    <field x="1"/>
  </rowFields>
  <rowItems count="11">
    <i>
      <x/>
    </i>
    <i>
      <x v="1"/>
    </i>
    <i>
      <x v="2"/>
    </i>
    <i>
      <x v="3"/>
    </i>
    <i>
      <x v="4"/>
    </i>
    <i>
      <x v="5"/>
    </i>
    <i>
      <x v="6"/>
    </i>
    <i>
      <x v="7"/>
    </i>
    <i>
      <x v="8"/>
    </i>
    <i>
      <x v="10"/>
    </i>
    <i t="grand">
      <x/>
    </i>
  </rowItems>
  <colItems count="1">
    <i/>
  </colItems>
  <dataFields count="1">
    <dataField name="Sum of Expense" fld="2" baseField="0" baseItem="0"/>
  </dataFields>
  <formats count="7">
    <format dxfId="29">
      <pivotArea type="all" dataOnly="0" outline="0" fieldPosition="0"/>
    </format>
    <format dxfId="28">
      <pivotArea outline="0" collapsedLevelsAreSubtotals="1" fieldPosition="0"/>
    </format>
    <format dxfId="27">
      <pivotArea field="1" type="button" dataOnly="0" labelOnly="1" outline="0" axis="axisRow" fieldPosition="0"/>
    </format>
    <format dxfId="26">
      <pivotArea dataOnly="0" labelOnly="1" outline="0" fieldPosition="0">
        <references count="1">
          <reference field="1" count="0"/>
        </references>
      </pivotArea>
    </format>
    <format dxfId="25">
      <pivotArea dataOnly="0" labelOnly="1" grandRow="1" outline="0" fieldPosition="0"/>
    </format>
    <format dxfId="24">
      <pivotArea dataOnly="0" labelOnly="1" outline="0" axis="axisValues" fieldPosition="0"/>
    </format>
    <format dxfId="23">
      <pivotArea outline="0" collapsedLevelsAreSubtotals="1" fieldPosition="0"/>
    </format>
  </formats>
  <chartFormats count="22">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1" count="1" selected="0">
            <x v="0"/>
          </reference>
        </references>
      </pivotArea>
    </chartFormat>
    <chartFormat chart="2" format="2">
      <pivotArea type="data" outline="0" fieldPosition="0">
        <references count="2">
          <reference field="4294967294" count="1" selected="0">
            <x v="0"/>
          </reference>
          <reference field="1" count="1" selected="0">
            <x v="1"/>
          </reference>
        </references>
      </pivotArea>
    </chartFormat>
    <chartFormat chart="2" format="3">
      <pivotArea type="data" outline="0" fieldPosition="0">
        <references count="2">
          <reference field="4294967294" count="1" selected="0">
            <x v="0"/>
          </reference>
          <reference field="1" count="1" selected="0">
            <x v="2"/>
          </reference>
        </references>
      </pivotArea>
    </chartFormat>
    <chartFormat chart="2" format="4">
      <pivotArea type="data" outline="0" fieldPosition="0">
        <references count="2">
          <reference field="4294967294" count="1" selected="0">
            <x v="0"/>
          </reference>
          <reference field="1" count="1" selected="0">
            <x v="3"/>
          </reference>
        </references>
      </pivotArea>
    </chartFormat>
    <chartFormat chart="2" format="5">
      <pivotArea type="data" outline="0" fieldPosition="0">
        <references count="2">
          <reference field="4294967294" count="1" selected="0">
            <x v="0"/>
          </reference>
          <reference field="1" count="1" selected="0">
            <x v="4"/>
          </reference>
        </references>
      </pivotArea>
    </chartFormat>
    <chartFormat chart="2" format="6">
      <pivotArea type="data" outline="0" fieldPosition="0">
        <references count="2">
          <reference field="4294967294" count="1" selected="0">
            <x v="0"/>
          </reference>
          <reference field="1" count="1" selected="0">
            <x v="5"/>
          </reference>
        </references>
      </pivotArea>
    </chartFormat>
    <chartFormat chart="2" format="7">
      <pivotArea type="data" outline="0" fieldPosition="0">
        <references count="2">
          <reference field="4294967294" count="1" selected="0">
            <x v="0"/>
          </reference>
          <reference field="1" count="1" selected="0">
            <x v="6"/>
          </reference>
        </references>
      </pivotArea>
    </chartFormat>
    <chartFormat chart="2" format="8">
      <pivotArea type="data" outline="0" fieldPosition="0">
        <references count="2">
          <reference field="4294967294" count="1" selected="0">
            <x v="0"/>
          </reference>
          <reference field="1" count="1" selected="0">
            <x v="7"/>
          </reference>
        </references>
      </pivotArea>
    </chartFormat>
    <chartFormat chart="2" format="9">
      <pivotArea type="data" outline="0" fieldPosition="0">
        <references count="2">
          <reference field="4294967294" count="1" selected="0">
            <x v="0"/>
          </reference>
          <reference field="1" count="1" selected="0">
            <x v="8"/>
          </reference>
        </references>
      </pivotArea>
    </chartFormat>
    <chartFormat chart="2" format="10">
      <pivotArea type="data" outline="0" fieldPosition="0">
        <references count="2">
          <reference field="4294967294" count="1" selected="0">
            <x v="0"/>
          </reference>
          <reference field="1" count="1" selected="0">
            <x v="10"/>
          </reference>
        </references>
      </pivotArea>
    </chartFormat>
    <chartFormat chart="6" format="0" series="1">
      <pivotArea type="data" outline="0" fieldPosition="0">
        <references count="1">
          <reference field="4294967294" count="1" selected="0">
            <x v="0"/>
          </reference>
        </references>
      </pivotArea>
    </chartFormat>
    <chartFormat chart="6" format="1">
      <pivotArea type="data" outline="0" fieldPosition="0">
        <references count="2">
          <reference field="4294967294" count="1" selected="0">
            <x v="0"/>
          </reference>
          <reference field="1" count="1" selected="0">
            <x v="0"/>
          </reference>
        </references>
      </pivotArea>
    </chartFormat>
    <chartFormat chart="6" format="2">
      <pivotArea type="data" outline="0" fieldPosition="0">
        <references count="2">
          <reference field="4294967294" count="1" selected="0">
            <x v="0"/>
          </reference>
          <reference field="1" count="1" selected="0">
            <x v="1"/>
          </reference>
        </references>
      </pivotArea>
    </chartFormat>
    <chartFormat chart="6" format="3">
      <pivotArea type="data" outline="0" fieldPosition="0">
        <references count="2">
          <reference field="4294967294" count="1" selected="0">
            <x v="0"/>
          </reference>
          <reference field="1" count="1" selected="0">
            <x v="2"/>
          </reference>
        </references>
      </pivotArea>
    </chartFormat>
    <chartFormat chart="6" format="4">
      <pivotArea type="data" outline="0" fieldPosition="0">
        <references count="2">
          <reference field="4294967294" count="1" selected="0">
            <x v="0"/>
          </reference>
          <reference field="1" count="1" selected="0">
            <x v="3"/>
          </reference>
        </references>
      </pivotArea>
    </chartFormat>
    <chartFormat chart="6" format="5">
      <pivotArea type="data" outline="0" fieldPosition="0">
        <references count="2">
          <reference field="4294967294" count="1" selected="0">
            <x v="0"/>
          </reference>
          <reference field="1" count="1" selected="0">
            <x v="4"/>
          </reference>
        </references>
      </pivotArea>
    </chartFormat>
    <chartFormat chart="6" format="6">
      <pivotArea type="data" outline="0" fieldPosition="0">
        <references count="2">
          <reference field="4294967294" count="1" selected="0">
            <x v="0"/>
          </reference>
          <reference field="1" count="1" selected="0">
            <x v="5"/>
          </reference>
        </references>
      </pivotArea>
    </chartFormat>
    <chartFormat chart="6" format="7">
      <pivotArea type="data" outline="0" fieldPosition="0">
        <references count="2">
          <reference field="4294967294" count="1" selected="0">
            <x v="0"/>
          </reference>
          <reference field="1" count="1" selected="0">
            <x v="6"/>
          </reference>
        </references>
      </pivotArea>
    </chartFormat>
    <chartFormat chart="6" format="8">
      <pivotArea type="data" outline="0" fieldPosition="0">
        <references count="2">
          <reference field="4294967294" count="1" selected="0">
            <x v="0"/>
          </reference>
          <reference field="1" count="1" selected="0">
            <x v="7"/>
          </reference>
        </references>
      </pivotArea>
    </chartFormat>
    <chartFormat chart="6" format="9">
      <pivotArea type="data" outline="0" fieldPosition="0">
        <references count="2">
          <reference field="4294967294" count="1" selected="0">
            <x v="0"/>
          </reference>
          <reference field="1" count="1" selected="0">
            <x v="8"/>
          </reference>
        </references>
      </pivotArea>
    </chartFormat>
    <chartFormat chart="6" format="10">
      <pivotArea type="data" outline="0" fieldPosition="0">
        <references count="2">
          <reference field="4294967294" count="1" selected="0">
            <x v="0"/>
          </reference>
          <reference field="1" count="1" selected="0">
            <x v="1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6" cacheId="1" applyNumberFormats="0" applyBorderFormats="0" applyFontFormats="0" applyPatternFormats="0" applyAlignmentFormats="0" applyWidthHeightFormats="1" dataCaption="Values" updatedVersion="5" minRefreshableVersion="3" useAutoFormatting="1" createdVersion="5" indent="0" compact="0" outline="1" outlineData="1" compactData="0" multipleFieldFilters="0">
  <location ref="M2:N14" firstHeaderRow="1" firstDataRow="1" firstDataCol="1"/>
  <pivotFields count="3">
    <pivotField compact="0" numFmtId="14" showAll="0">
      <items count="4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t="default"/>
      </items>
    </pivotField>
    <pivotField axis="axisRow" compact="0" showAll="0" sortType="descending">
      <items count="12">
        <item x="9"/>
        <item x="4"/>
        <item x="5"/>
        <item x="0"/>
        <item x="8"/>
        <item x="7"/>
        <item x="1"/>
        <item x="6"/>
        <item x="2"/>
        <item x="10"/>
        <item x="3"/>
        <item t="default"/>
      </items>
      <autoSortScope>
        <pivotArea fieldPosition="0">
          <references count="1">
            <reference field="4294967294" count="1" selected="0">
              <x v="0"/>
            </reference>
          </references>
        </pivotArea>
      </autoSortScope>
    </pivotField>
    <pivotField dataField="1" compact="0" showAll="0">
      <items count="4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t="default"/>
      </items>
    </pivotField>
  </pivotFields>
  <rowFields count="1">
    <field x="1"/>
  </rowFields>
  <rowItems count="12">
    <i>
      <x v="9"/>
    </i>
    <i>
      <x v="8"/>
    </i>
    <i>
      <x v="3"/>
    </i>
    <i>
      <x v="6"/>
    </i>
    <i>
      <x v="2"/>
    </i>
    <i>
      <x v="1"/>
    </i>
    <i>
      <x v="10"/>
    </i>
    <i>
      <x v="5"/>
    </i>
    <i>
      <x v="7"/>
    </i>
    <i>
      <x/>
    </i>
    <i>
      <x v="4"/>
    </i>
    <i t="grand">
      <x/>
    </i>
  </rowItems>
  <colItems count="1">
    <i/>
  </colItems>
  <dataFields count="1">
    <dataField name="Sum of Expense" fld="2" baseField="0" baseItem="0"/>
  </dataFields>
  <formats count="15">
    <format dxfId="42">
      <pivotArea type="all" dataOnly="0" outline="0" fieldPosition="0"/>
    </format>
    <format dxfId="41">
      <pivotArea outline="0" collapsedLevelsAreSubtotals="1" fieldPosition="0"/>
    </format>
    <format dxfId="40">
      <pivotArea field="1" type="button" dataOnly="0" labelOnly="1" outline="0" axis="axisRow" fieldPosition="0"/>
    </format>
    <format dxfId="39">
      <pivotArea dataOnly="0" labelOnly="1" outline="0" fieldPosition="0">
        <references count="1">
          <reference field="1" count="0"/>
        </references>
      </pivotArea>
    </format>
    <format dxfId="38">
      <pivotArea dataOnly="0" labelOnly="1" grandRow="1" outline="0" fieldPosition="0"/>
    </format>
    <format dxfId="37">
      <pivotArea dataOnly="0" labelOnly="1" outline="0" axis="axisValues" fieldPosition="0"/>
    </format>
    <format dxfId="36">
      <pivotArea field="1" dataOnly="0" grandRow="1" axis="axisRow" fieldPosition="0">
        <references count="1">
          <reference field="1" count="0"/>
        </references>
      </pivotArea>
    </format>
    <format dxfId="35">
      <pivotArea dataOnly="0" fieldPosition="0">
        <references count="1">
          <reference field="1" count="0"/>
        </references>
      </pivotArea>
    </format>
    <format dxfId="34">
      <pivotArea outline="0" collapsedLevelsAreSubtotals="1" fieldPosition="0"/>
    </format>
    <format dxfId="33">
      <pivotArea collapsedLevelsAreSubtotals="1" fieldPosition="0">
        <references count="1">
          <reference field="1" count="0"/>
        </references>
      </pivotArea>
    </format>
    <format dxfId="32">
      <pivotArea field="1" type="button" dataOnly="0" labelOnly="1" outline="0" axis="axisRow" fieldPosition="0"/>
    </format>
    <format dxfId="31">
      <pivotArea dataOnly="0" labelOnly="1" outline="0" axis="axisValues" fieldPosition="0"/>
    </format>
    <format dxfId="30">
      <pivotArea dataOnly="0" labelOnly="1" outline="0" fieldPosition="0">
        <references count="1">
          <reference field="1" count="0"/>
        </references>
      </pivotArea>
    </format>
    <format dxfId="1">
      <pivotArea grandRow="1" outline="0" collapsedLevelsAreSubtotals="1" fieldPosition="0"/>
    </format>
    <format dxfId="0">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2"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2">
  <location ref="A3:B10" firstHeaderRow="1" firstDataRow="1" firstDataCol="1"/>
  <pivotFields count="5">
    <pivotField showAll="0">
      <items count="4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t="default"/>
      </items>
    </pivotField>
    <pivotField showAll="0"/>
    <pivotField dataField="1" showAll="0"/>
    <pivotField axis="axisRow" showAll="0">
      <items count="15">
        <item x="0"/>
        <item x="1"/>
        <item x="2"/>
        <item x="3"/>
        <item x="4"/>
        <item x="5"/>
        <item x="6"/>
        <item x="7"/>
        <item x="8"/>
        <item x="9"/>
        <item x="10"/>
        <item x="11"/>
        <item x="12"/>
        <item x="13"/>
        <item t="default"/>
      </items>
    </pivotField>
    <pivotField axis="axisRow" showAll="0">
      <items count="4">
        <item x="0"/>
        <item x="1"/>
        <item x="2"/>
        <item t="default"/>
      </items>
    </pivotField>
  </pivotFields>
  <rowFields count="2">
    <field x="4"/>
    <field x="3"/>
  </rowFields>
  <rowItems count="7">
    <i>
      <x/>
    </i>
    <i r="1">
      <x/>
    </i>
    <i>
      <x v="1"/>
    </i>
    <i r="1">
      <x v="10"/>
    </i>
    <i r="1">
      <x v="11"/>
    </i>
    <i r="1">
      <x v="12"/>
    </i>
    <i t="grand">
      <x/>
    </i>
  </rowItems>
  <colItems count="1">
    <i/>
  </colItems>
  <dataFields count="1">
    <dataField name="Sum of Expense" fld="2" baseField="0" baseItem="0"/>
  </dataFields>
  <formats count="21">
    <format dxfId="22">
      <pivotArea collapsedLevelsAreSubtotals="1" fieldPosition="0">
        <references count="1">
          <reference field="4" count="1">
            <x v="0"/>
          </reference>
        </references>
      </pivotArea>
    </format>
    <format dxfId="21">
      <pivotArea collapsedLevelsAreSubtotals="1" fieldPosition="0">
        <references count="2">
          <reference field="3" count="1">
            <x v="0"/>
          </reference>
          <reference field="4" count="1" selected="0">
            <x v="0"/>
          </reference>
        </references>
      </pivotArea>
    </format>
    <format dxfId="20">
      <pivotArea collapsedLevelsAreSubtotals="1" fieldPosition="0">
        <references count="1">
          <reference field="4" count="1">
            <x v="1"/>
          </reference>
        </references>
      </pivotArea>
    </format>
    <format dxfId="19">
      <pivotArea collapsedLevelsAreSubtotals="1" fieldPosition="0">
        <references count="2">
          <reference field="3" count="3">
            <x v="10"/>
            <x v="11"/>
            <x v="12"/>
          </reference>
          <reference field="4" count="1" selected="0">
            <x v="1"/>
          </reference>
        </references>
      </pivotArea>
    </format>
    <format dxfId="18">
      <pivotArea dataOnly="0" labelOnly="1" fieldPosition="0">
        <references count="1">
          <reference field="4" count="2">
            <x v="0"/>
            <x v="1"/>
          </reference>
        </references>
      </pivotArea>
    </format>
    <format dxfId="17">
      <pivotArea dataOnly="0" labelOnly="1" fieldPosition="0">
        <references count="2">
          <reference field="3" count="1">
            <x v="0"/>
          </reference>
          <reference field="4" count="1" selected="0">
            <x v="0"/>
          </reference>
        </references>
      </pivotArea>
    </format>
    <format dxfId="16">
      <pivotArea dataOnly="0" labelOnly="1" fieldPosition="0">
        <references count="2">
          <reference field="3" count="3">
            <x v="10"/>
            <x v="11"/>
            <x v="12"/>
          </reference>
          <reference field="4" count="1" selected="0">
            <x v="1"/>
          </reference>
        </references>
      </pivotArea>
    </format>
    <format dxfId="15">
      <pivotArea collapsedLevelsAreSubtotals="1" fieldPosition="0">
        <references count="1">
          <reference field="4" count="1">
            <x v="0"/>
          </reference>
        </references>
      </pivotArea>
    </format>
    <format dxfId="14">
      <pivotArea collapsedLevelsAreSubtotals="1" fieldPosition="0">
        <references count="2">
          <reference field="3" count="1">
            <x v="0"/>
          </reference>
          <reference field="4" count="1" selected="0">
            <x v="0"/>
          </reference>
        </references>
      </pivotArea>
    </format>
    <format dxfId="13">
      <pivotArea collapsedLevelsAreSubtotals="1" fieldPosition="0">
        <references count="1">
          <reference field="4" count="1">
            <x v="1"/>
          </reference>
        </references>
      </pivotArea>
    </format>
    <format dxfId="12">
      <pivotArea collapsedLevelsAreSubtotals="1" fieldPosition="0">
        <references count="2">
          <reference field="3" count="3">
            <x v="10"/>
            <x v="11"/>
            <x v="12"/>
          </reference>
          <reference field="4" count="1" selected="0">
            <x v="1"/>
          </reference>
        </references>
      </pivotArea>
    </format>
    <format dxfId="11">
      <pivotArea dataOnly="0" labelOnly="1" fieldPosition="0">
        <references count="1">
          <reference field="4" count="2">
            <x v="0"/>
            <x v="1"/>
          </reference>
        </references>
      </pivotArea>
    </format>
    <format dxfId="10">
      <pivotArea dataOnly="0" labelOnly="1" fieldPosition="0">
        <references count="2">
          <reference field="3" count="1">
            <x v="0"/>
          </reference>
          <reference field="4" count="1" selected="0">
            <x v="0"/>
          </reference>
        </references>
      </pivotArea>
    </format>
    <format dxfId="9">
      <pivotArea dataOnly="0" labelOnly="1" fieldPosition="0">
        <references count="2">
          <reference field="3" count="3">
            <x v="10"/>
            <x v="11"/>
            <x v="12"/>
          </reference>
          <reference field="4" count="1" selected="0">
            <x v="1"/>
          </reference>
        </references>
      </pivotArea>
    </format>
    <format dxfId="8">
      <pivotArea collapsedLevelsAreSubtotals="1" fieldPosition="0">
        <references count="1">
          <reference field="4" count="1">
            <x v="0"/>
          </reference>
        </references>
      </pivotArea>
    </format>
    <format dxfId="7">
      <pivotArea collapsedLevelsAreSubtotals="1" fieldPosition="0">
        <references count="2">
          <reference field="3" count="1">
            <x v="0"/>
          </reference>
          <reference field="4" count="1" selected="0">
            <x v="0"/>
          </reference>
        </references>
      </pivotArea>
    </format>
    <format dxfId="6">
      <pivotArea collapsedLevelsAreSubtotals="1" fieldPosition="0">
        <references count="1">
          <reference field="4" count="1">
            <x v="1"/>
          </reference>
        </references>
      </pivotArea>
    </format>
    <format dxfId="5">
      <pivotArea collapsedLevelsAreSubtotals="1" fieldPosition="0">
        <references count="2">
          <reference field="3" count="3">
            <x v="10"/>
            <x v="11"/>
            <x v="12"/>
          </reference>
          <reference field="4" count="1" selected="0">
            <x v="1"/>
          </reference>
        </references>
      </pivotArea>
    </format>
    <format dxfId="4">
      <pivotArea grandRow="1" outline="0" collapsedLevelsAreSubtotals="1" fieldPosition="0"/>
    </format>
    <format dxfId="3">
      <pivotArea field="4" type="button" dataOnly="0" labelOnly="1" outline="0" axis="axisRow" fieldPosition="0"/>
    </format>
    <format dxfId="2">
      <pivotArea dataOnly="0" labelOnly="1" outline="0" axis="axisValues" fieldPosition="0"/>
    </format>
  </formats>
  <chartFormats count="4">
    <chartFormat chart="30" format="0" series="1">
      <pivotArea type="data" outline="0" fieldPosition="0">
        <references count="1">
          <reference field="4294967294" count="1" selected="0">
            <x v="0"/>
          </reference>
        </references>
      </pivotArea>
    </chartFormat>
    <chartFormat chart="30" format="1">
      <pivotArea type="data" outline="0" fieldPosition="0">
        <references count="3">
          <reference field="4294967294" count="1" selected="0">
            <x v="0"/>
          </reference>
          <reference field="3" count="1" selected="0">
            <x v="11"/>
          </reference>
          <reference field="4" count="1" selected="0">
            <x v="1"/>
          </reference>
        </references>
      </pivotArea>
    </chartFormat>
    <chartFormat chart="30" format="2">
      <pivotArea type="data" outline="0" fieldPosition="0">
        <references count="3">
          <reference field="4294967294" count="1" selected="0">
            <x v="0"/>
          </reference>
          <reference field="3" count="1" selected="0">
            <x v="10"/>
          </reference>
          <reference field="4" count="1" selected="0">
            <x v="1"/>
          </reference>
        </references>
      </pivotArea>
    </chartFormat>
    <chartFormat chart="30" format="3">
      <pivotArea type="data" outline="0" fieldPosition="0">
        <references count="3">
          <reference field="4294967294" count="1" selected="0">
            <x v="0"/>
          </reference>
          <reference field="3" count="1" selected="0">
            <x v="12"/>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dimension ref="A1:B9"/>
  <sheetViews>
    <sheetView workbookViewId="0">
      <selection activeCell="B5" sqref="B5"/>
    </sheetView>
  </sheetViews>
  <sheetFormatPr defaultColWidth="9" defaultRowHeight="15"/>
  <cols>
    <col min="2" max="2" width="61.42578125" customWidth="1"/>
  </cols>
  <sheetData>
    <row r="1" spans="1:2">
      <c r="B1" s="34" t="s">
        <v>0</v>
      </c>
    </row>
    <row r="2" spans="1:2" ht="39" customHeight="1">
      <c r="A2" s="31">
        <v>1</v>
      </c>
      <c r="B2" s="8" t="s">
        <v>1</v>
      </c>
    </row>
    <row r="3" spans="1:2" ht="25.15" customHeight="1">
      <c r="A3" s="31">
        <v>2</v>
      </c>
      <c r="B3" s="8" t="s">
        <v>2</v>
      </c>
    </row>
    <row r="4" spans="1:2" ht="37.15" customHeight="1">
      <c r="A4" s="31">
        <v>3</v>
      </c>
      <c r="B4" s="8" t="s">
        <v>3</v>
      </c>
    </row>
    <row r="5" spans="1:2" ht="51" customHeight="1">
      <c r="A5" s="31">
        <v>4</v>
      </c>
      <c r="B5" s="8" t="s">
        <v>4</v>
      </c>
    </row>
    <row r="6" spans="1:2" ht="32.450000000000003" customHeight="1">
      <c r="A6" s="31">
        <v>5</v>
      </c>
      <c r="B6" s="8" t="s">
        <v>5</v>
      </c>
    </row>
    <row r="7" spans="1:2" ht="51" customHeight="1">
      <c r="A7" s="31">
        <v>6</v>
      </c>
      <c r="B7" s="26" t="s">
        <v>6</v>
      </c>
    </row>
    <row r="8" spans="1:2" ht="42" customHeight="1">
      <c r="A8" s="31">
        <v>7</v>
      </c>
      <c r="B8" s="8" t="s">
        <v>7</v>
      </c>
    </row>
    <row r="9" spans="1:2" ht="31.15" customHeight="1">
      <c r="A9" s="31">
        <v>8</v>
      </c>
      <c r="B9" s="8" t="s">
        <v>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Q98"/>
  <sheetViews>
    <sheetView tabSelected="1" topLeftCell="D1" zoomScale="70" workbookViewId="0">
      <selection activeCell="N19" sqref="N19"/>
    </sheetView>
  </sheetViews>
  <sheetFormatPr defaultColWidth="9" defaultRowHeight="15"/>
  <cols>
    <col min="1" max="1" width="19.28515625" style="1" customWidth="1"/>
    <col min="2" max="2" width="27.140625" style="1" customWidth="1"/>
    <col min="3" max="3" width="17.85546875" style="2" customWidth="1"/>
    <col min="4" max="4" width="25.85546875" style="3" customWidth="1"/>
    <col min="5" max="6" width="23.42578125" style="1" customWidth="1"/>
    <col min="7" max="7" width="30.5703125" style="1" customWidth="1"/>
    <col min="8" max="8" width="23.140625" style="1" customWidth="1"/>
    <col min="9" max="9" width="26.5703125" style="1" customWidth="1"/>
    <col min="10" max="10" width="25.42578125" style="1" customWidth="1"/>
    <col min="11" max="11" width="34.42578125" style="1" customWidth="1"/>
    <col min="12" max="12" width="24.5703125" style="1" customWidth="1"/>
    <col min="13" max="13" width="23.85546875" style="1" customWidth="1"/>
    <col min="14" max="14" width="19.42578125" style="1" customWidth="1"/>
    <col min="15" max="15" width="14.7109375" style="1" customWidth="1"/>
    <col min="16" max="16" width="20.28515625" style="1" bestFit="1" customWidth="1"/>
    <col min="17" max="17" width="15.7109375" style="1" customWidth="1"/>
    <col min="18" max="16384" width="9" style="1"/>
  </cols>
  <sheetData>
    <row r="1" spans="1:17" ht="21">
      <c r="A1" s="31"/>
      <c r="B1" s="31"/>
      <c r="C1" s="3"/>
      <c r="D1" s="30"/>
      <c r="E1" s="66"/>
      <c r="I1" s="19" t="s">
        <v>61</v>
      </c>
      <c r="J1" s="17"/>
      <c r="K1" s="18"/>
      <c r="L1" s="19" t="s">
        <v>62</v>
      </c>
      <c r="M1" s="58"/>
      <c r="N1" s="59"/>
      <c r="O1" s="59"/>
      <c r="P1" s="55"/>
      <c r="Q1" s="55"/>
    </row>
    <row r="2" spans="1:17" ht="18.75" customHeight="1">
      <c r="A2" s="31"/>
      <c r="B2" s="31"/>
      <c r="C2" s="3"/>
      <c r="E2" s="31"/>
      <c r="I2" s="10"/>
      <c r="J2" s="54" t="s">
        <v>16</v>
      </c>
      <c r="K2" s="54" t="s">
        <v>23</v>
      </c>
      <c r="L2" s="1" t="s">
        <v>39</v>
      </c>
      <c r="M2" s="56" t="s">
        <v>10</v>
      </c>
      <c r="N2" s="56" t="s">
        <v>30</v>
      </c>
      <c r="O2" s="55"/>
      <c r="P2" s="54" t="s">
        <v>10</v>
      </c>
      <c r="Q2" s="54" t="s">
        <v>38</v>
      </c>
    </row>
    <row r="3" spans="1:17" ht="26.25" customHeight="1">
      <c r="A3" s="63" t="s">
        <v>9</v>
      </c>
      <c r="B3" s="63" t="s">
        <v>10</v>
      </c>
      <c r="C3" s="64" t="s">
        <v>11</v>
      </c>
      <c r="D3" s="63" t="s">
        <v>12</v>
      </c>
      <c r="E3" s="65" t="s">
        <v>13</v>
      </c>
      <c r="F3" s="19" t="s">
        <v>60</v>
      </c>
      <c r="G3" s="17"/>
      <c r="H3" s="18"/>
      <c r="J3" s="56" t="s">
        <v>14</v>
      </c>
      <c r="K3" s="54">
        <f>SUM(C4:C7)</f>
        <v>1510.9099999999999</v>
      </c>
      <c r="M3" s="56" t="s">
        <v>28</v>
      </c>
      <c r="N3" s="54">
        <v>12000</v>
      </c>
      <c r="O3" s="55"/>
      <c r="P3" s="56" t="s">
        <v>28</v>
      </c>
      <c r="Q3" s="54">
        <f>SUMIF(B4:B53,P3,C4:C53)</f>
        <v>12000</v>
      </c>
    </row>
    <row r="4" spans="1:17" ht="18" customHeight="1">
      <c r="A4" s="9">
        <v>44494</v>
      </c>
      <c r="B4" s="11" t="s">
        <v>14</v>
      </c>
      <c r="C4" s="12">
        <v>423</v>
      </c>
      <c r="D4" s="11" t="s">
        <v>18</v>
      </c>
      <c r="E4" s="13" t="str">
        <f>IF(C4&gt;2000,"Overbudget","Within budget")</f>
        <v>Within budget</v>
      </c>
      <c r="G4" s="54" t="s">
        <v>16</v>
      </c>
      <c r="H4" s="54" t="s">
        <v>17</v>
      </c>
      <c r="J4" s="56" t="s">
        <v>22</v>
      </c>
      <c r="K4" s="54">
        <f>SUM(C8:C13)</f>
        <v>3342</v>
      </c>
      <c r="M4" s="56" t="s">
        <v>27</v>
      </c>
      <c r="N4" s="54">
        <v>10194.1</v>
      </c>
      <c r="O4" s="55"/>
      <c r="P4" s="56" t="s">
        <v>27</v>
      </c>
      <c r="Q4" s="54">
        <f>SUMIF(B4:B53,P4,C4:C53)</f>
        <v>10194.1</v>
      </c>
    </row>
    <row r="5" spans="1:17" ht="15.75">
      <c r="A5" s="9">
        <v>44496</v>
      </c>
      <c r="B5" s="11" t="s">
        <v>14</v>
      </c>
      <c r="C5" s="12">
        <v>358.22</v>
      </c>
      <c r="D5" s="11" t="s">
        <v>18</v>
      </c>
      <c r="E5" s="13" t="str">
        <f t="shared" ref="E5:E16" si="0">IF(C5&gt;2000,"Overbudget","Within budget")</f>
        <v>Within budget</v>
      </c>
      <c r="G5" s="54" t="s">
        <v>19</v>
      </c>
      <c r="H5" s="54">
        <f>COUNTIF(A4:C53,"Online Shopping")</f>
        <v>6</v>
      </c>
      <c r="J5" s="56" t="s">
        <v>21</v>
      </c>
      <c r="K5" s="57">
        <f>SUM(C14:C17)</f>
        <v>5688</v>
      </c>
      <c r="M5" s="56" t="s">
        <v>24</v>
      </c>
      <c r="N5" s="54">
        <v>7775</v>
      </c>
      <c r="O5" s="55"/>
      <c r="P5" s="56" t="s">
        <v>24</v>
      </c>
      <c r="Q5" s="54">
        <f>SUMIF(B4:B53,P5,C4:C53)</f>
        <v>7775</v>
      </c>
    </row>
    <row r="6" spans="1:17" ht="15.75">
      <c r="A6" s="9">
        <v>44498</v>
      </c>
      <c r="B6" s="11" t="s">
        <v>14</v>
      </c>
      <c r="C6" s="12">
        <v>407.05</v>
      </c>
      <c r="D6" s="11" t="s">
        <v>18</v>
      </c>
      <c r="E6" s="13" t="str">
        <f t="shared" si="0"/>
        <v>Within budget</v>
      </c>
      <c r="G6" s="54" t="s">
        <v>20</v>
      </c>
      <c r="H6" s="54">
        <f>COUNTIF(A4:C53,"Ordering food")</f>
        <v>5</v>
      </c>
      <c r="J6" s="56" t="s">
        <v>24</v>
      </c>
      <c r="K6" s="54">
        <f>SUM(C18:C21)</f>
        <v>7775</v>
      </c>
      <c r="M6" s="56" t="s">
        <v>19</v>
      </c>
      <c r="N6" s="54">
        <v>7464</v>
      </c>
      <c r="O6" s="55"/>
      <c r="P6" s="56" t="s">
        <v>19</v>
      </c>
      <c r="Q6" s="54">
        <f>SUMIF(B4:B53,P6,C4:C53)</f>
        <v>7464</v>
      </c>
    </row>
    <row r="7" spans="1:17" ht="15.75">
      <c r="A7" s="9">
        <v>44517</v>
      </c>
      <c r="B7" s="11" t="s">
        <v>14</v>
      </c>
      <c r="C7" s="12">
        <v>322.64</v>
      </c>
      <c r="D7" s="11" t="s">
        <v>15</v>
      </c>
      <c r="E7" s="13" t="str">
        <f t="shared" si="0"/>
        <v>Within budget</v>
      </c>
      <c r="G7" s="54" t="s">
        <v>21</v>
      </c>
      <c r="H7" s="54">
        <f>COUNTIF(A4:C53,"Gifts")</f>
        <v>4</v>
      </c>
      <c r="J7" s="56" t="s">
        <v>25</v>
      </c>
      <c r="K7" s="54">
        <f>SUM(C22:C24)</f>
        <v>1411.26</v>
      </c>
      <c r="M7" s="56" t="s">
        <v>21</v>
      </c>
      <c r="N7" s="54">
        <v>5688</v>
      </c>
      <c r="O7" s="55"/>
      <c r="P7" s="56" t="s">
        <v>21</v>
      </c>
      <c r="Q7" s="54">
        <f>SUMIF(B4:B53,P7,C4:C53)</f>
        <v>5688</v>
      </c>
    </row>
    <row r="8" spans="1:17" ht="25.15" customHeight="1">
      <c r="A8" s="9">
        <v>44473</v>
      </c>
      <c r="B8" s="11" t="s">
        <v>22</v>
      </c>
      <c r="C8" s="12">
        <v>760</v>
      </c>
      <c r="D8" s="11" t="s">
        <v>18</v>
      </c>
      <c r="E8" s="13" t="str">
        <f t="shared" si="0"/>
        <v>Within budget</v>
      </c>
      <c r="J8" s="56" t="s">
        <v>26</v>
      </c>
      <c r="K8" s="54">
        <f>SUM(C25:C29)</f>
        <v>2586</v>
      </c>
      <c r="M8" s="56" t="s">
        <v>22</v>
      </c>
      <c r="N8" s="54">
        <v>3342</v>
      </c>
      <c r="O8" s="55"/>
      <c r="P8" s="56" t="s">
        <v>22</v>
      </c>
      <c r="Q8" s="54">
        <f>SUMIF(B4:B53,P8,C4:C53)</f>
        <v>3342</v>
      </c>
    </row>
    <row r="9" spans="1:17" ht="15.75">
      <c r="A9" s="9">
        <v>44491</v>
      </c>
      <c r="B9" s="11" t="s">
        <v>22</v>
      </c>
      <c r="C9" s="12">
        <v>550</v>
      </c>
      <c r="D9" s="11" t="s">
        <v>18</v>
      </c>
      <c r="E9" s="13" t="str">
        <f t="shared" si="0"/>
        <v>Within budget</v>
      </c>
      <c r="J9" s="56" t="s">
        <v>19</v>
      </c>
      <c r="K9" s="54">
        <f>SUM(C30:C35)</f>
        <v>7464</v>
      </c>
      <c r="M9" s="56" t="s">
        <v>29</v>
      </c>
      <c r="N9" s="54">
        <v>3217</v>
      </c>
      <c r="O9" s="55"/>
      <c r="P9" s="56" t="s">
        <v>29</v>
      </c>
      <c r="Q9" s="54">
        <f>SUMIF(B4:B53,P9,C4:C53)</f>
        <v>3217</v>
      </c>
    </row>
    <row r="10" spans="1:17" ht="15.75">
      <c r="A10" s="9">
        <v>44508</v>
      </c>
      <c r="B10" s="11" t="s">
        <v>22</v>
      </c>
      <c r="C10" s="12">
        <v>702</v>
      </c>
      <c r="D10" s="11" t="s">
        <v>18</v>
      </c>
      <c r="E10" s="13" t="str">
        <f t="shared" si="0"/>
        <v>Within budget</v>
      </c>
      <c r="J10" s="56" t="s">
        <v>20</v>
      </c>
      <c r="K10" s="54">
        <f>SUM(C36:C40)</f>
        <v>1857</v>
      </c>
      <c r="M10" s="56" t="s">
        <v>26</v>
      </c>
      <c r="N10" s="54">
        <v>2586</v>
      </c>
      <c r="O10" s="55"/>
      <c r="P10" s="56" t="s">
        <v>26</v>
      </c>
      <c r="Q10" s="54">
        <f>SUMIF(B4:B53,P10,C4:C53)</f>
        <v>2586</v>
      </c>
    </row>
    <row r="11" spans="1:17" ht="15.75">
      <c r="A11" s="9">
        <v>44515</v>
      </c>
      <c r="B11" s="11" t="s">
        <v>22</v>
      </c>
      <c r="C11" s="12">
        <v>150</v>
      </c>
      <c r="D11" s="11" t="s">
        <v>15</v>
      </c>
      <c r="E11" s="13" t="str">
        <f t="shared" si="0"/>
        <v>Within budget</v>
      </c>
      <c r="J11" s="56" t="s">
        <v>27</v>
      </c>
      <c r="K11" s="57">
        <f>SUM(C41:C46)</f>
        <v>10194.1</v>
      </c>
      <c r="M11" s="56" t="s">
        <v>20</v>
      </c>
      <c r="N11" s="54">
        <v>1857</v>
      </c>
      <c r="O11" s="55"/>
      <c r="P11" s="56" t="s">
        <v>20</v>
      </c>
      <c r="Q11" s="54">
        <f>SUMIF(B4:B53,P11,C4:C53)</f>
        <v>1857</v>
      </c>
    </row>
    <row r="12" spans="1:17" ht="15.75">
      <c r="A12" s="9">
        <v>44524</v>
      </c>
      <c r="B12" s="11" t="s">
        <v>22</v>
      </c>
      <c r="C12" s="12">
        <v>540</v>
      </c>
      <c r="D12" s="11" t="s">
        <v>18</v>
      </c>
      <c r="E12" s="13" t="str">
        <f t="shared" si="0"/>
        <v>Within budget</v>
      </c>
      <c r="J12" s="56" t="s">
        <v>28</v>
      </c>
      <c r="K12" s="54">
        <f>SUM(C47)</f>
        <v>12000</v>
      </c>
      <c r="M12" s="56" t="s">
        <v>14</v>
      </c>
      <c r="N12" s="54">
        <v>1510.91</v>
      </c>
      <c r="O12" s="55"/>
      <c r="P12" s="56" t="s">
        <v>14</v>
      </c>
      <c r="Q12" s="54">
        <f>SUMIF(B4:B53,P12,C4:C53)</f>
        <v>1510.9099999999999</v>
      </c>
    </row>
    <row r="13" spans="1:17" ht="15.75">
      <c r="A13" s="9">
        <v>44553</v>
      </c>
      <c r="B13" s="11" t="s">
        <v>22</v>
      </c>
      <c r="C13" s="12">
        <v>640</v>
      </c>
      <c r="D13" s="11" t="s">
        <v>18</v>
      </c>
      <c r="E13" s="13" t="str">
        <f t="shared" si="0"/>
        <v>Within budget</v>
      </c>
      <c r="J13" s="56" t="s">
        <v>29</v>
      </c>
      <c r="K13" s="54">
        <f>SUM(C48:C53)</f>
        <v>3217</v>
      </c>
      <c r="M13" s="56" t="s">
        <v>25</v>
      </c>
      <c r="N13" s="54">
        <v>1411.26</v>
      </c>
      <c r="O13" s="55"/>
      <c r="P13" s="56" t="s">
        <v>25</v>
      </c>
      <c r="Q13" s="54">
        <f>SUMIF(B4:B53,P13,C4:C53)</f>
        <v>1411.26</v>
      </c>
    </row>
    <row r="14" spans="1:17" ht="19.149999999999999" customHeight="1">
      <c r="A14" s="9">
        <v>44476</v>
      </c>
      <c r="B14" s="11" t="s">
        <v>21</v>
      </c>
      <c r="C14" s="14">
        <v>1900</v>
      </c>
      <c r="D14" s="11" t="s">
        <v>15</v>
      </c>
      <c r="E14" s="13" t="str">
        <f t="shared" si="0"/>
        <v>Within budget</v>
      </c>
      <c r="I14" s="55"/>
      <c r="K14" s="62"/>
      <c r="M14" s="56" t="s">
        <v>32</v>
      </c>
      <c r="N14" s="54">
        <v>57045.27</v>
      </c>
    </row>
    <row r="15" spans="1:17" ht="15.75">
      <c r="A15" s="9">
        <v>44502</v>
      </c>
      <c r="B15" s="11" t="s">
        <v>21</v>
      </c>
      <c r="C15" s="12">
        <v>1150</v>
      </c>
      <c r="D15" s="11" t="s">
        <v>18</v>
      </c>
      <c r="E15" s="13" t="str">
        <f t="shared" si="0"/>
        <v>Within budget</v>
      </c>
      <c r="I15" s="55"/>
      <c r="K15" s="62"/>
      <c r="L15" s="60"/>
      <c r="M15" s="61"/>
    </row>
    <row r="16" spans="1:17" ht="19.149999999999999" customHeight="1">
      <c r="A16" s="9">
        <v>44504</v>
      </c>
      <c r="B16" s="11" t="s">
        <v>21</v>
      </c>
      <c r="C16" s="14">
        <v>1138</v>
      </c>
      <c r="D16" s="11" t="s">
        <v>15</v>
      </c>
      <c r="E16" s="13" t="str">
        <f t="shared" si="0"/>
        <v>Within budget</v>
      </c>
      <c r="I16" s="55"/>
      <c r="K16" s="62"/>
      <c r="L16" s="60"/>
      <c r="M16" s="61"/>
    </row>
    <row r="17" spans="1:13" ht="15.75">
      <c r="A17" s="9">
        <v>44545</v>
      </c>
      <c r="B17" s="11" t="s">
        <v>21</v>
      </c>
      <c r="C17" s="12">
        <v>1500</v>
      </c>
      <c r="D17" s="11" t="s">
        <v>15</v>
      </c>
      <c r="E17" s="13" t="str">
        <f t="shared" ref="E17:E28" si="1">IF(C17&gt;2000,"Overbudget","Within budget")</f>
        <v>Within budget</v>
      </c>
      <c r="I17" s="55"/>
      <c r="J17" s="55"/>
      <c r="K17" s="60"/>
      <c r="L17" s="61"/>
      <c r="M17" s="61"/>
    </row>
    <row r="18" spans="1:13" ht="21">
      <c r="A18" s="9">
        <v>44470</v>
      </c>
      <c r="B18" s="11" t="s">
        <v>24</v>
      </c>
      <c r="C18" s="12">
        <v>2300</v>
      </c>
      <c r="D18" s="11" t="s">
        <v>18</v>
      </c>
      <c r="E18" s="13" t="str">
        <f t="shared" si="1"/>
        <v>Overbudget</v>
      </c>
      <c r="F18" s="19" t="s">
        <v>63</v>
      </c>
      <c r="G18" s="17"/>
      <c r="J18" s="55"/>
      <c r="K18" s="55"/>
    </row>
    <row r="19" spans="1:13" ht="15.75">
      <c r="A19" s="9">
        <v>44487</v>
      </c>
      <c r="B19" s="11" t="s">
        <v>24</v>
      </c>
      <c r="C19" s="14">
        <v>1075</v>
      </c>
      <c r="D19" s="11" t="s">
        <v>15</v>
      </c>
      <c r="E19" s="13" t="str">
        <f t="shared" si="1"/>
        <v>Within budget</v>
      </c>
      <c r="G19" s="20" t="s">
        <v>10</v>
      </c>
      <c r="H19" s="4" t="s">
        <v>30</v>
      </c>
      <c r="I19" s="21" t="s">
        <v>34</v>
      </c>
      <c r="J19" s="55"/>
      <c r="K19" s="55"/>
    </row>
    <row r="20" spans="1:13" ht="15.75">
      <c r="A20" s="9">
        <v>44515</v>
      </c>
      <c r="B20" s="11" t="s">
        <v>24</v>
      </c>
      <c r="C20" s="12">
        <v>2100</v>
      </c>
      <c r="D20" s="11" t="s">
        <v>18</v>
      </c>
      <c r="E20" s="13" t="str">
        <f t="shared" si="1"/>
        <v>Overbudget</v>
      </c>
      <c r="G20" s="4" t="s">
        <v>14</v>
      </c>
      <c r="H20" s="31">
        <v>1510.91</v>
      </c>
      <c r="I20" s="22">
        <f>GETPIVOTDATA("Expense",G19,"Items",G20)/GETPIVOTDATA("Expense",G19)*100</f>
        <v>3.3542034491079757</v>
      </c>
      <c r="J20" s="55"/>
      <c r="K20" s="55"/>
    </row>
    <row r="21" spans="1:13" ht="15.75">
      <c r="A21" s="9">
        <v>44537</v>
      </c>
      <c r="B21" s="11" t="s">
        <v>24</v>
      </c>
      <c r="C21" s="12">
        <v>2300</v>
      </c>
      <c r="D21" s="11" t="s">
        <v>18</v>
      </c>
      <c r="E21" s="13" t="str">
        <f t="shared" si="1"/>
        <v>Overbudget</v>
      </c>
      <c r="G21" s="4" t="s">
        <v>22</v>
      </c>
      <c r="H21" s="31">
        <v>3342</v>
      </c>
      <c r="I21" s="22">
        <f t="shared" ref="I21:I29" si="2">GETPIVOTDATA("Expense",G20,"Items",G21)/GETPIVOTDATA("Expense",G20)*100</f>
        <v>7.4192029485004749</v>
      </c>
      <c r="J21" s="55"/>
      <c r="K21" s="55"/>
    </row>
    <row r="22" spans="1:13" ht="15.75">
      <c r="A22" s="9">
        <v>44485</v>
      </c>
      <c r="B22" s="11" t="s">
        <v>25</v>
      </c>
      <c r="C22" s="12">
        <v>470</v>
      </c>
      <c r="D22" s="11" t="s">
        <v>18</v>
      </c>
      <c r="E22" s="13" t="str">
        <f t="shared" si="1"/>
        <v>Within budget</v>
      </c>
      <c r="G22" s="4" t="s">
        <v>21</v>
      </c>
      <c r="H22" s="31">
        <v>5688</v>
      </c>
      <c r="I22" s="22">
        <f t="shared" si="2"/>
        <v>12.627296939279088</v>
      </c>
      <c r="J22" s="55"/>
      <c r="K22" s="55"/>
    </row>
    <row r="23" spans="1:13" ht="15.75">
      <c r="A23" s="9">
        <v>44517</v>
      </c>
      <c r="B23" s="11" t="s">
        <v>25</v>
      </c>
      <c r="C23" s="12">
        <v>470.63</v>
      </c>
      <c r="D23" s="11" t="s">
        <v>15</v>
      </c>
      <c r="E23" s="13" t="str">
        <f t="shared" si="1"/>
        <v>Within budget</v>
      </c>
      <c r="G23" s="4" t="s">
        <v>24</v>
      </c>
      <c r="H23" s="31">
        <v>7775</v>
      </c>
      <c r="I23" s="22">
        <f t="shared" si="2"/>
        <v>17.260413801493478</v>
      </c>
    </row>
    <row r="24" spans="1:13" ht="15.75">
      <c r="A24" s="9">
        <v>44547</v>
      </c>
      <c r="B24" s="11" t="s">
        <v>25</v>
      </c>
      <c r="C24" s="12">
        <v>470.63</v>
      </c>
      <c r="D24" s="11" t="s">
        <v>18</v>
      </c>
      <c r="E24" s="13" t="str">
        <f t="shared" si="1"/>
        <v>Within budget</v>
      </c>
      <c r="G24" s="4" t="s">
        <v>25</v>
      </c>
      <c r="H24" s="31">
        <v>1411.26</v>
      </c>
      <c r="I24" s="22">
        <f t="shared" si="2"/>
        <v>3.13298155389012</v>
      </c>
    </row>
    <row r="25" spans="1:13" ht="15.75">
      <c r="A25" s="9">
        <v>44484</v>
      </c>
      <c r="B25" s="11" t="s">
        <v>26</v>
      </c>
      <c r="C25" s="12">
        <v>620</v>
      </c>
      <c r="D25" s="11" t="s">
        <v>15</v>
      </c>
      <c r="E25" s="13" t="str">
        <f t="shared" si="1"/>
        <v>Within budget</v>
      </c>
      <c r="G25" s="4" t="s">
        <v>26</v>
      </c>
      <c r="H25" s="31">
        <v>2586</v>
      </c>
      <c r="I25" s="22">
        <f t="shared" si="2"/>
        <v>5.7408913299886981</v>
      </c>
    </row>
    <row r="26" spans="1:13" ht="15.75">
      <c r="A26" s="9">
        <v>44496</v>
      </c>
      <c r="B26" s="11" t="s">
        <v>26</v>
      </c>
      <c r="C26" s="12">
        <v>520</v>
      </c>
      <c r="D26" s="11" t="s">
        <v>15</v>
      </c>
      <c r="E26" s="13" t="str">
        <f t="shared" si="1"/>
        <v>Within budget</v>
      </c>
      <c r="G26" s="4" t="s">
        <v>19</v>
      </c>
      <c r="H26" s="31">
        <v>7464</v>
      </c>
      <c r="I26" s="22">
        <f t="shared" si="2"/>
        <v>16.569997249433737</v>
      </c>
    </row>
    <row r="27" spans="1:13" ht="15.75">
      <c r="A27" s="9">
        <v>44518</v>
      </c>
      <c r="B27" s="11" t="s">
        <v>26</v>
      </c>
      <c r="C27" s="12">
        <v>428</v>
      </c>
      <c r="D27" s="11" t="s">
        <v>18</v>
      </c>
      <c r="E27" s="13" t="str">
        <f t="shared" si="1"/>
        <v>Within budget</v>
      </c>
      <c r="G27" s="4" t="s">
        <v>20</v>
      </c>
      <c r="H27" s="31">
        <v>1857</v>
      </c>
      <c r="I27" s="22">
        <f t="shared" si="2"/>
        <v>4.1225194121380557</v>
      </c>
    </row>
    <row r="28" spans="1:13" ht="15.75">
      <c r="A28" s="9">
        <v>44526</v>
      </c>
      <c r="B28" s="11" t="s">
        <v>26</v>
      </c>
      <c r="C28" s="12">
        <v>518</v>
      </c>
      <c r="D28" s="11" t="s">
        <v>15</v>
      </c>
      <c r="E28" s="13" t="str">
        <f t="shared" si="1"/>
        <v>Within budget</v>
      </c>
      <c r="G28" s="4" t="s">
        <v>27</v>
      </c>
      <c r="H28" s="31">
        <v>10194.1</v>
      </c>
      <c r="I28" s="22">
        <f t="shared" si="2"/>
        <v>22.630788981839828</v>
      </c>
    </row>
    <row r="29" spans="1:13" ht="15.75">
      <c r="A29" s="9">
        <v>44530</v>
      </c>
      <c r="B29" s="11" t="s">
        <v>26</v>
      </c>
      <c r="C29" s="12">
        <v>500</v>
      </c>
      <c r="D29" s="11" t="s">
        <v>15</v>
      </c>
      <c r="E29" s="13" t="str">
        <f t="shared" ref="E29:E53" si="3">IF(C29&gt;2000,"Overbudget","Within budget")</f>
        <v>Within budget</v>
      </c>
      <c r="G29" s="4" t="s">
        <v>29</v>
      </c>
      <c r="H29" s="31">
        <v>3217</v>
      </c>
      <c r="I29" s="22">
        <f t="shared" si="2"/>
        <v>7.1417043343285549</v>
      </c>
    </row>
    <row r="30" spans="1:13" ht="15.75">
      <c r="A30" s="9">
        <v>44470</v>
      </c>
      <c r="B30" s="11" t="s">
        <v>19</v>
      </c>
      <c r="C30" s="12">
        <v>767</v>
      </c>
      <c r="D30" s="11" t="s">
        <v>15</v>
      </c>
      <c r="E30" s="13" t="str">
        <f t="shared" si="3"/>
        <v>Within budget</v>
      </c>
      <c r="G30" s="4" t="s">
        <v>32</v>
      </c>
      <c r="H30" s="31">
        <v>45045.27</v>
      </c>
      <c r="I30" s="22">
        <f>SUM(I20:I29)</f>
        <v>100.00000000000001</v>
      </c>
    </row>
    <row r="31" spans="1:13" ht="19.149999999999999" customHeight="1">
      <c r="A31" s="9">
        <v>44487</v>
      </c>
      <c r="B31" s="11" t="s">
        <v>19</v>
      </c>
      <c r="C31" s="12">
        <v>970</v>
      </c>
      <c r="D31" s="11" t="s">
        <v>15</v>
      </c>
      <c r="E31" s="13" t="str">
        <f t="shared" si="3"/>
        <v>Within budget</v>
      </c>
    </row>
    <row r="32" spans="1:13" ht="15.75">
      <c r="A32" s="9">
        <v>44501</v>
      </c>
      <c r="B32" s="11" t="s">
        <v>19</v>
      </c>
      <c r="C32" s="14">
        <v>2327</v>
      </c>
      <c r="D32" s="11" t="s">
        <v>15</v>
      </c>
      <c r="E32" s="13" t="str">
        <f t="shared" si="3"/>
        <v>Overbudget</v>
      </c>
    </row>
    <row r="33" spans="1:5" ht="15.75">
      <c r="A33" s="9">
        <v>44505</v>
      </c>
      <c r="B33" s="11" t="s">
        <v>31</v>
      </c>
      <c r="C33" s="12">
        <v>500</v>
      </c>
      <c r="D33" s="11" t="s">
        <v>18</v>
      </c>
      <c r="E33" s="13" t="str">
        <f t="shared" si="3"/>
        <v>Within budget</v>
      </c>
    </row>
    <row r="34" spans="1:5" ht="15.75">
      <c r="A34" s="9">
        <v>44515</v>
      </c>
      <c r="B34" s="11" t="s">
        <v>31</v>
      </c>
      <c r="C34" s="12">
        <v>900</v>
      </c>
      <c r="D34" s="11" t="s">
        <v>15</v>
      </c>
      <c r="E34" s="13" t="str">
        <f t="shared" si="3"/>
        <v>Within budget</v>
      </c>
    </row>
    <row r="35" spans="1:5" ht="15.75">
      <c r="A35" s="9">
        <v>44526</v>
      </c>
      <c r="B35" s="11" t="s">
        <v>19</v>
      </c>
      <c r="C35" s="14">
        <v>2000</v>
      </c>
      <c r="D35" s="11" t="s">
        <v>15</v>
      </c>
      <c r="E35" s="13" t="str">
        <f t="shared" si="3"/>
        <v>Within budget</v>
      </c>
    </row>
    <row r="36" spans="1:5" ht="15.75">
      <c r="A36" s="9">
        <v>44477</v>
      </c>
      <c r="B36" s="11" t="s">
        <v>20</v>
      </c>
      <c r="C36" s="12">
        <v>450</v>
      </c>
      <c r="D36" s="11" t="s">
        <v>18</v>
      </c>
      <c r="E36" s="13" t="str">
        <f t="shared" si="3"/>
        <v>Within budget</v>
      </c>
    </row>
    <row r="37" spans="1:5" ht="15.75">
      <c r="A37" s="9">
        <v>44488</v>
      </c>
      <c r="B37" s="11" t="s">
        <v>20</v>
      </c>
      <c r="C37" s="12">
        <v>489</v>
      </c>
      <c r="D37" s="11" t="s">
        <v>15</v>
      </c>
      <c r="E37" s="13" t="str">
        <f t="shared" si="3"/>
        <v>Within budget</v>
      </c>
    </row>
    <row r="38" spans="1:5" ht="15.75">
      <c r="A38" s="9">
        <v>44525</v>
      </c>
      <c r="B38" s="11" t="s">
        <v>20</v>
      </c>
      <c r="C38" s="12">
        <v>314</v>
      </c>
      <c r="D38" s="11" t="s">
        <v>15</v>
      </c>
      <c r="E38" s="13" t="str">
        <f t="shared" si="3"/>
        <v>Within budget</v>
      </c>
    </row>
    <row r="39" spans="1:5" ht="15.75">
      <c r="A39" s="9">
        <v>44529</v>
      </c>
      <c r="B39" s="11" t="s">
        <v>20</v>
      </c>
      <c r="C39" s="12">
        <v>337</v>
      </c>
      <c r="D39" s="11" t="s">
        <v>15</v>
      </c>
      <c r="E39" s="13" t="str">
        <f t="shared" si="3"/>
        <v>Within budget</v>
      </c>
    </row>
    <row r="40" spans="1:5" ht="15.75">
      <c r="A40" s="9">
        <v>44550</v>
      </c>
      <c r="B40" s="11" t="s">
        <v>20</v>
      </c>
      <c r="C40" s="12">
        <v>267</v>
      </c>
      <c r="D40" s="11" t="s">
        <v>15</v>
      </c>
      <c r="E40" s="13" t="str">
        <f t="shared" si="3"/>
        <v>Within budget</v>
      </c>
    </row>
    <row r="41" spans="1:5" ht="18" customHeight="1">
      <c r="A41" s="9">
        <v>44470</v>
      </c>
      <c r="B41" s="11" t="s">
        <v>27</v>
      </c>
      <c r="C41" s="14">
        <v>2500</v>
      </c>
      <c r="D41" s="11" t="s">
        <v>15</v>
      </c>
      <c r="E41" s="13" t="str">
        <f t="shared" si="3"/>
        <v>Overbudget</v>
      </c>
    </row>
    <row r="42" spans="1:5" ht="15.6" customHeight="1">
      <c r="A42" s="9">
        <v>44491</v>
      </c>
      <c r="B42" s="11" t="s">
        <v>27</v>
      </c>
      <c r="C42" s="14">
        <v>1574.1</v>
      </c>
      <c r="D42" s="11" t="s">
        <v>18</v>
      </c>
      <c r="E42" s="13" t="str">
        <f t="shared" si="3"/>
        <v>Within budget</v>
      </c>
    </row>
    <row r="43" spans="1:5" ht="15.75">
      <c r="A43" s="9">
        <v>44499</v>
      </c>
      <c r="B43" s="11" t="s">
        <v>27</v>
      </c>
      <c r="C43" s="12">
        <v>300</v>
      </c>
      <c r="D43" s="11" t="s">
        <v>18</v>
      </c>
      <c r="E43" s="13" t="str">
        <f t="shared" si="3"/>
        <v>Within budget</v>
      </c>
    </row>
    <row r="44" spans="1:5" ht="15.75">
      <c r="A44" s="9">
        <v>44509</v>
      </c>
      <c r="B44" s="11" t="s">
        <v>27</v>
      </c>
      <c r="C44" s="14">
        <v>1600</v>
      </c>
      <c r="D44" s="11" t="s">
        <v>15</v>
      </c>
      <c r="E44" s="13" t="str">
        <f t="shared" si="3"/>
        <v>Within budget</v>
      </c>
    </row>
    <row r="45" spans="1:5" ht="15.75">
      <c r="A45" s="9">
        <v>44522</v>
      </c>
      <c r="B45" s="11" t="s">
        <v>27</v>
      </c>
      <c r="C45" s="14">
        <v>1720</v>
      </c>
      <c r="D45" s="11" t="s">
        <v>15</v>
      </c>
      <c r="E45" s="13" t="str">
        <f t="shared" si="3"/>
        <v>Within budget</v>
      </c>
    </row>
    <row r="46" spans="1:5" ht="15.75">
      <c r="A46" s="9">
        <v>44531</v>
      </c>
      <c r="B46" s="11" t="s">
        <v>27</v>
      </c>
      <c r="C46" s="14">
        <v>2500</v>
      </c>
      <c r="D46" s="11" t="s">
        <v>15</v>
      </c>
      <c r="E46" s="13" t="str">
        <f t="shared" si="3"/>
        <v>Overbudget</v>
      </c>
    </row>
    <row r="47" spans="1:5" ht="15.75">
      <c r="A47" s="9">
        <v>44539</v>
      </c>
      <c r="B47" s="11" t="s">
        <v>28</v>
      </c>
      <c r="C47" s="12">
        <v>12000</v>
      </c>
      <c r="D47" s="11" t="s">
        <v>15</v>
      </c>
      <c r="E47" s="13" t="str">
        <f t="shared" si="3"/>
        <v>Overbudget</v>
      </c>
    </row>
    <row r="48" spans="1:5" ht="15.75">
      <c r="A48" s="9">
        <v>44473</v>
      </c>
      <c r="B48" s="11" t="s">
        <v>29</v>
      </c>
      <c r="C48" s="12">
        <v>710</v>
      </c>
      <c r="D48" s="11" t="s">
        <v>18</v>
      </c>
      <c r="E48" s="13" t="str">
        <f t="shared" si="3"/>
        <v>Within budget</v>
      </c>
    </row>
    <row r="49" spans="1:5" ht="15.75">
      <c r="A49" s="9">
        <v>44497</v>
      </c>
      <c r="B49" s="11" t="s">
        <v>29</v>
      </c>
      <c r="C49" s="12">
        <v>300</v>
      </c>
      <c r="D49" s="11" t="s">
        <v>18</v>
      </c>
      <c r="E49" s="13" t="str">
        <f t="shared" si="3"/>
        <v>Within budget</v>
      </c>
    </row>
    <row r="50" spans="1:5" ht="15.75">
      <c r="A50" s="9">
        <v>44512</v>
      </c>
      <c r="B50" s="11" t="s">
        <v>29</v>
      </c>
      <c r="C50" s="12">
        <v>600</v>
      </c>
      <c r="D50" s="11" t="s">
        <v>18</v>
      </c>
      <c r="E50" s="13" t="str">
        <f t="shared" si="3"/>
        <v>Within budget</v>
      </c>
    </row>
    <row r="51" spans="1:5" ht="15.75">
      <c r="A51" s="9">
        <v>44519</v>
      </c>
      <c r="B51" s="11" t="s">
        <v>29</v>
      </c>
      <c r="C51" s="12">
        <v>447</v>
      </c>
      <c r="D51" s="11" t="s">
        <v>18</v>
      </c>
      <c r="E51" s="13" t="str">
        <f t="shared" si="3"/>
        <v>Within budget</v>
      </c>
    </row>
    <row r="52" spans="1:5" ht="15.75">
      <c r="A52" s="9">
        <v>44534</v>
      </c>
      <c r="B52" s="11" t="s">
        <v>29</v>
      </c>
      <c r="C52" s="12">
        <v>710</v>
      </c>
      <c r="D52" s="11" t="s">
        <v>15</v>
      </c>
      <c r="E52" s="13" t="str">
        <f t="shared" si="3"/>
        <v>Within budget</v>
      </c>
    </row>
    <row r="53" spans="1:5" ht="15.75">
      <c r="A53" s="9">
        <v>44553</v>
      </c>
      <c r="B53" s="11" t="s">
        <v>29</v>
      </c>
      <c r="C53" s="12">
        <v>450</v>
      </c>
      <c r="D53" s="11" t="s">
        <v>18</v>
      </c>
      <c r="E53" s="13" t="str">
        <f t="shared" si="3"/>
        <v>Within budget</v>
      </c>
    </row>
    <row r="54" spans="1:5" ht="31.5">
      <c r="A54" s="6"/>
      <c r="B54" s="15"/>
      <c r="C54" s="16">
        <f>SUM(C4:C53)</f>
        <v>57045.27</v>
      </c>
      <c r="D54" s="15"/>
      <c r="E54" s="15"/>
    </row>
    <row r="55" spans="1:5" ht="15.75">
      <c r="A55" s="7"/>
      <c r="D55" s="1"/>
    </row>
    <row r="56" spans="1:5">
      <c r="D56" s="1"/>
    </row>
    <row r="57" spans="1:5">
      <c r="D57" s="1"/>
    </row>
    <row r="58" spans="1:5">
      <c r="D58" s="1"/>
    </row>
    <row r="59" spans="1:5">
      <c r="D59" s="1"/>
    </row>
    <row r="60" spans="1:5">
      <c r="D60" s="1"/>
    </row>
    <row r="61" spans="1:5">
      <c r="D61" s="1"/>
    </row>
    <row r="62" spans="1:5">
      <c r="D62" s="1"/>
    </row>
    <row r="63" spans="1:5">
      <c r="D63" s="1"/>
    </row>
    <row r="64" spans="1:5">
      <c r="D64" s="1"/>
    </row>
    <row r="65" spans="4:4">
      <c r="D65" s="1"/>
    </row>
    <row r="66" spans="4:4">
      <c r="D66" s="1"/>
    </row>
    <row r="67" spans="4:4">
      <c r="D67" s="1"/>
    </row>
    <row r="68" spans="4:4">
      <c r="D68" s="1"/>
    </row>
    <row r="69" spans="4:4">
      <c r="D69" s="1"/>
    </row>
    <row r="70" spans="4:4">
      <c r="D70" s="1"/>
    </row>
    <row r="71" spans="4:4">
      <c r="D71" s="1"/>
    </row>
    <row r="72" spans="4:4">
      <c r="D72" s="1"/>
    </row>
    <row r="73" spans="4:4">
      <c r="D73" s="1"/>
    </row>
    <row r="74" spans="4:4">
      <c r="D74" s="1"/>
    </row>
    <row r="75" spans="4:4">
      <c r="D75" s="1"/>
    </row>
    <row r="76" spans="4:4">
      <c r="D76" s="1"/>
    </row>
    <row r="77" spans="4:4">
      <c r="D77" s="1"/>
    </row>
    <row r="78" spans="4:4">
      <c r="D78" s="1"/>
    </row>
    <row r="79" spans="4:4">
      <c r="D79" s="1"/>
    </row>
    <row r="80" spans="4:4">
      <c r="D80" s="1"/>
    </row>
    <row r="81" spans="4:4">
      <c r="D81" s="1"/>
    </row>
    <row r="82" spans="4:4">
      <c r="D82" s="1"/>
    </row>
    <row r="83" spans="4:4">
      <c r="D83" s="1"/>
    </row>
    <row r="84" spans="4:4">
      <c r="D84" s="1"/>
    </row>
    <row r="85" spans="4:4">
      <c r="D85" s="1"/>
    </row>
    <row r="86" spans="4:4">
      <c r="D86" s="1"/>
    </row>
    <row r="87" spans="4:4">
      <c r="D87" s="1"/>
    </row>
    <row r="88" spans="4:4">
      <c r="D88" s="1"/>
    </row>
    <row r="89" spans="4:4">
      <c r="D89" s="1"/>
    </row>
    <row r="90" spans="4:4">
      <c r="D90" s="1"/>
    </row>
    <row r="91" spans="4:4">
      <c r="D91" s="1"/>
    </row>
    <row r="92" spans="4:4">
      <c r="D92" s="1"/>
    </row>
    <row r="93" spans="4:4">
      <c r="D93" s="1"/>
    </row>
    <row r="94" spans="4:4">
      <c r="D94" s="1"/>
    </row>
    <row r="95" spans="4:4">
      <c r="D95" s="1"/>
    </row>
    <row r="96" spans="4:4">
      <c r="D96" s="1"/>
    </row>
    <row r="97" spans="4:4">
      <c r="D97" s="1"/>
    </row>
    <row r="98" spans="4:4">
      <c r="D98" s="1"/>
    </row>
  </sheetData>
  <autoFilter ref="A3:E3"/>
  <dataValidations count="1">
    <dataValidation type="list" allowBlank="1" showInputMessage="1" showErrorMessage="1" sqref="D4:D53">
      <formula1>"""Essentials"",""Non essentials"""</formula1>
    </dataValidation>
  </dataValidations>
  <pageMargins left="0.7" right="0.7" top="0.75" bottom="0.75" header="0.3" footer="0.3"/>
  <pageSetup orientation="portrait"/>
  <drawing r:id="rId3"/>
</worksheet>
</file>

<file path=xl/worksheets/sheet3.xml><?xml version="1.0" encoding="utf-8"?>
<worksheet xmlns="http://schemas.openxmlformats.org/spreadsheetml/2006/main" xmlns:r="http://schemas.openxmlformats.org/officeDocument/2006/relationships">
  <dimension ref="A1:P27"/>
  <sheetViews>
    <sheetView zoomScale="72" workbookViewId="0">
      <selection activeCell="R15" sqref="R15"/>
    </sheetView>
  </sheetViews>
  <sheetFormatPr defaultRowHeight="15"/>
  <cols>
    <col min="1" max="1" width="18.5703125" customWidth="1"/>
    <col min="2" max="2" width="24.28515625" customWidth="1"/>
    <col min="3" max="3" width="35.7109375" customWidth="1"/>
  </cols>
  <sheetData>
    <row r="1" spans="1:2" ht="21">
      <c r="A1" s="27" t="s">
        <v>43</v>
      </c>
    </row>
    <row r="3" spans="1:2">
      <c r="A3" s="20" t="s">
        <v>40</v>
      </c>
      <c r="B3" s="4" t="s">
        <v>30</v>
      </c>
    </row>
    <row r="4" spans="1:2">
      <c r="A4" s="23" t="s">
        <v>41</v>
      </c>
      <c r="B4" s="32">
        <v>57045.27</v>
      </c>
    </row>
    <row r="5" spans="1:2">
      <c r="A5" s="24" t="s">
        <v>41</v>
      </c>
      <c r="B5" s="32">
        <v>57045.27</v>
      </c>
    </row>
    <row r="6" spans="1:2">
      <c r="A6" s="23" t="s">
        <v>42</v>
      </c>
      <c r="B6" s="32">
        <v>57045.270000000004</v>
      </c>
    </row>
    <row r="7" spans="1:2">
      <c r="A7" s="24" t="s">
        <v>35</v>
      </c>
      <c r="B7" s="32">
        <v>17443.37</v>
      </c>
    </row>
    <row r="8" spans="1:2">
      <c r="A8" s="24" t="s">
        <v>36</v>
      </c>
      <c r="B8" s="32">
        <v>18764.269999999997</v>
      </c>
    </row>
    <row r="9" spans="1:2">
      <c r="A9" s="24" t="s">
        <v>37</v>
      </c>
      <c r="B9" s="32">
        <v>20837.63</v>
      </c>
    </row>
    <row r="10" spans="1:2">
      <c r="A10" s="5" t="s">
        <v>32</v>
      </c>
      <c r="B10" s="1">
        <v>114090.54000000001</v>
      </c>
    </row>
    <row r="20" spans="1:16" ht="21">
      <c r="A20" s="27" t="s">
        <v>44</v>
      </c>
      <c r="B20" s="28" t="s">
        <v>8</v>
      </c>
      <c r="C20" s="28"/>
      <c r="D20" s="28"/>
      <c r="E20" s="28"/>
      <c r="F20" s="28"/>
      <c r="G20" s="28"/>
      <c r="H20" s="28"/>
      <c r="I20" s="29"/>
      <c r="J20" s="29"/>
      <c r="K20" s="29"/>
      <c r="L20" s="25"/>
    </row>
    <row r="21" spans="1:16" ht="21">
      <c r="A21" s="4"/>
      <c r="B21" s="49" t="s">
        <v>45</v>
      </c>
      <c r="C21" s="50" t="s">
        <v>46</v>
      </c>
      <c r="D21" s="51" t="s">
        <v>33</v>
      </c>
      <c r="E21" s="52"/>
      <c r="F21" s="52"/>
      <c r="G21" s="52"/>
      <c r="H21" s="52"/>
      <c r="I21" s="52"/>
      <c r="J21" s="52"/>
      <c r="K21" s="52"/>
      <c r="L21" s="52"/>
      <c r="M21" s="52"/>
      <c r="N21" s="52"/>
      <c r="O21" s="53"/>
    </row>
    <row r="22" spans="1:16" ht="18.75">
      <c r="A22" s="33">
        <v>1</v>
      </c>
      <c r="B22" s="36" t="s">
        <v>19</v>
      </c>
      <c r="C22" s="37" t="s">
        <v>47</v>
      </c>
      <c r="D22" s="38" t="s">
        <v>48</v>
      </c>
      <c r="E22" s="39"/>
      <c r="F22" s="39"/>
      <c r="G22" s="39"/>
      <c r="H22" s="39"/>
      <c r="I22" s="39"/>
      <c r="J22" s="39"/>
      <c r="K22" s="39"/>
      <c r="L22" s="39"/>
      <c r="M22" s="39"/>
      <c r="N22" s="39"/>
      <c r="O22" s="40"/>
    </row>
    <row r="23" spans="1:16" ht="18.75">
      <c r="A23" s="33">
        <v>2</v>
      </c>
      <c r="B23" s="36" t="s">
        <v>21</v>
      </c>
      <c r="C23" s="37" t="s">
        <v>49</v>
      </c>
      <c r="D23" s="37" t="s">
        <v>50</v>
      </c>
      <c r="E23" s="41"/>
      <c r="F23" s="41"/>
      <c r="G23" s="41"/>
      <c r="H23" s="41"/>
      <c r="I23" s="41"/>
      <c r="J23" s="41"/>
      <c r="K23" s="41"/>
      <c r="L23" s="41"/>
      <c r="M23" s="41"/>
      <c r="N23" s="41"/>
      <c r="O23" s="42"/>
    </row>
    <row r="24" spans="1:16" ht="18.75">
      <c r="A24" s="33">
        <v>3</v>
      </c>
      <c r="B24" s="36" t="s">
        <v>20</v>
      </c>
      <c r="C24" s="37" t="s">
        <v>51</v>
      </c>
      <c r="D24" s="43" t="s">
        <v>52</v>
      </c>
      <c r="E24" s="44"/>
      <c r="F24" s="44"/>
      <c r="G24" s="44"/>
      <c r="H24" s="44"/>
      <c r="I24" s="44"/>
      <c r="J24" s="44"/>
      <c r="K24" s="44"/>
      <c r="L24" s="44"/>
      <c r="M24" s="44"/>
      <c r="N24" s="44"/>
      <c r="O24" s="45"/>
    </row>
    <row r="25" spans="1:16" ht="18.75">
      <c r="A25" s="33">
        <v>4</v>
      </c>
      <c r="B25" s="36" t="s">
        <v>26</v>
      </c>
      <c r="C25" s="37" t="s">
        <v>53</v>
      </c>
      <c r="D25" s="38" t="s">
        <v>54</v>
      </c>
      <c r="E25" s="46"/>
      <c r="F25" s="46"/>
      <c r="G25" s="46"/>
      <c r="H25" s="46"/>
      <c r="I25" s="46"/>
      <c r="J25" s="46"/>
      <c r="K25" s="46"/>
      <c r="L25" s="46"/>
      <c r="M25" s="46"/>
      <c r="N25" s="46"/>
      <c r="O25" s="40"/>
    </row>
    <row r="26" spans="1:16" ht="18.75">
      <c r="A26" s="33">
        <v>5</v>
      </c>
      <c r="B26" s="36" t="s">
        <v>57</v>
      </c>
      <c r="C26" s="37" t="s">
        <v>55</v>
      </c>
      <c r="D26" s="37" t="s">
        <v>56</v>
      </c>
      <c r="E26" s="41"/>
      <c r="F26" s="41"/>
      <c r="G26" s="41"/>
      <c r="H26" s="41"/>
      <c r="I26" s="41"/>
      <c r="J26" s="41"/>
      <c r="K26" s="41"/>
      <c r="L26" s="41"/>
      <c r="M26" s="41"/>
      <c r="N26" s="41"/>
      <c r="O26" s="42"/>
    </row>
    <row r="27" spans="1:16" ht="18.75">
      <c r="A27" s="33">
        <v>6</v>
      </c>
      <c r="B27" s="36" t="s">
        <v>27</v>
      </c>
      <c r="C27" s="37" t="s">
        <v>58</v>
      </c>
      <c r="D27" s="43" t="s">
        <v>59</v>
      </c>
      <c r="E27" s="47"/>
      <c r="F27" s="47"/>
      <c r="G27" s="47"/>
      <c r="H27" s="47"/>
      <c r="I27" s="47"/>
      <c r="J27" s="47"/>
      <c r="K27" s="47"/>
      <c r="L27" s="47"/>
      <c r="M27" s="47"/>
      <c r="N27" s="47"/>
      <c r="O27" s="48"/>
      <c r="P27" s="35"/>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Tasks</vt:lpstr>
      <vt:lpstr>Expense</vt:lpstr>
      <vt:lpstr>Sheet1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Harini sunkoju</dc:creator>
  <cp:lastModifiedBy>Windows User</cp:lastModifiedBy>
  <dcterms:created xsi:type="dcterms:W3CDTF">2015-06-05T18:17:00Z</dcterms:created>
  <dcterms:modified xsi:type="dcterms:W3CDTF">2024-07-31T14:46:31Z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462C94F53DDC47F4AADFBFC3706857C8_13</vt:lpwstr>
  </property>
  <property fmtid="{D5CDD505-2E9C-101B-9397-08002B2CF9AE}" pid="3" name="KSOProductBuildVer">
    <vt:lpwstr>1033-12.2.0.17119</vt:lpwstr>
  </property>
</Properties>
</file>