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S\2. June\9\practice_exercise_1_5_June\"/>
    </mc:Choice>
  </mc:AlternateContent>
  <xr:revisionPtr revIDLastSave="0" documentId="13_ncr:1_{BEDF06C1-3C20-4801-BC27-58A49744E2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H45" i="1"/>
  <c r="H49" i="1"/>
  <c r="H44" i="1"/>
  <c r="H37" i="1"/>
  <c r="H29" i="1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4" i="3"/>
  <c r="B5" i="3"/>
  <c r="B3" i="3"/>
  <c r="B2" i="3"/>
  <c r="H52" i="1"/>
  <c r="H48" i="1"/>
  <c r="H47" i="1"/>
  <c r="H43" i="1"/>
  <c r="H42" i="1"/>
  <c r="H39" i="1"/>
  <c r="H33" i="1"/>
  <c r="H38" i="1"/>
  <c r="H36" i="1"/>
  <c r="H32" i="1"/>
  <c r="H31" i="1"/>
  <c r="H30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<sst xmlns="http://schemas.openxmlformats.org/spreadsheetml/2006/main" count="825" uniqueCount="73">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</sst>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6" workbookViewId="0">
      <selection activeCell="H46" sqref="H46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8" max="8" width="26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 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 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SUMIF(D3:D25,"washing machine",E3:E25)</f>
        <v>164</v>
      </c>
    </row>
    <row r="38" spans="5:8" ht="15.6" x14ac:dyDescent="0.3">
      <c r="E38" s="14" t="s">
        <v>30</v>
      </c>
      <c r="H38">
        <f>SUMIF(F2:F25,"truck 4",E2:E25)</f>
        <v>156</v>
      </c>
    </row>
    <row r="39" spans="5:8" ht="15.6" x14ac:dyDescent="0.3">
      <c r="E39" s="14" t="s">
        <v>40</v>
      </c>
      <c r="H39">
        <f>SUMIF(F2:F25,"truck 1",E2:E25) + SUMIF(F2:F25,"truck 2",E2:E25) + SUMIF(F2:F25,"truck 3",E2:E25)+ SUMIF(F2:F25,"truck 4",E2:E25)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COUNTIFS(G2:G25,"Boston",D2:D25,"microwave")</f>
        <v>2</v>
      </c>
    </row>
    <row r="43" spans="5:8" ht="15.6" x14ac:dyDescent="0.3">
      <c r="E43" s="14" t="s">
        <v>36</v>
      </c>
      <c r="H43">
        <f>COUNTIFS(C2:C25, "Peter White",F2:F25, "truck 1")</f>
        <v>2</v>
      </c>
    </row>
    <row r="44" spans="5:8" ht="15.6" x14ac:dyDescent="0.3">
      <c r="E44" s="14" t="s">
        <v>37</v>
      </c>
      <c r="H44">
        <f>COUNTIFS(G2:G25, "Boston",B2:B25, "&gt;03-02-2013")</f>
        <v>2</v>
      </c>
    </row>
    <row r="45" spans="5:8" ht="15.6" x14ac:dyDescent="0.3">
      <c r="E45" s="14" t="s">
        <v>38</v>
      </c>
      <c r="H45">
        <f>COUNTIFS(B2:B25, "&gt;=3/2/2013",B2:B25,"&lt;=6/2/2013")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SUMIFS(E2:E25,G2:G25,"NY",D2:D25, "microwave")</f>
        <v>25</v>
      </c>
    </row>
    <row r="48" spans="5:8" ht="15.6" x14ac:dyDescent="0.3">
      <c r="E48" s="14" t="s">
        <v>29</v>
      </c>
      <c r="H48">
        <f>SUMIFS(E2:E25,G2:G25,"Pittsburgh",F2:F25,"truck 1")</f>
        <v>75</v>
      </c>
    </row>
    <row r="49" spans="5:8" ht="15.6" x14ac:dyDescent="0.3">
      <c r="E49" s="14" t="s">
        <v>39</v>
      </c>
      <c r="H49">
        <f>SUMIFS(E2:E25,B2:B25,"&gt;=3/2/2013",B2:B25,"&lt;=6/2/2013")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SUMIF(G2:G25,"NY",E2:E25) + SUMIF(G2:G25, "Baltimore",E2:E25) +SUMIF(G2:G25, "Philadelphia",E2:E25)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COUNTIF($B$16:$B$241,$A2)</f>
        <v>71</v>
      </c>
      <c r="C2" s="1">
        <f>SUMIF($B$16:$B$241,$A2,$E$16:$E$241)</f>
        <v>717</v>
      </c>
      <c r="D2" s="1">
        <f>COUNTIFS($B$16:$B$241,$A2,$D$16:$D$241,"cash")</f>
        <v>42</v>
      </c>
      <c r="E2" s="1">
        <f>COUNTIFS($B$16:$B$241,$A2,$D$16:$D$241,"credit card")</f>
        <v>29</v>
      </c>
      <c r="F2" s="1">
        <f>SUMIFS($E$16:$E$241,$B$16:$B$241,$A2,$D$16:$D$241,"cash")</f>
        <v>414</v>
      </c>
    </row>
    <row r="3" spans="1:6" x14ac:dyDescent="0.3">
      <c r="A3" s="6" t="s">
        <v>43</v>
      </c>
      <c r="B3" s="1">
        <f>COUNTIF($B$16:$B$241,$A3)</f>
        <v>46</v>
      </c>
      <c r="C3" s="1">
        <f t="shared" ref="C3:C5" si="0">SUMIF($B$16:$B$241,$A3,$E$16:$E$241)</f>
        <v>1934</v>
      </c>
      <c r="D3" s="1">
        <f t="shared" ref="D3:D5" si="1">COUNTIFS($B$16:$B$241,$A3,$D$16:$D$241,"cash")</f>
        <v>31</v>
      </c>
      <c r="E3" s="1">
        <f t="shared" ref="E3:E5" si="2">COUNTIFS($B$16:$B$241,$A3,$D$16:$D$241,"credit card")</f>
        <v>15</v>
      </c>
      <c r="F3" s="1">
        <f t="shared" ref="F3:F5" si="3">SUMIFS($E$16:$E$241,$B$16:$B$241,$A3,$D$16:$D$241,"cash")</f>
        <v>1350</v>
      </c>
    </row>
    <row r="4" spans="1:6" x14ac:dyDescent="0.3">
      <c r="A4" s="7" t="s">
        <v>44</v>
      </c>
      <c r="B4" s="1">
        <f>COUNTIF($B$16:$B$241,$A4)</f>
        <v>50</v>
      </c>
      <c r="C4" s="1">
        <f t="shared" si="0"/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3">
      <c r="A5" s="1" t="s">
        <v>48</v>
      </c>
      <c r="B5" s="1">
        <f>COUNTIF($B$16:$B$241,$A5)</f>
        <v>32</v>
      </c>
      <c r="C5" s="1">
        <f t="shared" si="0"/>
        <v>1119</v>
      </c>
      <c r="D5" s="1">
        <f t="shared" si="1"/>
        <v>21</v>
      </c>
      <c r="E5" s="1">
        <f t="shared" si="2"/>
        <v>11</v>
      </c>
      <c r="F5" s="1">
        <f t="shared" si="3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COUNTIF($C$16:$C$241,$A9)</f>
        <v>25</v>
      </c>
      <c r="C9" s="1">
        <f>SUMIF($C$16:$C$241,$A9,E16:E241)</f>
        <v>688</v>
      </c>
      <c r="D9" s="1">
        <f>COUNTIFS($B$16:$B$241,"Shaving",$C$16:$C$241,$A9)</f>
        <v>7</v>
      </c>
      <c r="E9" s="1">
        <f>COUNTIFS($B$16:$B$241,"Kids",$C$16:$C$241,$A9)</f>
        <v>1</v>
      </c>
      <c r="F9" s="1">
        <f>SUMIFS($E$16:$E$241,$B$16:$B$241,"Shaving",$C$16:$C$241,$A9,$A$16:$A$241,"&gt;=10/5/2013",$A$16:$A$241, "&lt;=20/05/2013")</f>
        <v>31</v>
      </c>
    </row>
    <row r="10" spans="1:6" x14ac:dyDescent="0.3">
      <c r="A10" s="6" t="s">
        <v>50</v>
      </c>
      <c r="B10" s="1">
        <f t="shared" ref="B10:B11" si="4">COUNTIF($C$16:$C$241,$A10)</f>
        <v>31</v>
      </c>
      <c r="C10" s="1">
        <f t="shared" ref="C10:C11" si="5">SUMIF($C$16:$C$241,$A10,E17:E242)</f>
        <v>856</v>
      </c>
      <c r="D10" s="1">
        <f t="shared" ref="D10:D11" si="6">COUNTIFS($B$16:$B$241,"Shaving",$C$16:$C$241,$A10)</f>
        <v>8</v>
      </c>
      <c r="E10" s="1">
        <f t="shared" ref="E10:E11" si="7">COUNTIFS($B$16:$B$241,"Kids",$C$16:$C$241,$A10)</f>
        <v>1</v>
      </c>
      <c r="F10" s="1">
        <f t="shared" ref="F10:F11" si="8">SUMIFS($E$16:$E$241,$B$16:$B$241,"Shaving",$C$16:$C$241,$A10,$A$16:$A$241,"&gt;=10/5/2013",$A$16:$A$241, "&lt;=20/05/2013")</f>
        <v>24</v>
      </c>
    </row>
    <row r="11" spans="1:6" x14ac:dyDescent="0.3">
      <c r="A11" s="6" t="s">
        <v>52</v>
      </c>
      <c r="B11" s="1">
        <f t="shared" si="4"/>
        <v>23</v>
      </c>
      <c r="C11" s="1">
        <f t="shared" si="5"/>
        <v>777</v>
      </c>
      <c r="D11" s="1">
        <f t="shared" si="6"/>
        <v>5</v>
      </c>
      <c r="E11" s="1">
        <f t="shared" si="7"/>
        <v>1</v>
      </c>
      <c r="F11" s="1">
        <f t="shared" si="8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Mohammed Zakaria</cp:lastModifiedBy>
  <dcterms:created xsi:type="dcterms:W3CDTF">2013-06-05T17:23:06Z</dcterms:created>
  <dcterms:modified xsi:type="dcterms:W3CDTF">2024-06-28T07:03:13Z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