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1A688C0-D2B4-44EC-B2EC-24E649EDE8C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ataset Transaksi" sheetId="1" r:id="rId1"/>
    <sheet name="Koef Material" sheetId="2" r:id="rId2"/>
    <sheet name="Koef Finishing" sheetId="3" r:id="rId3"/>
    <sheet name="Koef Kerumitan" sheetId="4" r:id="rId4"/>
    <sheet name="Harga Dasar Produ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2" i="1"/>
</calcChain>
</file>

<file path=xl/sharedStrings.xml><?xml version="1.0" encoding="utf-8"?>
<sst xmlns="http://schemas.openxmlformats.org/spreadsheetml/2006/main" count="521" uniqueCount="35">
  <si>
    <t>ID Transaksi</t>
  </si>
  <si>
    <t>Produk</t>
  </si>
  <si>
    <t>Ukuran (m²)</t>
  </si>
  <si>
    <t>Jenis Material</t>
  </si>
  <si>
    <t>Ketebalan (mm)</t>
  </si>
  <si>
    <t>Finishing</t>
  </si>
  <si>
    <t>Kerumitan Desain</t>
  </si>
  <si>
    <t>Harga Akhir (Rp)</t>
  </si>
  <si>
    <t>Pintu Gerbang</t>
  </si>
  <si>
    <t>Hollow</t>
  </si>
  <si>
    <t>Powder Coating</t>
  </si>
  <si>
    <t>Menengah</t>
  </si>
  <si>
    <t>Besi Siku</t>
  </si>
  <si>
    <t>Tanpa Cat</t>
  </si>
  <si>
    <t>Sederhana</t>
  </si>
  <si>
    <t>Teralis</t>
  </si>
  <si>
    <t>Plat</t>
  </si>
  <si>
    <t>Cat Duco</t>
  </si>
  <si>
    <t>Pagar</t>
  </si>
  <si>
    <t>Cat Semprot</t>
  </si>
  <si>
    <t>Aluminium</t>
  </si>
  <si>
    <t>Kompleks</t>
  </si>
  <si>
    <t>Kanopi</t>
  </si>
  <si>
    <t>Stainless</t>
  </si>
  <si>
    <t>Koefisien Material</t>
  </si>
  <si>
    <t>Jenis Finishing</t>
  </si>
  <si>
    <t>Koefisien Finishing</t>
  </si>
  <si>
    <t>Addon Finishing (Rp)</t>
  </si>
  <si>
    <t>Tingkat Kerumitan</t>
  </si>
  <si>
    <t>Koefisien Kerumitan</t>
  </si>
  <si>
    <t>Addon Kerumitan (Rp)</t>
  </si>
  <si>
    <t>Harga Dasar (Rp/m²)</t>
  </si>
  <si>
    <t>Jumlah Unit</t>
  </si>
  <si>
    <t>Jumlah Lubang</t>
  </si>
  <si>
    <t>Metode 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</si>
</sst>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top"/>
    </xf>
    <xf numFmtId="0" fontId="0" fillId="0" borderId="0" xfId="0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abSelected="1" topLeftCell="A108" workbookViewId="0">
      <selection activeCell="H122" sqref="H122"/>
    </sheetView>
  </sheetViews>
  <sheetFormatPr defaultRowHeight="14.25" x14ac:dyDescent="0.45"/>
  <cols>
    <col min="1" max="1" width="15.86328125" customWidth="1"/>
    <col min="2" max="2" width="12.19921875" customWidth="1"/>
    <col min="3" max="3" width="13.3984375" customWidth="1"/>
    <col min="4" max="4" width="12.86328125" customWidth="1"/>
    <col min="5" max="5" width="13.796875" customWidth="1"/>
    <col min="6" max="6" width="16.265625" customWidth="1"/>
    <col min="7" max="7" width="13.86328125" customWidth="1"/>
    <col min="8" max="8" width="17.1328125" customWidth="1"/>
    <col min="9" max="9" width="19.6640625" customWidth="1"/>
    <col min="10" max="10" width="14.46484375" customWidth="1"/>
    <col min="11" max="11" width="20.06640625" customWidth="1"/>
  </cols>
  <sheetData>
    <row r="1" spans="1:11" x14ac:dyDescent="0.45">
      <c r="A1" s="2" t="s">
        <v>0</v>
      </c>
      <c r="B1" s="2" t="s">
        <v>1</v>
      </c>
      <c r="C1" s="2" t="s">
        <v>32</v>
      </c>
      <c r="D1" s="2" t="s">
        <v>33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34</v>
      </c>
      <c r="K1" s="2" t="s">
        <v>7</v>
      </c>
    </row>
    <row r="2" spans="1:11" x14ac:dyDescent="0.45">
      <c r="A2" s="1">
        <v>1</v>
      </c>
      <c r="B2" s="1" t="s">
        <v>15</v>
      </c>
      <c r="C2">
        <v>1</v>
      </c>
      <c r="D2">
        <v>7</v>
      </c>
      <c r="E2" s="1">
        <v>0</v>
      </c>
      <c r="F2" s="1" t="s">
        <v>9</v>
      </c>
      <c r="G2" s="1">
        <v>1</v>
      </c>
      <c r="H2" s="1" t="s">
        <v>10</v>
      </c>
      <c r="I2" s="1" t="s">
        <v>11</v>
      </c>
      <c r="J2" t="str">
        <f>IF(B2="Teralis","Per Lubang",IF(OR(B2="Kanopi",B2="Pagar",B2="Railing"),"Per m²","Per Unit"))</f>
        <v>Per Lubang</v>
      </c>
      <c r="K2" s="1">
        <f>IF($B2="Teralis",$C2*$D2*300000*IFERROR(VLOOKUP($F2,'Koef Material'!A:B,2,FALSE),1)*IFERROR(VLOOKUP($H2,'Koef Finishing'!A:B,2,FALSE),1)*IFERROR(VLOOKUP($I2,'Koef Kerumitan'!A:B,2,FALSE),1)+IFERROR(VLOOKUP($H2,'Koef Finishing'!A:C,3,FALSE),0)+IFERROR(VLOOKUP($I2,'Koef Kerumitan'!A:C,3,FALSE),0),$C2*$E2*(500000+MAX(0,($G2-0.8)/0.1*50000))*IFERROR(VLOOKUP($F2,'Koef Material'!A:B,2,FALSE),1)*IFERROR(VLOOKUP($H2,'Koef Finishing'!A:B,2,FALSE),1)*IFERROR(VLOOKUP($I2,'Koef Kerumitan'!A:B,2,FALSE),1)+IFERROR(VLOOKUP($H2,'Koef Finishing'!A:C,3,FALSE),0)+IFERROR(VLOOKUP($I2,'Koef Kerumitan'!A:C,3,FALSE),0))</f>
        <v>3578000</v>
      </c>
    </row>
    <row r="3" spans="1:11" x14ac:dyDescent="0.45">
      <c r="A3" s="1">
        <v>2</v>
      </c>
      <c r="B3" s="1" t="s">
        <v>8</v>
      </c>
      <c r="C3" s="3">
        <v>1</v>
      </c>
      <c r="E3" s="1">
        <v>11.2</v>
      </c>
      <c r="F3" s="1" t="s">
        <v>12</v>
      </c>
      <c r="G3" s="1">
        <v>2.2999999999999998</v>
      </c>
      <c r="H3" s="1" t="s">
        <v>13</v>
      </c>
      <c r="I3" s="1" t="s">
        <v>14</v>
      </c>
      <c r="J3" s="3" t="str">
        <f t="shared" ref="J3:J66" si="0">IF(B3="Teralis","Per Lubang",IF(OR(B3="Kanopi",B3="Pagar",B3="Railing"),"Per m²","Per Unit"))</f>
        <v>Per Unit</v>
      </c>
      <c r="K3" s="1">
        <f>IF($B3="Teralis",$C3*$D3*300000*IFERROR(VLOOKUP($F3,'Koef Material'!A:B,2,FALSE),1)*IFERROR(VLOOKUP($H3,'Koef Finishing'!A:B,2,FALSE),1)*IFERROR(VLOOKUP($I3,'Koef Kerumitan'!A:B,2,FALSE),1)+IFERROR(VLOOKUP($H3,'Koef Finishing'!A:C,3,FALSE),0)+IFERROR(VLOOKUP($I3,'Koef Kerumitan'!A:C,3,FALSE),0),$C3*$E3*(500000+MAX(0,($G3-0.8)/0.1*50000))*IFERROR(VLOOKUP($F3,'Koef Material'!A:B,2,FALSE),1)*IFERROR(VLOOKUP($H3,'Koef Finishing'!A:B,2,FALSE),1)*IFERROR(VLOOKUP($I3,'Koef Kerumitan'!A:B,2,FALSE),1)+IFERROR(VLOOKUP($H3,'Koef Finishing'!A:C,3,FALSE),0)+IFERROR(VLOOKUP($I3,'Koef Kerumitan'!A:C,3,FALSE),0))</f>
        <v>16099999.999999994</v>
      </c>
    </row>
    <row r="4" spans="1:11" x14ac:dyDescent="0.45">
      <c r="A4" s="1">
        <v>3</v>
      </c>
      <c r="B4" s="1" t="s">
        <v>15</v>
      </c>
      <c r="C4" s="3">
        <v>1</v>
      </c>
      <c r="E4" s="1">
        <v>4.3</v>
      </c>
      <c r="F4" s="1" t="s">
        <v>16</v>
      </c>
      <c r="G4" s="1">
        <v>1</v>
      </c>
      <c r="H4" s="1" t="s">
        <v>17</v>
      </c>
      <c r="I4" s="1" t="s">
        <v>14</v>
      </c>
      <c r="J4" s="3" t="str">
        <f t="shared" si="0"/>
        <v>Per Lubang</v>
      </c>
      <c r="K4" s="1">
        <f>IF($B4="Teralis",$C4*$D4*300000*IFERROR(VLOOKUP($F4,'Koef Material'!A:B,2,FALSE),1)*IFERROR(VLOOKUP($H4,'Koef Finishing'!A:B,2,FALSE),1)*IFERROR(VLOOKUP($I4,'Koef Kerumitan'!A:B,2,FALSE),1)+IFERROR(VLOOKUP($H4,'Koef Finishing'!A:C,3,FALSE),0)+IFERROR(VLOOKUP($I4,'Koef Kerumitan'!A:C,3,FALSE),0),$C4*$E4*(500000+MAX(0,($G4-0.8)/0.1*50000))*IFERROR(VLOOKUP($F4,'Koef Material'!A:B,2,FALSE),1)*IFERROR(VLOOKUP($H4,'Koef Finishing'!A:B,2,FALSE),1)*IFERROR(VLOOKUP($I4,'Koef Kerumitan'!A:B,2,FALSE),1)+IFERROR(VLOOKUP($H4,'Koef Finishing'!A:C,3,FALSE),0)+IFERROR(VLOOKUP($I4,'Koef Kerumitan'!A:C,3,FALSE),0))</f>
        <v>100000</v>
      </c>
    </row>
    <row r="5" spans="1:11" x14ac:dyDescent="0.45">
      <c r="A5" s="1">
        <v>4</v>
      </c>
      <c r="B5" s="1" t="s">
        <v>18</v>
      </c>
      <c r="C5" s="3">
        <v>1</v>
      </c>
      <c r="E5" s="1">
        <v>19.3</v>
      </c>
      <c r="F5" s="1" t="s">
        <v>12</v>
      </c>
      <c r="G5" s="1">
        <v>2</v>
      </c>
      <c r="H5" s="1" t="s">
        <v>19</v>
      </c>
      <c r="I5" s="1" t="s">
        <v>11</v>
      </c>
      <c r="J5" s="3" t="str">
        <f t="shared" si="0"/>
        <v>Per m²</v>
      </c>
      <c r="K5" s="1">
        <f>IF($B5="Teralis",$C5*$D5*300000*IFERROR(VLOOKUP($F5,'Koef Material'!A:B,2,FALSE),1)*IFERROR(VLOOKUP($H5,'Koef Finishing'!A:B,2,FALSE),1)*IFERROR(VLOOKUP($I5,'Koef Kerumitan'!A:B,2,FALSE),1)+IFERROR(VLOOKUP($H5,'Koef Finishing'!A:C,3,FALSE),0)+IFERROR(VLOOKUP($I5,'Koef Kerumitan'!A:C,3,FALSE),0),$C5*$E5*(500000+MAX(0,($G5-0.8)/0.1*50000))*IFERROR(VLOOKUP($F5,'Koef Material'!A:B,2,FALSE),1)*IFERROR(VLOOKUP($H5,'Koef Finishing'!A:B,2,FALSE),1)*IFERROR(VLOOKUP($I5,'Koef Kerumitan'!A:B,2,FALSE),1)+IFERROR(VLOOKUP($H5,'Koef Finishing'!A:C,3,FALSE),0)+IFERROR(VLOOKUP($I5,'Koef Kerumitan'!A:C,3,FALSE),0))</f>
        <v>32277139.999999993</v>
      </c>
    </row>
    <row r="6" spans="1:11" x14ac:dyDescent="0.45">
      <c r="A6" s="1">
        <v>5</v>
      </c>
      <c r="B6" s="1" t="s">
        <v>15</v>
      </c>
      <c r="C6" s="3">
        <v>1</v>
      </c>
      <c r="D6">
        <v>7</v>
      </c>
      <c r="E6" s="1">
        <v>0</v>
      </c>
      <c r="F6" s="1" t="s">
        <v>20</v>
      </c>
      <c r="G6" s="1">
        <v>1.5</v>
      </c>
      <c r="H6" s="1" t="s">
        <v>17</v>
      </c>
      <c r="I6" s="1" t="s">
        <v>14</v>
      </c>
      <c r="J6" s="3" t="str">
        <f t="shared" si="0"/>
        <v>Per Lubang</v>
      </c>
      <c r="K6" s="1">
        <f>IF($B6="Teralis",$C6*$D6*300000*IFERROR(VLOOKUP($F6,'Koef Material'!A:B,2,FALSE),1)*IFERROR(VLOOKUP($H6,'Koef Finishing'!A:B,2,FALSE),1)*IFERROR(VLOOKUP($I6,'Koef Kerumitan'!A:B,2,FALSE),1)+IFERROR(VLOOKUP($H6,'Koef Finishing'!A:C,3,FALSE),0)+IFERROR(VLOOKUP($I6,'Koef Kerumitan'!A:C,3,FALSE),0),$C6*$E6*(500000+MAX(0,($G6-0.8)/0.1*50000))*IFERROR(VLOOKUP($F6,'Koef Material'!A:B,2,FALSE),1)*IFERROR(VLOOKUP($H6,'Koef Finishing'!A:B,2,FALSE),1)*IFERROR(VLOOKUP($I6,'Koef Kerumitan'!A:B,2,FALSE),1)+IFERROR(VLOOKUP($H6,'Koef Finishing'!A:C,3,FALSE),0)+IFERROR(VLOOKUP($I6,'Koef Kerumitan'!A:C,3,FALSE),0))</f>
        <v>3239499.9999999995</v>
      </c>
    </row>
    <row r="7" spans="1:11" x14ac:dyDescent="0.45">
      <c r="A7" s="1">
        <v>6</v>
      </c>
      <c r="B7" s="1" t="s">
        <v>18</v>
      </c>
      <c r="C7" s="3">
        <v>1</v>
      </c>
      <c r="E7" s="1">
        <v>18.399999999999999</v>
      </c>
      <c r="F7" s="1" t="s">
        <v>12</v>
      </c>
      <c r="G7" s="1">
        <v>1.6</v>
      </c>
      <c r="H7" s="1" t="s">
        <v>17</v>
      </c>
      <c r="I7" s="1" t="s">
        <v>21</v>
      </c>
      <c r="J7" s="3" t="str">
        <f t="shared" si="0"/>
        <v>Per m²</v>
      </c>
      <c r="K7" s="1">
        <f>IF($B7="Teralis",$C7*$D7*300000*IFERROR(VLOOKUP($F7,'Koef Material'!A:B,2,FALSE),1)*IFERROR(VLOOKUP($H7,'Koef Finishing'!A:B,2,FALSE),1)*IFERROR(VLOOKUP($I7,'Koef Kerumitan'!A:B,2,FALSE),1)+IFERROR(VLOOKUP($H7,'Koef Finishing'!A:C,3,FALSE),0)+IFERROR(VLOOKUP($I7,'Koef Kerumitan'!A:C,3,FALSE),0),$C7*$E7*(500000+MAX(0,($G7-0.8)/0.1*50000))*IFERROR(VLOOKUP($F7,'Koef Material'!A:B,2,FALSE),1)*IFERROR(VLOOKUP($H7,'Koef Finishing'!A:B,2,FALSE),1)*IFERROR(VLOOKUP($I7,'Koef Kerumitan'!A:B,2,FALSE),1)+IFERROR(VLOOKUP($H7,'Koef Finishing'!A:C,3,FALSE),0)+IFERROR(VLOOKUP($I7,'Koef Kerumitan'!A:C,3,FALSE),0))</f>
        <v>33050899.999999989</v>
      </c>
    </row>
    <row r="8" spans="1:11" x14ac:dyDescent="0.45">
      <c r="A8" s="1">
        <v>7</v>
      </c>
      <c r="B8" s="1" t="s">
        <v>18</v>
      </c>
      <c r="C8" s="3">
        <v>1</v>
      </c>
      <c r="E8" s="1">
        <v>23.2</v>
      </c>
      <c r="F8" s="1" t="s">
        <v>16</v>
      </c>
      <c r="G8" s="1">
        <v>1.2</v>
      </c>
      <c r="H8" s="1" t="s">
        <v>13</v>
      </c>
      <c r="I8" s="1" t="s">
        <v>14</v>
      </c>
      <c r="J8" s="3" t="str">
        <f t="shared" si="0"/>
        <v>Per m²</v>
      </c>
      <c r="K8" s="1">
        <f>IF($B8="Teralis",$C8*$D8*300000*IFERROR(VLOOKUP($F8,'Koef Material'!A:B,2,FALSE),1)*IFERROR(VLOOKUP($H8,'Koef Finishing'!A:B,2,FALSE),1)*IFERROR(VLOOKUP($I8,'Koef Kerumitan'!A:B,2,FALSE),1)+IFERROR(VLOOKUP($H8,'Koef Finishing'!A:C,3,FALSE),0)+IFERROR(VLOOKUP($I8,'Koef Kerumitan'!A:C,3,FALSE),0),$C8*$E8*(500000+MAX(0,($G8-0.8)/0.1*50000))*IFERROR(VLOOKUP($F8,'Koef Material'!A:B,2,FALSE),1)*IFERROR(VLOOKUP($H8,'Koef Finishing'!A:B,2,FALSE),1)*IFERROR(VLOOKUP($I8,'Koef Kerumitan'!A:B,2,FALSE),1)+IFERROR(VLOOKUP($H8,'Koef Finishing'!A:C,3,FALSE),0)+IFERROR(VLOOKUP($I8,'Koef Kerumitan'!A:C,3,FALSE),0))</f>
        <v>19488000</v>
      </c>
    </row>
    <row r="9" spans="1:11" x14ac:dyDescent="0.45">
      <c r="A9" s="1">
        <v>8</v>
      </c>
      <c r="B9" s="1" t="s">
        <v>22</v>
      </c>
      <c r="C9" s="3">
        <v>1</v>
      </c>
      <c r="E9" s="1">
        <v>22.5</v>
      </c>
      <c r="F9" s="1" t="s">
        <v>9</v>
      </c>
      <c r="G9" s="1">
        <v>0.8</v>
      </c>
      <c r="H9" s="1" t="s">
        <v>17</v>
      </c>
      <c r="I9" s="1" t="s">
        <v>11</v>
      </c>
      <c r="J9" s="3" t="str">
        <f t="shared" si="0"/>
        <v>Per m²</v>
      </c>
      <c r="K9" s="1">
        <f>IF($B9="Teralis",$C9*$D9*300000*IFERROR(VLOOKUP($F9,'Koef Material'!A:B,2,FALSE),1)*IFERROR(VLOOKUP($H9,'Koef Finishing'!A:B,2,FALSE),1)*IFERROR(VLOOKUP($I9,'Koef Kerumitan'!A:B,2,FALSE),1)+IFERROR(VLOOKUP($H9,'Koef Finishing'!A:C,3,FALSE),0)+IFERROR(VLOOKUP($I9,'Koef Kerumitan'!A:C,3,FALSE),0),$C9*$E9*(500000+MAX(0,($G9-0.8)/0.1*50000))*IFERROR(VLOOKUP($F9,'Koef Material'!A:B,2,FALSE),1)*IFERROR(VLOOKUP($H9,'Koef Finishing'!A:B,2,FALSE),1)*IFERROR(VLOOKUP($I9,'Koef Kerumitan'!A:B,2,FALSE),1)+IFERROR(VLOOKUP($H9,'Koef Finishing'!A:C,3,FALSE),0)+IFERROR(VLOOKUP($I9,'Koef Kerumitan'!A:C,3,FALSE),0))</f>
        <v>15674999.999999996</v>
      </c>
    </row>
    <row r="10" spans="1:11" x14ac:dyDescent="0.45">
      <c r="A10" s="1">
        <v>9</v>
      </c>
      <c r="B10" s="1" t="s">
        <v>8</v>
      </c>
      <c r="C10" s="3">
        <v>1</v>
      </c>
      <c r="E10" s="1">
        <v>15.6</v>
      </c>
      <c r="F10" s="1" t="s">
        <v>12</v>
      </c>
      <c r="G10" s="1">
        <v>2</v>
      </c>
      <c r="H10" s="1" t="s">
        <v>19</v>
      </c>
      <c r="I10" s="1" t="s">
        <v>14</v>
      </c>
      <c r="J10" s="3" t="str">
        <f t="shared" si="0"/>
        <v>Per Unit</v>
      </c>
      <c r="K10" s="1">
        <f>IF($B10="Teralis",$C10*$D10*300000*IFERROR(VLOOKUP($F10,'Koef Material'!A:B,2,FALSE),1)*IFERROR(VLOOKUP($H10,'Koef Finishing'!A:B,2,FALSE),1)*IFERROR(VLOOKUP($I10,'Koef Kerumitan'!A:B,2,FALSE),1)+IFERROR(VLOOKUP($H10,'Koef Finishing'!A:C,3,FALSE),0)+IFERROR(VLOOKUP($I10,'Koef Kerumitan'!A:C,3,FALSE),0),$C10*$E10*(500000+MAX(0,($G10-0.8)/0.1*50000))*IFERROR(VLOOKUP($F10,'Koef Material'!A:B,2,FALSE),1)*IFERROR(VLOOKUP($H10,'Koef Finishing'!A:B,2,FALSE),1)*IFERROR(VLOOKUP($I10,'Koef Kerumitan'!A:B,2,FALSE),1)+IFERROR(VLOOKUP($H10,'Koef Finishing'!A:C,3,FALSE),0)+IFERROR(VLOOKUP($I10,'Koef Kerumitan'!A:C,3,FALSE),0))</f>
        <v>21707400</v>
      </c>
    </row>
    <row r="11" spans="1:11" x14ac:dyDescent="0.45">
      <c r="A11" s="1">
        <v>10</v>
      </c>
      <c r="B11" s="1" t="s">
        <v>18</v>
      </c>
      <c r="C11" s="3">
        <v>1</v>
      </c>
      <c r="E11" s="1">
        <v>30.6</v>
      </c>
      <c r="F11" s="1" t="s">
        <v>9</v>
      </c>
      <c r="G11" s="1">
        <v>0.8</v>
      </c>
      <c r="H11" s="1" t="s">
        <v>17</v>
      </c>
      <c r="I11" s="1" t="s">
        <v>11</v>
      </c>
      <c r="J11" s="3" t="str">
        <f t="shared" si="0"/>
        <v>Per m²</v>
      </c>
      <c r="K11" s="1">
        <f>IF($B11="Teralis",$C11*$D11*300000*IFERROR(VLOOKUP($F11,'Koef Material'!A:B,2,FALSE),1)*IFERROR(VLOOKUP($H11,'Koef Finishing'!A:B,2,FALSE),1)*IFERROR(VLOOKUP($I11,'Koef Kerumitan'!A:B,2,FALSE),1)+IFERROR(VLOOKUP($H11,'Koef Finishing'!A:C,3,FALSE),0)+IFERROR(VLOOKUP($I11,'Koef Kerumitan'!A:C,3,FALSE),0),$C11*$E11*(500000+MAX(0,($G11-0.8)/0.1*50000))*IFERROR(VLOOKUP($F11,'Koef Material'!A:B,2,FALSE),1)*IFERROR(VLOOKUP($H11,'Koef Finishing'!A:B,2,FALSE),1)*IFERROR(VLOOKUP($I11,'Koef Kerumitan'!A:B,2,FALSE),1)+IFERROR(VLOOKUP($H11,'Koef Finishing'!A:C,3,FALSE),0)+IFERROR(VLOOKUP($I11,'Koef Kerumitan'!A:C,3,FALSE),0))</f>
        <v>21264000</v>
      </c>
    </row>
    <row r="12" spans="1:11" x14ac:dyDescent="0.45">
      <c r="A12" s="1">
        <v>11</v>
      </c>
      <c r="B12" s="1" t="s">
        <v>8</v>
      </c>
      <c r="C12" s="3">
        <v>1</v>
      </c>
      <c r="E12" s="1">
        <v>7.6</v>
      </c>
      <c r="F12" s="1" t="s">
        <v>16</v>
      </c>
      <c r="G12" s="1">
        <v>1.2</v>
      </c>
      <c r="H12" s="1" t="s">
        <v>19</v>
      </c>
      <c r="I12" s="1" t="s">
        <v>14</v>
      </c>
      <c r="J12" s="3" t="str">
        <f t="shared" si="0"/>
        <v>Per Unit</v>
      </c>
      <c r="K12" s="1">
        <f>IF($B12="Teralis",$C12*$D12*300000*IFERROR(VLOOKUP($F12,'Koef Material'!A:B,2,FALSE),1)*IFERROR(VLOOKUP($H12,'Koef Finishing'!A:B,2,FALSE),1)*IFERROR(VLOOKUP($I12,'Koef Kerumitan'!A:B,2,FALSE),1)+IFERROR(VLOOKUP($H12,'Koef Finishing'!A:C,3,FALSE),0)+IFERROR(VLOOKUP($I12,'Koef Kerumitan'!A:C,3,FALSE),0),$C12*$E12*(500000+MAX(0,($G12-0.8)/0.1*50000))*IFERROR(VLOOKUP($F12,'Koef Material'!A:B,2,FALSE),1)*IFERROR(VLOOKUP($H12,'Koef Finishing'!A:B,2,FALSE),1)*IFERROR(VLOOKUP($I12,'Koef Kerumitan'!A:B,2,FALSE),1)+IFERROR(VLOOKUP($H12,'Koef Finishing'!A:C,3,FALSE),0)+IFERROR(VLOOKUP($I12,'Koef Kerumitan'!A:C,3,FALSE),0))</f>
        <v>7022400.0000000009</v>
      </c>
    </row>
    <row r="13" spans="1:11" x14ac:dyDescent="0.45">
      <c r="A13" s="1">
        <v>12</v>
      </c>
      <c r="B13" s="1" t="s">
        <v>22</v>
      </c>
      <c r="C13" s="3">
        <v>1</v>
      </c>
      <c r="E13" s="1">
        <v>32.1</v>
      </c>
      <c r="F13" s="1" t="s">
        <v>16</v>
      </c>
      <c r="G13" s="1">
        <v>1.5</v>
      </c>
      <c r="H13" s="1" t="s">
        <v>17</v>
      </c>
      <c r="I13" s="1" t="s">
        <v>11</v>
      </c>
      <c r="J13" s="3" t="str">
        <f t="shared" si="0"/>
        <v>Per m²</v>
      </c>
      <c r="K13" s="1">
        <f>IF($B13="Teralis",$C13*$D13*300000*IFERROR(VLOOKUP($F13,'Koef Material'!A:B,2,FALSE),1)*IFERROR(VLOOKUP($H13,'Koef Finishing'!A:B,2,FALSE),1)*IFERROR(VLOOKUP($I13,'Koef Kerumitan'!A:B,2,FALSE),1)+IFERROR(VLOOKUP($H13,'Koef Finishing'!A:C,3,FALSE),0)+IFERROR(VLOOKUP($I13,'Koef Kerumitan'!A:C,3,FALSE),0),$C13*$E13*(500000+MAX(0,($G13-0.8)/0.1*50000))*IFERROR(VLOOKUP($F13,'Koef Material'!A:B,2,FALSE),1)*IFERROR(VLOOKUP($H13,'Koef Finishing'!A:B,2,FALSE),1)*IFERROR(VLOOKUP($I13,'Koef Kerumitan'!A:B,2,FALSE),1)+IFERROR(VLOOKUP($H13,'Koef Finishing'!A:C,3,FALSE),0)+IFERROR(VLOOKUP($I13,'Koef Kerumitan'!A:C,3,FALSE),0))</f>
        <v>45333960</v>
      </c>
    </row>
    <row r="14" spans="1:11" x14ac:dyDescent="0.45">
      <c r="A14" s="1">
        <v>13</v>
      </c>
      <c r="B14" s="1" t="s">
        <v>22</v>
      </c>
      <c r="C14" s="3">
        <v>1</v>
      </c>
      <c r="E14" s="1">
        <v>18.600000000000001</v>
      </c>
      <c r="F14" s="1" t="s">
        <v>9</v>
      </c>
      <c r="G14" s="1">
        <v>0.9</v>
      </c>
      <c r="H14" s="1" t="s">
        <v>13</v>
      </c>
      <c r="I14" s="1" t="s">
        <v>14</v>
      </c>
      <c r="J14" s="3" t="str">
        <f t="shared" si="0"/>
        <v>Per m²</v>
      </c>
      <c r="K14" s="1">
        <f>IF($B14="Teralis",$C14*$D14*300000*IFERROR(VLOOKUP($F14,'Koef Material'!A:B,2,FALSE),1)*IFERROR(VLOOKUP($H14,'Koef Finishing'!A:B,2,FALSE),1)*IFERROR(VLOOKUP($I14,'Koef Kerumitan'!A:B,2,FALSE),1)+IFERROR(VLOOKUP($H14,'Koef Finishing'!A:C,3,FALSE),0)+IFERROR(VLOOKUP($I14,'Koef Kerumitan'!A:C,3,FALSE),0),$C14*$E14*(500000+MAX(0,($G14-0.8)/0.1*50000))*IFERROR(VLOOKUP($F14,'Koef Material'!A:B,2,FALSE),1)*IFERROR(VLOOKUP($H14,'Koef Finishing'!A:B,2,FALSE),1)*IFERROR(VLOOKUP($I14,'Koef Kerumitan'!A:B,2,FALSE),1)+IFERROR(VLOOKUP($H14,'Koef Finishing'!A:C,3,FALSE),0)+IFERROR(VLOOKUP($I14,'Koef Kerumitan'!A:C,3,FALSE),0))</f>
        <v>10230000</v>
      </c>
    </row>
    <row r="15" spans="1:11" x14ac:dyDescent="0.45">
      <c r="A15" s="1">
        <v>14</v>
      </c>
      <c r="B15" s="1" t="s">
        <v>15</v>
      </c>
      <c r="C15" s="3">
        <v>1</v>
      </c>
      <c r="D15">
        <v>8</v>
      </c>
      <c r="E15" s="1">
        <v>0</v>
      </c>
      <c r="F15" s="1" t="s">
        <v>9</v>
      </c>
      <c r="G15" s="1">
        <v>0.9</v>
      </c>
      <c r="H15" s="1" t="s">
        <v>13</v>
      </c>
      <c r="I15" s="1" t="s">
        <v>14</v>
      </c>
      <c r="J15" s="3" t="str">
        <f t="shared" si="0"/>
        <v>Per Lubang</v>
      </c>
      <c r="K15" s="1">
        <f>IF($B15="Teralis",$C15*$D15*300000*IFERROR(VLOOKUP($F15,'Koef Material'!A:B,2,FALSE),1)*IFERROR(VLOOKUP($H15,'Koef Finishing'!A:B,2,FALSE),1)*IFERROR(VLOOKUP($I15,'Koef Kerumitan'!A:B,2,FALSE),1)+IFERROR(VLOOKUP($H15,'Koef Finishing'!A:C,3,FALSE),0)+IFERROR(VLOOKUP($I15,'Koef Kerumitan'!A:C,3,FALSE),0),$C15*$E15*(500000+MAX(0,($G15-0.8)/0.1*50000))*IFERROR(VLOOKUP($F15,'Koef Material'!A:B,2,FALSE),1)*IFERROR(VLOOKUP($H15,'Koef Finishing'!A:B,2,FALSE),1)*IFERROR(VLOOKUP($I15,'Koef Kerumitan'!A:B,2,FALSE),1)+IFERROR(VLOOKUP($H15,'Koef Finishing'!A:C,3,FALSE),0)+IFERROR(VLOOKUP($I15,'Koef Kerumitan'!A:C,3,FALSE),0))</f>
        <v>2400000</v>
      </c>
    </row>
    <row r="16" spans="1:11" x14ac:dyDescent="0.45">
      <c r="A16" s="1">
        <v>15</v>
      </c>
      <c r="B16" s="1" t="s">
        <v>22</v>
      </c>
      <c r="C16" s="3">
        <v>1</v>
      </c>
      <c r="E16" s="1">
        <v>26.3</v>
      </c>
      <c r="F16" s="1" t="s">
        <v>16</v>
      </c>
      <c r="G16" s="1">
        <v>1.2</v>
      </c>
      <c r="H16" s="1" t="s">
        <v>17</v>
      </c>
      <c r="I16" s="1" t="s">
        <v>11</v>
      </c>
      <c r="J16" s="3" t="str">
        <f t="shared" si="0"/>
        <v>Per m²</v>
      </c>
      <c r="K16" s="1">
        <f>IF($B16="Teralis",$C16*$D16*300000*IFERROR(VLOOKUP($F16,'Koef Material'!A:B,2,FALSE),1)*IFERROR(VLOOKUP($H16,'Koef Finishing'!A:B,2,FALSE),1)*IFERROR(VLOOKUP($I16,'Koef Kerumitan'!A:B,2,FALSE),1)+IFERROR(VLOOKUP($H16,'Koef Finishing'!A:C,3,FALSE),0)+IFERROR(VLOOKUP($I16,'Koef Kerumitan'!A:C,3,FALSE),0),$C16*$E16*(500000+MAX(0,($G16-0.8)/0.1*50000))*IFERROR(VLOOKUP($F16,'Koef Material'!A:B,2,FALSE),1)*IFERROR(VLOOKUP($H16,'Koef Finishing'!A:B,2,FALSE),1)*IFERROR(VLOOKUP($I16,'Koef Kerumitan'!A:B,2,FALSE),1)+IFERROR(VLOOKUP($H16,'Koef Finishing'!A:C,3,FALSE),0)+IFERROR(VLOOKUP($I16,'Koef Kerumitan'!A:C,3,FALSE),0))</f>
        <v>30636959.999999993</v>
      </c>
    </row>
    <row r="17" spans="1:11" x14ac:dyDescent="0.45">
      <c r="A17" s="1">
        <v>16</v>
      </c>
      <c r="B17" s="1" t="s">
        <v>18</v>
      </c>
      <c r="C17" s="3">
        <v>1</v>
      </c>
      <c r="E17" s="1">
        <v>22.8</v>
      </c>
      <c r="F17" s="1" t="s">
        <v>9</v>
      </c>
      <c r="G17" s="1">
        <v>1.2</v>
      </c>
      <c r="H17" s="1" t="s">
        <v>13</v>
      </c>
      <c r="I17" s="1" t="s">
        <v>11</v>
      </c>
      <c r="J17" s="3" t="str">
        <f t="shared" si="0"/>
        <v>Per m²</v>
      </c>
      <c r="K17" s="1">
        <f>IF($B17="Teralis",$C17*$D17*300000*IFERROR(VLOOKUP($F17,'Koef Material'!A:B,2,FALSE),1)*IFERROR(VLOOKUP($H17,'Koef Finishing'!A:B,2,FALSE),1)*IFERROR(VLOOKUP($I17,'Koef Kerumitan'!A:B,2,FALSE),1)+IFERROR(VLOOKUP($H17,'Koef Finishing'!A:C,3,FALSE),0)+IFERROR(VLOOKUP($I17,'Koef Kerumitan'!A:C,3,FALSE),0),$C17*$E17*(500000+MAX(0,($G17-0.8)/0.1*50000))*IFERROR(VLOOKUP($F17,'Koef Material'!A:B,2,FALSE),1)*IFERROR(VLOOKUP($H17,'Koef Finishing'!A:B,2,FALSE),1)*IFERROR(VLOOKUP($I17,'Koef Kerumitan'!A:B,2,FALSE),1)+IFERROR(VLOOKUP($H17,'Koef Finishing'!A:C,3,FALSE),0)+IFERROR(VLOOKUP($I17,'Koef Kerumitan'!A:C,3,FALSE),0))</f>
        <v>19202000</v>
      </c>
    </row>
    <row r="18" spans="1:11" x14ac:dyDescent="0.45">
      <c r="A18" s="1">
        <v>17</v>
      </c>
      <c r="B18" s="1" t="s">
        <v>18</v>
      </c>
      <c r="C18" s="3">
        <v>1</v>
      </c>
      <c r="E18" s="1">
        <v>22.3</v>
      </c>
      <c r="F18" s="1" t="s">
        <v>16</v>
      </c>
      <c r="G18" s="1">
        <v>1</v>
      </c>
      <c r="H18" s="1" t="s">
        <v>13</v>
      </c>
      <c r="I18" s="1" t="s">
        <v>11</v>
      </c>
      <c r="J18" s="3" t="str">
        <f t="shared" si="0"/>
        <v>Per m²</v>
      </c>
      <c r="K18" s="1">
        <f>IF($B18="Teralis",$C18*$D18*300000*IFERROR(VLOOKUP($F18,'Koef Material'!A:B,2,FALSE),1)*IFERROR(VLOOKUP($H18,'Koef Finishing'!A:B,2,FALSE),1)*IFERROR(VLOOKUP($I18,'Koef Kerumitan'!A:B,2,FALSE),1)+IFERROR(VLOOKUP($H18,'Koef Finishing'!A:C,3,FALSE),0)+IFERROR(VLOOKUP($I18,'Koef Kerumitan'!A:C,3,FALSE),0),$C18*$E18*(500000+MAX(0,($G18-0.8)/0.1*50000))*IFERROR(VLOOKUP($F18,'Koef Material'!A:B,2,FALSE),1)*IFERROR(VLOOKUP($H18,'Koef Finishing'!A:B,2,FALSE),1)*IFERROR(VLOOKUP($I18,'Koef Kerumitan'!A:B,2,FALSE),1)+IFERROR(VLOOKUP($H18,'Koef Finishing'!A:C,3,FALSE),0)+IFERROR(VLOOKUP($I18,'Koef Kerumitan'!A:C,3,FALSE),0))</f>
        <v>19317200</v>
      </c>
    </row>
    <row r="19" spans="1:11" x14ac:dyDescent="0.45">
      <c r="A19" s="1">
        <v>18</v>
      </c>
      <c r="B19" s="1" t="s">
        <v>18</v>
      </c>
      <c r="C19" s="3">
        <v>1</v>
      </c>
      <c r="E19" s="1">
        <v>11.8</v>
      </c>
      <c r="F19" s="1" t="s">
        <v>16</v>
      </c>
      <c r="G19" s="1">
        <v>1.2</v>
      </c>
      <c r="H19" s="1" t="s">
        <v>19</v>
      </c>
      <c r="I19" s="1" t="s">
        <v>14</v>
      </c>
      <c r="J19" s="3" t="str">
        <f t="shared" si="0"/>
        <v>Per m²</v>
      </c>
      <c r="K19" s="1">
        <f>IF($B19="Teralis",$C19*$D19*300000*IFERROR(VLOOKUP($F19,'Koef Material'!A:B,2,FALSE),1)*IFERROR(VLOOKUP($H19,'Koef Finishing'!A:B,2,FALSE),1)*IFERROR(VLOOKUP($I19,'Koef Kerumitan'!A:B,2,FALSE),1)+IFERROR(VLOOKUP($H19,'Koef Finishing'!A:C,3,FALSE),0)+IFERROR(VLOOKUP($I19,'Koef Kerumitan'!A:C,3,FALSE),0),$C19*$E19*(500000+MAX(0,($G19-0.8)/0.1*50000))*IFERROR(VLOOKUP($F19,'Koef Material'!A:B,2,FALSE),1)*IFERROR(VLOOKUP($H19,'Koef Finishing'!A:B,2,FALSE),1)*IFERROR(VLOOKUP($I19,'Koef Kerumitan'!A:B,2,FALSE),1)+IFERROR(VLOOKUP($H19,'Koef Finishing'!A:C,3,FALSE),0)+IFERROR(VLOOKUP($I19,'Koef Kerumitan'!A:C,3,FALSE),0))</f>
        <v>10903200</v>
      </c>
    </row>
    <row r="20" spans="1:11" x14ac:dyDescent="0.45">
      <c r="A20" s="1">
        <v>19</v>
      </c>
      <c r="B20" s="1" t="s">
        <v>15</v>
      </c>
      <c r="C20" s="3">
        <v>1</v>
      </c>
      <c r="D20">
        <v>8</v>
      </c>
      <c r="E20" s="1">
        <v>0</v>
      </c>
      <c r="F20" s="1" t="s">
        <v>20</v>
      </c>
      <c r="G20" s="1">
        <v>1.2</v>
      </c>
      <c r="H20" s="1" t="s">
        <v>17</v>
      </c>
      <c r="I20" s="1" t="s">
        <v>14</v>
      </c>
      <c r="J20" s="3" t="str">
        <f t="shared" si="0"/>
        <v>Per Lubang</v>
      </c>
      <c r="K20" s="1">
        <f>IF($B20="Teralis",$C20*$D20*300000*IFERROR(VLOOKUP($F20,'Koef Material'!A:B,2,FALSE),1)*IFERROR(VLOOKUP($H20,'Koef Finishing'!A:B,2,FALSE),1)*IFERROR(VLOOKUP($I20,'Koef Kerumitan'!A:B,2,FALSE),1)+IFERROR(VLOOKUP($H20,'Koef Finishing'!A:C,3,FALSE),0)+IFERROR(VLOOKUP($I20,'Koef Kerumitan'!A:C,3,FALSE),0),$C20*$E20*(500000+MAX(0,($G20-0.8)/0.1*50000))*IFERROR(VLOOKUP($F20,'Koef Material'!A:B,2,FALSE),1)*IFERROR(VLOOKUP($H20,'Koef Finishing'!A:B,2,FALSE),1)*IFERROR(VLOOKUP($I20,'Koef Kerumitan'!A:B,2,FALSE),1)+IFERROR(VLOOKUP($H20,'Koef Finishing'!A:C,3,FALSE),0)+IFERROR(VLOOKUP($I20,'Koef Kerumitan'!A:C,3,FALSE),0))</f>
        <v>3687999.9999999995</v>
      </c>
    </row>
    <row r="21" spans="1:11" x14ac:dyDescent="0.45">
      <c r="A21" s="1">
        <v>20</v>
      </c>
      <c r="B21" s="1" t="s">
        <v>8</v>
      </c>
      <c r="C21" s="3">
        <v>1</v>
      </c>
      <c r="E21" s="1">
        <v>18.600000000000001</v>
      </c>
      <c r="F21" s="1" t="s">
        <v>9</v>
      </c>
      <c r="G21" s="1">
        <v>1.2</v>
      </c>
      <c r="H21" s="1" t="s">
        <v>19</v>
      </c>
      <c r="I21" s="1" t="s">
        <v>14</v>
      </c>
      <c r="J21" s="3" t="str">
        <f t="shared" si="0"/>
        <v>Per Unit</v>
      </c>
      <c r="K21" s="1">
        <f>IF($B21="Teralis",$C21*$D21*300000*IFERROR(VLOOKUP($F21,'Koef Material'!A:B,2,FALSE),1)*IFERROR(VLOOKUP($H21,'Koef Finishing'!A:B,2,FALSE),1)*IFERROR(VLOOKUP($I21,'Koef Kerumitan'!A:B,2,FALSE),1)+IFERROR(VLOOKUP($H21,'Koef Finishing'!A:C,3,FALSE),0)+IFERROR(VLOOKUP($I21,'Koef Kerumitan'!A:C,3,FALSE),0),$C21*$E21*(500000+MAX(0,($G21-0.8)/0.1*50000))*IFERROR(VLOOKUP($F21,'Koef Material'!A:B,2,FALSE),1)*IFERROR(VLOOKUP($H21,'Koef Finishing'!A:B,2,FALSE),1)*IFERROR(VLOOKUP($I21,'Koef Kerumitan'!A:B,2,FALSE),1)+IFERROR(VLOOKUP($H21,'Koef Finishing'!A:C,3,FALSE),0)+IFERROR(VLOOKUP($I21,'Koef Kerumitan'!A:C,3,FALSE),0))</f>
        <v>14322000.000000004</v>
      </c>
    </row>
    <row r="22" spans="1:11" x14ac:dyDescent="0.45">
      <c r="A22" s="1">
        <v>21</v>
      </c>
      <c r="B22" s="1" t="s">
        <v>22</v>
      </c>
      <c r="C22" s="3">
        <v>1</v>
      </c>
      <c r="E22" s="1">
        <v>17.100000000000001</v>
      </c>
      <c r="F22" s="1" t="s">
        <v>9</v>
      </c>
      <c r="G22" s="1">
        <v>0.9</v>
      </c>
      <c r="H22" s="1" t="s">
        <v>19</v>
      </c>
      <c r="I22" s="1" t="s">
        <v>11</v>
      </c>
      <c r="J22" s="3" t="str">
        <f t="shared" si="0"/>
        <v>Per m²</v>
      </c>
      <c r="K22" s="1">
        <f>IF($B22="Teralis",$C22*$D22*300000*IFERROR(VLOOKUP($F22,'Koef Material'!A:B,2,FALSE),1)*IFERROR(VLOOKUP($H22,'Koef Finishing'!A:B,2,FALSE),1)*IFERROR(VLOOKUP($I22,'Koef Kerumitan'!A:B,2,FALSE),1)+IFERROR(VLOOKUP($H22,'Koef Finishing'!A:C,3,FALSE),0)+IFERROR(VLOOKUP($I22,'Koef Kerumitan'!A:C,3,FALSE),0),$C22*$E22*(500000+MAX(0,($G22-0.8)/0.1*50000))*IFERROR(VLOOKUP($F22,'Koef Material'!A:B,2,FALSE),1)*IFERROR(VLOOKUP($H22,'Koef Finishing'!A:B,2,FALSE),1)*IFERROR(VLOOKUP($I22,'Koef Kerumitan'!A:B,2,FALSE),1)+IFERROR(VLOOKUP($H22,'Koef Finishing'!A:C,3,FALSE),0)+IFERROR(VLOOKUP($I22,'Koef Kerumitan'!A:C,3,FALSE),0))</f>
        <v>12464600</v>
      </c>
    </row>
    <row r="23" spans="1:11" x14ac:dyDescent="0.45">
      <c r="A23" s="1">
        <v>22</v>
      </c>
      <c r="B23" s="1" t="s">
        <v>8</v>
      </c>
      <c r="C23" s="3">
        <v>1</v>
      </c>
      <c r="E23" s="1">
        <v>14.2</v>
      </c>
      <c r="F23" s="1" t="s">
        <v>12</v>
      </c>
      <c r="G23" s="1">
        <v>2.2999999999999998</v>
      </c>
      <c r="H23" s="1" t="s">
        <v>19</v>
      </c>
      <c r="I23" s="1" t="s">
        <v>11</v>
      </c>
      <c r="J23" s="3" t="str">
        <f t="shared" si="0"/>
        <v>Per Unit</v>
      </c>
      <c r="K23" s="1">
        <f>IF($B23="Teralis",$C23*$D23*300000*IFERROR(VLOOKUP($F23,'Koef Material'!A:B,2,FALSE),1)*IFERROR(VLOOKUP($H23,'Koef Finishing'!A:B,2,FALSE),1)*IFERROR(VLOOKUP($I23,'Koef Kerumitan'!A:B,2,FALSE),1)+IFERROR(VLOOKUP($H23,'Koef Finishing'!A:C,3,FALSE),0)+IFERROR(VLOOKUP($I23,'Koef Kerumitan'!A:C,3,FALSE),0),$C23*$E23*(500000+MAX(0,($G23-0.8)/0.1*50000))*IFERROR(VLOOKUP($F23,'Koef Material'!A:B,2,FALSE),1)*IFERROR(VLOOKUP($H23,'Koef Finishing'!A:B,2,FALSE),1)*IFERROR(VLOOKUP($I23,'Koef Kerumitan'!A:B,2,FALSE),1)+IFERROR(VLOOKUP($H23,'Koef Finishing'!A:C,3,FALSE),0)+IFERROR(VLOOKUP($I23,'Koef Kerumitan'!A:C,3,FALSE),0))</f>
        <v>26994499.999999989</v>
      </c>
    </row>
    <row r="24" spans="1:11" x14ac:dyDescent="0.45">
      <c r="A24" s="1">
        <v>23</v>
      </c>
      <c r="B24" s="1" t="s">
        <v>22</v>
      </c>
      <c r="C24" s="3">
        <v>1</v>
      </c>
      <c r="E24" s="1">
        <v>29.8</v>
      </c>
      <c r="F24" s="1" t="s">
        <v>9</v>
      </c>
      <c r="G24" s="1">
        <v>0.8</v>
      </c>
      <c r="H24" s="1" t="s">
        <v>19</v>
      </c>
      <c r="I24" s="1" t="s">
        <v>14</v>
      </c>
      <c r="J24" s="3" t="str">
        <f t="shared" si="0"/>
        <v>Per m²</v>
      </c>
      <c r="K24" s="1">
        <f>IF($B24="Teralis",$C24*$D24*300000*IFERROR(VLOOKUP($F24,'Koef Material'!A:B,2,FALSE),1)*IFERROR(VLOOKUP($H24,'Koef Finishing'!A:B,2,FALSE),1)*IFERROR(VLOOKUP($I24,'Koef Kerumitan'!A:B,2,FALSE),1)+IFERROR(VLOOKUP($H24,'Koef Finishing'!A:C,3,FALSE),0)+IFERROR(VLOOKUP($I24,'Koef Kerumitan'!A:C,3,FALSE),0),$C24*$E24*(500000+MAX(0,($G24-0.8)/0.1*50000))*IFERROR(VLOOKUP($F24,'Koef Material'!A:B,2,FALSE),1)*IFERROR(VLOOKUP($H24,'Koef Finishing'!A:B,2,FALSE),1)*IFERROR(VLOOKUP($I24,'Koef Kerumitan'!A:B,2,FALSE),1)+IFERROR(VLOOKUP($H24,'Koef Finishing'!A:C,3,FALSE),0)+IFERROR(VLOOKUP($I24,'Koef Kerumitan'!A:C,3,FALSE),0))</f>
        <v>16390000.000000002</v>
      </c>
    </row>
    <row r="25" spans="1:11" x14ac:dyDescent="0.45">
      <c r="A25" s="1">
        <v>24</v>
      </c>
      <c r="B25" s="1" t="s">
        <v>18</v>
      </c>
      <c r="C25" s="3">
        <v>1</v>
      </c>
      <c r="E25" s="1">
        <v>37.6</v>
      </c>
      <c r="F25" s="1" t="s">
        <v>9</v>
      </c>
      <c r="G25" s="1">
        <v>0.9</v>
      </c>
      <c r="H25" s="1" t="s">
        <v>19</v>
      </c>
      <c r="I25" s="1" t="s">
        <v>14</v>
      </c>
      <c r="J25" s="3" t="str">
        <f t="shared" si="0"/>
        <v>Per m²</v>
      </c>
      <c r="K25" s="1">
        <f>IF($B25="Teralis",$C25*$D25*300000*IFERROR(VLOOKUP($F25,'Koef Material'!A:B,2,FALSE),1)*IFERROR(VLOOKUP($H25,'Koef Finishing'!A:B,2,FALSE),1)*IFERROR(VLOOKUP($I25,'Koef Kerumitan'!A:B,2,FALSE),1)+IFERROR(VLOOKUP($H25,'Koef Finishing'!A:C,3,FALSE),0)+IFERROR(VLOOKUP($I25,'Koef Kerumitan'!A:C,3,FALSE),0),$C25*$E25*(500000+MAX(0,($G25-0.8)/0.1*50000))*IFERROR(VLOOKUP($F25,'Koef Material'!A:B,2,FALSE),1)*IFERROR(VLOOKUP($H25,'Koef Finishing'!A:B,2,FALSE),1)*IFERROR(VLOOKUP($I25,'Koef Kerumitan'!A:B,2,FALSE),1)+IFERROR(VLOOKUP($H25,'Koef Finishing'!A:C,3,FALSE),0)+IFERROR(VLOOKUP($I25,'Koef Kerumitan'!A:C,3,FALSE),0))</f>
        <v>22748000</v>
      </c>
    </row>
    <row r="26" spans="1:11" x14ac:dyDescent="0.45">
      <c r="A26" s="1">
        <v>25</v>
      </c>
      <c r="B26" s="1" t="s">
        <v>22</v>
      </c>
      <c r="C26" s="3">
        <v>1</v>
      </c>
      <c r="E26" s="1">
        <v>48.3</v>
      </c>
      <c r="F26" s="1" t="s">
        <v>9</v>
      </c>
      <c r="G26" s="1">
        <v>0.9</v>
      </c>
      <c r="H26" s="1" t="s">
        <v>19</v>
      </c>
      <c r="I26" s="1" t="s">
        <v>14</v>
      </c>
      <c r="J26" s="3" t="str">
        <f t="shared" si="0"/>
        <v>Per m²</v>
      </c>
      <c r="K26" s="1">
        <f>IF($B26="Teralis",$C26*$D26*300000*IFERROR(VLOOKUP($F26,'Koef Material'!A:B,2,FALSE),1)*IFERROR(VLOOKUP($H26,'Koef Finishing'!A:B,2,FALSE),1)*IFERROR(VLOOKUP($I26,'Koef Kerumitan'!A:B,2,FALSE),1)+IFERROR(VLOOKUP($H26,'Koef Finishing'!A:C,3,FALSE),0)+IFERROR(VLOOKUP($I26,'Koef Kerumitan'!A:C,3,FALSE),0),$C26*$E26*(500000+MAX(0,($G26-0.8)/0.1*50000))*IFERROR(VLOOKUP($F26,'Koef Material'!A:B,2,FALSE),1)*IFERROR(VLOOKUP($H26,'Koef Finishing'!A:B,2,FALSE),1)*IFERROR(VLOOKUP($I26,'Koef Kerumitan'!A:B,2,FALSE),1)+IFERROR(VLOOKUP($H26,'Koef Finishing'!A:C,3,FALSE),0)+IFERROR(VLOOKUP($I26,'Koef Kerumitan'!A:C,3,FALSE),0))</f>
        <v>29221500.000000004</v>
      </c>
    </row>
    <row r="27" spans="1:11" x14ac:dyDescent="0.45">
      <c r="A27" s="1">
        <v>26</v>
      </c>
      <c r="B27" s="1" t="s">
        <v>8</v>
      </c>
      <c r="C27" s="3">
        <v>1</v>
      </c>
      <c r="E27" s="1">
        <v>19.100000000000001</v>
      </c>
      <c r="F27" s="1" t="s">
        <v>9</v>
      </c>
      <c r="G27" s="1">
        <v>0.9</v>
      </c>
      <c r="H27" s="1" t="s">
        <v>19</v>
      </c>
      <c r="I27" s="1" t="s">
        <v>14</v>
      </c>
      <c r="J27" s="3" t="str">
        <f t="shared" si="0"/>
        <v>Per Unit</v>
      </c>
      <c r="K27" s="1">
        <f>IF($B27="Teralis",$C27*$D27*300000*IFERROR(VLOOKUP($F27,'Koef Material'!A:B,2,FALSE),1)*IFERROR(VLOOKUP($H27,'Koef Finishing'!A:B,2,FALSE),1)*IFERROR(VLOOKUP($I27,'Koef Kerumitan'!A:B,2,FALSE),1)+IFERROR(VLOOKUP($H27,'Koef Finishing'!A:C,3,FALSE),0)+IFERROR(VLOOKUP($I27,'Koef Kerumitan'!A:C,3,FALSE),0),$C27*$E27*(500000+MAX(0,($G27-0.8)/0.1*50000))*IFERROR(VLOOKUP($F27,'Koef Material'!A:B,2,FALSE),1)*IFERROR(VLOOKUP($H27,'Koef Finishing'!A:B,2,FALSE),1)*IFERROR(VLOOKUP($I27,'Koef Kerumitan'!A:B,2,FALSE),1)+IFERROR(VLOOKUP($H27,'Koef Finishing'!A:C,3,FALSE),0)+IFERROR(VLOOKUP($I27,'Koef Kerumitan'!A:C,3,FALSE),0))</f>
        <v>11555500.000000002</v>
      </c>
    </row>
    <row r="28" spans="1:11" x14ac:dyDescent="0.45">
      <c r="A28" s="1">
        <v>27</v>
      </c>
      <c r="B28" s="1" t="s">
        <v>22</v>
      </c>
      <c r="C28" s="3">
        <v>1</v>
      </c>
      <c r="E28" s="1">
        <v>30.8</v>
      </c>
      <c r="F28" s="1" t="s">
        <v>16</v>
      </c>
      <c r="G28" s="1">
        <v>2</v>
      </c>
      <c r="H28" s="1" t="s">
        <v>19</v>
      </c>
      <c r="I28" s="1" t="s">
        <v>14</v>
      </c>
      <c r="J28" s="3" t="str">
        <f t="shared" si="0"/>
        <v>Per m²</v>
      </c>
      <c r="K28" s="1">
        <f>IF($B28="Teralis",$C28*$D28*300000*IFERROR(VLOOKUP($F28,'Koef Material'!A:B,2,FALSE),1)*IFERROR(VLOOKUP($H28,'Koef Finishing'!A:B,2,FALSE),1)*IFERROR(VLOOKUP($I28,'Koef Kerumitan'!A:B,2,FALSE),1)+IFERROR(VLOOKUP($H28,'Koef Finishing'!A:C,3,FALSE),0)+IFERROR(VLOOKUP($I28,'Koef Kerumitan'!A:C,3,FALSE),0),$C28*$E28*(500000+MAX(0,($G28-0.8)/0.1*50000))*IFERROR(VLOOKUP($F28,'Koef Material'!A:B,2,FALSE),1)*IFERROR(VLOOKUP($H28,'Koef Finishing'!A:B,2,FALSE),1)*IFERROR(VLOOKUP($I28,'Koef Kerumitan'!A:B,2,FALSE),1)+IFERROR(VLOOKUP($H28,'Koef Finishing'!A:C,3,FALSE),0)+IFERROR(VLOOKUP($I28,'Koef Kerumitan'!A:C,3,FALSE),0))</f>
        <v>44721600</v>
      </c>
    </row>
    <row r="29" spans="1:11" x14ac:dyDescent="0.45">
      <c r="A29" s="1">
        <v>28</v>
      </c>
      <c r="B29" s="1" t="s">
        <v>18</v>
      </c>
      <c r="C29" s="3">
        <v>1</v>
      </c>
      <c r="E29" s="1">
        <v>25.7</v>
      </c>
      <c r="F29" s="1" t="s">
        <v>12</v>
      </c>
      <c r="G29" s="1">
        <v>2</v>
      </c>
      <c r="H29" s="1" t="s">
        <v>10</v>
      </c>
      <c r="I29" s="1" t="s">
        <v>14</v>
      </c>
      <c r="J29" s="3" t="str">
        <f t="shared" si="0"/>
        <v>Per m²</v>
      </c>
      <c r="K29" s="1">
        <f>IF($B29="Teralis",$C29*$D29*300000*IFERROR(VLOOKUP($F29,'Koef Material'!A:B,2,FALSE),1)*IFERROR(VLOOKUP($H29,'Koef Finishing'!A:B,2,FALSE),1)*IFERROR(VLOOKUP($I29,'Koef Kerumitan'!A:B,2,FALSE),1)+IFERROR(VLOOKUP($H29,'Koef Finishing'!A:C,3,FALSE),0)+IFERROR(VLOOKUP($I29,'Koef Kerumitan'!A:C,3,FALSE),0),$C29*$E29*(500000+MAX(0,($G29-0.8)/0.1*50000))*IFERROR(VLOOKUP($F29,'Koef Material'!A:B,2,FALSE),1)*IFERROR(VLOOKUP($H29,'Koef Finishing'!A:B,2,FALSE),1)*IFERROR(VLOOKUP($I29,'Koef Kerumitan'!A:B,2,FALSE),1)+IFERROR(VLOOKUP($H29,'Koef Finishing'!A:C,3,FALSE),0)+IFERROR(VLOOKUP($I29,'Koef Kerumitan'!A:C,3,FALSE),0))</f>
        <v>45514699.999999993</v>
      </c>
    </row>
    <row r="30" spans="1:11" x14ac:dyDescent="0.45">
      <c r="A30" s="1">
        <v>29</v>
      </c>
      <c r="B30" s="1" t="s">
        <v>18</v>
      </c>
      <c r="C30" s="3">
        <v>1</v>
      </c>
      <c r="E30" s="1">
        <v>31.3</v>
      </c>
      <c r="F30" s="1" t="s">
        <v>12</v>
      </c>
      <c r="G30" s="1">
        <v>2.2999999999999998</v>
      </c>
      <c r="H30" s="1" t="s">
        <v>19</v>
      </c>
      <c r="I30" s="1" t="s">
        <v>11</v>
      </c>
      <c r="J30" s="3" t="str">
        <f t="shared" si="0"/>
        <v>Per m²</v>
      </c>
      <c r="K30" s="1">
        <f>IF($B30="Teralis",$C30*$D30*300000*IFERROR(VLOOKUP($F30,'Koef Material'!A:B,2,FALSE),1)*IFERROR(VLOOKUP($H30,'Koef Finishing'!A:B,2,FALSE),1)*IFERROR(VLOOKUP($I30,'Koef Kerumitan'!A:B,2,FALSE),1)+IFERROR(VLOOKUP($H30,'Koef Finishing'!A:C,3,FALSE),0)+IFERROR(VLOOKUP($I30,'Koef Kerumitan'!A:C,3,FALSE),0),$C30*$E30*(500000+MAX(0,($G30-0.8)/0.1*50000))*IFERROR(VLOOKUP($F30,'Koef Material'!A:B,2,FALSE),1)*IFERROR(VLOOKUP($H30,'Koef Finishing'!A:B,2,FALSE),1)*IFERROR(VLOOKUP($I30,'Koef Kerumitan'!A:B,2,FALSE),1)+IFERROR(VLOOKUP($H30,'Koef Finishing'!A:C,3,FALSE),0)+IFERROR(VLOOKUP($I30,'Koef Kerumitan'!A:C,3,FALSE),0))</f>
        <v>59441749.999999978</v>
      </c>
    </row>
    <row r="31" spans="1:11" x14ac:dyDescent="0.45">
      <c r="A31" s="1">
        <v>30</v>
      </c>
      <c r="B31" s="1" t="s">
        <v>18</v>
      </c>
      <c r="C31" s="3">
        <v>1</v>
      </c>
      <c r="E31" s="1">
        <v>25.8</v>
      </c>
      <c r="F31" s="1" t="s">
        <v>20</v>
      </c>
      <c r="G31" s="1">
        <v>1.8</v>
      </c>
      <c r="H31" s="1" t="s">
        <v>19</v>
      </c>
      <c r="I31" s="1" t="s">
        <v>14</v>
      </c>
      <c r="J31" s="3" t="str">
        <f t="shared" si="0"/>
        <v>Per m²</v>
      </c>
      <c r="K31" s="1">
        <f>IF($B31="Teralis",$C31*$D31*300000*IFERROR(VLOOKUP($F31,'Koef Material'!A:B,2,FALSE),1)*IFERROR(VLOOKUP($H31,'Koef Finishing'!A:B,2,FALSE),1)*IFERROR(VLOOKUP($I31,'Koef Kerumitan'!A:B,2,FALSE),1)+IFERROR(VLOOKUP($H31,'Koef Finishing'!A:C,3,FALSE),0)+IFERROR(VLOOKUP($I31,'Koef Kerumitan'!A:C,3,FALSE),0),$C31*$E31*(500000+MAX(0,($G31-0.8)/0.1*50000))*IFERROR(VLOOKUP($F31,'Koef Material'!A:B,2,FALSE),1)*IFERROR(VLOOKUP($H31,'Koef Finishing'!A:B,2,FALSE),1)*IFERROR(VLOOKUP($I31,'Koef Kerumitan'!A:B,2,FALSE),1)+IFERROR(VLOOKUP($H31,'Koef Finishing'!A:C,3,FALSE),0)+IFERROR(VLOOKUP($I31,'Koef Kerumitan'!A:C,3,FALSE),0))</f>
        <v>36894000</v>
      </c>
    </row>
    <row r="32" spans="1:11" x14ac:dyDescent="0.45">
      <c r="A32" s="1">
        <v>31</v>
      </c>
      <c r="B32" s="1" t="s">
        <v>18</v>
      </c>
      <c r="C32" s="3">
        <v>1</v>
      </c>
      <c r="E32" s="1">
        <v>38.5</v>
      </c>
      <c r="F32" s="1" t="s">
        <v>12</v>
      </c>
      <c r="G32" s="1">
        <v>2</v>
      </c>
      <c r="H32" s="1" t="s">
        <v>17</v>
      </c>
      <c r="I32" s="1" t="s">
        <v>14</v>
      </c>
      <c r="J32" s="3" t="str">
        <f t="shared" si="0"/>
        <v>Per m²</v>
      </c>
      <c r="K32" s="1">
        <f>IF($B32="Teralis",$C32*$D32*300000*IFERROR(VLOOKUP($F32,'Koef Material'!A:B,2,FALSE),1)*IFERROR(VLOOKUP($H32,'Koef Finishing'!A:B,2,FALSE),1)*IFERROR(VLOOKUP($I32,'Koef Kerumitan'!A:B,2,FALSE),1)+IFERROR(VLOOKUP($H32,'Koef Finishing'!A:C,3,FALSE),0)+IFERROR(VLOOKUP($I32,'Koef Kerumitan'!A:C,3,FALSE),0),$C32*$E32*(500000+MAX(0,($G32-0.8)/0.1*50000))*IFERROR(VLOOKUP($F32,'Koef Material'!A:B,2,FALSE),1)*IFERROR(VLOOKUP($H32,'Koef Finishing'!A:B,2,FALSE),1)*IFERROR(VLOOKUP($I32,'Koef Kerumitan'!A:B,2,FALSE),1)+IFERROR(VLOOKUP($H32,'Koef Finishing'!A:C,3,FALSE),0)+IFERROR(VLOOKUP($I32,'Koef Kerumitan'!A:C,3,FALSE),0))</f>
        <v>56107874.999999985</v>
      </c>
    </row>
    <row r="33" spans="1:11" x14ac:dyDescent="0.45">
      <c r="A33" s="1">
        <v>32</v>
      </c>
      <c r="B33" s="1" t="s">
        <v>22</v>
      </c>
      <c r="C33" s="3">
        <v>1</v>
      </c>
      <c r="E33" s="1">
        <v>11.8</v>
      </c>
      <c r="F33" s="1" t="s">
        <v>9</v>
      </c>
      <c r="G33" s="1">
        <v>0.9</v>
      </c>
      <c r="H33" s="1" t="s">
        <v>10</v>
      </c>
      <c r="I33" s="1" t="s">
        <v>14</v>
      </c>
      <c r="J33" s="3" t="str">
        <f t="shared" si="0"/>
        <v>Per m²</v>
      </c>
      <c r="K33" s="1">
        <f>IF($B33="Teralis",$C33*$D33*300000*IFERROR(VLOOKUP($F33,'Koef Material'!A:B,2,FALSE),1)*IFERROR(VLOOKUP($H33,'Koef Finishing'!A:B,2,FALSE),1)*IFERROR(VLOOKUP($I33,'Koef Kerumitan'!A:B,2,FALSE),1)+IFERROR(VLOOKUP($H33,'Koef Finishing'!A:C,3,FALSE),0)+IFERROR(VLOOKUP($I33,'Koef Kerumitan'!A:C,3,FALSE),0),$C33*$E33*(500000+MAX(0,($G33-0.8)/0.1*50000))*IFERROR(VLOOKUP($F33,'Koef Material'!A:B,2,FALSE),1)*IFERROR(VLOOKUP($H33,'Koef Finishing'!A:B,2,FALSE),1)*IFERROR(VLOOKUP($I33,'Koef Kerumitan'!A:B,2,FALSE),1)+IFERROR(VLOOKUP($H33,'Koef Finishing'!A:C,3,FALSE),0)+IFERROR(VLOOKUP($I33,'Koef Kerumitan'!A:C,3,FALSE),0))</f>
        <v>9086000</v>
      </c>
    </row>
    <row r="34" spans="1:11" x14ac:dyDescent="0.45">
      <c r="A34" s="1">
        <v>33</v>
      </c>
      <c r="B34" s="1" t="s">
        <v>22</v>
      </c>
      <c r="C34" s="3">
        <v>1</v>
      </c>
      <c r="E34" s="1">
        <v>45.6</v>
      </c>
      <c r="F34" s="1" t="s">
        <v>23</v>
      </c>
      <c r="G34" s="1">
        <v>0.8</v>
      </c>
      <c r="H34" s="1" t="s">
        <v>10</v>
      </c>
      <c r="I34" s="1" t="s">
        <v>11</v>
      </c>
      <c r="J34" s="3" t="str">
        <f t="shared" si="0"/>
        <v>Per m²</v>
      </c>
      <c r="K34" s="1">
        <f>IF($B34="Teralis",$C34*$D34*300000*IFERROR(VLOOKUP($F34,'Koef Material'!A:B,2,FALSE),1)*IFERROR(VLOOKUP($H34,'Koef Finishing'!A:B,2,FALSE),1)*IFERROR(VLOOKUP($I34,'Koef Kerumitan'!A:B,2,FALSE),1)+IFERROR(VLOOKUP($H34,'Koef Finishing'!A:C,3,FALSE),0)+IFERROR(VLOOKUP($I34,'Koef Kerumitan'!A:C,3,FALSE),0),$C34*$E34*(500000+MAX(0,($G34-0.8)/0.1*50000))*IFERROR(VLOOKUP($F34,'Koef Material'!A:B,2,FALSE),1)*IFERROR(VLOOKUP($H34,'Koef Finishing'!A:B,2,FALSE),1)*IFERROR(VLOOKUP($I34,'Koef Kerumitan'!A:B,2,FALSE),1)+IFERROR(VLOOKUP($H34,'Koef Finishing'!A:C,3,FALSE),0)+IFERROR(VLOOKUP($I34,'Koef Kerumitan'!A:C,3,FALSE),0))</f>
        <v>68997200</v>
      </c>
    </row>
    <row r="35" spans="1:11" x14ac:dyDescent="0.45">
      <c r="A35" s="1">
        <v>34</v>
      </c>
      <c r="B35" s="1" t="s">
        <v>22</v>
      </c>
      <c r="C35" s="3">
        <v>1</v>
      </c>
      <c r="E35" s="1">
        <v>24.9</v>
      </c>
      <c r="F35" s="1" t="s">
        <v>9</v>
      </c>
      <c r="G35" s="1">
        <v>1.2</v>
      </c>
      <c r="H35" s="1" t="s">
        <v>17</v>
      </c>
      <c r="I35" s="1" t="s">
        <v>11</v>
      </c>
      <c r="J35" s="3" t="str">
        <f t="shared" si="0"/>
        <v>Per m²</v>
      </c>
      <c r="K35" s="1">
        <f>IF($B35="Teralis",$C35*$D35*300000*IFERROR(VLOOKUP($F35,'Koef Material'!A:B,2,FALSE),1)*IFERROR(VLOOKUP($H35,'Koef Finishing'!A:B,2,FALSE),1)*IFERROR(VLOOKUP($I35,'Koef Kerumitan'!A:B,2,FALSE),1)+IFERROR(VLOOKUP($H35,'Koef Finishing'!A:C,3,FALSE),0)+IFERROR(VLOOKUP($I35,'Koef Kerumitan'!A:C,3,FALSE),0),$C35*$E35*(500000+MAX(0,($G35-0.8)/0.1*50000))*IFERROR(VLOOKUP($F35,'Koef Material'!A:B,2,FALSE),1)*IFERROR(VLOOKUP($H35,'Koef Finishing'!A:B,2,FALSE),1)*IFERROR(VLOOKUP($I35,'Koef Kerumitan'!A:B,2,FALSE),1)+IFERROR(VLOOKUP($H35,'Koef Finishing'!A:C,3,FALSE),0)+IFERROR(VLOOKUP($I35,'Koef Kerumitan'!A:C,3,FALSE),0))</f>
        <v>24203400</v>
      </c>
    </row>
    <row r="36" spans="1:11" x14ac:dyDescent="0.45">
      <c r="A36" s="1">
        <v>35</v>
      </c>
      <c r="B36" s="1" t="s">
        <v>18</v>
      </c>
      <c r="C36" s="3">
        <v>1</v>
      </c>
      <c r="E36" s="1">
        <v>15.7</v>
      </c>
      <c r="F36" s="1" t="s">
        <v>12</v>
      </c>
      <c r="G36" s="1">
        <v>1.6</v>
      </c>
      <c r="H36" s="1" t="s">
        <v>19</v>
      </c>
      <c r="I36" s="1" t="s">
        <v>21</v>
      </c>
      <c r="J36" s="3" t="str">
        <f t="shared" si="0"/>
        <v>Per m²</v>
      </c>
      <c r="K36" s="1">
        <f>IF($B36="Teralis",$C36*$D36*300000*IFERROR(VLOOKUP($F36,'Koef Material'!A:B,2,FALSE),1)*IFERROR(VLOOKUP($H36,'Koef Finishing'!A:B,2,FALSE),1)*IFERROR(VLOOKUP($I36,'Koef Kerumitan'!A:B,2,FALSE),1)+IFERROR(VLOOKUP($H36,'Koef Finishing'!A:C,3,FALSE),0)+IFERROR(VLOOKUP($I36,'Koef Kerumitan'!A:C,3,FALSE),0),$C36*$E36*(500000+MAX(0,($G36-0.8)/0.1*50000))*IFERROR(VLOOKUP($F36,'Koef Material'!A:B,2,FALSE),1)*IFERROR(VLOOKUP($H36,'Koef Finishing'!A:B,2,FALSE),1)*IFERROR(VLOOKUP($I36,'Koef Kerumitan'!A:B,2,FALSE),1)+IFERROR(VLOOKUP($H36,'Koef Finishing'!A:C,3,FALSE),0)+IFERROR(VLOOKUP($I36,'Koef Kerumitan'!A:C,3,FALSE),0))</f>
        <v>26911675</v>
      </c>
    </row>
    <row r="37" spans="1:11" x14ac:dyDescent="0.45">
      <c r="A37" s="1">
        <v>36</v>
      </c>
      <c r="B37" s="1" t="s">
        <v>8</v>
      </c>
      <c r="C37" s="3">
        <v>1</v>
      </c>
      <c r="E37" s="1">
        <v>18.2</v>
      </c>
      <c r="F37" s="1" t="s">
        <v>9</v>
      </c>
      <c r="G37" s="1">
        <v>0.8</v>
      </c>
      <c r="H37" s="1" t="s">
        <v>13</v>
      </c>
      <c r="I37" s="1" t="s">
        <v>11</v>
      </c>
      <c r="J37" s="3" t="str">
        <f t="shared" si="0"/>
        <v>Per Unit</v>
      </c>
      <c r="K37" s="1">
        <f>IF($B37="Teralis",$C37*$D37*300000*IFERROR(VLOOKUP($F37,'Koef Material'!A:B,2,FALSE),1)*IFERROR(VLOOKUP($H37,'Koef Finishing'!A:B,2,FALSE),1)*IFERROR(VLOOKUP($I37,'Koef Kerumitan'!A:B,2,FALSE),1)+IFERROR(VLOOKUP($H37,'Koef Finishing'!A:C,3,FALSE),0)+IFERROR(VLOOKUP($I37,'Koef Kerumitan'!A:C,3,FALSE),0),$C37*$E37*(500000+MAX(0,($G37-0.8)/0.1*50000))*IFERROR(VLOOKUP($F37,'Koef Material'!A:B,2,FALSE),1)*IFERROR(VLOOKUP($H37,'Koef Finishing'!A:B,2,FALSE),1)*IFERROR(VLOOKUP($I37,'Koef Kerumitan'!A:B,2,FALSE),1)+IFERROR(VLOOKUP($H37,'Koef Finishing'!A:C,3,FALSE),0)+IFERROR(VLOOKUP($I37,'Koef Kerumitan'!A:C,3,FALSE),0))</f>
        <v>10970000</v>
      </c>
    </row>
    <row r="38" spans="1:11" x14ac:dyDescent="0.45">
      <c r="A38" s="1">
        <v>37</v>
      </c>
      <c r="B38" s="1" t="s">
        <v>18</v>
      </c>
      <c r="C38" s="3">
        <v>1</v>
      </c>
      <c r="E38" s="1">
        <v>24</v>
      </c>
      <c r="F38" s="1" t="s">
        <v>9</v>
      </c>
      <c r="G38" s="1">
        <v>0.9</v>
      </c>
      <c r="H38" s="1" t="s">
        <v>17</v>
      </c>
      <c r="I38" s="1" t="s">
        <v>21</v>
      </c>
      <c r="J38" s="3" t="str">
        <f t="shared" si="0"/>
        <v>Per m²</v>
      </c>
      <c r="K38" s="1">
        <f>IF($B38="Teralis",$C38*$D38*300000*IFERROR(VLOOKUP($F38,'Koef Material'!A:B,2,FALSE),1)*IFERROR(VLOOKUP($H38,'Koef Finishing'!A:B,2,FALSE),1)*IFERROR(VLOOKUP($I38,'Koef Kerumitan'!A:B,2,FALSE),1)+IFERROR(VLOOKUP($H38,'Koef Finishing'!A:C,3,FALSE),0)+IFERROR(VLOOKUP($I38,'Koef Kerumitan'!A:C,3,FALSE),0),$C38*$E38*(500000+MAX(0,($G38-0.8)/0.1*50000))*IFERROR(VLOOKUP($F38,'Koef Material'!A:B,2,FALSE),1)*IFERROR(VLOOKUP($H38,'Koef Finishing'!A:B,2,FALSE),1)*IFERROR(VLOOKUP($I38,'Koef Kerumitan'!A:B,2,FALSE),1)+IFERROR(VLOOKUP($H38,'Koef Finishing'!A:C,3,FALSE),0)+IFERROR(VLOOKUP($I38,'Koef Kerumitan'!A:C,3,FALSE),0))</f>
        <v>22969999.999999996</v>
      </c>
    </row>
    <row r="39" spans="1:11" x14ac:dyDescent="0.45">
      <c r="A39" s="1">
        <v>38</v>
      </c>
      <c r="B39" s="1" t="s">
        <v>18</v>
      </c>
      <c r="C39" s="3">
        <v>1</v>
      </c>
      <c r="E39" s="1">
        <v>11.9</v>
      </c>
      <c r="F39" s="1" t="s">
        <v>9</v>
      </c>
      <c r="G39" s="1">
        <v>0.8</v>
      </c>
      <c r="H39" s="1" t="s">
        <v>13</v>
      </c>
      <c r="I39" s="1" t="s">
        <v>11</v>
      </c>
      <c r="J39" s="3" t="str">
        <f t="shared" si="0"/>
        <v>Per m²</v>
      </c>
      <c r="K39" s="1">
        <f>IF($B39="Teralis",$C39*$D39*300000*IFERROR(VLOOKUP($F39,'Koef Material'!A:B,2,FALSE),1)*IFERROR(VLOOKUP($H39,'Koef Finishing'!A:B,2,FALSE),1)*IFERROR(VLOOKUP($I39,'Koef Kerumitan'!A:B,2,FALSE),1)+IFERROR(VLOOKUP($H39,'Koef Finishing'!A:C,3,FALSE),0)+IFERROR(VLOOKUP($I39,'Koef Kerumitan'!A:C,3,FALSE),0),$C39*$E39*(500000+MAX(0,($G39-0.8)/0.1*50000))*IFERROR(VLOOKUP($F39,'Koef Material'!A:B,2,FALSE),1)*IFERROR(VLOOKUP($H39,'Koef Finishing'!A:B,2,FALSE),1)*IFERROR(VLOOKUP($I39,'Koef Kerumitan'!A:B,2,FALSE),1)+IFERROR(VLOOKUP($H39,'Koef Finishing'!A:C,3,FALSE),0)+IFERROR(VLOOKUP($I39,'Koef Kerumitan'!A:C,3,FALSE),0))</f>
        <v>7190000</v>
      </c>
    </row>
    <row r="40" spans="1:11" x14ac:dyDescent="0.45">
      <c r="A40" s="1">
        <v>39</v>
      </c>
      <c r="B40" s="1" t="s">
        <v>22</v>
      </c>
      <c r="C40" s="3">
        <v>1</v>
      </c>
      <c r="E40" s="1">
        <v>42.2</v>
      </c>
      <c r="F40" s="1" t="s">
        <v>12</v>
      </c>
      <c r="G40" s="1">
        <v>1.6</v>
      </c>
      <c r="H40" s="1" t="s">
        <v>19</v>
      </c>
      <c r="I40" s="1" t="s">
        <v>14</v>
      </c>
      <c r="J40" s="3" t="str">
        <f t="shared" si="0"/>
        <v>Per m²</v>
      </c>
      <c r="K40" s="1">
        <f>IF($B40="Teralis",$C40*$D40*300000*IFERROR(VLOOKUP($F40,'Koef Material'!A:B,2,FALSE),1)*IFERROR(VLOOKUP($H40,'Koef Finishing'!A:B,2,FALSE),1)*IFERROR(VLOOKUP($I40,'Koef Kerumitan'!A:B,2,FALSE),1)+IFERROR(VLOOKUP($H40,'Koef Finishing'!A:C,3,FALSE),0)+IFERROR(VLOOKUP($I40,'Koef Kerumitan'!A:C,3,FALSE),0),$C40*$E40*(500000+MAX(0,($G40-0.8)/0.1*50000))*IFERROR(VLOOKUP($F40,'Koef Material'!A:B,2,FALSE),1)*IFERROR(VLOOKUP($H40,'Koef Finishing'!A:B,2,FALSE),1)*IFERROR(VLOOKUP($I40,'Koef Kerumitan'!A:B,2,FALSE),1)+IFERROR(VLOOKUP($H40,'Koef Finishing'!A:C,3,FALSE),0)+IFERROR(VLOOKUP($I40,'Koef Kerumitan'!A:C,3,FALSE),0))</f>
        <v>48044700.000000007</v>
      </c>
    </row>
    <row r="41" spans="1:11" x14ac:dyDescent="0.45">
      <c r="A41" s="1">
        <v>40</v>
      </c>
      <c r="B41" s="1" t="s">
        <v>8</v>
      </c>
      <c r="C41" s="3">
        <v>1</v>
      </c>
      <c r="E41" s="1">
        <v>11.6</v>
      </c>
      <c r="F41" s="1" t="s">
        <v>9</v>
      </c>
      <c r="G41" s="1">
        <v>1</v>
      </c>
      <c r="H41" s="1" t="s">
        <v>13</v>
      </c>
      <c r="I41" s="1" t="s">
        <v>21</v>
      </c>
      <c r="J41" s="3" t="str">
        <f t="shared" si="0"/>
        <v>Per Unit</v>
      </c>
      <c r="K41" s="1">
        <f>IF($B41="Teralis",$C41*$D41*300000*IFERROR(VLOOKUP($F41,'Koef Material'!A:B,2,FALSE),1)*IFERROR(VLOOKUP($H41,'Koef Finishing'!A:B,2,FALSE),1)*IFERROR(VLOOKUP($I41,'Koef Kerumitan'!A:B,2,FALSE),1)+IFERROR(VLOOKUP($H41,'Koef Finishing'!A:C,3,FALSE),0)+IFERROR(VLOOKUP($I41,'Koef Kerumitan'!A:C,3,FALSE),0),$C41*$E41*(500000+MAX(0,($G41-0.8)/0.1*50000))*IFERROR(VLOOKUP($F41,'Koef Material'!A:B,2,FALSE),1)*IFERROR(VLOOKUP($H41,'Koef Finishing'!A:B,2,FALSE),1)*IFERROR(VLOOKUP($I41,'Koef Kerumitan'!A:B,2,FALSE),1)+IFERROR(VLOOKUP($H41,'Koef Finishing'!A:C,3,FALSE),0)+IFERROR(VLOOKUP($I41,'Koef Kerumitan'!A:C,3,FALSE),0))</f>
        <v>10540000</v>
      </c>
    </row>
    <row r="42" spans="1:11" x14ac:dyDescent="0.45">
      <c r="A42" s="1">
        <v>41</v>
      </c>
      <c r="B42" s="1" t="s">
        <v>18</v>
      </c>
      <c r="C42" s="3">
        <v>1</v>
      </c>
      <c r="E42" s="1">
        <v>17.2</v>
      </c>
      <c r="F42" s="1" t="s">
        <v>16</v>
      </c>
      <c r="G42" s="1">
        <v>2</v>
      </c>
      <c r="H42" s="1" t="s">
        <v>17</v>
      </c>
      <c r="I42" s="1" t="s">
        <v>21</v>
      </c>
      <c r="J42" s="3" t="str">
        <f t="shared" si="0"/>
        <v>Per m²</v>
      </c>
      <c r="K42" s="1">
        <f>IF($B42="Teralis",$C42*$D42*300000*IFERROR(VLOOKUP($F42,'Koef Material'!A:B,2,FALSE),1)*IFERROR(VLOOKUP($H42,'Koef Finishing'!A:B,2,FALSE),1)*IFERROR(VLOOKUP($I42,'Koef Kerumitan'!A:B,2,FALSE),1)+IFERROR(VLOOKUP($H42,'Koef Finishing'!A:C,3,FALSE),0)+IFERROR(VLOOKUP($I42,'Koef Kerumitan'!A:C,3,FALSE),0),$C42*$E42*(500000+MAX(0,($G42-0.8)/0.1*50000))*IFERROR(VLOOKUP($F42,'Koef Material'!A:B,2,FALSE),1)*IFERROR(VLOOKUP($H42,'Koef Finishing'!A:B,2,FALSE),1)*IFERROR(VLOOKUP($I42,'Koef Kerumitan'!A:B,2,FALSE),1)+IFERROR(VLOOKUP($H42,'Koef Finishing'!A:C,3,FALSE),0)+IFERROR(VLOOKUP($I42,'Koef Kerumitan'!A:C,3,FALSE),0))</f>
        <v>39364399.999999993</v>
      </c>
    </row>
    <row r="43" spans="1:11" x14ac:dyDescent="0.45">
      <c r="A43" s="1">
        <v>42</v>
      </c>
      <c r="B43" s="1" t="s">
        <v>18</v>
      </c>
      <c r="C43" s="3">
        <v>1</v>
      </c>
      <c r="E43" s="1">
        <v>12.5</v>
      </c>
      <c r="F43" s="1" t="s">
        <v>16</v>
      </c>
      <c r="G43" s="1">
        <v>2</v>
      </c>
      <c r="H43" s="1" t="s">
        <v>19</v>
      </c>
      <c r="I43" s="1" t="s">
        <v>14</v>
      </c>
      <c r="J43" s="3" t="str">
        <f t="shared" si="0"/>
        <v>Per m²</v>
      </c>
      <c r="K43" s="1">
        <f>IF($B43="Teralis",$C43*$D43*300000*IFERROR(VLOOKUP($F43,'Koef Material'!A:B,2,FALSE),1)*IFERROR(VLOOKUP($H43,'Koef Finishing'!A:B,2,FALSE),1)*IFERROR(VLOOKUP($I43,'Koef Kerumitan'!A:B,2,FALSE),1)+IFERROR(VLOOKUP($H43,'Koef Finishing'!A:C,3,FALSE),0)+IFERROR(VLOOKUP($I43,'Koef Kerumitan'!A:C,3,FALSE),0),$C43*$E43*(500000+MAX(0,($G43-0.8)/0.1*50000))*IFERROR(VLOOKUP($F43,'Koef Material'!A:B,2,FALSE),1)*IFERROR(VLOOKUP($H43,'Koef Finishing'!A:B,2,FALSE),1)*IFERROR(VLOOKUP($I43,'Koef Kerumitan'!A:B,2,FALSE),1)+IFERROR(VLOOKUP($H43,'Koef Finishing'!A:C,3,FALSE),0)+IFERROR(VLOOKUP($I43,'Koef Kerumitan'!A:C,3,FALSE),0))</f>
        <v>18150000</v>
      </c>
    </row>
    <row r="44" spans="1:11" x14ac:dyDescent="0.45">
      <c r="A44" s="1">
        <v>43</v>
      </c>
      <c r="B44" s="1" t="s">
        <v>22</v>
      </c>
      <c r="C44" s="3">
        <v>1</v>
      </c>
      <c r="E44" s="1">
        <v>42.2</v>
      </c>
      <c r="F44" s="1" t="s">
        <v>23</v>
      </c>
      <c r="G44" s="1">
        <v>1</v>
      </c>
      <c r="H44" s="1" t="s">
        <v>19</v>
      </c>
      <c r="I44" s="1" t="s">
        <v>21</v>
      </c>
      <c r="J44" s="3" t="str">
        <f t="shared" si="0"/>
        <v>Per m²</v>
      </c>
      <c r="K44" s="1">
        <f>IF($B44="Teralis",$C44*$D44*300000*IFERROR(VLOOKUP($F44,'Koef Material'!A:B,2,FALSE),1)*IFERROR(VLOOKUP($H44,'Koef Finishing'!A:B,2,FALSE),1)*IFERROR(VLOOKUP($I44,'Koef Kerumitan'!A:B,2,FALSE),1)+IFERROR(VLOOKUP($H44,'Koef Finishing'!A:C,3,FALSE),0)+IFERROR(VLOOKUP($I44,'Koef Kerumitan'!A:C,3,FALSE),0),$C44*$E44*(500000+MAX(0,($G44-0.8)/0.1*50000))*IFERROR(VLOOKUP($F44,'Koef Material'!A:B,2,FALSE),1)*IFERROR(VLOOKUP($H44,'Koef Finishing'!A:B,2,FALSE),1)*IFERROR(VLOOKUP($I44,'Koef Kerumitan'!A:B,2,FALSE),1)+IFERROR(VLOOKUP($H44,'Koef Finishing'!A:C,3,FALSE),0)+IFERROR(VLOOKUP($I44,'Koef Kerumitan'!A:C,3,FALSE),0))</f>
        <v>75300400.000000015</v>
      </c>
    </row>
    <row r="45" spans="1:11" x14ac:dyDescent="0.45">
      <c r="A45" s="1">
        <v>44</v>
      </c>
      <c r="B45" s="1" t="s">
        <v>8</v>
      </c>
      <c r="C45" s="3">
        <v>1</v>
      </c>
      <c r="E45" s="1">
        <v>17.2</v>
      </c>
      <c r="F45" s="1" t="s">
        <v>9</v>
      </c>
      <c r="G45" s="1">
        <v>0.9</v>
      </c>
      <c r="H45" s="1" t="s">
        <v>13</v>
      </c>
      <c r="I45" s="1" t="s">
        <v>11</v>
      </c>
      <c r="J45" s="3" t="str">
        <f t="shared" si="0"/>
        <v>Per Unit</v>
      </c>
      <c r="K45" s="1">
        <f>IF($B45="Teralis",$C45*$D45*300000*IFERROR(VLOOKUP($F45,'Koef Material'!A:B,2,FALSE),1)*IFERROR(VLOOKUP($H45,'Koef Finishing'!A:B,2,FALSE),1)*IFERROR(VLOOKUP($I45,'Koef Kerumitan'!A:B,2,FALSE),1)+IFERROR(VLOOKUP($H45,'Koef Finishing'!A:C,3,FALSE),0)+IFERROR(VLOOKUP($I45,'Koef Kerumitan'!A:C,3,FALSE),0),$C45*$E45*(500000+MAX(0,($G45-0.8)/0.1*50000))*IFERROR(VLOOKUP($F45,'Koef Material'!A:B,2,FALSE),1)*IFERROR(VLOOKUP($H45,'Koef Finishing'!A:B,2,FALSE),1)*IFERROR(VLOOKUP($I45,'Koef Kerumitan'!A:B,2,FALSE),1)+IFERROR(VLOOKUP($H45,'Koef Finishing'!A:C,3,FALSE),0)+IFERROR(VLOOKUP($I45,'Koef Kerumitan'!A:C,3,FALSE),0))</f>
        <v>11402000</v>
      </c>
    </row>
    <row r="46" spans="1:11" x14ac:dyDescent="0.45">
      <c r="A46" s="1">
        <v>45</v>
      </c>
      <c r="B46" s="1" t="s">
        <v>18</v>
      </c>
      <c r="C46" s="3">
        <v>1</v>
      </c>
      <c r="E46" s="1">
        <v>27.3</v>
      </c>
      <c r="F46" s="1" t="s">
        <v>16</v>
      </c>
      <c r="G46" s="1">
        <v>1.2</v>
      </c>
      <c r="H46" s="1" t="s">
        <v>19</v>
      </c>
      <c r="I46" s="1" t="s">
        <v>21</v>
      </c>
      <c r="J46" s="3" t="str">
        <f t="shared" si="0"/>
        <v>Per m²</v>
      </c>
      <c r="K46" s="1">
        <f>IF($B46="Teralis",$C46*$D46*300000*IFERROR(VLOOKUP($F46,'Koef Material'!A:B,2,FALSE),1)*IFERROR(VLOOKUP($H46,'Koef Finishing'!A:B,2,FALSE),1)*IFERROR(VLOOKUP($I46,'Koef Kerumitan'!A:B,2,FALSE),1)+IFERROR(VLOOKUP($H46,'Koef Finishing'!A:C,3,FALSE),0)+IFERROR(VLOOKUP($I46,'Koef Kerumitan'!A:C,3,FALSE),0),$C46*$E46*(500000+MAX(0,($G46-0.8)/0.1*50000))*IFERROR(VLOOKUP($F46,'Koef Material'!A:B,2,FALSE),1)*IFERROR(VLOOKUP($H46,'Koef Finishing'!A:B,2,FALSE),1)*IFERROR(VLOOKUP($I46,'Koef Kerumitan'!A:B,2,FALSE),1)+IFERROR(VLOOKUP($H46,'Koef Finishing'!A:C,3,FALSE),0)+IFERROR(VLOOKUP($I46,'Koef Kerumitan'!A:C,3,FALSE),0))</f>
        <v>37937800.000000007</v>
      </c>
    </row>
    <row r="47" spans="1:11" x14ac:dyDescent="0.45">
      <c r="A47" s="1">
        <v>46</v>
      </c>
      <c r="B47" s="1" t="s">
        <v>18</v>
      </c>
      <c r="C47" s="3">
        <v>1</v>
      </c>
      <c r="E47" s="1">
        <v>22.5</v>
      </c>
      <c r="F47" s="1" t="s">
        <v>9</v>
      </c>
      <c r="G47" s="1">
        <v>0.9</v>
      </c>
      <c r="H47" s="1" t="s">
        <v>17</v>
      </c>
      <c r="I47" s="1" t="s">
        <v>21</v>
      </c>
      <c r="J47" s="3" t="str">
        <f t="shared" si="0"/>
        <v>Per m²</v>
      </c>
      <c r="K47" s="1">
        <f>IF($B47="Teralis",$C47*$D47*300000*IFERROR(VLOOKUP($F47,'Koef Material'!A:B,2,FALSE),1)*IFERROR(VLOOKUP($H47,'Koef Finishing'!A:B,2,FALSE),1)*IFERROR(VLOOKUP($I47,'Koef Kerumitan'!A:B,2,FALSE),1)+IFERROR(VLOOKUP($H47,'Koef Finishing'!A:C,3,FALSE),0)+IFERROR(VLOOKUP($I47,'Koef Kerumitan'!A:C,3,FALSE),0),$C47*$E47*(500000+MAX(0,($G47-0.8)/0.1*50000))*IFERROR(VLOOKUP($F47,'Koef Material'!A:B,2,FALSE),1)*IFERROR(VLOOKUP($H47,'Koef Finishing'!A:B,2,FALSE),1)*IFERROR(VLOOKUP($I47,'Koef Kerumitan'!A:B,2,FALSE),1)+IFERROR(VLOOKUP($H47,'Koef Finishing'!A:C,3,FALSE),0)+IFERROR(VLOOKUP($I47,'Koef Kerumitan'!A:C,3,FALSE),0))</f>
        <v>21546874.999999996</v>
      </c>
    </row>
    <row r="48" spans="1:11" x14ac:dyDescent="0.45">
      <c r="A48" s="1">
        <v>47</v>
      </c>
      <c r="B48" s="1" t="s">
        <v>18</v>
      </c>
      <c r="C48" s="3">
        <v>1</v>
      </c>
      <c r="E48" s="1">
        <v>11.4</v>
      </c>
      <c r="F48" s="1" t="s">
        <v>9</v>
      </c>
      <c r="G48" s="1">
        <v>1.2</v>
      </c>
      <c r="H48" s="1" t="s">
        <v>17</v>
      </c>
      <c r="I48" s="1" t="s">
        <v>11</v>
      </c>
      <c r="J48" s="3" t="str">
        <f t="shared" si="0"/>
        <v>Per m²</v>
      </c>
      <c r="K48" s="1">
        <f>IF($B48="Teralis",$C48*$D48*300000*IFERROR(VLOOKUP($F48,'Koef Material'!A:B,2,FALSE),1)*IFERROR(VLOOKUP($H48,'Koef Finishing'!A:B,2,FALSE),1)*IFERROR(VLOOKUP($I48,'Koef Kerumitan'!A:B,2,FALSE),1)+IFERROR(VLOOKUP($H48,'Koef Finishing'!A:C,3,FALSE),0)+IFERROR(VLOOKUP($I48,'Koef Kerumitan'!A:C,3,FALSE),0),$C48*$E48*(500000+MAX(0,($G48-0.8)/0.1*50000))*IFERROR(VLOOKUP($F48,'Koef Material'!A:B,2,FALSE),1)*IFERROR(VLOOKUP($H48,'Koef Finishing'!A:B,2,FALSE),1)*IFERROR(VLOOKUP($I48,'Koef Kerumitan'!A:B,2,FALSE),1)+IFERROR(VLOOKUP($H48,'Koef Finishing'!A:C,3,FALSE),0)+IFERROR(VLOOKUP($I48,'Koef Kerumitan'!A:C,3,FALSE),0))</f>
        <v>11162400</v>
      </c>
    </row>
    <row r="49" spans="1:11" x14ac:dyDescent="0.45">
      <c r="A49" s="1">
        <v>48</v>
      </c>
      <c r="B49" s="1" t="s">
        <v>22</v>
      </c>
      <c r="C49" s="3">
        <v>1</v>
      </c>
      <c r="E49" s="1">
        <v>15.8</v>
      </c>
      <c r="F49" s="1" t="s">
        <v>9</v>
      </c>
      <c r="G49" s="1">
        <v>0.8</v>
      </c>
      <c r="H49" s="1" t="s">
        <v>17</v>
      </c>
      <c r="I49" s="1" t="s">
        <v>14</v>
      </c>
      <c r="J49" s="3" t="str">
        <f t="shared" si="0"/>
        <v>Per m²</v>
      </c>
      <c r="K49" s="1">
        <f>IF($B49="Teralis",$C49*$D49*300000*IFERROR(VLOOKUP($F49,'Koef Material'!A:B,2,FALSE),1)*IFERROR(VLOOKUP($H49,'Koef Finishing'!A:B,2,FALSE),1)*IFERROR(VLOOKUP($I49,'Koef Kerumitan'!A:B,2,FALSE),1)+IFERROR(VLOOKUP($H49,'Koef Finishing'!A:C,3,FALSE),0)+IFERROR(VLOOKUP($I49,'Koef Kerumitan'!A:C,3,FALSE),0),$C49*$E49*(500000+MAX(0,($G49-0.8)/0.1*50000))*IFERROR(VLOOKUP($F49,'Koef Material'!A:B,2,FALSE),1)*IFERROR(VLOOKUP($H49,'Koef Finishing'!A:B,2,FALSE),1)*IFERROR(VLOOKUP($I49,'Koef Kerumitan'!A:B,2,FALSE),1)+IFERROR(VLOOKUP($H49,'Koef Finishing'!A:C,3,FALSE),0)+IFERROR(VLOOKUP($I49,'Koef Kerumitan'!A:C,3,FALSE),0))</f>
        <v>9185000</v>
      </c>
    </row>
    <row r="50" spans="1:11" x14ac:dyDescent="0.45">
      <c r="A50" s="1">
        <v>49</v>
      </c>
      <c r="B50" s="1" t="s">
        <v>15</v>
      </c>
      <c r="C50" s="3">
        <v>1</v>
      </c>
      <c r="D50">
        <v>7</v>
      </c>
      <c r="E50" s="1">
        <v>0</v>
      </c>
      <c r="F50" s="1" t="s">
        <v>9</v>
      </c>
      <c r="G50" s="1">
        <v>1</v>
      </c>
      <c r="H50" s="1" t="s">
        <v>19</v>
      </c>
      <c r="I50" s="1" t="s">
        <v>14</v>
      </c>
      <c r="J50" s="3" t="str">
        <f t="shared" si="0"/>
        <v>Per Lubang</v>
      </c>
      <c r="K50" s="1">
        <f>IF($B50="Teralis",$C50*$D50*300000*IFERROR(VLOOKUP($F50,'Koef Material'!A:B,2,FALSE),1)*IFERROR(VLOOKUP($H50,'Koef Finishing'!A:B,2,FALSE),1)*IFERROR(VLOOKUP($I50,'Koef Kerumitan'!A:B,2,FALSE),1)+IFERROR(VLOOKUP($H50,'Koef Finishing'!A:C,3,FALSE),0)+IFERROR(VLOOKUP($I50,'Koef Kerumitan'!A:C,3,FALSE),0),$C50*$E50*(500000+MAX(0,($G50-0.8)/0.1*50000))*IFERROR(VLOOKUP($F50,'Koef Material'!A:B,2,FALSE),1)*IFERROR(VLOOKUP($H50,'Koef Finishing'!A:B,2,FALSE),1)*IFERROR(VLOOKUP($I50,'Koef Kerumitan'!A:B,2,FALSE),1)+IFERROR(VLOOKUP($H50,'Koef Finishing'!A:C,3,FALSE),0)+IFERROR(VLOOKUP($I50,'Koef Kerumitan'!A:C,3,FALSE),0))</f>
        <v>2310000</v>
      </c>
    </row>
    <row r="51" spans="1:11" x14ac:dyDescent="0.45">
      <c r="A51" s="1">
        <v>50</v>
      </c>
      <c r="B51" s="1" t="s">
        <v>18</v>
      </c>
      <c r="C51" s="3">
        <v>1</v>
      </c>
      <c r="E51" s="1">
        <v>29.8</v>
      </c>
      <c r="F51" s="1" t="s">
        <v>9</v>
      </c>
      <c r="G51" s="1">
        <v>0.8</v>
      </c>
      <c r="H51" s="1" t="s">
        <v>13</v>
      </c>
      <c r="I51" s="1" t="s">
        <v>11</v>
      </c>
      <c r="J51" s="3" t="str">
        <f t="shared" si="0"/>
        <v>Per m²</v>
      </c>
      <c r="K51" s="1">
        <f>IF($B51="Teralis",$C51*$D51*300000*IFERROR(VLOOKUP($F51,'Koef Material'!A:B,2,FALSE),1)*IFERROR(VLOOKUP($H51,'Koef Finishing'!A:B,2,FALSE),1)*IFERROR(VLOOKUP($I51,'Koef Kerumitan'!A:B,2,FALSE),1)+IFERROR(VLOOKUP($H51,'Koef Finishing'!A:C,3,FALSE),0)+IFERROR(VLOOKUP($I51,'Koef Kerumitan'!A:C,3,FALSE),0),$C51*$E51*(500000+MAX(0,($G51-0.8)/0.1*50000))*IFERROR(VLOOKUP($F51,'Koef Material'!A:B,2,FALSE),1)*IFERROR(VLOOKUP($H51,'Koef Finishing'!A:B,2,FALSE),1)*IFERROR(VLOOKUP($I51,'Koef Kerumitan'!A:B,2,FALSE),1)+IFERROR(VLOOKUP($H51,'Koef Finishing'!A:C,3,FALSE),0)+IFERROR(VLOOKUP($I51,'Koef Kerumitan'!A:C,3,FALSE),0))</f>
        <v>17930000</v>
      </c>
    </row>
    <row r="52" spans="1:11" x14ac:dyDescent="0.45">
      <c r="A52" s="1">
        <v>51</v>
      </c>
      <c r="B52" s="1" t="s">
        <v>18</v>
      </c>
      <c r="C52" s="3">
        <v>1</v>
      </c>
      <c r="E52" s="1">
        <v>35.200000000000003</v>
      </c>
      <c r="F52" s="1" t="s">
        <v>9</v>
      </c>
      <c r="G52" s="1">
        <v>1</v>
      </c>
      <c r="H52" s="1" t="s">
        <v>19</v>
      </c>
      <c r="I52" s="1" t="s">
        <v>21</v>
      </c>
      <c r="J52" s="3" t="str">
        <f t="shared" si="0"/>
        <v>Per m²</v>
      </c>
      <c r="K52" s="1">
        <f>IF($B52="Teralis",$C52*$D52*300000*IFERROR(VLOOKUP($F52,'Koef Material'!A:B,2,FALSE),1)*IFERROR(VLOOKUP($H52,'Koef Finishing'!A:B,2,FALSE),1)*IFERROR(VLOOKUP($I52,'Koef Kerumitan'!A:B,2,FALSE),1)+IFERROR(VLOOKUP($H52,'Koef Finishing'!A:C,3,FALSE),0)+IFERROR(VLOOKUP($I52,'Koef Kerumitan'!A:C,3,FALSE),0),$C52*$E52*(500000+MAX(0,($G52-0.8)/0.1*50000))*IFERROR(VLOOKUP($F52,'Koef Material'!A:B,2,FALSE),1)*IFERROR(VLOOKUP($H52,'Koef Finishing'!A:B,2,FALSE),1)*IFERROR(VLOOKUP($I52,'Koef Kerumitan'!A:B,2,FALSE),1)+IFERROR(VLOOKUP($H52,'Koef Finishing'!A:C,3,FALSE),0)+IFERROR(VLOOKUP($I52,'Koef Kerumitan'!A:C,3,FALSE),0))</f>
        <v>34948000.000000007</v>
      </c>
    </row>
    <row r="53" spans="1:11" x14ac:dyDescent="0.45">
      <c r="A53" s="1">
        <v>52</v>
      </c>
      <c r="B53" s="1" t="s">
        <v>18</v>
      </c>
      <c r="C53" s="3">
        <v>1</v>
      </c>
      <c r="E53" s="1">
        <v>21.3</v>
      </c>
      <c r="F53" s="1" t="s">
        <v>9</v>
      </c>
      <c r="G53" s="1">
        <v>0.8</v>
      </c>
      <c r="H53" s="1" t="s">
        <v>19</v>
      </c>
      <c r="I53" s="1" t="s">
        <v>11</v>
      </c>
      <c r="J53" s="3" t="str">
        <f t="shared" si="0"/>
        <v>Per m²</v>
      </c>
      <c r="K53" s="1">
        <f>IF($B53="Teralis",$C53*$D53*300000*IFERROR(VLOOKUP($F53,'Koef Material'!A:B,2,FALSE),1)*IFERROR(VLOOKUP($H53,'Koef Finishing'!A:B,2,FALSE),1)*IFERROR(VLOOKUP($I53,'Koef Kerumitan'!A:B,2,FALSE),1)+IFERROR(VLOOKUP($H53,'Koef Finishing'!A:C,3,FALSE),0)+IFERROR(VLOOKUP($I53,'Koef Kerumitan'!A:C,3,FALSE),0),$C53*$E53*(500000+MAX(0,($G53-0.8)/0.1*50000))*IFERROR(VLOOKUP($F53,'Koef Material'!A:B,2,FALSE),1)*IFERROR(VLOOKUP($H53,'Koef Finishing'!A:B,2,FALSE),1)*IFERROR(VLOOKUP($I53,'Koef Kerumitan'!A:B,2,FALSE),1)+IFERROR(VLOOKUP($H53,'Koef Finishing'!A:C,3,FALSE),0)+IFERROR(VLOOKUP($I53,'Koef Kerumitan'!A:C,3,FALSE),0))</f>
        <v>14108000.000000002</v>
      </c>
    </row>
    <row r="54" spans="1:11" x14ac:dyDescent="0.45">
      <c r="A54" s="1">
        <v>53</v>
      </c>
      <c r="B54" s="1" t="s">
        <v>18</v>
      </c>
      <c r="C54" s="3">
        <v>1</v>
      </c>
      <c r="E54" s="1">
        <v>34.700000000000003</v>
      </c>
      <c r="F54" s="1" t="s">
        <v>9</v>
      </c>
      <c r="G54" s="1">
        <v>0.8</v>
      </c>
      <c r="H54" s="1" t="s">
        <v>19</v>
      </c>
      <c r="I54" s="1" t="s">
        <v>14</v>
      </c>
      <c r="J54" s="3" t="str">
        <f t="shared" si="0"/>
        <v>Per m²</v>
      </c>
      <c r="K54" s="1">
        <f>IF($B54="Teralis",$C54*$D54*300000*IFERROR(VLOOKUP($F54,'Koef Material'!A:B,2,FALSE),1)*IFERROR(VLOOKUP($H54,'Koef Finishing'!A:B,2,FALSE),1)*IFERROR(VLOOKUP($I54,'Koef Kerumitan'!A:B,2,FALSE),1)+IFERROR(VLOOKUP($H54,'Koef Finishing'!A:C,3,FALSE),0)+IFERROR(VLOOKUP($I54,'Koef Kerumitan'!A:C,3,FALSE),0),$C54*$E54*(500000+MAX(0,($G54-0.8)/0.1*50000))*IFERROR(VLOOKUP($F54,'Koef Material'!A:B,2,FALSE),1)*IFERROR(VLOOKUP($H54,'Koef Finishing'!A:B,2,FALSE),1)*IFERROR(VLOOKUP($I54,'Koef Kerumitan'!A:B,2,FALSE),1)+IFERROR(VLOOKUP($H54,'Koef Finishing'!A:C,3,FALSE),0)+IFERROR(VLOOKUP($I54,'Koef Kerumitan'!A:C,3,FALSE),0))</f>
        <v>19085000</v>
      </c>
    </row>
    <row r="55" spans="1:11" x14ac:dyDescent="0.45">
      <c r="A55" s="1">
        <v>54</v>
      </c>
      <c r="B55" s="1" t="s">
        <v>15</v>
      </c>
      <c r="C55" s="3">
        <v>1</v>
      </c>
      <c r="E55" s="1">
        <v>11.8</v>
      </c>
      <c r="F55" s="1" t="s">
        <v>9</v>
      </c>
      <c r="G55" s="1">
        <v>0.8</v>
      </c>
      <c r="H55" s="1" t="s">
        <v>17</v>
      </c>
      <c r="I55" s="1" t="s">
        <v>21</v>
      </c>
      <c r="J55" s="3" t="str">
        <f t="shared" si="0"/>
        <v>Per Lubang</v>
      </c>
      <c r="K55" s="1">
        <f>IF($B55="Teralis",$C55*$D55*300000*IFERROR(VLOOKUP($F55,'Koef Material'!A:B,2,FALSE),1)*IFERROR(VLOOKUP($H55,'Koef Finishing'!A:B,2,FALSE),1)*IFERROR(VLOOKUP($I55,'Koef Kerumitan'!A:B,2,FALSE),1)+IFERROR(VLOOKUP($H55,'Koef Finishing'!A:C,3,FALSE),0)+IFERROR(VLOOKUP($I55,'Koef Kerumitan'!A:C,3,FALSE),0),$C55*$E55*(500000+MAX(0,($G55-0.8)/0.1*50000))*IFERROR(VLOOKUP($F55,'Koef Material'!A:B,2,FALSE),1)*IFERROR(VLOOKUP($H55,'Koef Finishing'!A:B,2,FALSE),1)*IFERROR(VLOOKUP($I55,'Koef Kerumitan'!A:B,2,FALSE),1)+IFERROR(VLOOKUP($H55,'Koef Finishing'!A:C,3,FALSE),0)+IFERROR(VLOOKUP($I55,'Koef Kerumitan'!A:C,3,FALSE),0))</f>
        <v>200000</v>
      </c>
    </row>
    <row r="56" spans="1:11" x14ac:dyDescent="0.45">
      <c r="A56" s="1">
        <v>55</v>
      </c>
      <c r="B56" s="1" t="s">
        <v>8</v>
      </c>
      <c r="C56" s="3">
        <v>1</v>
      </c>
      <c r="E56" s="1">
        <v>7.9</v>
      </c>
      <c r="F56" s="1" t="s">
        <v>12</v>
      </c>
      <c r="G56" s="1">
        <v>2.2999999999999998</v>
      </c>
      <c r="H56" s="1" t="s">
        <v>19</v>
      </c>
      <c r="I56" s="1" t="s">
        <v>11</v>
      </c>
      <c r="J56" s="3" t="str">
        <f t="shared" si="0"/>
        <v>Per Unit</v>
      </c>
      <c r="K56" s="1">
        <f>IF($B56="Teralis",$C56*$D56*300000*IFERROR(VLOOKUP($F56,'Koef Material'!A:B,2,FALSE),1)*IFERROR(VLOOKUP($H56,'Koef Finishing'!A:B,2,FALSE),1)*IFERROR(VLOOKUP($I56,'Koef Kerumitan'!A:B,2,FALSE),1)+IFERROR(VLOOKUP($H56,'Koef Finishing'!A:C,3,FALSE),0)+IFERROR(VLOOKUP($I56,'Koef Kerumitan'!A:C,3,FALSE),0),$C56*$E56*(500000+MAX(0,($G56-0.8)/0.1*50000))*IFERROR(VLOOKUP($F56,'Koef Material'!A:B,2,FALSE),1)*IFERROR(VLOOKUP($H56,'Koef Finishing'!A:B,2,FALSE),1)*IFERROR(VLOOKUP($I56,'Koef Kerumitan'!A:B,2,FALSE),1)+IFERROR(VLOOKUP($H56,'Koef Finishing'!A:C,3,FALSE),0)+IFERROR(VLOOKUP($I56,'Koef Kerumitan'!A:C,3,FALSE),0))</f>
        <v>15040249.999999994</v>
      </c>
    </row>
    <row r="57" spans="1:11" x14ac:dyDescent="0.45">
      <c r="A57" s="1">
        <v>56</v>
      </c>
      <c r="B57" s="1" t="s">
        <v>22</v>
      </c>
      <c r="C57" s="3">
        <v>1</v>
      </c>
      <c r="E57" s="1">
        <v>35.6</v>
      </c>
      <c r="F57" s="1" t="s">
        <v>20</v>
      </c>
      <c r="G57" s="1">
        <v>1.5</v>
      </c>
      <c r="H57" s="1" t="s">
        <v>19</v>
      </c>
      <c r="I57" s="1" t="s">
        <v>14</v>
      </c>
      <c r="J57" s="3" t="str">
        <f t="shared" si="0"/>
        <v>Per m²</v>
      </c>
      <c r="K57" s="1">
        <f>IF($B57="Teralis",$C57*$D57*300000*IFERROR(VLOOKUP($F57,'Koef Material'!A:B,2,FALSE),1)*IFERROR(VLOOKUP($H57,'Koef Finishing'!A:B,2,FALSE),1)*IFERROR(VLOOKUP($I57,'Koef Kerumitan'!A:B,2,FALSE),1)+IFERROR(VLOOKUP($H57,'Koef Finishing'!A:C,3,FALSE),0)+IFERROR(VLOOKUP($I57,'Koef Kerumitan'!A:C,3,FALSE),0),$C57*$E57*(500000+MAX(0,($G57-0.8)/0.1*50000))*IFERROR(VLOOKUP($F57,'Koef Material'!A:B,2,FALSE),1)*IFERROR(VLOOKUP($H57,'Koef Finishing'!A:B,2,FALSE),1)*IFERROR(VLOOKUP($I57,'Koef Kerumitan'!A:B,2,FALSE),1)+IFERROR(VLOOKUP($H57,'Koef Finishing'!A:C,3,FALSE),0)+IFERROR(VLOOKUP($I57,'Koef Kerumitan'!A:C,3,FALSE),0))</f>
        <v>43271800</v>
      </c>
    </row>
    <row r="58" spans="1:11" x14ac:dyDescent="0.45">
      <c r="A58" s="1">
        <v>57</v>
      </c>
      <c r="B58" s="1" t="s">
        <v>18</v>
      </c>
      <c r="C58" s="3">
        <v>1</v>
      </c>
      <c r="E58" s="1">
        <v>15.4</v>
      </c>
      <c r="F58" s="1" t="s">
        <v>9</v>
      </c>
      <c r="G58" s="1">
        <v>0.9</v>
      </c>
      <c r="H58" s="1" t="s">
        <v>19</v>
      </c>
      <c r="I58" s="1" t="s">
        <v>14</v>
      </c>
      <c r="J58" s="3" t="str">
        <f t="shared" si="0"/>
        <v>Per m²</v>
      </c>
      <c r="K58" s="1">
        <f>IF($B58="Teralis",$C58*$D58*300000*IFERROR(VLOOKUP($F58,'Koef Material'!A:B,2,FALSE),1)*IFERROR(VLOOKUP($H58,'Koef Finishing'!A:B,2,FALSE),1)*IFERROR(VLOOKUP($I58,'Koef Kerumitan'!A:B,2,FALSE),1)+IFERROR(VLOOKUP($H58,'Koef Finishing'!A:C,3,FALSE),0)+IFERROR(VLOOKUP($I58,'Koef Kerumitan'!A:C,3,FALSE),0),$C58*$E58*(500000+MAX(0,($G58-0.8)/0.1*50000))*IFERROR(VLOOKUP($F58,'Koef Material'!A:B,2,FALSE),1)*IFERROR(VLOOKUP($H58,'Koef Finishing'!A:B,2,FALSE),1)*IFERROR(VLOOKUP($I58,'Koef Kerumitan'!A:B,2,FALSE),1)+IFERROR(VLOOKUP($H58,'Koef Finishing'!A:C,3,FALSE),0)+IFERROR(VLOOKUP($I58,'Koef Kerumitan'!A:C,3,FALSE),0))</f>
        <v>9317000</v>
      </c>
    </row>
    <row r="59" spans="1:11" x14ac:dyDescent="0.45">
      <c r="A59" s="1">
        <v>58</v>
      </c>
      <c r="B59" s="1" t="s">
        <v>18</v>
      </c>
      <c r="C59" s="3">
        <v>1</v>
      </c>
      <c r="E59" s="1">
        <v>17.5</v>
      </c>
      <c r="F59" s="1" t="s">
        <v>9</v>
      </c>
      <c r="G59" s="1">
        <v>0.9</v>
      </c>
      <c r="H59" s="1" t="s">
        <v>19</v>
      </c>
      <c r="I59" s="1" t="s">
        <v>11</v>
      </c>
      <c r="J59" s="3" t="str">
        <f t="shared" si="0"/>
        <v>Per m²</v>
      </c>
      <c r="K59" s="1">
        <f>IF($B59="Teralis",$C59*$D59*300000*IFERROR(VLOOKUP($F59,'Koef Material'!A:B,2,FALSE),1)*IFERROR(VLOOKUP($H59,'Koef Finishing'!A:B,2,FALSE),1)*IFERROR(VLOOKUP($I59,'Koef Kerumitan'!A:B,2,FALSE),1)+IFERROR(VLOOKUP($H59,'Koef Finishing'!A:C,3,FALSE),0)+IFERROR(VLOOKUP($I59,'Koef Kerumitan'!A:C,3,FALSE),0),$C59*$E59*(500000+MAX(0,($G59-0.8)/0.1*50000))*IFERROR(VLOOKUP($F59,'Koef Material'!A:B,2,FALSE),1)*IFERROR(VLOOKUP($H59,'Koef Finishing'!A:B,2,FALSE),1)*IFERROR(VLOOKUP($I59,'Koef Kerumitan'!A:B,2,FALSE),1)+IFERROR(VLOOKUP($H59,'Koef Finishing'!A:C,3,FALSE),0)+IFERROR(VLOOKUP($I59,'Koef Kerumitan'!A:C,3,FALSE),0))</f>
        <v>12755000</v>
      </c>
    </row>
    <row r="60" spans="1:11" x14ac:dyDescent="0.45">
      <c r="A60" s="1">
        <v>59</v>
      </c>
      <c r="B60" s="1" t="s">
        <v>15</v>
      </c>
      <c r="C60" s="3">
        <v>1</v>
      </c>
      <c r="D60">
        <v>8</v>
      </c>
      <c r="E60" s="1">
        <v>0</v>
      </c>
      <c r="F60" s="1" t="s">
        <v>20</v>
      </c>
      <c r="G60" s="1">
        <v>1.8</v>
      </c>
      <c r="H60" s="1" t="s">
        <v>19</v>
      </c>
      <c r="I60" s="1" t="s">
        <v>14</v>
      </c>
      <c r="J60" s="3" t="str">
        <f t="shared" si="0"/>
        <v>Per Lubang</v>
      </c>
      <c r="K60" s="1">
        <f>IF($B60="Teralis",$C60*$D60*300000*IFERROR(VLOOKUP($F60,'Koef Material'!A:B,2,FALSE),1)*IFERROR(VLOOKUP($H60,'Koef Finishing'!A:B,2,FALSE),1)*IFERROR(VLOOKUP($I60,'Koef Kerumitan'!A:B,2,FALSE),1)+IFERROR(VLOOKUP($H60,'Koef Finishing'!A:C,3,FALSE),0)+IFERROR(VLOOKUP($I60,'Koef Kerumitan'!A:C,3,FALSE),0),$C60*$E60*(500000+MAX(0,($G60-0.8)/0.1*50000))*IFERROR(VLOOKUP($F60,'Koef Material'!A:B,2,FALSE),1)*IFERROR(VLOOKUP($H60,'Koef Finishing'!A:B,2,FALSE),1)*IFERROR(VLOOKUP($I60,'Koef Kerumitan'!A:B,2,FALSE),1)+IFERROR(VLOOKUP($H60,'Koef Finishing'!A:C,3,FALSE),0)+IFERROR(VLOOKUP($I60,'Koef Kerumitan'!A:C,3,FALSE),0))</f>
        <v>3432000.0000000005</v>
      </c>
    </row>
    <row r="61" spans="1:11" x14ac:dyDescent="0.45">
      <c r="A61" s="1">
        <v>60</v>
      </c>
      <c r="B61" s="1" t="s">
        <v>22</v>
      </c>
      <c r="C61" s="3">
        <v>1</v>
      </c>
      <c r="E61" s="1">
        <v>21.5</v>
      </c>
      <c r="F61" s="1" t="s">
        <v>12</v>
      </c>
      <c r="G61" s="1">
        <v>2.2999999999999998</v>
      </c>
      <c r="H61" s="1" t="s">
        <v>19</v>
      </c>
      <c r="I61" s="1" t="s">
        <v>11</v>
      </c>
      <c r="J61" s="3" t="str">
        <f t="shared" si="0"/>
        <v>Per m²</v>
      </c>
      <c r="K61" s="1">
        <f>IF($B61="Teralis",$C61*$D61*300000*IFERROR(VLOOKUP($F61,'Koef Material'!A:B,2,FALSE),1)*IFERROR(VLOOKUP($H61,'Koef Finishing'!A:B,2,FALSE),1)*IFERROR(VLOOKUP($I61,'Koef Kerumitan'!A:B,2,FALSE),1)+IFERROR(VLOOKUP($H61,'Koef Finishing'!A:C,3,FALSE),0)+IFERROR(VLOOKUP($I61,'Koef Kerumitan'!A:C,3,FALSE),0),$C61*$E61*(500000+MAX(0,($G61-0.8)/0.1*50000))*IFERROR(VLOOKUP($F61,'Koef Material'!A:B,2,FALSE),1)*IFERROR(VLOOKUP($H61,'Koef Finishing'!A:B,2,FALSE),1)*IFERROR(VLOOKUP($I61,'Koef Kerumitan'!A:B,2,FALSE),1)+IFERROR(VLOOKUP($H61,'Koef Finishing'!A:C,3,FALSE),0)+IFERROR(VLOOKUP($I61,'Koef Kerumitan'!A:C,3,FALSE),0))</f>
        <v>40846249.999999993</v>
      </c>
    </row>
    <row r="62" spans="1:11" x14ac:dyDescent="0.45">
      <c r="A62" s="1">
        <v>61</v>
      </c>
      <c r="B62" s="1" t="s">
        <v>8</v>
      </c>
      <c r="C62" s="3">
        <v>1</v>
      </c>
      <c r="E62" s="1">
        <v>7.8</v>
      </c>
      <c r="F62" s="1" t="s">
        <v>9</v>
      </c>
      <c r="G62" s="1">
        <v>1.2</v>
      </c>
      <c r="H62" s="1" t="s">
        <v>17</v>
      </c>
      <c r="I62" s="1" t="s">
        <v>21</v>
      </c>
      <c r="J62" s="3" t="str">
        <f t="shared" si="0"/>
        <v>Per Unit</v>
      </c>
      <c r="K62" s="1">
        <f>IF($B62="Teralis",$C62*$D62*300000*IFERROR(VLOOKUP($F62,'Koef Material'!A:B,2,FALSE),1)*IFERROR(VLOOKUP($H62,'Koef Finishing'!A:B,2,FALSE),1)*IFERROR(VLOOKUP($I62,'Koef Kerumitan'!A:B,2,FALSE),1)+IFERROR(VLOOKUP($H62,'Koef Finishing'!A:C,3,FALSE),0)+IFERROR(VLOOKUP($I62,'Koef Kerumitan'!A:C,3,FALSE),0),$C62*$E62*(500000+MAX(0,($G62-0.8)/0.1*50000))*IFERROR(VLOOKUP($F62,'Koef Material'!A:B,2,FALSE),1)*IFERROR(VLOOKUP($H62,'Koef Finishing'!A:B,2,FALSE),1)*IFERROR(VLOOKUP($I62,'Koef Kerumitan'!A:B,2,FALSE),1)+IFERROR(VLOOKUP($H62,'Koef Finishing'!A:C,3,FALSE),0)+IFERROR(VLOOKUP($I62,'Koef Kerumitan'!A:C,3,FALSE),0))</f>
        <v>9618499.9999999981</v>
      </c>
    </row>
    <row r="63" spans="1:11" x14ac:dyDescent="0.45">
      <c r="A63" s="1">
        <v>62</v>
      </c>
      <c r="B63" s="1" t="s">
        <v>18</v>
      </c>
      <c r="C63" s="3">
        <v>1</v>
      </c>
      <c r="E63" s="1">
        <v>12.4</v>
      </c>
      <c r="F63" s="1" t="s">
        <v>12</v>
      </c>
      <c r="G63" s="1">
        <v>2</v>
      </c>
      <c r="H63" s="1" t="s">
        <v>13</v>
      </c>
      <c r="I63" s="1" t="s">
        <v>21</v>
      </c>
      <c r="J63" s="3" t="str">
        <f t="shared" si="0"/>
        <v>Per m²</v>
      </c>
      <c r="K63" s="1">
        <f>IF($B63="Teralis",$C63*$D63*300000*IFERROR(VLOOKUP($F63,'Koef Material'!A:B,2,FALSE),1)*IFERROR(VLOOKUP($H63,'Koef Finishing'!A:B,2,FALSE),1)*IFERROR(VLOOKUP($I63,'Koef Kerumitan'!A:B,2,FALSE),1)+IFERROR(VLOOKUP($H63,'Koef Finishing'!A:C,3,FALSE),0)+IFERROR(VLOOKUP($I63,'Koef Kerumitan'!A:C,3,FALSE),0),$C63*$E63*(500000+MAX(0,($G63-0.8)/0.1*50000))*IFERROR(VLOOKUP($F63,'Koef Material'!A:B,2,FALSE),1)*IFERROR(VLOOKUP($H63,'Koef Finishing'!A:B,2,FALSE),1)*IFERROR(VLOOKUP($I63,'Koef Kerumitan'!A:B,2,FALSE),1)+IFERROR(VLOOKUP($H63,'Koef Finishing'!A:C,3,FALSE),0)+IFERROR(VLOOKUP($I63,'Koef Kerumitan'!A:C,3,FALSE),0))</f>
        <v>23628999.999999996</v>
      </c>
    </row>
    <row r="64" spans="1:11" x14ac:dyDescent="0.45">
      <c r="A64" s="1">
        <v>63</v>
      </c>
      <c r="B64" s="1" t="s">
        <v>15</v>
      </c>
      <c r="C64" s="3">
        <v>1</v>
      </c>
      <c r="E64" s="1">
        <v>10</v>
      </c>
      <c r="F64" s="1" t="s">
        <v>12</v>
      </c>
      <c r="G64" s="1">
        <v>2.2999999999999998</v>
      </c>
      <c r="H64" s="1" t="s">
        <v>19</v>
      </c>
      <c r="I64" s="1" t="s">
        <v>11</v>
      </c>
      <c r="J64" s="3" t="str">
        <f t="shared" si="0"/>
        <v>Per Lubang</v>
      </c>
      <c r="K64" s="1">
        <f>IF($B64="Teralis",$C64*$D64*300000*IFERROR(VLOOKUP($F64,'Koef Material'!A:B,2,FALSE),1)*IFERROR(VLOOKUP($H64,'Koef Finishing'!A:B,2,FALSE),1)*IFERROR(VLOOKUP($I64,'Koef Kerumitan'!A:B,2,FALSE),1)+IFERROR(VLOOKUP($H64,'Koef Finishing'!A:C,3,FALSE),0)+IFERROR(VLOOKUP($I64,'Koef Kerumitan'!A:C,3,FALSE),0),$C64*$E64*(500000+MAX(0,($G64-0.8)/0.1*50000))*IFERROR(VLOOKUP($F64,'Koef Material'!A:B,2,FALSE),1)*IFERROR(VLOOKUP($H64,'Koef Finishing'!A:B,2,FALSE),1)*IFERROR(VLOOKUP($I64,'Koef Kerumitan'!A:B,2,FALSE),1)+IFERROR(VLOOKUP($H64,'Koef Finishing'!A:C,3,FALSE),0)+IFERROR(VLOOKUP($I64,'Koef Kerumitan'!A:C,3,FALSE),0))</f>
        <v>50000</v>
      </c>
    </row>
    <row r="65" spans="1:11" x14ac:dyDescent="0.45">
      <c r="A65" s="1">
        <v>64</v>
      </c>
      <c r="B65" s="1" t="s">
        <v>18</v>
      </c>
      <c r="C65" s="3">
        <v>1</v>
      </c>
      <c r="E65" s="1">
        <v>13.5</v>
      </c>
      <c r="F65" s="1" t="s">
        <v>16</v>
      </c>
      <c r="G65" s="1">
        <v>2</v>
      </c>
      <c r="H65" s="1" t="s">
        <v>13</v>
      </c>
      <c r="I65" s="1" t="s">
        <v>11</v>
      </c>
      <c r="J65" s="3" t="str">
        <f t="shared" si="0"/>
        <v>Per m²</v>
      </c>
      <c r="K65" s="1">
        <f>IF($B65="Teralis",$C65*$D65*300000*IFERROR(VLOOKUP($F65,'Koef Material'!A:B,2,FALSE),1)*IFERROR(VLOOKUP($H65,'Koef Finishing'!A:B,2,FALSE),1)*IFERROR(VLOOKUP($I65,'Koef Kerumitan'!A:B,2,FALSE),1)+IFERROR(VLOOKUP($H65,'Koef Finishing'!A:C,3,FALSE),0)+IFERROR(VLOOKUP($I65,'Koef Kerumitan'!A:C,3,FALSE),0),$C65*$E65*(500000+MAX(0,($G65-0.8)/0.1*50000))*IFERROR(VLOOKUP($F65,'Koef Material'!A:B,2,FALSE),1)*IFERROR(VLOOKUP($H65,'Koef Finishing'!A:B,2,FALSE),1)*IFERROR(VLOOKUP($I65,'Koef Kerumitan'!A:B,2,FALSE),1)+IFERROR(VLOOKUP($H65,'Koef Finishing'!A:C,3,FALSE),0)+IFERROR(VLOOKUP($I65,'Koef Kerumitan'!A:C,3,FALSE),0))</f>
        <v>21434000</v>
      </c>
    </row>
    <row r="66" spans="1:11" x14ac:dyDescent="0.45">
      <c r="A66" s="1">
        <v>65</v>
      </c>
      <c r="B66" s="1" t="s">
        <v>22</v>
      </c>
      <c r="C66" s="3">
        <v>1</v>
      </c>
      <c r="E66" s="1">
        <v>40.6</v>
      </c>
      <c r="F66" s="1" t="s">
        <v>16</v>
      </c>
      <c r="G66" s="1">
        <v>2</v>
      </c>
      <c r="H66" s="1" t="s">
        <v>19</v>
      </c>
      <c r="I66" s="1" t="s">
        <v>14</v>
      </c>
      <c r="J66" s="3" t="str">
        <f t="shared" si="0"/>
        <v>Per m²</v>
      </c>
      <c r="K66" s="1">
        <f>IF($B66="Teralis",$C66*$D66*300000*IFERROR(VLOOKUP($F66,'Koef Material'!A:B,2,FALSE),1)*IFERROR(VLOOKUP($H66,'Koef Finishing'!A:B,2,FALSE),1)*IFERROR(VLOOKUP($I66,'Koef Kerumitan'!A:B,2,FALSE),1)+IFERROR(VLOOKUP($H66,'Koef Finishing'!A:C,3,FALSE),0)+IFERROR(VLOOKUP($I66,'Koef Kerumitan'!A:C,3,FALSE),0),$C66*$E66*(500000+MAX(0,($G66-0.8)/0.1*50000))*IFERROR(VLOOKUP($F66,'Koef Material'!A:B,2,FALSE),1)*IFERROR(VLOOKUP($H66,'Koef Finishing'!A:B,2,FALSE),1)*IFERROR(VLOOKUP($I66,'Koef Kerumitan'!A:B,2,FALSE),1)+IFERROR(VLOOKUP($H66,'Koef Finishing'!A:C,3,FALSE),0)+IFERROR(VLOOKUP($I66,'Koef Kerumitan'!A:C,3,FALSE),0))</f>
        <v>58951200.000000007</v>
      </c>
    </row>
    <row r="67" spans="1:11" x14ac:dyDescent="0.45">
      <c r="A67" s="1">
        <v>66</v>
      </c>
      <c r="B67" s="1" t="s">
        <v>22</v>
      </c>
      <c r="C67" s="3">
        <v>1</v>
      </c>
      <c r="E67" s="1">
        <v>14.7</v>
      </c>
      <c r="F67" s="1" t="s">
        <v>16</v>
      </c>
      <c r="G67" s="1">
        <v>2</v>
      </c>
      <c r="H67" s="1" t="s">
        <v>10</v>
      </c>
      <c r="I67" s="1" t="s">
        <v>14</v>
      </c>
      <c r="J67" s="3" t="str">
        <f t="shared" ref="J67:J122" si="1">IF(B67="Teralis","Per Lubang",IF(OR(B67="Kanopi",B67="Pagar",B67="Railing"),"Per m²","Per Unit"))</f>
        <v>Per m²</v>
      </c>
      <c r="K67" s="1">
        <f>IF($B67="Teralis",$C67*$D67*300000*IFERROR(VLOOKUP($F67,'Koef Material'!A:B,2,FALSE),1)*IFERROR(VLOOKUP($H67,'Koef Finishing'!A:B,2,FALSE),1)*IFERROR(VLOOKUP($I67,'Koef Kerumitan'!A:B,2,FALSE),1)+IFERROR(VLOOKUP($H67,'Koef Finishing'!A:C,3,FALSE),0)+IFERROR(VLOOKUP($I67,'Koef Kerumitan'!A:C,3,FALSE),0),$C67*$E67*(500000+MAX(0,($G67-0.8)/0.1*50000))*IFERROR(VLOOKUP($F67,'Koef Material'!A:B,2,FALSE),1)*IFERROR(VLOOKUP($H67,'Koef Finishing'!A:B,2,FALSE),1)*IFERROR(VLOOKUP($I67,'Koef Kerumitan'!A:B,2,FALSE),1)+IFERROR(VLOOKUP($H67,'Koef Finishing'!A:C,3,FALSE),0)+IFERROR(VLOOKUP($I67,'Koef Kerumitan'!A:C,3,FALSE),0))</f>
        <v>27165600</v>
      </c>
    </row>
    <row r="68" spans="1:11" x14ac:dyDescent="0.45">
      <c r="A68" s="1">
        <v>67</v>
      </c>
      <c r="B68" s="1" t="s">
        <v>18</v>
      </c>
      <c r="C68" s="3">
        <v>1</v>
      </c>
      <c r="E68" s="1">
        <v>29.5</v>
      </c>
      <c r="F68" s="1" t="s">
        <v>12</v>
      </c>
      <c r="G68" s="1">
        <v>2.2999999999999998</v>
      </c>
      <c r="H68" s="1" t="s">
        <v>19</v>
      </c>
      <c r="I68" s="1" t="s">
        <v>11</v>
      </c>
      <c r="J68" s="3" t="str">
        <f t="shared" si="1"/>
        <v>Per m²</v>
      </c>
      <c r="K68" s="1">
        <f>IF($B68="Teralis",$C68*$D68*300000*IFERROR(VLOOKUP($F68,'Koef Material'!A:B,2,FALSE),1)*IFERROR(VLOOKUP($H68,'Koef Finishing'!A:B,2,FALSE),1)*IFERROR(VLOOKUP($I68,'Koef Kerumitan'!A:B,2,FALSE),1)+IFERROR(VLOOKUP($H68,'Koef Finishing'!A:C,3,FALSE),0)+IFERROR(VLOOKUP($I68,'Koef Kerumitan'!A:C,3,FALSE),0),$C68*$E68*(500000+MAX(0,($G68-0.8)/0.1*50000))*IFERROR(VLOOKUP($F68,'Koef Material'!A:B,2,FALSE),1)*IFERROR(VLOOKUP($H68,'Koef Finishing'!A:B,2,FALSE),1)*IFERROR(VLOOKUP($I68,'Koef Kerumitan'!A:B,2,FALSE),1)+IFERROR(VLOOKUP($H68,'Koef Finishing'!A:C,3,FALSE),0)+IFERROR(VLOOKUP($I68,'Koef Kerumitan'!A:C,3,FALSE),0))</f>
        <v>56026249.999999978</v>
      </c>
    </row>
    <row r="69" spans="1:11" x14ac:dyDescent="0.45">
      <c r="A69" s="1">
        <v>68</v>
      </c>
      <c r="B69" s="1" t="s">
        <v>15</v>
      </c>
      <c r="C69" s="3">
        <v>1</v>
      </c>
      <c r="D69">
        <v>8</v>
      </c>
      <c r="E69" s="1">
        <v>0</v>
      </c>
      <c r="F69" s="1" t="s">
        <v>12</v>
      </c>
      <c r="G69" s="1">
        <v>2</v>
      </c>
      <c r="H69" s="1" t="s">
        <v>19</v>
      </c>
      <c r="I69" s="1" t="s">
        <v>14</v>
      </c>
      <c r="J69" s="3" t="str">
        <f t="shared" si="1"/>
        <v>Per Lubang</v>
      </c>
      <c r="K69" s="1">
        <f>IF($B69="Teralis",$C69*$D69*300000*IFERROR(VLOOKUP($F69,'Koef Material'!A:B,2,FALSE),1)*IFERROR(VLOOKUP($H69,'Koef Finishing'!A:B,2,FALSE),1)*IFERROR(VLOOKUP($I69,'Koef Kerumitan'!A:B,2,FALSE),1)+IFERROR(VLOOKUP($H69,'Koef Finishing'!A:C,3,FALSE),0)+IFERROR(VLOOKUP($I69,'Koef Kerumitan'!A:C,3,FALSE),0),$C69*$E69*(500000+MAX(0,($G69-0.8)/0.1*50000))*IFERROR(VLOOKUP($F69,'Koef Material'!A:B,2,FALSE),1)*IFERROR(VLOOKUP($H69,'Koef Finishing'!A:B,2,FALSE),1)*IFERROR(VLOOKUP($I69,'Koef Kerumitan'!A:B,2,FALSE),1)+IFERROR(VLOOKUP($H69,'Koef Finishing'!A:C,3,FALSE),0)+IFERROR(VLOOKUP($I69,'Koef Kerumitan'!A:C,3,FALSE),0))</f>
        <v>3036000.0000000005</v>
      </c>
    </row>
    <row r="70" spans="1:11" x14ac:dyDescent="0.45">
      <c r="A70" s="1">
        <v>69</v>
      </c>
      <c r="B70" s="1" t="s">
        <v>18</v>
      </c>
      <c r="C70" s="3">
        <v>1</v>
      </c>
      <c r="E70" s="1">
        <v>20.3</v>
      </c>
      <c r="F70" s="1" t="s">
        <v>9</v>
      </c>
      <c r="G70" s="1">
        <v>0.8</v>
      </c>
      <c r="H70" s="1" t="s">
        <v>10</v>
      </c>
      <c r="I70" s="1" t="s">
        <v>14</v>
      </c>
      <c r="J70" s="3" t="str">
        <f t="shared" si="1"/>
        <v>Per m²</v>
      </c>
      <c r="K70" s="1">
        <f>IF($B70="Teralis",$C70*$D70*300000*IFERROR(VLOOKUP($F70,'Koef Material'!A:B,2,FALSE),1)*IFERROR(VLOOKUP($H70,'Koef Finishing'!A:B,2,FALSE),1)*IFERROR(VLOOKUP($I70,'Koef Kerumitan'!A:B,2,FALSE),1)+IFERROR(VLOOKUP($H70,'Koef Finishing'!A:C,3,FALSE),0)+IFERROR(VLOOKUP($I70,'Koef Kerumitan'!A:C,3,FALSE),0),$C70*$E70*(500000+MAX(0,($G70-0.8)/0.1*50000))*IFERROR(VLOOKUP($F70,'Koef Material'!A:B,2,FALSE),1)*IFERROR(VLOOKUP($H70,'Koef Finishing'!A:B,2,FALSE),1)*IFERROR(VLOOKUP($I70,'Koef Kerumitan'!A:B,2,FALSE),1)+IFERROR(VLOOKUP($H70,'Koef Finishing'!A:C,3,FALSE),0)+IFERROR(VLOOKUP($I70,'Koef Kerumitan'!A:C,3,FALSE),0))</f>
        <v>14210000</v>
      </c>
    </row>
    <row r="71" spans="1:11" x14ac:dyDescent="0.45">
      <c r="A71" s="1">
        <v>70</v>
      </c>
      <c r="B71" s="1" t="s">
        <v>22</v>
      </c>
      <c r="C71" s="3">
        <v>1</v>
      </c>
      <c r="E71" s="1">
        <v>25.1</v>
      </c>
      <c r="F71" s="1" t="s">
        <v>20</v>
      </c>
      <c r="G71" s="1">
        <v>1.8</v>
      </c>
      <c r="H71" s="1" t="s">
        <v>17</v>
      </c>
      <c r="I71" s="1" t="s">
        <v>14</v>
      </c>
      <c r="J71" s="3" t="str">
        <f t="shared" si="1"/>
        <v>Per m²</v>
      </c>
      <c r="K71" s="1">
        <f>IF($B71="Teralis",$C71*$D71*300000*IFERROR(VLOOKUP($F71,'Koef Material'!A:B,2,FALSE),1)*IFERROR(VLOOKUP($H71,'Koef Finishing'!A:B,2,FALSE),1)*IFERROR(VLOOKUP($I71,'Koef Kerumitan'!A:B,2,FALSE),1)+IFERROR(VLOOKUP($H71,'Koef Finishing'!A:C,3,FALSE),0)+IFERROR(VLOOKUP($I71,'Koef Kerumitan'!A:C,3,FALSE),0),$C71*$E71*(500000+MAX(0,($G71-0.8)/0.1*50000))*IFERROR(VLOOKUP($F71,'Koef Material'!A:B,2,FALSE),1)*IFERROR(VLOOKUP($H71,'Koef Finishing'!A:B,2,FALSE),1)*IFERROR(VLOOKUP($I71,'Koef Kerumitan'!A:B,2,FALSE),1)+IFERROR(VLOOKUP($H71,'Koef Finishing'!A:C,3,FALSE),0)+IFERROR(VLOOKUP($I71,'Koef Kerumitan'!A:C,3,FALSE),0))</f>
        <v>37624500</v>
      </c>
    </row>
    <row r="72" spans="1:11" x14ac:dyDescent="0.45">
      <c r="A72" s="1">
        <v>71</v>
      </c>
      <c r="B72" s="1" t="s">
        <v>15</v>
      </c>
      <c r="C72" s="3">
        <v>1</v>
      </c>
      <c r="D72">
        <v>8</v>
      </c>
      <c r="E72" s="1">
        <v>0</v>
      </c>
      <c r="F72" s="1" t="s">
        <v>12</v>
      </c>
      <c r="G72" s="1">
        <v>2.2999999999999998</v>
      </c>
      <c r="H72" s="1" t="s">
        <v>10</v>
      </c>
      <c r="I72" s="1" t="s">
        <v>14</v>
      </c>
      <c r="J72" s="3" t="str">
        <f t="shared" si="1"/>
        <v>Per Lubang</v>
      </c>
      <c r="K72" s="1">
        <f>IF($B72="Teralis",$C72*$D72*300000*IFERROR(VLOOKUP($F72,'Koef Material'!A:B,2,FALSE),1)*IFERROR(VLOOKUP($H72,'Koef Finishing'!A:B,2,FALSE),1)*IFERROR(VLOOKUP($I72,'Koef Kerumitan'!A:B,2,FALSE),1)+IFERROR(VLOOKUP($H72,'Koef Finishing'!A:C,3,FALSE),0)+IFERROR(VLOOKUP($I72,'Koef Kerumitan'!A:C,3,FALSE),0),$C72*$E72*(500000+MAX(0,($G72-0.8)/0.1*50000))*IFERROR(VLOOKUP($F72,'Koef Material'!A:B,2,FALSE),1)*IFERROR(VLOOKUP($H72,'Koef Finishing'!A:B,2,FALSE),1)*IFERROR(VLOOKUP($I72,'Koef Kerumitan'!A:B,2,FALSE),1)+IFERROR(VLOOKUP($H72,'Koef Finishing'!A:C,3,FALSE),0)+IFERROR(VLOOKUP($I72,'Koef Kerumitan'!A:C,3,FALSE),0))</f>
        <v>3863999.9999999995</v>
      </c>
    </row>
    <row r="73" spans="1:11" x14ac:dyDescent="0.45">
      <c r="A73" s="1">
        <v>72</v>
      </c>
      <c r="B73" s="1" t="s">
        <v>18</v>
      </c>
      <c r="C73" s="3">
        <v>1</v>
      </c>
      <c r="E73" s="1">
        <v>22.5</v>
      </c>
      <c r="F73" s="1" t="s">
        <v>16</v>
      </c>
      <c r="G73" s="1">
        <v>1.5</v>
      </c>
      <c r="H73" s="1" t="s">
        <v>17</v>
      </c>
      <c r="I73" s="1" t="s">
        <v>14</v>
      </c>
      <c r="J73" s="3" t="str">
        <f t="shared" si="1"/>
        <v>Per m²</v>
      </c>
      <c r="K73" s="1">
        <f>IF($B73="Teralis",$C73*$D73*300000*IFERROR(VLOOKUP($F73,'Koef Material'!A:B,2,FALSE),1)*IFERROR(VLOOKUP($H73,'Koef Finishing'!A:B,2,FALSE),1)*IFERROR(VLOOKUP($I73,'Koef Kerumitan'!A:B,2,FALSE),1)+IFERROR(VLOOKUP($H73,'Koef Finishing'!A:C,3,FALSE),0)+IFERROR(VLOOKUP($I73,'Koef Kerumitan'!A:C,3,FALSE),0),$C73*$E73*(500000+MAX(0,($G73-0.8)/0.1*50000))*IFERROR(VLOOKUP($F73,'Koef Material'!A:B,2,FALSE),1)*IFERROR(VLOOKUP($H73,'Koef Finishing'!A:B,2,FALSE),1)*IFERROR(VLOOKUP($I73,'Koef Kerumitan'!A:B,2,FALSE),1)+IFERROR(VLOOKUP($H73,'Koef Finishing'!A:C,3,FALSE),0)+IFERROR(VLOOKUP($I73,'Koef Kerumitan'!A:C,3,FALSE),0))</f>
        <v>26492499.999999996</v>
      </c>
    </row>
    <row r="74" spans="1:11" x14ac:dyDescent="0.45">
      <c r="A74" s="1">
        <v>73</v>
      </c>
      <c r="B74" s="1" t="s">
        <v>8</v>
      </c>
      <c r="C74" s="3">
        <v>1</v>
      </c>
      <c r="E74" s="1">
        <v>10.199999999999999</v>
      </c>
      <c r="F74" s="1" t="s">
        <v>9</v>
      </c>
      <c r="G74" s="1">
        <v>1</v>
      </c>
      <c r="H74" s="1" t="s">
        <v>19</v>
      </c>
      <c r="I74" s="1" t="s">
        <v>14</v>
      </c>
      <c r="J74" s="3" t="str">
        <f t="shared" si="1"/>
        <v>Per Unit</v>
      </c>
      <c r="K74" s="1">
        <f>IF($B74="Teralis",$C74*$D74*300000*IFERROR(VLOOKUP($F74,'Koef Material'!A:B,2,FALSE),1)*IFERROR(VLOOKUP($H74,'Koef Finishing'!A:B,2,FALSE),1)*IFERROR(VLOOKUP($I74,'Koef Kerumitan'!A:B,2,FALSE),1)+IFERROR(VLOOKUP($H74,'Koef Finishing'!A:C,3,FALSE),0)+IFERROR(VLOOKUP($I74,'Koef Kerumitan'!A:C,3,FALSE),0),$C74*$E74*(500000+MAX(0,($G74-0.8)/0.1*50000))*IFERROR(VLOOKUP($F74,'Koef Material'!A:B,2,FALSE),1)*IFERROR(VLOOKUP($H74,'Koef Finishing'!A:B,2,FALSE),1)*IFERROR(VLOOKUP($I74,'Koef Kerumitan'!A:B,2,FALSE),1)+IFERROR(VLOOKUP($H74,'Koef Finishing'!A:C,3,FALSE),0)+IFERROR(VLOOKUP($I74,'Koef Kerumitan'!A:C,3,FALSE),0))</f>
        <v>6732000.0000000009</v>
      </c>
    </row>
    <row r="75" spans="1:11" x14ac:dyDescent="0.45">
      <c r="A75" s="1">
        <v>74</v>
      </c>
      <c r="B75" s="1" t="s">
        <v>8</v>
      </c>
      <c r="C75" s="3">
        <v>1</v>
      </c>
      <c r="E75" s="1">
        <v>10</v>
      </c>
      <c r="F75" s="1" t="s">
        <v>9</v>
      </c>
      <c r="G75" s="1">
        <v>1.2</v>
      </c>
      <c r="H75" s="1" t="s">
        <v>10</v>
      </c>
      <c r="I75" s="1" t="s">
        <v>21</v>
      </c>
      <c r="J75" s="3" t="str">
        <f t="shared" si="1"/>
        <v>Per Unit</v>
      </c>
      <c r="K75" s="1">
        <f>IF($B75="Teralis",$C75*$D75*300000*IFERROR(VLOOKUP($F75,'Koef Material'!A:B,2,FALSE),1)*IFERROR(VLOOKUP($H75,'Koef Finishing'!A:B,2,FALSE),1)*IFERROR(VLOOKUP($I75,'Koef Kerumitan'!A:B,2,FALSE),1)+IFERROR(VLOOKUP($H75,'Koef Finishing'!A:C,3,FALSE),0)+IFERROR(VLOOKUP($I75,'Koef Kerumitan'!A:C,3,FALSE),0),$C75*$E75*(500000+MAX(0,($G75-0.8)/0.1*50000))*IFERROR(VLOOKUP($F75,'Koef Material'!A:B,2,FALSE),1)*IFERROR(VLOOKUP($H75,'Koef Finishing'!A:B,2,FALSE),1)*IFERROR(VLOOKUP($I75,'Koef Kerumitan'!A:B,2,FALSE),1)+IFERROR(VLOOKUP($H75,'Koef Finishing'!A:C,3,FALSE),0)+IFERROR(VLOOKUP($I75,'Koef Kerumitan'!A:C,3,FALSE),0))</f>
        <v>14800000</v>
      </c>
    </row>
    <row r="76" spans="1:11" x14ac:dyDescent="0.45">
      <c r="A76" s="1">
        <v>75</v>
      </c>
      <c r="B76" s="1" t="s">
        <v>8</v>
      </c>
      <c r="C76" s="3">
        <v>1</v>
      </c>
      <c r="E76" s="1">
        <v>15.1</v>
      </c>
      <c r="F76" s="1" t="s">
        <v>9</v>
      </c>
      <c r="G76" s="1">
        <v>1</v>
      </c>
      <c r="H76" s="1" t="s">
        <v>10</v>
      </c>
      <c r="I76" s="1" t="s">
        <v>11</v>
      </c>
      <c r="J76" s="3" t="str">
        <f t="shared" si="1"/>
        <v>Per Unit</v>
      </c>
      <c r="K76" s="1">
        <f>IF($B76="Teralis",$C76*$D76*300000*IFERROR(VLOOKUP($F76,'Koef Material'!A:B,2,FALSE),1)*IFERROR(VLOOKUP($H76,'Koef Finishing'!A:B,2,FALSE),1)*IFERROR(VLOOKUP($I76,'Koef Kerumitan'!A:B,2,FALSE),1)+IFERROR(VLOOKUP($H76,'Koef Finishing'!A:C,3,FALSE),0)+IFERROR(VLOOKUP($I76,'Koef Kerumitan'!A:C,3,FALSE),0),$C76*$E76*(500000+MAX(0,($G76-0.8)/0.1*50000))*IFERROR(VLOOKUP($F76,'Koef Material'!A:B,2,FALSE),1)*IFERROR(VLOOKUP($H76,'Koef Finishing'!A:B,2,FALSE),1)*IFERROR(VLOOKUP($I76,'Koef Kerumitan'!A:B,2,FALSE),1)+IFERROR(VLOOKUP($H76,'Koef Finishing'!A:C,3,FALSE),0)+IFERROR(VLOOKUP($I76,'Koef Kerumitan'!A:C,3,FALSE),0))</f>
        <v>15270800</v>
      </c>
    </row>
    <row r="77" spans="1:11" x14ac:dyDescent="0.45">
      <c r="A77" s="1">
        <v>76</v>
      </c>
      <c r="B77" s="1" t="s">
        <v>15</v>
      </c>
      <c r="C77" s="3">
        <v>1</v>
      </c>
      <c r="D77">
        <v>8</v>
      </c>
      <c r="E77" s="1">
        <v>0</v>
      </c>
      <c r="F77" s="1" t="s">
        <v>9</v>
      </c>
      <c r="G77" s="1">
        <v>0.8</v>
      </c>
      <c r="H77" s="1" t="s">
        <v>19</v>
      </c>
      <c r="I77" s="1" t="s">
        <v>14</v>
      </c>
      <c r="J77" s="3" t="str">
        <f t="shared" si="1"/>
        <v>Per Lubang</v>
      </c>
      <c r="K77" s="1">
        <f>IF($B77="Teralis",$C77*$D77*300000*IFERROR(VLOOKUP($F77,'Koef Material'!A:B,2,FALSE),1)*IFERROR(VLOOKUP($H77,'Koef Finishing'!A:B,2,FALSE),1)*IFERROR(VLOOKUP($I77,'Koef Kerumitan'!A:B,2,FALSE),1)+IFERROR(VLOOKUP($H77,'Koef Finishing'!A:C,3,FALSE),0)+IFERROR(VLOOKUP($I77,'Koef Kerumitan'!A:C,3,FALSE),0),$C77*$E77*(500000+MAX(0,($G77-0.8)/0.1*50000))*IFERROR(VLOOKUP($F77,'Koef Material'!A:B,2,FALSE),1)*IFERROR(VLOOKUP($H77,'Koef Finishing'!A:B,2,FALSE),1)*IFERROR(VLOOKUP($I77,'Koef Kerumitan'!A:B,2,FALSE),1)+IFERROR(VLOOKUP($H77,'Koef Finishing'!A:C,3,FALSE),0)+IFERROR(VLOOKUP($I77,'Koef Kerumitan'!A:C,3,FALSE),0))</f>
        <v>2640000</v>
      </c>
    </row>
    <row r="78" spans="1:11" x14ac:dyDescent="0.45">
      <c r="A78" s="1">
        <v>77</v>
      </c>
      <c r="B78" s="1" t="s">
        <v>18</v>
      </c>
      <c r="C78" s="3">
        <v>1</v>
      </c>
      <c r="E78" s="1">
        <v>8.1999999999999993</v>
      </c>
      <c r="F78" s="1" t="s">
        <v>20</v>
      </c>
      <c r="G78" s="1">
        <v>1.2</v>
      </c>
      <c r="H78" s="1" t="s">
        <v>17</v>
      </c>
      <c r="I78" s="1" t="s">
        <v>14</v>
      </c>
      <c r="J78" s="3" t="str">
        <f t="shared" si="1"/>
        <v>Per m²</v>
      </c>
      <c r="K78" s="1">
        <f>IF($B78="Teralis",$C78*$D78*300000*IFERROR(VLOOKUP($F78,'Koef Material'!A:B,2,FALSE),1)*IFERROR(VLOOKUP($H78,'Koef Finishing'!A:B,2,FALSE),1)*IFERROR(VLOOKUP($I78,'Koef Kerumitan'!A:B,2,FALSE),1)+IFERROR(VLOOKUP($H78,'Koef Finishing'!A:C,3,FALSE),0)+IFERROR(VLOOKUP($I78,'Koef Kerumitan'!A:C,3,FALSE),0),$C78*$E78*(500000+MAX(0,($G78-0.8)/0.1*50000))*IFERROR(VLOOKUP($F78,'Koef Material'!A:B,2,FALSE),1)*IFERROR(VLOOKUP($H78,'Koef Finishing'!A:B,2,FALSE),1)*IFERROR(VLOOKUP($I78,'Koef Kerumitan'!A:B,2,FALSE),1)+IFERROR(VLOOKUP($H78,'Koef Finishing'!A:C,3,FALSE),0)+IFERROR(VLOOKUP($I78,'Koef Kerumitan'!A:C,3,FALSE),0))</f>
        <v>8681299.9999999981</v>
      </c>
    </row>
    <row r="79" spans="1:11" x14ac:dyDescent="0.45">
      <c r="A79" s="1">
        <v>78</v>
      </c>
      <c r="B79" s="1" t="s">
        <v>22</v>
      </c>
      <c r="C79" s="3">
        <v>1</v>
      </c>
      <c r="E79" s="1">
        <v>12.3</v>
      </c>
      <c r="F79" s="1" t="s">
        <v>12</v>
      </c>
      <c r="G79" s="1">
        <v>1.6</v>
      </c>
      <c r="H79" s="1" t="s">
        <v>19</v>
      </c>
      <c r="I79" s="1" t="s">
        <v>11</v>
      </c>
      <c r="J79" s="3" t="str">
        <f t="shared" si="1"/>
        <v>Per m²</v>
      </c>
      <c r="K79" s="1">
        <f>IF($B79="Teralis",$C79*$D79*300000*IFERROR(VLOOKUP($F79,'Koef Material'!A:B,2,FALSE),1)*IFERROR(VLOOKUP($H79,'Koef Finishing'!A:B,2,FALSE),1)*IFERROR(VLOOKUP($I79,'Koef Kerumitan'!A:B,2,FALSE),1)+IFERROR(VLOOKUP($H79,'Koef Finishing'!A:C,3,FALSE),0)+IFERROR(VLOOKUP($I79,'Koef Kerumitan'!A:C,3,FALSE),0),$C79*$E79*(500000+MAX(0,($G79-0.8)/0.1*50000))*IFERROR(VLOOKUP($F79,'Koef Material'!A:B,2,FALSE),1)*IFERROR(VLOOKUP($H79,'Koef Finishing'!A:B,2,FALSE),1)*IFERROR(VLOOKUP($I79,'Koef Kerumitan'!A:B,2,FALSE),1)+IFERROR(VLOOKUP($H79,'Koef Finishing'!A:C,3,FALSE),0)+IFERROR(VLOOKUP($I79,'Koef Kerumitan'!A:C,3,FALSE),0))</f>
        <v>16854260</v>
      </c>
    </row>
    <row r="80" spans="1:11" x14ac:dyDescent="0.45">
      <c r="A80" s="1">
        <v>79</v>
      </c>
      <c r="B80" s="1" t="s">
        <v>8</v>
      </c>
      <c r="C80" s="3">
        <v>1</v>
      </c>
      <c r="E80" s="1">
        <v>17.7</v>
      </c>
      <c r="F80" s="1" t="s">
        <v>20</v>
      </c>
      <c r="G80" s="1">
        <v>1.5</v>
      </c>
      <c r="H80" s="1" t="s">
        <v>17</v>
      </c>
      <c r="I80" s="1" t="s">
        <v>11</v>
      </c>
      <c r="J80" s="3" t="str">
        <f t="shared" si="1"/>
        <v>Per Unit</v>
      </c>
      <c r="K80" s="1">
        <f>IF($B80="Teralis",$C80*$D80*300000*IFERROR(VLOOKUP($F80,'Koef Material'!A:B,2,FALSE),1)*IFERROR(VLOOKUP($H80,'Koef Finishing'!A:B,2,FALSE),1)*IFERROR(VLOOKUP($I80,'Koef Kerumitan'!A:B,2,FALSE),1)+IFERROR(VLOOKUP($H80,'Koef Finishing'!A:C,3,FALSE),0)+IFERROR(VLOOKUP($I80,'Koef Kerumitan'!A:C,3,FALSE),0),$C80*$E80*(500000+MAX(0,($G80-0.8)/0.1*50000))*IFERROR(VLOOKUP($F80,'Koef Material'!A:B,2,FALSE),1)*IFERROR(VLOOKUP($H80,'Koef Finishing'!A:B,2,FALSE),1)*IFERROR(VLOOKUP($I80,'Koef Kerumitan'!A:B,2,FALSE),1)+IFERROR(VLOOKUP($H80,'Koef Finishing'!A:C,3,FALSE),0)+IFERROR(VLOOKUP($I80,'Koef Kerumitan'!A:C,3,FALSE),0))</f>
        <v>27140730</v>
      </c>
    </row>
    <row r="81" spans="1:11" x14ac:dyDescent="0.45">
      <c r="A81" s="1">
        <v>80</v>
      </c>
      <c r="B81" s="1" t="s">
        <v>18</v>
      </c>
      <c r="C81" s="3">
        <v>1</v>
      </c>
      <c r="E81" s="1">
        <v>28.2</v>
      </c>
      <c r="F81" s="1" t="s">
        <v>9</v>
      </c>
      <c r="G81" s="1">
        <v>0.8</v>
      </c>
      <c r="H81" s="1" t="s">
        <v>19</v>
      </c>
      <c r="I81" s="1" t="s">
        <v>11</v>
      </c>
      <c r="J81" s="3" t="str">
        <f t="shared" si="1"/>
        <v>Per m²</v>
      </c>
      <c r="K81" s="1">
        <f>IF($B81="Teralis",$C81*$D81*300000*IFERROR(VLOOKUP($F81,'Koef Material'!A:B,2,FALSE),1)*IFERROR(VLOOKUP($H81,'Koef Finishing'!A:B,2,FALSE),1)*IFERROR(VLOOKUP($I81,'Koef Kerumitan'!A:B,2,FALSE),1)+IFERROR(VLOOKUP($H81,'Koef Finishing'!A:C,3,FALSE),0)+IFERROR(VLOOKUP($I81,'Koef Kerumitan'!A:C,3,FALSE),0),$C81*$E81*(500000+MAX(0,($G81-0.8)/0.1*50000))*IFERROR(VLOOKUP($F81,'Koef Material'!A:B,2,FALSE),1)*IFERROR(VLOOKUP($H81,'Koef Finishing'!A:B,2,FALSE),1)*IFERROR(VLOOKUP($I81,'Koef Kerumitan'!A:B,2,FALSE),1)+IFERROR(VLOOKUP($H81,'Koef Finishing'!A:C,3,FALSE),0)+IFERROR(VLOOKUP($I81,'Koef Kerumitan'!A:C,3,FALSE),0))</f>
        <v>18662000</v>
      </c>
    </row>
    <row r="82" spans="1:11" x14ac:dyDescent="0.45">
      <c r="A82" s="1">
        <v>81</v>
      </c>
      <c r="B82" s="1" t="s">
        <v>15</v>
      </c>
      <c r="C82" s="3">
        <v>1</v>
      </c>
      <c r="D82">
        <v>8</v>
      </c>
      <c r="E82" s="1">
        <v>0</v>
      </c>
      <c r="F82" s="1" t="s">
        <v>9</v>
      </c>
      <c r="G82" s="1">
        <v>0.8</v>
      </c>
      <c r="H82" s="1" t="s">
        <v>17</v>
      </c>
      <c r="I82" s="1" t="s">
        <v>14</v>
      </c>
      <c r="J82" s="3" t="str">
        <f t="shared" si="1"/>
        <v>Per Lubang</v>
      </c>
      <c r="K82" s="1">
        <f>IF($B82="Teralis",$C82*$D82*300000*IFERROR(VLOOKUP($F82,'Koef Material'!A:B,2,FALSE),1)*IFERROR(VLOOKUP($H82,'Koef Finishing'!A:B,2,FALSE),1)*IFERROR(VLOOKUP($I82,'Koef Kerumitan'!A:B,2,FALSE),1)+IFERROR(VLOOKUP($H82,'Koef Finishing'!A:C,3,FALSE),0)+IFERROR(VLOOKUP($I82,'Koef Kerumitan'!A:C,3,FALSE),0),$C82*$E82*(500000+MAX(0,($G82-0.8)/0.1*50000))*IFERROR(VLOOKUP($F82,'Koef Material'!A:B,2,FALSE),1)*IFERROR(VLOOKUP($H82,'Koef Finishing'!A:B,2,FALSE),1)*IFERROR(VLOOKUP($I82,'Koef Kerumitan'!A:B,2,FALSE),1)+IFERROR(VLOOKUP($H82,'Koef Finishing'!A:C,3,FALSE),0)+IFERROR(VLOOKUP($I82,'Koef Kerumitan'!A:C,3,FALSE),0))</f>
        <v>2860000</v>
      </c>
    </row>
    <row r="83" spans="1:11" x14ac:dyDescent="0.45">
      <c r="A83" s="1">
        <v>82</v>
      </c>
      <c r="B83" s="1" t="s">
        <v>15</v>
      </c>
      <c r="C83" s="3">
        <v>1</v>
      </c>
      <c r="D83">
        <v>8</v>
      </c>
      <c r="E83" s="1">
        <v>0</v>
      </c>
      <c r="F83" s="1" t="s">
        <v>16</v>
      </c>
      <c r="G83" s="1">
        <v>1.5</v>
      </c>
      <c r="H83" s="1" t="s">
        <v>13</v>
      </c>
      <c r="I83" s="1" t="s">
        <v>11</v>
      </c>
      <c r="J83" s="3" t="str">
        <f t="shared" si="1"/>
        <v>Per Lubang</v>
      </c>
      <c r="K83" s="1">
        <f>IF($B83="Teralis",$C83*$D83*300000*IFERROR(VLOOKUP($F83,'Koef Material'!A:B,2,FALSE),1)*IFERROR(VLOOKUP($H83,'Koef Finishing'!A:B,2,FALSE),1)*IFERROR(VLOOKUP($I83,'Koef Kerumitan'!A:B,2,FALSE),1)+IFERROR(VLOOKUP($H83,'Koef Finishing'!A:C,3,FALSE),0)+IFERROR(VLOOKUP($I83,'Koef Kerumitan'!A:C,3,FALSE),0),$C83*$E83*(500000+MAX(0,($G83-0.8)/0.1*50000))*IFERROR(VLOOKUP($F83,'Koef Material'!A:B,2,FALSE),1)*IFERROR(VLOOKUP($H83,'Koef Finishing'!A:B,2,FALSE),1)*IFERROR(VLOOKUP($I83,'Koef Kerumitan'!A:B,2,FALSE),1)+IFERROR(VLOOKUP($H83,'Koef Finishing'!A:C,3,FALSE),0)+IFERROR(VLOOKUP($I83,'Koef Kerumitan'!A:C,3,FALSE),0))</f>
        <v>3506000</v>
      </c>
    </row>
    <row r="84" spans="1:11" x14ac:dyDescent="0.45">
      <c r="A84" s="1">
        <v>83</v>
      </c>
      <c r="B84" s="1" t="s">
        <v>15</v>
      </c>
      <c r="C84" s="3">
        <v>1</v>
      </c>
      <c r="D84">
        <v>8</v>
      </c>
      <c r="E84" s="1">
        <v>0</v>
      </c>
      <c r="F84" s="1" t="s">
        <v>12</v>
      </c>
      <c r="G84" s="1">
        <v>2</v>
      </c>
      <c r="H84" s="1" t="s">
        <v>13</v>
      </c>
      <c r="I84" s="1" t="s">
        <v>14</v>
      </c>
      <c r="J84" s="3" t="str">
        <f t="shared" si="1"/>
        <v>Per Lubang</v>
      </c>
      <c r="K84" s="1">
        <f>IF($B84="Teralis",$C84*$D84*300000*IFERROR(VLOOKUP($F84,'Koef Material'!A:B,2,FALSE),1)*IFERROR(VLOOKUP($H84,'Koef Finishing'!A:B,2,FALSE),1)*IFERROR(VLOOKUP($I84,'Koef Kerumitan'!A:B,2,FALSE),1)+IFERROR(VLOOKUP($H84,'Koef Finishing'!A:C,3,FALSE),0)+IFERROR(VLOOKUP($I84,'Koef Kerumitan'!A:C,3,FALSE),0),$C84*$E84*(500000+MAX(0,($G84-0.8)/0.1*50000))*IFERROR(VLOOKUP($F84,'Koef Material'!A:B,2,FALSE),1)*IFERROR(VLOOKUP($H84,'Koef Finishing'!A:B,2,FALSE),1)*IFERROR(VLOOKUP($I84,'Koef Kerumitan'!A:B,2,FALSE),1)+IFERROR(VLOOKUP($H84,'Koef Finishing'!A:C,3,FALSE),0)+IFERROR(VLOOKUP($I84,'Koef Kerumitan'!A:C,3,FALSE),0))</f>
        <v>2760000</v>
      </c>
    </row>
    <row r="85" spans="1:11" x14ac:dyDescent="0.45">
      <c r="A85" s="1">
        <v>84</v>
      </c>
      <c r="B85" s="1" t="s">
        <v>22</v>
      </c>
      <c r="C85" s="3">
        <v>1</v>
      </c>
      <c r="E85" s="1">
        <v>15.8</v>
      </c>
      <c r="F85" s="1" t="s">
        <v>12</v>
      </c>
      <c r="G85" s="1">
        <v>2.2999999999999998</v>
      </c>
      <c r="H85" s="1" t="s">
        <v>19</v>
      </c>
      <c r="I85" s="1" t="s">
        <v>11</v>
      </c>
      <c r="J85" s="3" t="str">
        <f t="shared" si="1"/>
        <v>Per m²</v>
      </c>
      <c r="K85" s="1">
        <f>IF($B85="Teralis",$C85*$D85*300000*IFERROR(VLOOKUP($F85,'Koef Material'!A:B,2,FALSE),1)*IFERROR(VLOOKUP($H85,'Koef Finishing'!A:B,2,FALSE),1)*IFERROR(VLOOKUP($I85,'Koef Kerumitan'!A:B,2,FALSE),1)+IFERROR(VLOOKUP($H85,'Koef Finishing'!A:C,3,FALSE),0)+IFERROR(VLOOKUP($I85,'Koef Kerumitan'!A:C,3,FALSE),0),$C85*$E85*(500000+MAX(0,($G85-0.8)/0.1*50000))*IFERROR(VLOOKUP($F85,'Koef Material'!A:B,2,FALSE),1)*IFERROR(VLOOKUP($H85,'Koef Finishing'!A:B,2,FALSE),1)*IFERROR(VLOOKUP($I85,'Koef Kerumitan'!A:B,2,FALSE),1)+IFERROR(VLOOKUP($H85,'Koef Finishing'!A:C,3,FALSE),0)+IFERROR(VLOOKUP($I85,'Koef Kerumitan'!A:C,3,FALSE),0))</f>
        <v>30030499.999999989</v>
      </c>
    </row>
    <row r="86" spans="1:11" x14ac:dyDescent="0.45">
      <c r="A86" s="1">
        <v>85</v>
      </c>
      <c r="B86" s="1" t="s">
        <v>15</v>
      </c>
      <c r="C86" s="3">
        <v>1</v>
      </c>
      <c r="D86">
        <v>8</v>
      </c>
      <c r="E86" s="1">
        <v>0</v>
      </c>
      <c r="F86" s="1" t="s">
        <v>9</v>
      </c>
      <c r="G86" s="1">
        <v>0.9</v>
      </c>
      <c r="H86" s="1" t="s">
        <v>19</v>
      </c>
      <c r="I86" s="1" t="s">
        <v>11</v>
      </c>
      <c r="J86" s="3" t="str">
        <f t="shared" si="1"/>
        <v>Per Lubang</v>
      </c>
      <c r="K86" s="1">
        <f>IF($B86="Teralis",$C86*$D86*300000*IFERROR(VLOOKUP($F86,'Koef Material'!A:B,2,FALSE),1)*IFERROR(VLOOKUP($H86,'Koef Finishing'!A:B,2,FALSE),1)*IFERROR(VLOOKUP($I86,'Koef Kerumitan'!A:B,2,FALSE),1)+IFERROR(VLOOKUP($H86,'Koef Finishing'!A:C,3,FALSE),0)+IFERROR(VLOOKUP($I86,'Koef Kerumitan'!A:C,3,FALSE),0),$C86*$E86*(500000+MAX(0,($G86-0.8)/0.1*50000))*IFERROR(VLOOKUP($F86,'Koef Material'!A:B,2,FALSE),1)*IFERROR(VLOOKUP($H86,'Koef Finishing'!A:B,2,FALSE),1)*IFERROR(VLOOKUP($I86,'Koef Kerumitan'!A:B,2,FALSE),1)+IFERROR(VLOOKUP($H86,'Koef Finishing'!A:C,3,FALSE),0)+IFERROR(VLOOKUP($I86,'Koef Kerumitan'!A:C,3,FALSE),0))</f>
        <v>3218000</v>
      </c>
    </row>
    <row r="87" spans="1:11" x14ac:dyDescent="0.45">
      <c r="A87" s="1">
        <v>86</v>
      </c>
      <c r="B87" s="1" t="s">
        <v>18</v>
      </c>
      <c r="C87" s="3">
        <v>1</v>
      </c>
      <c r="E87" s="1">
        <v>11.8</v>
      </c>
      <c r="F87" s="1" t="s">
        <v>16</v>
      </c>
      <c r="G87" s="1">
        <v>2</v>
      </c>
      <c r="H87" s="1" t="s">
        <v>19</v>
      </c>
      <c r="I87" s="1" t="s">
        <v>14</v>
      </c>
      <c r="J87" s="3" t="str">
        <f t="shared" si="1"/>
        <v>Per m²</v>
      </c>
      <c r="K87" s="1">
        <f>IF($B87="Teralis",$C87*$D87*300000*IFERROR(VLOOKUP($F87,'Koef Material'!A:B,2,FALSE),1)*IFERROR(VLOOKUP($H87,'Koef Finishing'!A:B,2,FALSE),1)*IFERROR(VLOOKUP($I87,'Koef Kerumitan'!A:B,2,FALSE),1)+IFERROR(VLOOKUP($H87,'Koef Finishing'!A:C,3,FALSE),0)+IFERROR(VLOOKUP($I87,'Koef Kerumitan'!A:C,3,FALSE),0),$C87*$E87*(500000+MAX(0,($G87-0.8)/0.1*50000))*IFERROR(VLOOKUP($F87,'Koef Material'!A:B,2,FALSE),1)*IFERROR(VLOOKUP($H87,'Koef Finishing'!A:B,2,FALSE),1)*IFERROR(VLOOKUP($I87,'Koef Kerumitan'!A:B,2,FALSE),1)+IFERROR(VLOOKUP($H87,'Koef Finishing'!A:C,3,FALSE),0)+IFERROR(VLOOKUP($I87,'Koef Kerumitan'!A:C,3,FALSE),0))</f>
        <v>17133600</v>
      </c>
    </row>
    <row r="88" spans="1:11" x14ac:dyDescent="0.45">
      <c r="A88" s="1">
        <v>87</v>
      </c>
      <c r="B88" s="1" t="s">
        <v>18</v>
      </c>
      <c r="C88" s="3">
        <v>1</v>
      </c>
      <c r="E88" s="1">
        <v>27.6</v>
      </c>
      <c r="F88" s="1" t="s">
        <v>9</v>
      </c>
      <c r="G88" s="1">
        <v>0.9</v>
      </c>
      <c r="H88" s="1" t="s">
        <v>19</v>
      </c>
      <c r="I88" s="1" t="s">
        <v>14</v>
      </c>
      <c r="J88" s="3" t="str">
        <f t="shared" si="1"/>
        <v>Per m²</v>
      </c>
      <c r="K88" s="1">
        <f>IF($B88="Teralis",$C88*$D88*300000*IFERROR(VLOOKUP($F88,'Koef Material'!A:B,2,FALSE),1)*IFERROR(VLOOKUP($H88,'Koef Finishing'!A:B,2,FALSE),1)*IFERROR(VLOOKUP($I88,'Koef Kerumitan'!A:B,2,FALSE),1)+IFERROR(VLOOKUP($H88,'Koef Finishing'!A:C,3,FALSE),0)+IFERROR(VLOOKUP($I88,'Koef Kerumitan'!A:C,3,FALSE),0),$C88*$E88*(500000+MAX(0,($G88-0.8)/0.1*50000))*IFERROR(VLOOKUP($F88,'Koef Material'!A:B,2,FALSE),1)*IFERROR(VLOOKUP($H88,'Koef Finishing'!A:B,2,FALSE),1)*IFERROR(VLOOKUP($I88,'Koef Kerumitan'!A:B,2,FALSE),1)+IFERROR(VLOOKUP($H88,'Koef Finishing'!A:C,3,FALSE),0)+IFERROR(VLOOKUP($I88,'Koef Kerumitan'!A:C,3,FALSE),0))</f>
        <v>16698000.000000002</v>
      </c>
    </row>
    <row r="89" spans="1:11" x14ac:dyDescent="0.45">
      <c r="A89" s="1">
        <v>88</v>
      </c>
      <c r="B89" s="1" t="s">
        <v>22</v>
      </c>
      <c r="C89" s="3">
        <v>1</v>
      </c>
      <c r="E89" s="1">
        <v>22.7</v>
      </c>
      <c r="F89" s="1" t="s">
        <v>9</v>
      </c>
      <c r="G89" s="1">
        <v>1</v>
      </c>
      <c r="H89" s="1" t="s">
        <v>19</v>
      </c>
      <c r="I89" s="1" t="s">
        <v>11</v>
      </c>
      <c r="J89" s="3" t="str">
        <f t="shared" si="1"/>
        <v>Per m²</v>
      </c>
      <c r="K89" s="1">
        <f>IF($B89="Teralis",$C89*$D89*300000*IFERROR(VLOOKUP($F89,'Koef Material'!A:B,2,FALSE),1)*IFERROR(VLOOKUP($H89,'Koef Finishing'!A:B,2,FALSE),1)*IFERROR(VLOOKUP($I89,'Koef Kerumitan'!A:B,2,FALSE),1)+IFERROR(VLOOKUP($H89,'Koef Finishing'!A:C,3,FALSE),0)+IFERROR(VLOOKUP($I89,'Koef Kerumitan'!A:C,3,FALSE),0),$C89*$E89*(500000+MAX(0,($G89-0.8)/0.1*50000))*IFERROR(VLOOKUP($F89,'Koef Material'!A:B,2,FALSE),1)*IFERROR(VLOOKUP($H89,'Koef Finishing'!A:B,2,FALSE),1)*IFERROR(VLOOKUP($I89,'Koef Kerumitan'!A:B,2,FALSE),1)+IFERROR(VLOOKUP($H89,'Koef Finishing'!A:C,3,FALSE),0)+IFERROR(VLOOKUP($I89,'Koef Kerumitan'!A:C,3,FALSE),0))</f>
        <v>18028400</v>
      </c>
    </row>
    <row r="90" spans="1:11" x14ac:dyDescent="0.45">
      <c r="A90" s="1">
        <v>89</v>
      </c>
      <c r="B90" s="1" t="s">
        <v>18</v>
      </c>
      <c r="C90" s="3">
        <v>1</v>
      </c>
      <c r="E90" s="1">
        <v>26.3</v>
      </c>
      <c r="F90" s="1" t="s">
        <v>9</v>
      </c>
      <c r="G90" s="1">
        <v>0.9</v>
      </c>
      <c r="H90" s="1" t="s">
        <v>19</v>
      </c>
      <c r="I90" s="1" t="s">
        <v>14</v>
      </c>
      <c r="J90" s="3" t="str">
        <f t="shared" si="1"/>
        <v>Per m²</v>
      </c>
      <c r="K90" s="1">
        <f>IF($B90="Teralis",$C90*$D90*300000*IFERROR(VLOOKUP($F90,'Koef Material'!A:B,2,FALSE),1)*IFERROR(VLOOKUP($H90,'Koef Finishing'!A:B,2,FALSE),1)*IFERROR(VLOOKUP($I90,'Koef Kerumitan'!A:B,2,FALSE),1)+IFERROR(VLOOKUP($H90,'Koef Finishing'!A:C,3,FALSE),0)+IFERROR(VLOOKUP($I90,'Koef Kerumitan'!A:C,3,FALSE),0),$C90*$E90*(500000+MAX(0,($G90-0.8)/0.1*50000))*IFERROR(VLOOKUP($F90,'Koef Material'!A:B,2,FALSE),1)*IFERROR(VLOOKUP($H90,'Koef Finishing'!A:B,2,FALSE),1)*IFERROR(VLOOKUP($I90,'Koef Kerumitan'!A:B,2,FALSE),1)+IFERROR(VLOOKUP($H90,'Koef Finishing'!A:C,3,FALSE),0)+IFERROR(VLOOKUP($I90,'Koef Kerumitan'!A:C,3,FALSE),0))</f>
        <v>15911500.000000002</v>
      </c>
    </row>
    <row r="91" spans="1:11" x14ac:dyDescent="0.45">
      <c r="A91" s="1">
        <v>90</v>
      </c>
      <c r="B91" s="1" t="s">
        <v>8</v>
      </c>
      <c r="C91" s="3">
        <v>1</v>
      </c>
      <c r="E91" s="1">
        <v>17</v>
      </c>
      <c r="F91" s="1" t="s">
        <v>16</v>
      </c>
      <c r="G91" s="1">
        <v>1.5</v>
      </c>
      <c r="H91" s="1" t="s">
        <v>17</v>
      </c>
      <c r="I91" s="1" t="s">
        <v>14</v>
      </c>
      <c r="J91" s="3" t="str">
        <f t="shared" si="1"/>
        <v>Per Unit</v>
      </c>
      <c r="K91" s="1">
        <f>IF($B91="Teralis",$C91*$D91*300000*IFERROR(VLOOKUP($F91,'Koef Material'!A:B,2,FALSE),1)*IFERROR(VLOOKUP($H91,'Koef Finishing'!A:B,2,FALSE),1)*IFERROR(VLOOKUP($I91,'Koef Kerumitan'!A:B,2,FALSE),1)+IFERROR(VLOOKUP($H91,'Koef Finishing'!A:C,3,FALSE),0)+IFERROR(VLOOKUP($I91,'Koef Kerumitan'!A:C,3,FALSE),0),$C91*$E91*(500000+MAX(0,($G91-0.8)/0.1*50000))*IFERROR(VLOOKUP($F91,'Koef Material'!A:B,2,FALSE),1)*IFERROR(VLOOKUP($H91,'Koef Finishing'!A:B,2,FALSE),1)*IFERROR(VLOOKUP($I91,'Koef Kerumitan'!A:B,2,FALSE),1)+IFERROR(VLOOKUP($H91,'Koef Finishing'!A:C,3,FALSE),0)+IFERROR(VLOOKUP($I91,'Koef Kerumitan'!A:C,3,FALSE),0))</f>
        <v>20041000</v>
      </c>
    </row>
    <row r="92" spans="1:11" x14ac:dyDescent="0.45">
      <c r="A92" s="1">
        <v>91</v>
      </c>
      <c r="B92" s="1" t="s">
        <v>22</v>
      </c>
      <c r="C92" s="3">
        <v>1</v>
      </c>
      <c r="E92" s="1">
        <v>30.5</v>
      </c>
      <c r="F92" s="1" t="s">
        <v>9</v>
      </c>
      <c r="G92" s="1">
        <v>1.2</v>
      </c>
      <c r="H92" s="1" t="s">
        <v>19</v>
      </c>
      <c r="I92" s="1" t="s">
        <v>14</v>
      </c>
      <c r="J92" s="3" t="str">
        <f t="shared" si="1"/>
        <v>Per m²</v>
      </c>
      <c r="K92" s="1">
        <f>IF($B92="Teralis",$C92*$D92*300000*IFERROR(VLOOKUP($F92,'Koef Material'!A:B,2,FALSE),1)*IFERROR(VLOOKUP($H92,'Koef Finishing'!A:B,2,FALSE),1)*IFERROR(VLOOKUP($I92,'Koef Kerumitan'!A:B,2,FALSE),1)+IFERROR(VLOOKUP($H92,'Koef Finishing'!A:C,3,FALSE),0)+IFERROR(VLOOKUP($I92,'Koef Kerumitan'!A:C,3,FALSE),0),$C92*$E92*(500000+MAX(0,($G92-0.8)/0.1*50000))*IFERROR(VLOOKUP($F92,'Koef Material'!A:B,2,FALSE),1)*IFERROR(VLOOKUP($H92,'Koef Finishing'!A:B,2,FALSE),1)*IFERROR(VLOOKUP($I92,'Koef Kerumitan'!A:B,2,FALSE),1)+IFERROR(VLOOKUP($H92,'Koef Finishing'!A:C,3,FALSE),0)+IFERROR(VLOOKUP($I92,'Koef Kerumitan'!A:C,3,FALSE),0))</f>
        <v>23485000.000000004</v>
      </c>
    </row>
    <row r="93" spans="1:11" x14ac:dyDescent="0.45">
      <c r="A93" s="1">
        <v>92</v>
      </c>
      <c r="B93" s="1" t="s">
        <v>15</v>
      </c>
      <c r="C93" s="3">
        <v>1</v>
      </c>
      <c r="D93">
        <v>8</v>
      </c>
      <c r="E93" s="1">
        <v>0</v>
      </c>
      <c r="F93" s="1" t="s">
        <v>20</v>
      </c>
      <c r="G93" s="1">
        <v>1.8</v>
      </c>
      <c r="H93" s="1" t="s">
        <v>19</v>
      </c>
      <c r="I93" s="1" t="s">
        <v>14</v>
      </c>
      <c r="J93" s="3" t="str">
        <f t="shared" si="1"/>
        <v>Per Lubang</v>
      </c>
      <c r="K93" s="1">
        <f>IF($B93="Teralis",$C93*$D93*300000*IFERROR(VLOOKUP($F93,'Koef Material'!A:B,2,FALSE),1)*IFERROR(VLOOKUP($H93,'Koef Finishing'!A:B,2,FALSE),1)*IFERROR(VLOOKUP($I93,'Koef Kerumitan'!A:B,2,FALSE),1)+IFERROR(VLOOKUP($H93,'Koef Finishing'!A:C,3,FALSE),0)+IFERROR(VLOOKUP($I93,'Koef Kerumitan'!A:C,3,FALSE),0),$C93*$E93*(500000+MAX(0,($G93-0.8)/0.1*50000))*IFERROR(VLOOKUP($F93,'Koef Material'!A:B,2,FALSE),1)*IFERROR(VLOOKUP($H93,'Koef Finishing'!A:B,2,FALSE),1)*IFERROR(VLOOKUP($I93,'Koef Kerumitan'!A:B,2,FALSE),1)+IFERROR(VLOOKUP($H93,'Koef Finishing'!A:C,3,FALSE),0)+IFERROR(VLOOKUP($I93,'Koef Kerumitan'!A:C,3,FALSE),0))</f>
        <v>3432000.0000000005</v>
      </c>
    </row>
    <row r="94" spans="1:11" x14ac:dyDescent="0.45">
      <c r="A94" s="1">
        <v>93</v>
      </c>
      <c r="B94" s="1" t="s">
        <v>18</v>
      </c>
      <c r="C94" s="3">
        <v>1</v>
      </c>
      <c r="E94" s="1">
        <v>10.3</v>
      </c>
      <c r="F94" s="1" t="s">
        <v>12</v>
      </c>
      <c r="G94" s="1">
        <v>2.2999999999999998</v>
      </c>
      <c r="H94" s="1" t="s">
        <v>19</v>
      </c>
      <c r="I94" s="1" t="s">
        <v>14</v>
      </c>
      <c r="J94" s="3" t="str">
        <f t="shared" si="1"/>
        <v>Per m²</v>
      </c>
      <c r="K94" s="1">
        <f>IF($B94="Teralis",$C94*$D94*300000*IFERROR(VLOOKUP($F94,'Koef Material'!A:B,2,FALSE),1)*IFERROR(VLOOKUP($H94,'Koef Finishing'!A:B,2,FALSE),1)*IFERROR(VLOOKUP($I94,'Koef Kerumitan'!A:B,2,FALSE),1)+IFERROR(VLOOKUP($H94,'Koef Finishing'!A:C,3,FALSE),0)+IFERROR(VLOOKUP($I94,'Koef Kerumitan'!A:C,3,FALSE),0),$C94*$E94*(500000+MAX(0,($G94-0.8)/0.1*50000))*IFERROR(VLOOKUP($F94,'Koef Material'!A:B,2,FALSE),1)*IFERROR(VLOOKUP($H94,'Koef Finishing'!A:B,2,FALSE),1)*IFERROR(VLOOKUP($I94,'Koef Kerumitan'!A:B,2,FALSE),1)+IFERROR(VLOOKUP($H94,'Koef Finishing'!A:C,3,FALSE),0)+IFERROR(VLOOKUP($I94,'Koef Kerumitan'!A:C,3,FALSE),0))</f>
        <v>16286874.999999998</v>
      </c>
    </row>
    <row r="95" spans="1:11" x14ac:dyDescent="0.45">
      <c r="A95" s="1">
        <v>94</v>
      </c>
      <c r="B95" s="1" t="s">
        <v>18</v>
      </c>
      <c r="C95" s="3">
        <v>1</v>
      </c>
      <c r="E95" s="1">
        <v>18</v>
      </c>
      <c r="F95" s="1" t="s">
        <v>9</v>
      </c>
      <c r="G95" s="1">
        <v>1.2</v>
      </c>
      <c r="H95" s="1" t="s">
        <v>19</v>
      </c>
      <c r="I95" s="1" t="s">
        <v>14</v>
      </c>
      <c r="J95" s="3" t="str">
        <f t="shared" si="1"/>
        <v>Per m²</v>
      </c>
      <c r="K95" s="1">
        <f>IF($B95="Teralis",$C95*$D95*300000*IFERROR(VLOOKUP($F95,'Koef Material'!A:B,2,FALSE),1)*IFERROR(VLOOKUP($H95,'Koef Finishing'!A:B,2,FALSE),1)*IFERROR(VLOOKUP($I95,'Koef Kerumitan'!A:B,2,FALSE),1)+IFERROR(VLOOKUP($H95,'Koef Finishing'!A:C,3,FALSE),0)+IFERROR(VLOOKUP($I95,'Koef Kerumitan'!A:C,3,FALSE),0),$C95*$E95*(500000+MAX(0,($G95-0.8)/0.1*50000))*IFERROR(VLOOKUP($F95,'Koef Material'!A:B,2,FALSE),1)*IFERROR(VLOOKUP($H95,'Koef Finishing'!A:B,2,FALSE),1)*IFERROR(VLOOKUP($I95,'Koef Kerumitan'!A:B,2,FALSE),1)+IFERROR(VLOOKUP($H95,'Koef Finishing'!A:C,3,FALSE),0)+IFERROR(VLOOKUP($I95,'Koef Kerumitan'!A:C,3,FALSE),0))</f>
        <v>13860000.000000002</v>
      </c>
    </row>
    <row r="96" spans="1:11" x14ac:dyDescent="0.45">
      <c r="A96" s="1">
        <v>95</v>
      </c>
      <c r="B96" s="1" t="s">
        <v>8</v>
      </c>
      <c r="C96" s="3">
        <v>1</v>
      </c>
      <c r="E96" s="1">
        <v>11.2</v>
      </c>
      <c r="F96" s="1" t="s">
        <v>9</v>
      </c>
      <c r="G96" s="1">
        <v>1</v>
      </c>
      <c r="H96" s="1" t="s">
        <v>17</v>
      </c>
      <c r="I96" s="1" t="s">
        <v>21</v>
      </c>
      <c r="J96" s="3" t="str">
        <f t="shared" si="1"/>
        <v>Per Unit</v>
      </c>
      <c r="K96" s="1">
        <f>IF($B96="Teralis",$C96*$D96*300000*IFERROR(VLOOKUP($F96,'Koef Material'!A:B,2,FALSE),1)*IFERROR(VLOOKUP($H96,'Koef Finishing'!A:B,2,FALSE),1)*IFERROR(VLOOKUP($I96,'Koef Kerumitan'!A:B,2,FALSE),1)+IFERROR(VLOOKUP($H96,'Koef Finishing'!A:C,3,FALSE),0)+IFERROR(VLOOKUP($I96,'Koef Kerumitan'!A:C,3,FALSE),0),$C96*$E96*(500000+MAX(0,($G96-0.8)/0.1*50000))*IFERROR(VLOOKUP($F96,'Koef Material'!A:B,2,FALSE),1)*IFERROR(VLOOKUP($H96,'Koef Finishing'!A:B,2,FALSE),1)*IFERROR(VLOOKUP($I96,'Koef Kerumitan'!A:B,2,FALSE),1)+IFERROR(VLOOKUP($H96,'Koef Finishing'!A:C,3,FALSE),0)+IFERROR(VLOOKUP($I96,'Koef Kerumitan'!A:C,3,FALSE),0))</f>
        <v>11791999.999999998</v>
      </c>
    </row>
    <row r="97" spans="1:11" x14ac:dyDescent="0.45">
      <c r="A97" s="1">
        <v>96</v>
      </c>
      <c r="B97" s="1" t="s">
        <v>22</v>
      </c>
      <c r="C97" s="3">
        <v>1</v>
      </c>
      <c r="E97" s="1">
        <v>49.8</v>
      </c>
      <c r="F97" s="1" t="s">
        <v>9</v>
      </c>
      <c r="G97" s="1">
        <v>0.8</v>
      </c>
      <c r="H97" s="1" t="s">
        <v>19</v>
      </c>
      <c r="I97" s="1" t="s">
        <v>21</v>
      </c>
      <c r="J97" s="3" t="str">
        <f t="shared" si="1"/>
        <v>Per m²</v>
      </c>
      <c r="K97" s="1">
        <f>IF($B97="Teralis",$C97*$D97*300000*IFERROR(VLOOKUP($F97,'Koef Material'!A:B,2,FALSE),1)*IFERROR(VLOOKUP($H97,'Koef Finishing'!A:B,2,FALSE),1)*IFERROR(VLOOKUP($I97,'Koef Kerumitan'!A:B,2,FALSE),1)+IFERROR(VLOOKUP($H97,'Koef Finishing'!A:C,3,FALSE),0)+IFERROR(VLOOKUP($I97,'Koef Kerumitan'!A:C,3,FALSE),0),$C97*$E97*(500000+MAX(0,($G97-0.8)/0.1*50000))*IFERROR(VLOOKUP($F97,'Koef Material'!A:B,2,FALSE),1)*IFERROR(VLOOKUP($H97,'Koef Finishing'!A:B,2,FALSE),1)*IFERROR(VLOOKUP($I97,'Koef Kerumitan'!A:B,2,FALSE),1)+IFERROR(VLOOKUP($H97,'Koef Finishing'!A:C,3,FALSE),0)+IFERROR(VLOOKUP($I97,'Koef Kerumitan'!A:C,3,FALSE),0))</f>
        <v>41185000.000000007</v>
      </c>
    </row>
    <row r="98" spans="1:11" x14ac:dyDescent="0.45">
      <c r="A98" s="1">
        <v>97</v>
      </c>
      <c r="B98" s="1" t="s">
        <v>8</v>
      </c>
      <c r="C98" s="3">
        <v>1</v>
      </c>
      <c r="E98" s="1">
        <v>11.4</v>
      </c>
      <c r="F98" s="1" t="s">
        <v>9</v>
      </c>
      <c r="G98" s="1">
        <v>1.2</v>
      </c>
      <c r="H98" s="1" t="s">
        <v>17</v>
      </c>
      <c r="I98" s="1" t="s">
        <v>11</v>
      </c>
      <c r="J98" s="3" t="str">
        <f t="shared" si="1"/>
        <v>Per Unit</v>
      </c>
      <c r="K98" s="1">
        <f>IF($B98="Teralis",$C98*$D98*300000*IFERROR(VLOOKUP($F98,'Koef Material'!A:B,2,FALSE),1)*IFERROR(VLOOKUP($H98,'Koef Finishing'!A:B,2,FALSE),1)*IFERROR(VLOOKUP($I98,'Koef Kerumitan'!A:B,2,FALSE),1)+IFERROR(VLOOKUP($H98,'Koef Finishing'!A:C,3,FALSE),0)+IFERROR(VLOOKUP($I98,'Koef Kerumitan'!A:C,3,FALSE),0),$C98*$E98*(500000+MAX(0,($G98-0.8)/0.1*50000))*IFERROR(VLOOKUP($F98,'Koef Material'!A:B,2,FALSE),1)*IFERROR(VLOOKUP($H98,'Koef Finishing'!A:B,2,FALSE),1)*IFERROR(VLOOKUP($I98,'Koef Kerumitan'!A:B,2,FALSE),1)+IFERROR(VLOOKUP($H98,'Koef Finishing'!A:C,3,FALSE),0)+IFERROR(VLOOKUP($I98,'Koef Kerumitan'!A:C,3,FALSE),0))</f>
        <v>11162400</v>
      </c>
    </row>
    <row r="99" spans="1:11" x14ac:dyDescent="0.45">
      <c r="A99" s="1">
        <v>98</v>
      </c>
      <c r="B99" s="1" t="s">
        <v>18</v>
      </c>
      <c r="C99" s="3">
        <v>1</v>
      </c>
      <c r="E99" s="1">
        <v>13.3</v>
      </c>
      <c r="F99" s="1" t="s">
        <v>9</v>
      </c>
      <c r="G99" s="1">
        <v>1</v>
      </c>
      <c r="H99" s="1" t="s">
        <v>19</v>
      </c>
      <c r="I99" s="1" t="s">
        <v>14</v>
      </c>
      <c r="J99" s="3" t="str">
        <f t="shared" si="1"/>
        <v>Per m²</v>
      </c>
      <c r="K99" s="1">
        <f>IF($B99="Teralis",$C99*$D99*300000*IFERROR(VLOOKUP($F99,'Koef Material'!A:B,2,FALSE),1)*IFERROR(VLOOKUP($H99,'Koef Finishing'!A:B,2,FALSE),1)*IFERROR(VLOOKUP($I99,'Koef Kerumitan'!A:B,2,FALSE),1)+IFERROR(VLOOKUP($H99,'Koef Finishing'!A:C,3,FALSE),0)+IFERROR(VLOOKUP($I99,'Koef Kerumitan'!A:C,3,FALSE),0),$C99*$E99*(500000+MAX(0,($G99-0.8)/0.1*50000))*IFERROR(VLOOKUP($F99,'Koef Material'!A:B,2,FALSE),1)*IFERROR(VLOOKUP($H99,'Koef Finishing'!A:B,2,FALSE),1)*IFERROR(VLOOKUP($I99,'Koef Kerumitan'!A:B,2,FALSE),1)+IFERROR(VLOOKUP($H99,'Koef Finishing'!A:C,3,FALSE),0)+IFERROR(VLOOKUP($I99,'Koef Kerumitan'!A:C,3,FALSE),0))</f>
        <v>8778000</v>
      </c>
    </row>
    <row r="100" spans="1:11" x14ac:dyDescent="0.45">
      <c r="A100" s="1">
        <v>99</v>
      </c>
      <c r="B100" s="1" t="s">
        <v>8</v>
      </c>
      <c r="C100" s="3">
        <v>1</v>
      </c>
      <c r="E100" s="1">
        <v>19.899999999999999</v>
      </c>
      <c r="F100" s="1" t="s">
        <v>23</v>
      </c>
      <c r="G100" s="1">
        <v>1</v>
      </c>
      <c r="H100" s="1" t="s">
        <v>19</v>
      </c>
      <c r="I100" s="1" t="s">
        <v>11</v>
      </c>
      <c r="J100" s="3" t="str">
        <f t="shared" si="1"/>
        <v>Per Unit</v>
      </c>
      <c r="K100" s="1">
        <f>IF($B100="Teralis",$C100*$D100*300000*IFERROR(VLOOKUP($F100,'Koef Material'!A:B,2,FALSE),1)*IFERROR(VLOOKUP($H100,'Koef Finishing'!A:B,2,FALSE),1)*IFERROR(VLOOKUP($I100,'Koef Kerumitan'!A:B,2,FALSE),1)+IFERROR(VLOOKUP($H100,'Koef Finishing'!A:C,3,FALSE),0)+IFERROR(VLOOKUP($I100,'Koef Kerumitan'!A:C,3,FALSE),0),$C100*$E100*(500000+MAX(0,($G100-0.8)/0.1*50000))*IFERROR(VLOOKUP($F100,'Koef Material'!A:B,2,FALSE),1)*IFERROR(VLOOKUP($H100,'Koef Finishing'!A:B,2,FALSE),1)*IFERROR(VLOOKUP($I100,'Koef Kerumitan'!A:B,2,FALSE),1)+IFERROR(VLOOKUP($H100,'Koef Finishing'!A:C,3,FALSE),0)+IFERROR(VLOOKUP($I100,'Koef Kerumitan'!A:C,3,FALSE),0))</f>
        <v>28419440.000000004</v>
      </c>
    </row>
    <row r="101" spans="1:11" x14ac:dyDescent="0.45">
      <c r="A101" s="1">
        <v>100</v>
      </c>
      <c r="B101" s="1" t="s">
        <v>22</v>
      </c>
      <c r="C101" s="3">
        <v>1</v>
      </c>
      <c r="E101" s="1">
        <v>27.4</v>
      </c>
      <c r="F101" s="1" t="s">
        <v>9</v>
      </c>
      <c r="G101" s="1">
        <v>0.8</v>
      </c>
      <c r="H101" s="1" t="s">
        <v>13</v>
      </c>
      <c r="I101" s="1" t="s">
        <v>11</v>
      </c>
      <c r="J101" s="3" t="str">
        <f t="shared" si="1"/>
        <v>Per m²</v>
      </c>
      <c r="K101" s="1">
        <f>IF($B101="Teralis",$C101*$D101*300000*IFERROR(VLOOKUP($F101,'Koef Material'!A:B,2,FALSE),1)*IFERROR(VLOOKUP($H101,'Koef Finishing'!A:B,2,FALSE),1)*IFERROR(VLOOKUP($I101,'Koef Kerumitan'!A:B,2,FALSE),1)+IFERROR(VLOOKUP($H101,'Koef Finishing'!A:C,3,FALSE),0)+IFERROR(VLOOKUP($I101,'Koef Kerumitan'!A:C,3,FALSE),0),$C101*$E101*(500000+MAX(0,($G101-0.8)/0.1*50000))*IFERROR(VLOOKUP($F101,'Koef Material'!A:B,2,FALSE),1)*IFERROR(VLOOKUP($H101,'Koef Finishing'!A:B,2,FALSE),1)*IFERROR(VLOOKUP($I101,'Koef Kerumitan'!A:B,2,FALSE),1)+IFERROR(VLOOKUP($H101,'Koef Finishing'!A:C,3,FALSE),0)+IFERROR(VLOOKUP($I101,'Koef Kerumitan'!A:C,3,FALSE),0))</f>
        <v>16490000</v>
      </c>
    </row>
    <row r="102" spans="1:11" x14ac:dyDescent="0.45">
      <c r="A102" s="1">
        <v>101</v>
      </c>
      <c r="B102" s="1" t="s">
        <v>22</v>
      </c>
      <c r="C102" s="3">
        <v>1</v>
      </c>
      <c r="E102" s="1">
        <v>11.8</v>
      </c>
      <c r="F102" s="1" t="s">
        <v>9</v>
      </c>
      <c r="G102" s="1">
        <v>1</v>
      </c>
      <c r="H102" s="1" t="s">
        <v>13</v>
      </c>
      <c r="I102" s="1" t="s">
        <v>21</v>
      </c>
      <c r="J102" s="3" t="str">
        <f t="shared" si="1"/>
        <v>Per m²</v>
      </c>
      <c r="K102" s="1">
        <f>IF($B102="Teralis",$C102*$D102*300000*IFERROR(VLOOKUP($F102,'Koef Material'!A:B,2,FALSE),1)*IFERROR(VLOOKUP($H102,'Koef Finishing'!A:B,2,FALSE),1)*IFERROR(VLOOKUP($I102,'Koef Kerumitan'!A:B,2,FALSE),1)+IFERROR(VLOOKUP($H102,'Koef Finishing'!A:C,3,FALSE),0)+IFERROR(VLOOKUP($I102,'Koef Kerumitan'!A:C,3,FALSE),0),$C102*$E102*(500000+MAX(0,($G102-0.8)/0.1*50000))*IFERROR(VLOOKUP($F102,'Koef Material'!A:B,2,FALSE),1)*IFERROR(VLOOKUP($H102,'Koef Finishing'!A:B,2,FALSE),1)*IFERROR(VLOOKUP($I102,'Koef Kerumitan'!A:B,2,FALSE),1)+IFERROR(VLOOKUP($H102,'Koef Finishing'!A:C,3,FALSE),0)+IFERROR(VLOOKUP($I102,'Koef Kerumitan'!A:C,3,FALSE),0))</f>
        <v>10720000</v>
      </c>
    </row>
    <row r="103" spans="1:11" x14ac:dyDescent="0.45">
      <c r="A103" s="1">
        <v>102</v>
      </c>
      <c r="B103" s="1" t="s">
        <v>18</v>
      </c>
      <c r="C103" s="3">
        <v>1</v>
      </c>
      <c r="E103" s="1">
        <v>10.7</v>
      </c>
      <c r="F103" s="1" t="s">
        <v>16</v>
      </c>
      <c r="G103" s="1">
        <v>1</v>
      </c>
      <c r="H103" s="1" t="s">
        <v>19</v>
      </c>
      <c r="I103" s="1" t="s">
        <v>14</v>
      </c>
      <c r="J103" s="3" t="str">
        <f t="shared" si="1"/>
        <v>Per m²</v>
      </c>
      <c r="K103" s="1">
        <f>IF($B103="Teralis",$C103*$D103*300000*IFERROR(VLOOKUP($F103,'Koef Material'!A:B,2,FALSE),1)*IFERROR(VLOOKUP($H103,'Koef Finishing'!A:B,2,FALSE),1)*IFERROR(VLOOKUP($I103,'Koef Kerumitan'!A:B,2,FALSE),1)+IFERROR(VLOOKUP($H103,'Koef Finishing'!A:C,3,FALSE),0)+IFERROR(VLOOKUP($I103,'Koef Kerumitan'!A:C,3,FALSE),0),$C103*$E103*(500000+MAX(0,($G103-0.8)/0.1*50000))*IFERROR(VLOOKUP($F103,'Koef Material'!A:B,2,FALSE),1)*IFERROR(VLOOKUP($H103,'Koef Finishing'!A:B,2,FALSE),1)*IFERROR(VLOOKUP($I103,'Koef Kerumitan'!A:B,2,FALSE),1)+IFERROR(VLOOKUP($H103,'Koef Finishing'!A:C,3,FALSE),0)+IFERROR(VLOOKUP($I103,'Koef Kerumitan'!A:C,3,FALSE),0))</f>
        <v>8474400</v>
      </c>
    </row>
    <row r="104" spans="1:11" x14ac:dyDescent="0.45">
      <c r="A104" s="1">
        <v>103</v>
      </c>
      <c r="B104" s="1" t="s">
        <v>18</v>
      </c>
      <c r="C104" s="3">
        <v>1</v>
      </c>
      <c r="E104" s="1">
        <v>29.4</v>
      </c>
      <c r="F104" s="1" t="s">
        <v>12</v>
      </c>
      <c r="G104" s="1">
        <v>2.2999999999999998</v>
      </c>
      <c r="H104" s="1" t="s">
        <v>19</v>
      </c>
      <c r="I104" s="1" t="s">
        <v>11</v>
      </c>
      <c r="J104" s="3" t="str">
        <f t="shared" si="1"/>
        <v>Per m²</v>
      </c>
      <c r="K104" s="1">
        <f>IF($B104="Teralis",$C104*$D104*300000*IFERROR(VLOOKUP($F104,'Koef Material'!A:B,2,FALSE),1)*IFERROR(VLOOKUP($H104,'Koef Finishing'!A:B,2,FALSE),1)*IFERROR(VLOOKUP($I104,'Koef Kerumitan'!A:B,2,FALSE),1)+IFERROR(VLOOKUP($H104,'Koef Finishing'!A:C,3,FALSE),0)+IFERROR(VLOOKUP($I104,'Koef Kerumitan'!A:C,3,FALSE),0),$C104*$E104*(500000+MAX(0,($G104-0.8)/0.1*50000))*IFERROR(VLOOKUP($F104,'Koef Material'!A:B,2,FALSE),1)*IFERROR(VLOOKUP($H104,'Koef Finishing'!A:B,2,FALSE),1)*IFERROR(VLOOKUP($I104,'Koef Kerumitan'!A:B,2,FALSE),1)+IFERROR(VLOOKUP($H104,'Koef Finishing'!A:C,3,FALSE),0)+IFERROR(VLOOKUP($I104,'Koef Kerumitan'!A:C,3,FALSE),0))</f>
        <v>55836499.999999978</v>
      </c>
    </row>
    <row r="105" spans="1:11" x14ac:dyDescent="0.45">
      <c r="A105" s="1">
        <v>104</v>
      </c>
      <c r="B105" s="1" t="s">
        <v>18</v>
      </c>
      <c r="C105" s="3">
        <v>1</v>
      </c>
      <c r="E105" s="1">
        <v>35</v>
      </c>
      <c r="F105" s="1" t="s">
        <v>9</v>
      </c>
      <c r="G105" s="1">
        <v>1.2</v>
      </c>
      <c r="H105" s="1" t="s">
        <v>19</v>
      </c>
      <c r="I105" s="1" t="s">
        <v>14</v>
      </c>
      <c r="J105" s="3" t="str">
        <f t="shared" si="1"/>
        <v>Per m²</v>
      </c>
      <c r="K105" s="1">
        <f>IF($B105="Teralis",$C105*$D105*300000*IFERROR(VLOOKUP($F105,'Koef Material'!A:B,2,FALSE),1)*IFERROR(VLOOKUP($H105,'Koef Finishing'!A:B,2,FALSE),1)*IFERROR(VLOOKUP($I105,'Koef Kerumitan'!A:B,2,FALSE),1)+IFERROR(VLOOKUP($H105,'Koef Finishing'!A:C,3,FALSE),0)+IFERROR(VLOOKUP($I105,'Koef Kerumitan'!A:C,3,FALSE),0),$C105*$E105*(500000+MAX(0,($G105-0.8)/0.1*50000))*IFERROR(VLOOKUP($F105,'Koef Material'!A:B,2,FALSE),1)*IFERROR(VLOOKUP($H105,'Koef Finishing'!A:B,2,FALSE),1)*IFERROR(VLOOKUP($I105,'Koef Kerumitan'!A:B,2,FALSE),1)+IFERROR(VLOOKUP($H105,'Koef Finishing'!A:C,3,FALSE),0)+IFERROR(VLOOKUP($I105,'Koef Kerumitan'!A:C,3,FALSE),0))</f>
        <v>26950000.000000004</v>
      </c>
    </row>
    <row r="106" spans="1:11" x14ac:dyDescent="0.45">
      <c r="A106" s="1">
        <v>105</v>
      </c>
      <c r="B106" s="1" t="s">
        <v>22</v>
      </c>
      <c r="C106" s="3">
        <v>1</v>
      </c>
      <c r="E106" s="1">
        <v>46.4</v>
      </c>
      <c r="F106" s="1" t="s">
        <v>12</v>
      </c>
      <c r="G106" s="1">
        <v>1.6</v>
      </c>
      <c r="H106" s="1" t="s">
        <v>10</v>
      </c>
      <c r="I106" s="1" t="s">
        <v>14</v>
      </c>
      <c r="J106" s="3" t="str">
        <f t="shared" si="1"/>
        <v>Per m²</v>
      </c>
      <c r="K106" s="1">
        <f>IF($B106="Teralis",$C106*$D106*300000*IFERROR(VLOOKUP($F106,'Koef Material'!A:B,2,FALSE),1)*IFERROR(VLOOKUP($H106,'Koef Finishing'!A:B,2,FALSE),1)*IFERROR(VLOOKUP($I106,'Koef Kerumitan'!A:B,2,FALSE),1)+IFERROR(VLOOKUP($H106,'Koef Finishing'!A:C,3,FALSE),0)+IFERROR(VLOOKUP($I106,'Koef Kerumitan'!A:C,3,FALSE),0),$C106*$E106*(500000+MAX(0,($G106-0.8)/0.1*50000))*IFERROR(VLOOKUP($F106,'Koef Material'!A:B,2,FALSE),1)*IFERROR(VLOOKUP($H106,'Koef Finishing'!A:B,2,FALSE),1)*IFERROR(VLOOKUP($I106,'Koef Kerumitan'!A:B,2,FALSE),1)+IFERROR(VLOOKUP($H106,'Koef Finishing'!A:C,3,FALSE),0)+IFERROR(VLOOKUP($I106,'Koef Kerumitan'!A:C,3,FALSE),0))</f>
        <v>67233600</v>
      </c>
    </row>
    <row r="107" spans="1:11" x14ac:dyDescent="0.45">
      <c r="A107" s="1">
        <v>106</v>
      </c>
      <c r="B107" s="1" t="s">
        <v>15</v>
      </c>
      <c r="C107" s="3">
        <v>1</v>
      </c>
      <c r="D107">
        <v>8</v>
      </c>
      <c r="E107" s="1">
        <v>0</v>
      </c>
      <c r="F107" s="1" t="s">
        <v>9</v>
      </c>
      <c r="G107" s="1">
        <v>1</v>
      </c>
      <c r="H107" s="1" t="s">
        <v>19</v>
      </c>
      <c r="I107" s="1" t="s">
        <v>14</v>
      </c>
      <c r="J107" s="3" t="str">
        <f t="shared" si="1"/>
        <v>Per Lubang</v>
      </c>
      <c r="K107" s="1">
        <f>IF($B107="Teralis",$C107*$D107*300000*IFERROR(VLOOKUP($F107,'Koef Material'!A:B,2,FALSE),1)*IFERROR(VLOOKUP($H107,'Koef Finishing'!A:B,2,FALSE),1)*IFERROR(VLOOKUP($I107,'Koef Kerumitan'!A:B,2,FALSE),1)+IFERROR(VLOOKUP($H107,'Koef Finishing'!A:C,3,FALSE),0)+IFERROR(VLOOKUP($I107,'Koef Kerumitan'!A:C,3,FALSE),0),$C107*$E107*(500000+MAX(0,($G107-0.8)/0.1*50000))*IFERROR(VLOOKUP($F107,'Koef Material'!A:B,2,FALSE),1)*IFERROR(VLOOKUP($H107,'Koef Finishing'!A:B,2,FALSE),1)*IFERROR(VLOOKUP($I107,'Koef Kerumitan'!A:B,2,FALSE),1)+IFERROR(VLOOKUP($H107,'Koef Finishing'!A:C,3,FALSE),0)+IFERROR(VLOOKUP($I107,'Koef Kerumitan'!A:C,3,FALSE),0))</f>
        <v>2640000</v>
      </c>
    </row>
    <row r="108" spans="1:11" x14ac:dyDescent="0.45">
      <c r="A108" s="1">
        <v>107</v>
      </c>
      <c r="B108" s="1" t="s">
        <v>18</v>
      </c>
      <c r="C108" s="3">
        <v>1</v>
      </c>
      <c r="E108" s="1">
        <v>18.8</v>
      </c>
      <c r="F108" s="1" t="s">
        <v>20</v>
      </c>
      <c r="G108" s="1">
        <v>1.2</v>
      </c>
      <c r="H108" s="1" t="s">
        <v>19</v>
      </c>
      <c r="I108" s="1" t="s">
        <v>14</v>
      </c>
      <c r="J108" s="3" t="str">
        <f t="shared" si="1"/>
        <v>Per m²</v>
      </c>
      <c r="K108" s="1">
        <f>IF($B108="Teralis",$C108*$D108*300000*IFERROR(VLOOKUP($F108,'Koef Material'!A:B,2,FALSE),1)*IFERROR(VLOOKUP($H108,'Koef Finishing'!A:B,2,FALSE),1)*IFERROR(VLOOKUP($I108,'Koef Kerumitan'!A:B,2,FALSE),1)+IFERROR(VLOOKUP($H108,'Koef Finishing'!A:C,3,FALSE),0)+IFERROR(VLOOKUP($I108,'Koef Kerumitan'!A:C,3,FALSE),0),$C108*$E108*(500000+MAX(0,($G108-0.8)/0.1*50000))*IFERROR(VLOOKUP($F108,'Koef Material'!A:B,2,FALSE),1)*IFERROR(VLOOKUP($H108,'Koef Finishing'!A:B,2,FALSE),1)*IFERROR(VLOOKUP($I108,'Koef Kerumitan'!A:B,2,FALSE),1)+IFERROR(VLOOKUP($H108,'Koef Finishing'!A:C,3,FALSE),0)+IFERROR(VLOOKUP($I108,'Koef Kerumitan'!A:C,3,FALSE),0))</f>
        <v>18818800</v>
      </c>
    </row>
    <row r="109" spans="1:11" x14ac:dyDescent="0.45">
      <c r="A109" s="1">
        <v>108</v>
      </c>
      <c r="B109" s="1" t="s">
        <v>18</v>
      </c>
      <c r="C109" s="3">
        <v>1</v>
      </c>
      <c r="E109" s="1">
        <v>27.2</v>
      </c>
      <c r="F109" s="1" t="s">
        <v>20</v>
      </c>
      <c r="G109" s="1">
        <v>1.2</v>
      </c>
      <c r="H109" s="1" t="s">
        <v>19</v>
      </c>
      <c r="I109" s="1" t="s">
        <v>14</v>
      </c>
      <c r="J109" s="3" t="str">
        <f t="shared" si="1"/>
        <v>Per m²</v>
      </c>
      <c r="K109" s="1">
        <f>IF($B109="Teralis",$C109*$D109*300000*IFERROR(VLOOKUP($F109,'Koef Material'!A:B,2,FALSE),1)*IFERROR(VLOOKUP($H109,'Koef Finishing'!A:B,2,FALSE),1)*IFERROR(VLOOKUP($I109,'Koef Kerumitan'!A:B,2,FALSE),1)+IFERROR(VLOOKUP($H109,'Koef Finishing'!A:C,3,FALSE),0)+IFERROR(VLOOKUP($I109,'Koef Kerumitan'!A:C,3,FALSE),0),$C109*$E109*(500000+MAX(0,($G109-0.8)/0.1*50000))*IFERROR(VLOOKUP($F109,'Koef Material'!A:B,2,FALSE),1)*IFERROR(VLOOKUP($H109,'Koef Finishing'!A:B,2,FALSE),1)*IFERROR(VLOOKUP($I109,'Koef Kerumitan'!A:B,2,FALSE),1)+IFERROR(VLOOKUP($H109,'Koef Finishing'!A:C,3,FALSE),0)+IFERROR(VLOOKUP($I109,'Koef Kerumitan'!A:C,3,FALSE),0))</f>
        <v>27227200.000000004</v>
      </c>
    </row>
    <row r="110" spans="1:11" x14ac:dyDescent="0.45">
      <c r="A110" s="1">
        <v>109</v>
      </c>
      <c r="B110" s="1" t="s">
        <v>18</v>
      </c>
      <c r="C110" s="3">
        <v>1</v>
      </c>
      <c r="E110" s="1">
        <v>39.4</v>
      </c>
      <c r="F110" s="1" t="s">
        <v>9</v>
      </c>
      <c r="G110" s="1">
        <v>1.2</v>
      </c>
      <c r="H110" s="1" t="s">
        <v>17</v>
      </c>
      <c r="I110" s="1" t="s">
        <v>11</v>
      </c>
      <c r="J110" s="3" t="str">
        <f t="shared" si="1"/>
        <v>Per m²</v>
      </c>
      <c r="K110" s="1">
        <f>IF($B110="Teralis",$C110*$D110*300000*IFERROR(VLOOKUP($F110,'Koef Material'!A:B,2,FALSE),1)*IFERROR(VLOOKUP($H110,'Koef Finishing'!A:B,2,FALSE),1)*IFERROR(VLOOKUP($I110,'Koef Kerumitan'!A:B,2,FALSE),1)+IFERROR(VLOOKUP($H110,'Koef Finishing'!A:C,3,FALSE),0)+IFERROR(VLOOKUP($I110,'Koef Kerumitan'!A:C,3,FALSE),0),$C110*$E110*(500000+MAX(0,($G110-0.8)/0.1*50000))*IFERROR(VLOOKUP($F110,'Koef Material'!A:B,2,FALSE),1)*IFERROR(VLOOKUP($H110,'Koef Finishing'!A:B,2,FALSE),1)*IFERROR(VLOOKUP($I110,'Koef Kerumitan'!A:B,2,FALSE),1)+IFERROR(VLOOKUP($H110,'Koef Finishing'!A:C,3,FALSE),0)+IFERROR(VLOOKUP($I110,'Koef Kerumitan'!A:C,3,FALSE),0))</f>
        <v>38210399.999999993</v>
      </c>
    </row>
    <row r="111" spans="1:11" x14ac:dyDescent="0.45">
      <c r="A111" s="1">
        <v>110</v>
      </c>
      <c r="B111" s="1" t="s">
        <v>22</v>
      </c>
      <c r="C111" s="3">
        <v>1</v>
      </c>
      <c r="E111" s="1">
        <v>48.5</v>
      </c>
      <c r="F111" s="1" t="s">
        <v>12</v>
      </c>
      <c r="G111" s="1">
        <v>2</v>
      </c>
      <c r="H111" s="1" t="s">
        <v>10</v>
      </c>
      <c r="I111" s="1" t="s">
        <v>11</v>
      </c>
      <c r="J111" s="3" t="str">
        <f t="shared" si="1"/>
        <v>Per m²</v>
      </c>
      <c r="K111" s="1">
        <f>IF($B111="Teralis",$C111*$D111*300000*IFERROR(VLOOKUP($F111,'Koef Material'!A:B,2,FALSE),1)*IFERROR(VLOOKUP($H111,'Koef Finishing'!A:B,2,FALSE),1)*IFERROR(VLOOKUP($I111,'Koef Kerumitan'!A:B,2,FALSE),1)+IFERROR(VLOOKUP($H111,'Koef Finishing'!A:C,3,FALSE),0)+IFERROR(VLOOKUP($I111,'Koef Kerumitan'!A:C,3,FALSE),0),$C111*$E111*(500000+MAX(0,($G111-0.8)/0.1*50000))*IFERROR(VLOOKUP($F111,'Koef Material'!A:B,2,FALSE),1)*IFERROR(VLOOKUP($H111,'Koef Finishing'!A:B,2,FALSE),1)*IFERROR(VLOOKUP($I111,'Koef Kerumitan'!A:B,2,FALSE),1)+IFERROR(VLOOKUP($H111,'Koef Finishing'!A:C,3,FALSE),0)+IFERROR(VLOOKUP($I111,'Koef Kerumitan'!A:C,3,FALSE),0))</f>
        <v>103122199.99999999</v>
      </c>
    </row>
    <row r="112" spans="1:11" x14ac:dyDescent="0.45">
      <c r="A112" s="1">
        <v>111</v>
      </c>
      <c r="B112" s="1" t="s">
        <v>8</v>
      </c>
      <c r="C112" s="3">
        <v>1</v>
      </c>
      <c r="E112" s="1">
        <v>12.2</v>
      </c>
      <c r="F112" s="1" t="s">
        <v>20</v>
      </c>
      <c r="G112" s="1">
        <v>1.5</v>
      </c>
      <c r="H112" s="1" t="s">
        <v>13</v>
      </c>
      <c r="I112" s="1" t="s">
        <v>11</v>
      </c>
      <c r="J112" s="3" t="str">
        <f t="shared" si="1"/>
        <v>Per Unit</v>
      </c>
      <c r="K112" s="1">
        <f>IF($B112="Teralis",$C112*$D112*300000*IFERROR(VLOOKUP($F112,'Koef Material'!A:B,2,FALSE),1)*IFERROR(VLOOKUP($H112,'Koef Finishing'!A:B,2,FALSE),1)*IFERROR(VLOOKUP($I112,'Koef Kerumitan'!A:B,2,FALSE),1)+IFERROR(VLOOKUP($H112,'Koef Finishing'!A:C,3,FALSE),0)+IFERROR(VLOOKUP($I112,'Koef Kerumitan'!A:C,3,FALSE),0),$C112*$E112*(500000+MAX(0,($G112-0.8)/0.1*50000))*IFERROR(VLOOKUP($F112,'Koef Material'!A:B,2,FALSE),1)*IFERROR(VLOOKUP($H112,'Koef Finishing'!A:B,2,FALSE),1)*IFERROR(VLOOKUP($I112,'Koef Kerumitan'!A:B,2,FALSE),1)+IFERROR(VLOOKUP($H112,'Koef Finishing'!A:C,3,FALSE),0)+IFERROR(VLOOKUP($I112,'Koef Kerumitan'!A:C,3,FALSE),0))</f>
        <v>16227200</v>
      </c>
    </row>
    <row r="113" spans="1:11" x14ac:dyDescent="0.45">
      <c r="A113" s="1">
        <v>112</v>
      </c>
      <c r="B113" s="1" t="s">
        <v>22</v>
      </c>
      <c r="C113" s="3">
        <v>1</v>
      </c>
      <c r="E113" s="1">
        <v>39.4</v>
      </c>
      <c r="F113" s="1" t="s">
        <v>23</v>
      </c>
      <c r="G113" s="1">
        <v>1</v>
      </c>
      <c r="H113" s="1" t="s">
        <v>10</v>
      </c>
      <c r="I113" s="1" t="s">
        <v>14</v>
      </c>
      <c r="J113" s="3" t="str">
        <f t="shared" si="1"/>
        <v>Per m²</v>
      </c>
      <c r="K113" s="1">
        <f>IF($B113="Teralis",$C113*$D113*300000*IFERROR(VLOOKUP($F113,'Koef Material'!A:B,2,FALSE),1)*IFERROR(VLOOKUP($H113,'Koef Finishing'!A:B,2,FALSE),1)*IFERROR(VLOOKUP($I113,'Koef Kerumitan'!A:B,2,FALSE),1)+IFERROR(VLOOKUP($H113,'Koef Finishing'!A:C,3,FALSE),0)+IFERROR(VLOOKUP($I113,'Koef Kerumitan'!A:C,3,FALSE),0),$C113*$E113*(500000+MAX(0,($G113-0.8)/0.1*50000))*IFERROR(VLOOKUP($F113,'Koef Material'!A:B,2,FALSE),1)*IFERROR(VLOOKUP($H113,'Koef Finishing'!A:B,2,FALSE),1)*IFERROR(VLOOKUP($I113,'Koef Kerumitan'!A:B,2,FALSE),1)+IFERROR(VLOOKUP($H113,'Koef Finishing'!A:C,3,FALSE),0)+IFERROR(VLOOKUP($I113,'Koef Kerumitan'!A:C,3,FALSE),0))</f>
        <v>59572799.999999993</v>
      </c>
    </row>
    <row r="114" spans="1:11" x14ac:dyDescent="0.45">
      <c r="A114" s="1">
        <v>113</v>
      </c>
      <c r="B114" s="1" t="s">
        <v>8</v>
      </c>
      <c r="C114" s="3">
        <v>1</v>
      </c>
      <c r="E114" s="1">
        <v>16.899999999999999</v>
      </c>
      <c r="F114" s="1" t="s">
        <v>9</v>
      </c>
      <c r="G114" s="1">
        <v>1.2</v>
      </c>
      <c r="H114" s="1" t="s">
        <v>13</v>
      </c>
      <c r="I114" s="1" t="s">
        <v>14</v>
      </c>
      <c r="J114" s="3" t="str">
        <f t="shared" si="1"/>
        <v>Per Unit</v>
      </c>
      <c r="K114" s="1">
        <f>IF($B114="Teralis",$C114*$D114*300000*IFERROR(VLOOKUP($F114,'Koef Material'!A:B,2,FALSE),1)*IFERROR(VLOOKUP($H114,'Koef Finishing'!A:B,2,FALSE),1)*IFERROR(VLOOKUP($I114,'Koef Kerumitan'!A:B,2,FALSE),1)+IFERROR(VLOOKUP($H114,'Koef Finishing'!A:C,3,FALSE),0)+IFERROR(VLOOKUP($I114,'Koef Kerumitan'!A:C,3,FALSE),0),$C114*$E114*(500000+MAX(0,($G114-0.8)/0.1*50000))*IFERROR(VLOOKUP($F114,'Koef Material'!A:B,2,FALSE),1)*IFERROR(VLOOKUP($H114,'Koef Finishing'!A:B,2,FALSE),1)*IFERROR(VLOOKUP($I114,'Koef Kerumitan'!A:B,2,FALSE),1)+IFERROR(VLOOKUP($H114,'Koef Finishing'!A:C,3,FALSE),0)+IFERROR(VLOOKUP($I114,'Koef Kerumitan'!A:C,3,FALSE),0))</f>
        <v>11829999.999999998</v>
      </c>
    </row>
    <row r="115" spans="1:11" x14ac:dyDescent="0.45">
      <c r="A115" s="1">
        <v>114</v>
      </c>
      <c r="B115" s="1" t="s">
        <v>15</v>
      </c>
      <c r="C115" s="3">
        <v>1</v>
      </c>
      <c r="D115">
        <v>8</v>
      </c>
      <c r="E115" s="1">
        <v>0</v>
      </c>
      <c r="F115" s="1" t="s">
        <v>16</v>
      </c>
      <c r="G115" s="1">
        <v>1.2</v>
      </c>
      <c r="H115" s="1" t="s">
        <v>10</v>
      </c>
      <c r="I115" s="1" t="s">
        <v>14</v>
      </c>
      <c r="J115" s="3" t="str">
        <f t="shared" si="1"/>
        <v>Per Lubang</v>
      </c>
      <c r="K115" s="1">
        <f>IF($B115="Teralis",$C115*$D115*300000*IFERROR(VLOOKUP($F115,'Koef Material'!A:B,2,FALSE),1)*IFERROR(VLOOKUP($H115,'Koef Finishing'!A:B,2,FALSE),1)*IFERROR(VLOOKUP($I115,'Koef Kerumitan'!A:B,2,FALSE),1)+IFERROR(VLOOKUP($H115,'Koef Finishing'!A:C,3,FALSE),0)+IFERROR(VLOOKUP($I115,'Koef Kerumitan'!A:C,3,FALSE),0),$C115*$E115*(500000+MAX(0,($G115-0.8)/0.1*50000))*IFERROR(VLOOKUP($F115,'Koef Material'!A:B,2,FALSE),1)*IFERROR(VLOOKUP($H115,'Koef Finishing'!A:B,2,FALSE),1)*IFERROR(VLOOKUP($I115,'Koef Kerumitan'!A:B,2,FALSE),1)+IFERROR(VLOOKUP($H115,'Koef Finishing'!A:C,3,FALSE),0)+IFERROR(VLOOKUP($I115,'Koef Kerumitan'!A:C,3,FALSE),0))</f>
        <v>4031999.9999999995</v>
      </c>
    </row>
    <row r="116" spans="1:11" x14ac:dyDescent="0.45">
      <c r="A116" s="1">
        <v>115</v>
      </c>
      <c r="B116" s="1" t="s">
        <v>18</v>
      </c>
      <c r="C116" s="3">
        <v>1</v>
      </c>
      <c r="E116" s="1">
        <v>34.299999999999997</v>
      </c>
      <c r="F116" s="1" t="s">
        <v>16</v>
      </c>
      <c r="G116" s="1">
        <v>1</v>
      </c>
      <c r="H116" s="1" t="s">
        <v>17</v>
      </c>
      <c r="I116" s="1" t="s">
        <v>21</v>
      </c>
      <c r="J116" s="3" t="str">
        <f t="shared" si="1"/>
        <v>Per m²</v>
      </c>
      <c r="K116" s="1">
        <f>IF($B116="Teralis",$C116*$D116*300000*IFERROR(VLOOKUP($F116,'Koef Material'!A:B,2,FALSE),1)*IFERROR(VLOOKUP($H116,'Koef Finishing'!A:B,2,FALSE),1)*IFERROR(VLOOKUP($I116,'Koef Kerumitan'!A:B,2,FALSE),1)+IFERROR(VLOOKUP($H116,'Koef Finishing'!A:C,3,FALSE),0)+IFERROR(VLOOKUP($I116,'Koef Kerumitan'!A:C,3,FALSE),0),$C116*$E116*(500000+MAX(0,($G116-0.8)/0.1*50000))*IFERROR(VLOOKUP($F116,'Koef Material'!A:B,2,FALSE),1)*IFERROR(VLOOKUP($H116,'Koef Finishing'!A:B,2,FALSE),1)*IFERROR(VLOOKUP($I116,'Koef Kerumitan'!A:B,2,FALSE),1)+IFERROR(VLOOKUP($H116,'Koef Finishing'!A:C,3,FALSE),0)+IFERROR(VLOOKUP($I116,'Koef Kerumitan'!A:C,3,FALSE),0))</f>
        <v>42800599.999999993</v>
      </c>
    </row>
    <row r="117" spans="1:11" x14ac:dyDescent="0.45">
      <c r="A117" s="1">
        <v>116</v>
      </c>
      <c r="B117" s="1" t="s">
        <v>18</v>
      </c>
      <c r="C117" s="3">
        <v>1</v>
      </c>
      <c r="E117" s="1">
        <v>30.8</v>
      </c>
      <c r="F117" s="1" t="s">
        <v>9</v>
      </c>
      <c r="G117" s="1">
        <v>0.8</v>
      </c>
      <c r="H117" s="1" t="s">
        <v>13</v>
      </c>
      <c r="I117" s="1" t="s">
        <v>11</v>
      </c>
      <c r="J117" s="3" t="str">
        <f t="shared" si="1"/>
        <v>Per m²</v>
      </c>
      <c r="K117" s="1">
        <f>IF($B117="Teralis",$C117*$D117*300000*IFERROR(VLOOKUP($F117,'Koef Material'!A:B,2,FALSE),1)*IFERROR(VLOOKUP($H117,'Koef Finishing'!A:B,2,FALSE),1)*IFERROR(VLOOKUP($I117,'Koef Kerumitan'!A:B,2,FALSE),1)+IFERROR(VLOOKUP($H117,'Koef Finishing'!A:C,3,FALSE),0)+IFERROR(VLOOKUP($I117,'Koef Kerumitan'!A:C,3,FALSE),0),$C117*$E117*(500000+MAX(0,($G117-0.8)/0.1*50000))*IFERROR(VLOOKUP($F117,'Koef Material'!A:B,2,FALSE),1)*IFERROR(VLOOKUP($H117,'Koef Finishing'!A:B,2,FALSE),1)*IFERROR(VLOOKUP($I117,'Koef Kerumitan'!A:B,2,FALSE),1)+IFERROR(VLOOKUP($H117,'Koef Finishing'!A:C,3,FALSE),0)+IFERROR(VLOOKUP($I117,'Koef Kerumitan'!A:C,3,FALSE),0))</f>
        <v>18530000</v>
      </c>
    </row>
    <row r="118" spans="1:11" x14ac:dyDescent="0.45">
      <c r="A118" s="1">
        <v>117</v>
      </c>
      <c r="B118" s="1" t="s">
        <v>8</v>
      </c>
      <c r="C118" s="3">
        <v>1</v>
      </c>
      <c r="E118" s="1">
        <v>6.7</v>
      </c>
      <c r="F118" s="1" t="s">
        <v>20</v>
      </c>
      <c r="G118" s="1">
        <v>1.8</v>
      </c>
      <c r="H118" s="1" t="s">
        <v>17</v>
      </c>
      <c r="I118" s="1" t="s">
        <v>11</v>
      </c>
      <c r="J118" s="3" t="str">
        <f t="shared" si="1"/>
        <v>Per Unit</v>
      </c>
      <c r="K118" s="1">
        <f>IF($B118="Teralis",$C118*$D118*300000*IFERROR(VLOOKUP($F118,'Koef Material'!A:B,2,FALSE),1)*IFERROR(VLOOKUP($H118,'Koef Finishing'!A:B,2,FALSE),1)*IFERROR(VLOOKUP($I118,'Koef Kerumitan'!A:B,2,FALSE),1)+IFERROR(VLOOKUP($H118,'Koef Finishing'!A:C,3,FALSE),0)+IFERROR(VLOOKUP($I118,'Koef Kerumitan'!A:C,3,FALSE),0),$C118*$E118*(500000+MAX(0,($G118-0.8)/0.1*50000))*IFERROR(VLOOKUP($F118,'Koef Material'!A:B,2,FALSE),1)*IFERROR(VLOOKUP($H118,'Koef Finishing'!A:B,2,FALSE),1)*IFERROR(VLOOKUP($I118,'Koef Kerumitan'!A:B,2,FALSE),1)+IFERROR(VLOOKUP($H118,'Koef Finishing'!A:C,3,FALSE),0)+IFERROR(VLOOKUP($I118,'Koef Kerumitan'!A:C,3,FALSE),0))</f>
        <v>12169800</v>
      </c>
    </row>
    <row r="119" spans="1:11" x14ac:dyDescent="0.45">
      <c r="A119" s="1">
        <v>118</v>
      </c>
      <c r="B119" s="1" t="s">
        <v>22</v>
      </c>
      <c r="C119" s="3">
        <v>1</v>
      </c>
      <c r="E119" s="1">
        <v>37.1</v>
      </c>
      <c r="F119" s="1" t="s">
        <v>20</v>
      </c>
      <c r="G119" s="1">
        <v>1.2</v>
      </c>
      <c r="H119" s="1" t="s">
        <v>13</v>
      </c>
      <c r="I119" s="1" t="s">
        <v>14</v>
      </c>
      <c r="J119" s="3" t="str">
        <f t="shared" si="1"/>
        <v>Per m²</v>
      </c>
      <c r="K119" s="1">
        <f>IF($B119="Teralis",$C119*$D119*300000*IFERROR(VLOOKUP($F119,'Koef Material'!A:B,2,FALSE),1)*IFERROR(VLOOKUP($H119,'Koef Finishing'!A:B,2,FALSE),1)*IFERROR(VLOOKUP($I119,'Koef Kerumitan'!A:B,2,FALSE),1)+IFERROR(VLOOKUP($H119,'Koef Finishing'!A:C,3,FALSE),0)+IFERROR(VLOOKUP($I119,'Koef Kerumitan'!A:C,3,FALSE),0),$C119*$E119*(500000+MAX(0,($G119-0.8)/0.1*50000))*IFERROR(VLOOKUP($F119,'Koef Material'!A:B,2,FALSE),1)*IFERROR(VLOOKUP($H119,'Koef Finishing'!A:B,2,FALSE),1)*IFERROR(VLOOKUP($I119,'Koef Kerumitan'!A:B,2,FALSE),1)+IFERROR(VLOOKUP($H119,'Koef Finishing'!A:C,3,FALSE),0)+IFERROR(VLOOKUP($I119,'Koef Kerumitan'!A:C,3,FALSE),0))</f>
        <v>33761000</v>
      </c>
    </row>
    <row r="120" spans="1:11" x14ac:dyDescent="0.45">
      <c r="A120" s="1">
        <v>119</v>
      </c>
      <c r="B120" s="1" t="s">
        <v>18</v>
      </c>
      <c r="C120" s="3">
        <v>1</v>
      </c>
      <c r="E120" s="1">
        <v>15.6</v>
      </c>
      <c r="F120" s="1" t="s">
        <v>9</v>
      </c>
      <c r="G120" s="1">
        <v>0.9</v>
      </c>
      <c r="H120" s="1" t="s">
        <v>10</v>
      </c>
      <c r="I120" s="1" t="s">
        <v>11</v>
      </c>
      <c r="J120" s="3" t="str">
        <f t="shared" si="1"/>
        <v>Per m²</v>
      </c>
      <c r="K120" s="1">
        <f>IF($B120="Teralis",$C120*$D120*300000*IFERROR(VLOOKUP($F120,'Koef Material'!A:B,2,FALSE),1)*IFERROR(VLOOKUP($H120,'Koef Finishing'!A:B,2,FALSE),1)*IFERROR(VLOOKUP($I120,'Koef Kerumitan'!A:B,2,FALSE),1)+IFERROR(VLOOKUP($H120,'Koef Finishing'!A:C,3,FALSE),0)+IFERROR(VLOOKUP($I120,'Koef Kerumitan'!A:C,3,FALSE),0),$C120*$E120*(500000+MAX(0,($G120-0.8)/0.1*50000))*IFERROR(VLOOKUP($F120,'Koef Material'!A:B,2,FALSE),1)*IFERROR(VLOOKUP($H120,'Koef Finishing'!A:B,2,FALSE),1)*IFERROR(VLOOKUP($I120,'Koef Kerumitan'!A:B,2,FALSE),1)+IFERROR(VLOOKUP($H120,'Koef Finishing'!A:C,3,FALSE),0)+IFERROR(VLOOKUP($I120,'Koef Kerumitan'!A:C,3,FALSE),0))</f>
        <v>14464400</v>
      </c>
    </row>
    <row r="121" spans="1:11" x14ac:dyDescent="0.45">
      <c r="A121" s="1">
        <v>120</v>
      </c>
      <c r="B121" s="1" t="s">
        <v>18</v>
      </c>
      <c r="C121" s="3">
        <v>1</v>
      </c>
      <c r="E121" s="1">
        <v>20.7</v>
      </c>
      <c r="F121" s="1" t="s">
        <v>20</v>
      </c>
      <c r="G121" s="1">
        <v>1.8</v>
      </c>
      <c r="H121" s="1" t="s">
        <v>19</v>
      </c>
      <c r="I121" s="1" t="s">
        <v>11</v>
      </c>
      <c r="J121" s="3" t="str">
        <f t="shared" si="1"/>
        <v>Per m²</v>
      </c>
      <c r="K121" s="1">
        <f>IF($B121="Teralis",$C121*$D121*300000*IFERROR(VLOOKUP($F121,'Koef Material'!A:B,2,FALSE),1)*IFERROR(VLOOKUP($H121,'Koef Finishing'!A:B,2,FALSE),1)*IFERROR(VLOOKUP($I121,'Koef Kerumitan'!A:B,2,FALSE),1)+IFERROR(VLOOKUP($H121,'Koef Finishing'!A:C,3,FALSE),0)+IFERROR(VLOOKUP($I121,'Koef Kerumitan'!A:C,3,FALSE),0),$C121*$E121*(500000+MAX(0,($G121-0.8)/0.1*50000))*IFERROR(VLOOKUP($F121,'Koef Material'!A:B,2,FALSE),1)*IFERROR(VLOOKUP($H121,'Koef Finishing'!A:B,2,FALSE),1)*IFERROR(VLOOKUP($I121,'Koef Kerumitan'!A:B,2,FALSE),1)+IFERROR(VLOOKUP($H121,'Koef Finishing'!A:C,3,FALSE),0)+IFERROR(VLOOKUP($I121,'Koef Kerumitan'!A:C,3,FALSE),0))</f>
        <v>35571200</v>
      </c>
    </row>
    <row r="122" spans="1:11" x14ac:dyDescent="0.45">
      <c r="A122" s="1">
        <v>121</v>
      </c>
      <c r="B122" s="1" t="s">
        <v>18</v>
      </c>
      <c r="C122" s="3">
        <v>1</v>
      </c>
      <c r="E122" s="1">
        <v>27</v>
      </c>
      <c r="F122" s="1" t="s">
        <v>9</v>
      </c>
      <c r="G122" s="1">
        <v>0.8</v>
      </c>
      <c r="H122" s="1" t="s">
        <v>13</v>
      </c>
      <c r="I122" s="1" t="s">
        <v>14</v>
      </c>
      <c r="J122" s="3" t="str">
        <f t="shared" si="1"/>
        <v>Per m²</v>
      </c>
      <c r="K122" s="1">
        <f>IF($B122="Teralis",$C122*$D122*300000*IFERROR(VLOOKUP($F122,'Koef Material'!A:B,2,FALSE),1)*IFERROR(VLOOKUP($H122,'Koef Finishing'!A:B,2,FALSE),1)*IFERROR(VLOOKUP($I122,'Koef Kerumitan'!A:B,2,FALSE),1)+IFERROR(VLOOKUP($H122,'Koef Finishing'!A:C,3,FALSE),0)+IFERROR(VLOOKUP($I122,'Koef Kerumitan'!A:C,3,FALSE),0),$C122*$E122*(500000+MAX(0,($G122-0.8)/0.1*50000))*IFERROR(VLOOKUP($F122,'Koef Material'!A:B,2,FALSE),1)*IFERROR(VLOOKUP($H122,'Koef Finishing'!A:B,2,FALSE),1)*IFERROR(VLOOKUP($I122,'Koef Kerumitan'!A:B,2,FALSE),1)+IFERROR(VLOOKUP($H122,'Koef Finishing'!A:C,3,FALSE),0)+IFERROR(VLOOKUP($I122,'Koef Kerumitan'!A:C,3,FALSE),0))</f>
        <v>13500000</v>
      </c>
    </row>
    <row r="123" spans="1:11" x14ac:dyDescent="0.45">
      <c r="K123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H13" sqref="H13"/>
    </sheetView>
  </sheetViews>
  <sheetFormatPr defaultRowHeight="14.25" x14ac:dyDescent="0.45"/>
  <sheetData>
    <row r="1" spans="1:2" x14ac:dyDescent="0.45">
      <c r="A1" t="s">
        <v>3</v>
      </c>
      <c r="B1" t="s">
        <v>24</v>
      </c>
    </row>
    <row r="2" spans="1:2" x14ac:dyDescent="0.45">
      <c r="A2" t="s">
        <v>9</v>
      </c>
      <c r="B2">
        <v>1</v>
      </c>
    </row>
    <row r="3" spans="1:2" x14ac:dyDescent="0.45">
      <c r="A3" t="s">
        <v>16</v>
      </c>
      <c r="B3">
        <v>1.2</v>
      </c>
    </row>
    <row r="4" spans="1:2" x14ac:dyDescent="0.45">
      <c r="A4" t="s">
        <v>12</v>
      </c>
      <c r="B4">
        <v>1.1499999999999999</v>
      </c>
    </row>
    <row r="5" spans="1:2" x14ac:dyDescent="0.45">
      <c r="A5" t="s">
        <v>20</v>
      </c>
      <c r="B5">
        <v>1.3</v>
      </c>
    </row>
    <row r="6" spans="1:2" x14ac:dyDescent="0.45">
      <c r="A6" t="s">
        <v>23</v>
      </c>
      <c r="B6">
        <v>1.8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C5"/>
    </sheetView>
  </sheetViews>
  <sheetFormatPr defaultRowHeight="14.25" x14ac:dyDescent="0.45"/>
  <sheetData>
    <row r="1" spans="1:3" x14ac:dyDescent="0.45">
      <c r="A1" t="s">
        <v>25</v>
      </c>
      <c r="B1" t="s">
        <v>26</v>
      </c>
      <c r="C1" t="s">
        <v>27</v>
      </c>
    </row>
    <row r="2" spans="1:3" x14ac:dyDescent="0.45">
      <c r="A2" t="s">
        <v>13</v>
      </c>
      <c r="B2">
        <v>1</v>
      </c>
      <c r="C2">
        <v>0</v>
      </c>
    </row>
    <row r="3" spans="1:3" x14ac:dyDescent="0.45">
      <c r="A3" t="s">
        <v>19</v>
      </c>
      <c r="B3">
        <v>1.1000000000000001</v>
      </c>
      <c r="C3">
        <v>0</v>
      </c>
    </row>
    <row r="4" spans="1:3" x14ac:dyDescent="0.45">
      <c r="A4" t="s">
        <v>17</v>
      </c>
      <c r="B4">
        <v>1.1499999999999999</v>
      </c>
      <c r="C4">
        <v>100000</v>
      </c>
    </row>
    <row r="5" spans="1:3" x14ac:dyDescent="0.45">
      <c r="A5" t="s">
        <v>10</v>
      </c>
      <c r="B5">
        <v>1.4</v>
      </c>
      <c r="C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4.25" x14ac:dyDescent="0.45"/>
  <sheetData>
    <row r="1" spans="1:3" x14ac:dyDescent="0.45">
      <c r="A1" t="s">
        <v>28</v>
      </c>
      <c r="B1" t="s">
        <v>29</v>
      </c>
      <c r="C1" t="s">
        <v>30</v>
      </c>
    </row>
    <row r="2" spans="1:3" x14ac:dyDescent="0.45">
      <c r="A2" t="s">
        <v>14</v>
      </c>
      <c r="B2">
        <v>1</v>
      </c>
      <c r="C2">
        <v>0</v>
      </c>
    </row>
    <row r="3" spans="1:3" x14ac:dyDescent="0.45">
      <c r="A3" t="s">
        <v>11</v>
      </c>
      <c r="B3">
        <v>1.2</v>
      </c>
      <c r="C3">
        <v>50000</v>
      </c>
    </row>
    <row r="4" spans="1:3" x14ac:dyDescent="0.45">
      <c r="A4" t="s">
        <v>21</v>
      </c>
      <c r="B4">
        <v>1.5</v>
      </c>
      <c r="C4">
        <v>100000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2" sqref="A2:A5"/>
    </sheetView>
  </sheetViews>
  <sheetFormatPr defaultRowHeight="14.25" x14ac:dyDescent="0.45"/>
  <sheetData>
    <row r="1" spans="1:2" x14ac:dyDescent="0.45">
      <c r="A1" t="s">
        <v>1</v>
      </c>
      <c r="B1" t="s">
        <v>31</v>
      </c>
    </row>
    <row r="2" spans="1:2" x14ac:dyDescent="0.45">
      <c r="A2" t="s">
        <v>18</v>
      </c>
      <c r="B2">
        <v>500000</v>
      </c>
    </row>
    <row r="3" spans="1:2" x14ac:dyDescent="0.45">
      <c r="A3" t="s">
        <v>22</v>
      </c>
      <c r="B3">
        <v>400000</v>
      </c>
    </row>
    <row r="4" spans="1:2" x14ac:dyDescent="0.45">
      <c r="A4" t="s">
        <v>8</v>
      </c>
      <c r="B4">
        <v>700000</v>
      </c>
    </row>
    <row r="5" spans="1:2" x14ac:dyDescent="0.45">
      <c r="A5" t="s">
        <v>15</v>
      </c>
      <c r="B5">
        <v>450000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Transaksi</vt:lpstr>
      <vt:lpstr>Koef Material</vt:lpstr>
      <vt:lpstr>Koef Finishing</vt:lpstr>
      <vt:lpstr>Koef Kerumitan</vt:lpstr>
      <vt:lpstr>Harga Dasar Produk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Dimas Nurzaky</cp:lastModifiedBy>
  <dcterms:created xsi:type="dcterms:W3CDTF">2025-09-06T20:19:22Z</dcterms:created>
  <dcterms:modified xsi:type="dcterms:W3CDTF">2025-09-14T19:37:34Z</dcterms:modified>
</cp:coreProperties>
</file>