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899140\Documents\GitHub\Projeto-II-Estrutura-de-Dados\"/>
    </mc:Choice>
  </mc:AlternateContent>
  <xr:revisionPtr revIDLastSave="0" documentId="13_ncr:1_{AD2632C5-84DD-4CA8-8AD6-5E8D35E93E08}" xr6:coauthVersionLast="36" xr6:coauthVersionMax="47" xr10:uidLastSave="{00000000-0000-0000-0000-000000000000}"/>
  <bookViews>
    <workbookView xWindow="-120" yWindow="-120" windowWidth="20640" windowHeight="11160" activeTab="1" xr2:uid="{37BD5372-493E-42B1-801B-B4D1539963C8}"/>
  </bookViews>
  <sheets>
    <sheet name="Teste 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D56" i="2"/>
  <c r="D55" i="2"/>
  <c r="D54" i="2"/>
  <c r="D53" i="2"/>
  <c r="L47" i="2"/>
  <c r="L46" i="2"/>
  <c r="L45" i="2"/>
  <c r="L44" i="2"/>
  <c r="D47" i="2"/>
  <c r="D46" i="2"/>
  <c r="D45" i="2"/>
  <c r="D44" i="2"/>
  <c r="H56" i="2"/>
  <c r="H55" i="2"/>
  <c r="H54" i="2"/>
  <c r="H53" i="2"/>
  <c r="H47" i="2"/>
  <c r="H46" i="2"/>
  <c r="H45" i="2"/>
  <c r="H44" i="2"/>
  <c r="H43" i="2"/>
  <c r="U56" i="2" l="1"/>
  <c r="U55" i="2"/>
  <c r="U54" i="2"/>
  <c r="U53" i="2"/>
  <c r="U52" i="2"/>
  <c r="U47" i="2"/>
  <c r="U46" i="2"/>
  <c r="U45" i="2"/>
  <c r="U44" i="2"/>
  <c r="U43" i="2"/>
  <c r="U37" i="2"/>
  <c r="U36" i="2"/>
  <c r="U35" i="2"/>
  <c r="U34" i="2"/>
  <c r="U33" i="2"/>
  <c r="U28" i="2"/>
  <c r="U27" i="2"/>
  <c r="U26" i="2"/>
  <c r="U25" i="2"/>
  <c r="U24" i="2"/>
  <c r="Y56" i="2"/>
  <c r="Y55" i="2"/>
  <c r="Y53" i="2"/>
  <c r="D85" i="2"/>
  <c r="Y54" i="2"/>
  <c r="Y52" i="2"/>
  <c r="Y47" i="2"/>
  <c r="Y46" i="2"/>
  <c r="Y45" i="2"/>
  <c r="Y44" i="2"/>
  <c r="Y43" i="2"/>
  <c r="Y37" i="2"/>
  <c r="Y36" i="2"/>
  <c r="Y35" i="2"/>
  <c r="Y34" i="2"/>
  <c r="Y33" i="2"/>
  <c r="Y28" i="2"/>
  <c r="Y27" i="2"/>
  <c r="Y26" i="2"/>
  <c r="Y25" i="2"/>
  <c r="Y24" i="2"/>
  <c r="Q56" i="2"/>
  <c r="Q55" i="2"/>
  <c r="Q54" i="2"/>
  <c r="Q53" i="2"/>
  <c r="Q52" i="2"/>
  <c r="Q47" i="2"/>
  <c r="Q46" i="2"/>
  <c r="Q45" i="2"/>
  <c r="Q44" i="2"/>
  <c r="Q43" i="2"/>
  <c r="Q37" i="2"/>
  <c r="Q36" i="2"/>
  <c r="Q35" i="2"/>
  <c r="Q34" i="2"/>
  <c r="Q33" i="2"/>
  <c r="Q28" i="2"/>
  <c r="Q27" i="2"/>
  <c r="Q26" i="2"/>
  <c r="Q25" i="2"/>
  <c r="Q24" i="2"/>
  <c r="Q14" i="2"/>
  <c r="F90" i="1" l="1"/>
  <c r="P48" i="1"/>
  <c r="N65" i="1"/>
  <c r="Q83" i="1" l="1"/>
  <c r="P83" i="1"/>
  <c r="L85" i="2" s="1"/>
  <c r="O83" i="1"/>
  <c r="N83" i="1"/>
  <c r="M83" i="1"/>
  <c r="L83" i="1"/>
  <c r="K83" i="1"/>
  <c r="Y18" i="2" s="1"/>
  <c r="J83" i="1"/>
  <c r="Y9" i="2" s="1"/>
  <c r="I83" i="1"/>
  <c r="H83" i="1"/>
  <c r="G83" i="1"/>
  <c r="L75" i="2" s="1"/>
  <c r="F83" i="1"/>
  <c r="L66" i="2" s="1"/>
  <c r="E83" i="1"/>
  <c r="L37" i="2" s="1"/>
  <c r="D83" i="1"/>
  <c r="L28" i="2" s="1"/>
  <c r="C83" i="1"/>
  <c r="L18" i="2" s="1"/>
  <c r="B83" i="1"/>
  <c r="L9" i="2" s="1"/>
  <c r="Q82" i="1"/>
  <c r="D94" i="2" s="1"/>
  <c r="P82" i="1"/>
  <c r="O82" i="1"/>
  <c r="N82" i="1"/>
  <c r="M82" i="1"/>
  <c r="L82" i="1"/>
  <c r="K82" i="1"/>
  <c r="Q18" i="2" s="1"/>
  <c r="J82" i="1"/>
  <c r="Q9" i="2" s="1"/>
  <c r="I82" i="1"/>
  <c r="H82" i="1"/>
  <c r="G82" i="1"/>
  <c r="D75" i="2" s="1"/>
  <c r="F82" i="1"/>
  <c r="D66" i="2" s="1"/>
  <c r="E82" i="1"/>
  <c r="D37" i="2" s="1"/>
  <c r="D82" i="1"/>
  <c r="D28" i="2" s="1"/>
  <c r="C82" i="1"/>
  <c r="D18" i="2" s="1"/>
  <c r="B82" i="1"/>
  <c r="D9" i="2" s="1"/>
  <c r="B65" i="1"/>
  <c r="D8" i="2" s="1"/>
  <c r="C65" i="1"/>
  <c r="D17" i="2" s="1"/>
  <c r="D65" i="1"/>
  <c r="D27" i="2" s="1"/>
  <c r="E65" i="1"/>
  <c r="D36" i="2" s="1"/>
  <c r="F65" i="1"/>
  <c r="D65" i="2" s="1"/>
  <c r="G65" i="1"/>
  <c r="D74" i="2" s="1"/>
  <c r="H65" i="1"/>
  <c r="I65" i="1"/>
  <c r="J65" i="1"/>
  <c r="Q8" i="2" s="1"/>
  <c r="K65" i="1"/>
  <c r="Q17" i="2" s="1"/>
  <c r="L65" i="1"/>
  <c r="M65" i="1"/>
  <c r="O65" i="1"/>
  <c r="P65" i="1"/>
  <c r="D84" i="2" s="1"/>
  <c r="Q65" i="1"/>
  <c r="D93" i="2" s="1"/>
  <c r="B66" i="1"/>
  <c r="L8" i="2" s="1"/>
  <c r="C66" i="1"/>
  <c r="L17" i="2" s="1"/>
  <c r="D66" i="1"/>
  <c r="L27" i="2" s="1"/>
  <c r="E66" i="1"/>
  <c r="L36" i="2" s="1"/>
  <c r="F66" i="1"/>
  <c r="L65" i="2" s="1"/>
  <c r="G66" i="1"/>
  <c r="L74" i="2" s="1"/>
  <c r="H66" i="1"/>
  <c r="I66" i="1"/>
  <c r="J66" i="1"/>
  <c r="Y8" i="2" s="1"/>
  <c r="K66" i="1"/>
  <c r="Y17" i="2" s="1"/>
  <c r="L66" i="1"/>
  <c r="M66" i="1"/>
  <c r="N66" i="1"/>
  <c r="O66" i="1"/>
  <c r="P66" i="1"/>
  <c r="L84" i="2" s="1"/>
  <c r="Q66" i="1"/>
  <c r="Q49" i="1"/>
  <c r="P49" i="1"/>
  <c r="L83" i="2" s="1"/>
  <c r="O49" i="1"/>
  <c r="N49" i="1"/>
  <c r="M49" i="1"/>
  <c r="L49" i="1"/>
  <c r="K49" i="1"/>
  <c r="Y16" i="2" s="1"/>
  <c r="J49" i="1"/>
  <c r="Y7" i="2" s="1"/>
  <c r="I49" i="1"/>
  <c r="H49" i="1"/>
  <c r="G49" i="1"/>
  <c r="L73" i="2" s="1"/>
  <c r="F49" i="1"/>
  <c r="L64" i="2" s="1"/>
  <c r="E49" i="1"/>
  <c r="L35" i="2" s="1"/>
  <c r="D49" i="1"/>
  <c r="L26" i="2" s="1"/>
  <c r="C49" i="1"/>
  <c r="L16" i="2" s="1"/>
  <c r="B49" i="1"/>
  <c r="L7" i="2" s="1"/>
  <c r="Q48" i="1"/>
  <c r="D92" i="2" s="1"/>
  <c r="D83" i="2"/>
  <c r="O48" i="1"/>
  <c r="N48" i="1"/>
  <c r="M48" i="1"/>
  <c r="L48" i="1"/>
  <c r="K48" i="1"/>
  <c r="Q16" i="2" s="1"/>
  <c r="J48" i="1"/>
  <c r="Q7" i="2" s="1"/>
  <c r="I48" i="1"/>
  <c r="H48" i="1"/>
  <c r="G48" i="1"/>
  <c r="D73" i="2" s="1"/>
  <c r="F48" i="1"/>
  <c r="D64" i="2" s="1"/>
  <c r="E48" i="1"/>
  <c r="D35" i="2" s="1"/>
  <c r="D48" i="1"/>
  <c r="D26" i="2" s="1"/>
  <c r="C48" i="1"/>
  <c r="D16" i="2" s="1"/>
  <c r="B48" i="1"/>
  <c r="D7" i="2" s="1"/>
  <c r="Q32" i="1"/>
  <c r="P32" i="1"/>
  <c r="L82" i="2" s="1"/>
  <c r="O32" i="1"/>
  <c r="N32" i="1"/>
  <c r="M32" i="1"/>
  <c r="L32" i="1"/>
  <c r="K32" i="1"/>
  <c r="Y15" i="2" s="1"/>
  <c r="J32" i="1"/>
  <c r="Y6" i="2" s="1"/>
  <c r="I32" i="1"/>
  <c r="H32" i="1"/>
  <c r="G32" i="1"/>
  <c r="L72" i="2" s="1"/>
  <c r="F32" i="1"/>
  <c r="L63" i="2" s="1"/>
  <c r="E32" i="1"/>
  <c r="L34" i="2" s="1"/>
  <c r="D32" i="1"/>
  <c r="L25" i="2" s="1"/>
  <c r="C32" i="1"/>
  <c r="L15" i="2" s="1"/>
  <c r="B32" i="1"/>
  <c r="L6" i="2" s="1"/>
  <c r="Q31" i="1"/>
  <c r="D91" i="2" s="1"/>
  <c r="P31" i="1"/>
  <c r="D82" i="2" s="1"/>
  <c r="O31" i="1"/>
  <c r="N31" i="1"/>
  <c r="M31" i="1"/>
  <c r="L31" i="1"/>
  <c r="K31" i="1"/>
  <c r="Q15" i="2" s="1"/>
  <c r="J31" i="1"/>
  <c r="Q6" i="2" s="1"/>
  <c r="H31" i="1"/>
  <c r="G31" i="1"/>
  <c r="D72" i="2" s="1"/>
  <c r="F31" i="1"/>
  <c r="D63" i="2" s="1"/>
  <c r="E31" i="1"/>
  <c r="D34" i="2" s="1"/>
  <c r="D31" i="1"/>
  <c r="D25" i="2" s="1"/>
  <c r="C31" i="1"/>
  <c r="D15" i="2" s="1"/>
  <c r="B31" i="1"/>
  <c r="D6" i="2" s="1"/>
  <c r="C15" i="1"/>
  <c r="L14" i="2" s="1"/>
  <c r="D15" i="1"/>
  <c r="L24" i="2" s="1"/>
  <c r="E15" i="1"/>
  <c r="L33" i="2" s="1"/>
  <c r="F15" i="1"/>
  <c r="L62" i="2" s="1"/>
  <c r="G15" i="1"/>
  <c r="L71" i="2" s="1"/>
  <c r="H15" i="1"/>
  <c r="I15" i="1"/>
  <c r="L43" i="2" s="1"/>
  <c r="J15" i="1"/>
  <c r="Y5" i="2" s="1"/>
  <c r="K15" i="1"/>
  <c r="Y14" i="2" s="1"/>
  <c r="L15" i="1"/>
  <c r="M15" i="1"/>
  <c r="N15" i="1"/>
  <c r="O15" i="1"/>
  <c r="P15" i="1"/>
  <c r="L81" i="2" s="1"/>
  <c r="Q15" i="1"/>
  <c r="L90" i="2" s="1"/>
  <c r="C14" i="1"/>
  <c r="D14" i="2" s="1"/>
  <c r="D14" i="1"/>
  <c r="D24" i="2" s="1"/>
  <c r="E14" i="1"/>
  <c r="D33" i="2" s="1"/>
  <c r="F14" i="1"/>
  <c r="D62" i="2" s="1"/>
  <c r="G14" i="1"/>
  <c r="D71" i="2" s="1"/>
  <c r="H14" i="1"/>
  <c r="D43" i="2" s="1"/>
  <c r="I14" i="1"/>
  <c r="D52" i="2" s="1"/>
  <c r="J14" i="1"/>
  <c r="Q5" i="2" s="1"/>
  <c r="K14" i="1"/>
  <c r="L14" i="1"/>
  <c r="M14" i="1"/>
  <c r="N14" i="1"/>
  <c r="O14" i="1"/>
  <c r="P14" i="1"/>
  <c r="D81" i="2" s="1"/>
  <c r="Q14" i="1"/>
  <c r="D90" i="2" s="1"/>
  <c r="B15" i="1"/>
  <c r="L5" i="2" s="1"/>
  <c r="B14" i="1"/>
  <c r="D5" i="2" s="1"/>
  <c r="L52" i="2" l="1"/>
  <c r="B67" i="1"/>
  <c r="H8" i="2" s="1"/>
  <c r="D68" i="1"/>
  <c r="E68" i="1"/>
  <c r="Q84" i="1"/>
  <c r="P84" i="1"/>
  <c r="H85" i="2" s="1"/>
  <c r="O84" i="1"/>
  <c r="N84" i="1"/>
  <c r="M84" i="1"/>
  <c r="L84" i="1"/>
  <c r="K84" i="1"/>
  <c r="U18" i="2" s="1"/>
  <c r="J84" i="1"/>
  <c r="U9" i="2" s="1"/>
  <c r="I84" i="1"/>
  <c r="H84" i="1"/>
  <c r="G84" i="1"/>
  <c r="H75" i="2" s="1"/>
  <c r="F84" i="1"/>
  <c r="H66" i="2" s="1"/>
  <c r="E84" i="1"/>
  <c r="H37" i="2" s="1"/>
  <c r="D84" i="1"/>
  <c r="H28" i="2" s="1"/>
  <c r="C84" i="1"/>
  <c r="H18" i="2" s="1"/>
  <c r="B84" i="1"/>
  <c r="H9" i="2" s="1"/>
  <c r="Q67" i="1"/>
  <c r="P67" i="1"/>
  <c r="H84" i="2" s="1"/>
  <c r="O67" i="1"/>
  <c r="N67" i="1"/>
  <c r="M67" i="1"/>
  <c r="L67" i="1"/>
  <c r="K67" i="1"/>
  <c r="U17" i="2" s="1"/>
  <c r="J67" i="1"/>
  <c r="U8" i="2" s="1"/>
  <c r="I67" i="1"/>
  <c r="H67" i="1"/>
  <c r="G67" i="1"/>
  <c r="H74" i="2" s="1"/>
  <c r="F67" i="1"/>
  <c r="H65" i="2" s="1"/>
  <c r="E67" i="1"/>
  <c r="H36" i="2" s="1"/>
  <c r="D67" i="1"/>
  <c r="H27" i="2" s="1"/>
  <c r="C67" i="1"/>
  <c r="H17" i="2" s="1"/>
  <c r="C50" i="1"/>
  <c r="H16" i="2" s="1"/>
  <c r="Q50" i="1"/>
  <c r="P50" i="1"/>
  <c r="H83" i="2" s="1"/>
  <c r="O50" i="1"/>
  <c r="N50" i="1"/>
  <c r="M50" i="1"/>
  <c r="L50" i="1"/>
  <c r="K50" i="1"/>
  <c r="U16" i="2" s="1"/>
  <c r="J50" i="1"/>
  <c r="U7" i="2" s="1"/>
  <c r="I50" i="1"/>
  <c r="H50" i="1"/>
  <c r="G50" i="1"/>
  <c r="H73" i="2" s="1"/>
  <c r="F50" i="1"/>
  <c r="H64" i="2" s="1"/>
  <c r="E50" i="1"/>
  <c r="H35" i="2" s="1"/>
  <c r="D50" i="1"/>
  <c r="H26" i="2" s="1"/>
  <c r="B50" i="1"/>
  <c r="H7" i="2" s="1"/>
  <c r="B33" i="1"/>
  <c r="H6" i="2" s="1"/>
  <c r="Q33" i="1"/>
  <c r="P33" i="1"/>
  <c r="H82" i="2" s="1"/>
  <c r="O33" i="1"/>
  <c r="N33" i="1"/>
  <c r="M33" i="1"/>
  <c r="L33" i="1"/>
  <c r="K33" i="1"/>
  <c r="U15" i="2" s="1"/>
  <c r="J33" i="1"/>
  <c r="U6" i="2" s="1"/>
  <c r="I33" i="1"/>
  <c r="H33" i="1"/>
  <c r="G33" i="1"/>
  <c r="H72" i="2" s="1"/>
  <c r="F33" i="1"/>
  <c r="H63" i="2" s="1"/>
  <c r="E33" i="1"/>
  <c r="H34" i="2" s="1"/>
  <c r="D33" i="1"/>
  <c r="H25" i="2" s="1"/>
  <c r="C33" i="1"/>
  <c r="H15" i="2" s="1"/>
  <c r="C16" i="1"/>
  <c r="H14" i="2" s="1"/>
  <c r="D16" i="1"/>
  <c r="H24" i="2" s="1"/>
  <c r="E16" i="1"/>
  <c r="H33" i="2" s="1"/>
  <c r="F16" i="1"/>
  <c r="H62" i="2" s="1"/>
  <c r="G16" i="1"/>
  <c r="H71" i="2" s="1"/>
  <c r="H16" i="1"/>
  <c r="I16" i="1"/>
  <c r="J16" i="1"/>
  <c r="U5" i="2" s="1"/>
  <c r="K16" i="1"/>
  <c r="U14" i="2" s="1"/>
  <c r="L16" i="1"/>
  <c r="M16" i="1"/>
  <c r="N16" i="1"/>
  <c r="O16" i="1"/>
  <c r="P16" i="1"/>
  <c r="H81" i="2" s="1"/>
  <c r="Q16" i="1"/>
  <c r="H90" i="2" s="1"/>
  <c r="B16" i="1"/>
  <c r="H5" i="2" s="1"/>
  <c r="Q85" i="1"/>
  <c r="P85" i="1"/>
  <c r="Q68" i="1"/>
  <c r="P68" i="1"/>
  <c r="Q51" i="1"/>
  <c r="P51" i="1"/>
  <c r="Q34" i="1"/>
  <c r="P34" i="1"/>
  <c r="Q17" i="1"/>
  <c r="P17" i="1"/>
  <c r="O85" i="1"/>
  <c r="N85" i="1"/>
  <c r="O68" i="1"/>
  <c r="N68" i="1"/>
  <c r="O51" i="1"/>
  <c r="N51" i="1"/>
  <c r="O34" i="1"/>
  <c r="N34" i="1"/>
  <c r="O17" i="1"/>
  <c r="N17" i="1"/>
  <c r="M85" i="1"/>
  <c r="L85" i="1"/>
  <c r="M68" i="1"/>
  <c r="L68" i="1"/>
  <c r="M51" i="1"/>
  <c r="L51" i="1"/>
  <c r="M34" i="1"/>
  <c r="L34" i="1"/>
  <c r="M17" i="1"/>
  <c r="L17" i="1"/>
  <c r="K85" i="1"/>
  <c r="J85" i="1"/>
  <c r="I85" i="1"/>
  <c r="H85" i="1"/>
  <c r="G85" i="1"/>
  <c r="F85" i="1"/>
  <c r="E85" i="1"/>
  <c r="D85" i="1"/>
  <c r="C85" i="1"/>
  <c r="B85" i="1"/>
  <c r="K68" i="1"/>
  <c r="J68" i="1"/>
  <c r="I68" i="1"/>
  <c r="H68" i="1"/>
  <c r="G68" i="1"/>
  <c r="F68" i="1"/>
  <c r="C68" i="1"/>
  <c r="B68" i="1"/>
  <c r="K51" i="1"/>
  <c r="J51" i="1"/>
  <c r="I51" i="1"/>
  <c r="H51" i="1"/>
  <c r="G51" i="1"/>
  <c r="F51" i="1"/>
  <c r="E51" i="1"/>
  <c r="D51" i="1"/>
  <c r="C51" i="1"/>
  <c r="B51" i="1"/>
  <c r="K17" i="1"/>
  <c r="J17" i="1"/>
  <c r="I17" i="1"/>
  <c r="H17" i="1"/>
  <c r="G17" i="1"/>
  <c r="F17" i="1"/>
  <c r="E17" i="1"/>
  <c r="D17" i="1"/>
  <c r="C17" i="1"/>
  <c r="B17" i="1"/>
  <c r="B34" i="1"/>
  <c r="C34" i="1"/>
  <c r="D34" i="1"/>
  <c r="E34" i="1"/>
  <c r="H34" i="1"/>
  <c r="I34" i="1"/>
  <c r="J34" i="1"/>
  <c r="K34" i="1"/>
  <c r="G34" i="1"/>
  <c r="F34" i="1"/>
  <c r="L91" i="2" l="1"/>
  <c r="H91" i="2"/>
  <c r="L52" i="1"/>
  <c r="L92" i="2"/>
  <c r="H92" i="2"/>
  <c r="L93" i="2"/>
  <c r="H93" i="2"/>
  <c r="H52" i="2"/>
  <c r="H18" i="1"/>
  <c r="H94" i="2"/>
  <c r="L94" i="2"/>
  <c r="L18" i="1"/>
  <c r="L35" i="1"/>
  <c r="J18" i="1"/>
  <c r="N18" i="1"/>
  <c r="N86" i="1"/>
  <c r="J69" i="1"/>
  <c r="N69" i="1"/>
  <c r="H69" i="1"/>
  <c r="J52" i="1"/>
  <c r="P86" i="1"/>
  <c r="J86" i="1"/>
  <c r="J35" i="1"/>
  <c r="H35" i="1"/>
  <c r="N35" i="1"/>
  <c r="N52" i="1"/>
  <c r="L69" i="1"/>
  <c r="H86" i="1"/>
  <c r="L86" i="1"/>
  <c r="P69" i="1"/>
  <c r="P52" i="1"/>
  <c r="P35" i="1"/>
  <c r="P18" i="1"/>
  <c r="D86" i="1"/>
  <c r="D69" i="1"/>
  <c r="H52" i="1"/>
  <c r="D52" i="1"/>
  <c r="D35" i="1"/>
  <c r="D18" i="1"/>
  <c r="B86" i="1"/>
  <c r="B69" i="1"/>
  <c r="B52" i="1"/>
  <c r="B35" i="1"/>
  <c r="B18" i="1"/>
  <c r="F86" i="1"/>
  <c r="F69" i="1"/>
  <c r="F52" i="1"/>
  <c r="F35" i="1"/>
  <c r="F18" i="1"/>
  <c r="J87" i="1" l="1"/>
  <c r="N87" i="1"/>
  <c r="L87" i="1"/>
  <c r="H87" i="1"/>
  <c r="P87" i="1"/>
  <c r="B87" i="1"/>
  <c r="D87" i="1"/>
  <c r="F87" i="1"/>
  <c r="F89" i="1" l="1"/>
</calcChain>
</file>

<file path=xl/sharedStrings.xml><?xml version="1.0" encoding="utf-8"?>
<sst xmlns="http://schemas.openxmlformats.org/spreadsheetml/2006/main" count="815" uniqueCount="42">
  <si>
    <t>Metodo</t>
  </si>
  <si>
    <t>Tipo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</si>
  <si>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</si>
  <si>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</si>
  <si>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</si>
  <si>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</si>
  <si>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</si>
  <si>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</si>
  <si>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</si>
  <si>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</si>
  <si>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</si>
  <si>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</si>
  <si>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Insertion</t>
  </si>
  <si>
    <t>Shell</t>
  </si>
  <si>
    <t>Merge</t>
  </si>
  <si>
    <t>10K</t>
  </si>
  <si>
    <t>Tam</t>
  </si>
  <si>
    <t>100K</t>
  </si>
  <si>
    <t>50K</t>
  </si>
  <si>
    <t>500K</t>
  </si>
  <si>
    <t>1M</t>
  </si>
  <si>
    <t>TOTAl</t>
  </si>
  <si>
    <t>Total</t>
  </si>
  <si>
    <t>Cocktail</t>
  </si>
  <si>
    <t>Media</t>
  </si>
  <si>
    <t>Tipo 1 - Geração Aleatoria</t>
  </si>
  <si>
    <t>Tamanho do vetor</t>
  </si>
  <si>
    <t>Maior</t>
  </si>
  <si>
    <t>Menor</t>
  </si>
  <si>
    <t>Caso Médio</t>
  </si>
  <si>
    <t>Melhor Caso</t>
  </si>
  <si>
    <t>Pior Caso</t>
  </si>
  <si>
    <t>Tipo 2 - Ordem Inversa</t>
  </si>
  <si>
    <t>Tempo</t>
  </si>
  <si>
    <t>ms</t>
  </si>
  <si>
    <t>s</t>
  </si>
  <si>
    <t>min</t>
  </si>
  <si>
    <t xml:space="preserve">Tempo </t>
  </si>
  <si>
    <t>Bubble</t>
  </si>
  <si>
    <t>Quick LS</t>
  </si>
  <si>
    <t>Quick LI</t>
  </si>
  <si>
    <t>Quick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</si>
</sst>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7" xfId="0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6" borderId="9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14" xfId="0" applyFill="1" applyBorder="1"/>
    <xf numFmtId="164" fontId="0" fillId="2" borderId="10" xfId="0" applyNumberFormat="1" applyFill="1" applyBorder="1"/>
    <xf numFmtId="164" fontId="0" fillId="2" borderId="13" xfId="0" applyNumberFormat="1" applyFill="1" applyBorder="1"/>
    <xf numFmtId="1" fontId="0" fillId="2" borderId="2" xfId="0" applyNumberFormat="1" applyFill="1" applyBorder="1"/>
    <xf numFmtId="1" fontId="0" fillId="2" borderId="13" xfId="0" applyNumberFormat="1" applyFill="1" applyBorder="1"/>
    <xf numFmtId="1" fontId="0" fillId="2" borderId="14" xfId="0" applyNumberFormat="1" applyFill="1" applyBorder="1"/>
    <xf numFmtId="1" fontId="0" fillId="2" borderId="10" xfId="0" applyNumberFormat="1" applyFill="1" applyBorder="1"/>
    <xf numFmtId="1" fontId="0" fillId="2" borderId="12" xfId="0" applyNumberFormat="1" applyFill="1" applyBorder="1"/>
    <xf numFmtId="1" fontId="0" fillId="2" borderId="3" xfId="0" applyNumberFormat="1" applyFill="1" applyBorder="1"/>
    <xf numFmtId="49" fontId="0" fillId="2" borderId="10" xfId="0" applyNumberFormat="1" applyFill="1" applyBorder="1" applyAlignment="1">
      <alignment horizontal="right"/>
    </xf>
    <xf numFmtId="49" fontId="0" fillId="2" borderId="13" xfId="0" applyNumberFormat="1" applyFill="1" applyBorder="1" applyAlignment="1">
      <alignment horizontal="right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2" borderId="11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3" fillId="5" borderId="10" xfId="0" applyNumberFormat="1" applyFont="1" applyFill="1" applyBorder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3" fillId="6" borderId="7" xfId="0" applyNumberFormat="1" applyFont="1" applyFill="1" applyBorder="1" applyAlignment="1">
      <alignment horizontal="center"/>
    </xf>
    <xf numFmtId="1" fontId="3" fillId="6" borderId="8" xfId="0" applyNumberFormat="1" applyFont="1" applyFill="1" applyBorder="1" applyAlignment="1">
      <alignment horizontal="center"/>
    </xf>
    <xf numFmtId="1" fontId="3" fillId="6" borderId="9" xfId="0" applyNumberFormat="1" applyFon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" fontId="0" fillId="8" borderId="9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9" borderId="9" xfId="0" applyNumberForma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1" fontId="0" fillId="9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1052-186C-4165-A01B-4F4A6CE64FEA}">
  <dimension ref="A1:Q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5" x14ac:dyDescent="0.25"/>
  <sheetData>
    <row r="1" spans="1:17" x14ac:dyDescent="0.25">
      <c r="A1" s="7" t="s">
        <v>0</v>
      </c>
      <c r="B1" s="32" t="s">
        <v>12</v>
      </c>
      <c r="C1" s="33"/>
      <c r="D1" s="34" t="s">
        <v>38</v>
      </c>
      <c r="E1" s="35"/>
      <c r="F1" s="34" t="s">
        <v>13</v>
      </c>
      <c r="G1" s="35"/>
      <c r="H1" s="34" t="s">
        <v>14</v>
      </c>
      <c r="I1" s="35"/>
      <c r="J1" s="34" t="s">
        <v>40</v>
      </c>
      <c r="K1" s="35"/>
      <c r="L1" s="34" t="s">
        <v>41</v>
      </c>
      <c r="M1" s="35"/>
      <c r="N1" s="34" t="s">
        <v>39</v>
      </c>
      <c r="O1" s="35"/>
      <c r="P1" s="34" t="s">
        <v>23</v>
      </c>
      <c r="Q1" s="35"/>
    </row>
    <row r="2" spans="1:17" x14ac:dyDescent="0.25">
      <c r="A2" s="8" t="s">
        <v>16</v>
      </c>
      <c r="B2" s="38" t="s">
        <v>15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13"/>
    </row>
    <row r="3" spans="1:17" x14ac:dyDescent="0.25">
      <c r="A3" s="5" t="s">
        <v>1</v>
      </c>
      <c r="B3" s="3">
        <v>1</v>
      </c>
      <c r="C3" s="4">
        <v>2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  <c r="L3" s="3">
        <v>1</v>
      </c>
      <c r="M3" s="4">
        <v>2</v>
      </c>
      <c r="N3" s="3">
        <v>1</v>
      </c>
      <c r="O3" s="4">
        <v>2</v>
      </c>
      <c r="P3" s="3">
        <v>1</v>
      </c>
      <c r="Q3" s="4">
        <v>2</v>
      </c>
    </row>
    <row r="4" spans="1:17" x14ac:dyDescent="0.25">
      <c r="A4" t="s">
        <v>2</v>
      </c>
      <c r="B4" s="1">
        <v>72</v>
      </c>
      <c r="C4" s="1">
        <v>144</v>
      </c>
      <c r="D4" s="1">
        <v>235</v>
      </c>
      <c r="E4" s="1">
        <v>224</v>
      </c>
      <c r="F4" s="1">
        <v>2</v>
      </c>
      <c r="G4" s="1">
        <v>0</v>
      </c>
      <c r="H4" s="1">
        <v>1</v>
      </c>
      <c r="I4" s="1">
        <v>1</v>
      </c>
      <c r="J4" s="1">
        <v>3</v>
      </c>
      <c r="K4" s="1">
        <v>108</v>
      </c>
      <c r="L4" s="1">
        <v>2</v>
      </c>
      <c r="M4" s="1">
        <v>0</v>
      </c>
      <c r="N4" s="1">
        <v>1</v>
      </c>
      <c r="O4" s="1">
        <v>109</v>
      </c>
      <c r="P4" s="1">
        <v>202</v>
      </c>
      <c r="Q4" s="1">
        <v>234</v>
      </c>
    </row>
    <row r="5" spans="1:17" x14ac:dyDescent="0.25">
      <c r="A5" t="s">
        <v>3</v>
      </c>
      <c r="B5" s="1">
        <v>71</v>
      </c>
      <c r="C5" s="1">
        <v>143</v>
      </c>
      <c r="D5" s="1">
        <v>234</v>
      </c>
      <c r="E5" s="1">
        <v>233</v>
      </c>
      <c r="F5" s="1">
        <v>1</v>
      </c>
      <c r="G5" s="1">
        <v>0</v>
      </c>
      <c r="H5" s="1">
        <v>1</v>
      </c>
      <c r="I5" s="1">
        <v>1</v>
      </c>
      <c r="J5" s="1">
        <v>2</v>
      </c>
      <c r="K5" s="1">
        <v>106</v>
      </c>
      <c r="L5" s="1">
        <v>2</v>
      </c>
      <c r="M5" s="1">
        <v>0</v>
      </c>
      <c r="N5" s="1">
        <v>2</v>
      </c>
      <c r="O5" s="1">
        <v>110</v>
      </c>
      <c r="P5" s="1">
        <v>201</v>
      </c>
      <c r="Q5" s="1">
        <v>232</v>
      </c>
    </row>
    <row r="6" spans="1:17" x14ac:dyDescent="0.25">
      <c r="A6" t="s">
        <v>4</v>
      </c>
      <c r="B6" s="1">
        <v>73</v>
      </c>
      <c r="C6" s="1">
        <v>142</v>
      </c>
      <c r="D6" s="1">
        <v>238</v>
      </c>
      <c r="E6" s="1">
        <v>234</v>
      </c>
      <c r="F6" s="1">
        <v>1</v>
      </c>
      <c r="G6" s="1">
        <v>1</v>
      </c>
      <c r="H6" s="1">
        <v>2</v>
      </c>
      <c r="I6" s="1">
        <v>1</v>
      </c>
      <c r="J6" s="1">
        <v>1</v>
      </c>
      <c r="K6" s="1">
        <v>108</v>
      </c>
      <c r="L6" s="1">
        <v>1</v>
      </c>
      <c r="M6" s="1">
        <v>0</v>
      </c>
      <c r="N6" s="1">
        <v>2</v>
      </c>
      <c r="O6" s="1">
        <v>108</v>
      </c>
      <c r="P6" s="1">
        <v>191</v>
      </c>
      <c r="Q6" s="1">
        <v>238</v>
      </c>
    </row>
    <row r="7" spans="1:17" x14ac:dyDescent="0.25">
      <c r="A7" t="s">
        <v>5</v>
      </c>
      <c r="B7" s="1">
        <v>69</v>
      </c>
      <c r="C7" s="1">
        <v>142</v>
      </c>
      <c r="D7" s="1">
        <v>241</v>
      </c>
      <c r="E7" s="1">
        <v>234</v>
      </c>
      <c r="F7" s="1">
        <v>1</v>
      </c>
      <c r="G7" s="1">
        <v>1</v>
      </c>
      <c r="H7" s="1">
        <v>2</v>
      </c>
      <c r="I7" s="1">
        <v>1</v>
      </c>
      <c r="J7" s="1">
        <v>2</v>
      </c>
      <c r="K7" s="1">
        <v>108</v>
      </c>
      <c r="L7" s="1">
        <v>1</v>
      </c>
      <c r="M7" s="1">
        <v>0</v>
      </c>
      <c r="N7" s="1">
        <v>1</v>
      </c>
      <c r="O7" s="1">
        <v>107</v>
      </c>
      <c r="P7" s="1">
        <v>191</v>
      </c>
      <c r="Q7" s="1">
        <v>240</v>
      </c>
    </row>
    <row r="8" spans="1:17" x14ac:dyDescent="0.25">
      <c r="A8" t="s">
        <v>6</v>
      </c>
      <c r="B8" s="1">
        <v>75</v>
      </c>
      <c r="C8" s="1">
        <v>142</v>
      </c>
      <c r="D8" s="1">
        <v>233</v>
      </c>
      <c r="E8" s="1">
        <v>235</v>
      </c>
      <c r="F8" s="1">
        <v>2</v>
      </c>
      <c r="G8" s="1">
        <v>1</v>
      </c>
      <c r="H8" s="1">
        <v>1</v>
      </c>
      <c r="I8" s="1">
        <v>1</v>
      </c>
      <c r="J8" s="1">
        <v>1</v>
      </c>
      <c r="K8" s="1">
        <v>110</v>
      </c>
      <c r="L8" s="1">
        <v>2</v>
      </c>
      <c r="M8" s="1">
        <v>1</v>
      </c>
      <c r="N8" s="1">
        <v>1</v>
      </c>
      <c r="O8" s="1">
        <v>108</v>
      </c>
      <c r="P8" s="1">
        <v>190</v>
      </c>
      <c r="Q8" s="1">
        <v>232</v>
      </c>
    </row>
    <row r="9" spans="1:17" x14ac:dyDescent="0.25">
      <c r="A9" t="s">
        <v>7</v>
      </c>
      <c r="B9" s="1">
        <v>70</v>
      </c>
      <c r="C9" s="1">
        <v>139</v>
      </c>
      <c r="D9" s="1">
        <v>237</v>
      </c>
      <c r="E9" s="1">
        <v>230</v>
      </c>
      <c r="F9" s="1">
        <v>2</v>
      </c>
      <c r="G9" s="1">
        <v>0</v>
      </c>
      <c r="H9" s="1">
        <v>2</v>
      </c>
      <c r="I9" s="1">
        <v>1</v>
      </c>
      <c r="J9" s="1">
        <v>1</v>
      </c>
      <c r="K9" s="1">
        <v>111</v>
      </c>
      <c r="L9" s="1">
        <v>2</v>
      </c>
      <c r="M9" s="1">
        <v>1</v>
      </c>
      <c r="N9" s="1">
        <v>2</v>
      </c>
      <c r="O9" s="1">
        <v>108</v>
      </c>
      <c r="P9" s="1">
        <v>198</v>
      </c>
      <c r="Q9" s="1">
        <v>232</v>
      </c>
    </row>
    <row r="10" spans="1:17" x14ac:dyDescent="0.25">
      <c r="A10" t="s">
        <v>8</v>
      </c>
      <c r="B10" s="1">
        <v>68</v>
      </c>
      <c r="C10" s="1">
        <v>138</v>
      </c>
      <c r="D10" s="1">
        <v>229</v>
      </c>
      <c r="E10" s="1">
        <v>229</v>
      </c>
      <c r="F10" s="1">
        <v>1</v>
      </c>
      <c r="G10" s="1">
        <v>0</v>
      </c>
      <c r="H10" s="1">
        <v>2</v>
      </c>
      <c r="I10" s="1">
        <v>1</v>
      </c>
      <c r="J10" s="1">
        <v>1</v>
      </c>
      <c r="K10" s="1">
        <v>116</v>
      </c>
      <c r="L10" s="1">
        <v>1</v>
      </c>
      <c r="M10" s="1">
        <v>1</v>
      </c>
      <c r="N10" s="1">
        <v>2</v>
      </c>
      <c r="O10" s="1">
        <v>108</v>
      </c>
      <c r="P10" s="1">
        <v>193</v>
      </c>
      <c r="Q10" s="1">
        <v>261</v>
      </c>
    </row>
    <row r="11" spans="1:17" x14ac:dyDescent="0.25">
      <c r="A11" t="s">
        <v>9</v>
      </c>
      <c r="B11" s="1">
        <v>71</v>
      </c>
      <c r="C11" s="1">
        <v>143</v>
      </c>
      <c r="D11" s="1">
        <v>228</v>
      </c>
      <c r="E11" s="1">
        <v>230</v>
      </c>
      <c r="F11" s="1">
        <v>1</v>
      </c>
      <c r="G11" s="1">
        <v>0</v>
      </c>
      <c r="H11" s="1">
        <v>2</v>
      </c>
      <c r="I11" s="1">
        <v>1</v>
      </c>
      <c r="J11" s="1">
        <v>1</v>
      </c>
      <c r="K11" s="1">
        <v>131</v>
      </c>
      <c r="L11" s="1">
        <v>1</v>
      </c>
      <c r="M11" s="1">
        <v>1</v>
      </c>
      <c r="N11" s="1">
        <v>1</v>
      </c>
      <c r="O11" s="1">
        <v>108</v>
      </c>
      <c r="P11" s="1">
        <v>190</v>
      </c>
      <c r="Q11" s="1">
        <v>244</v>
      </c>
    </row>
    <row r="12" spans="1:17" x14ac:dyDescent="0.25">
      <c r="A12" t="s">
        <v>10</v>
      </c>
      <c r="B12" s="1">
        <v>70</v>
      </c>
      <c r="C12" s="1">
        <v>144</v>
      </c>
      <c r="D12" s="1">
        <v>236</v>
      </c>
      <c r="E12" s="1">
        <v>220</v>
      </c>
      <c r="F12" s="1">
        <v>1</v>
      </c>
      <c r="G12" s="1">
        <v>0</v>
      </c>
      <c r="H12" s="1">
        <v>2</v>
      </c>
      <c r="I12" s="1">
        <v>1</v>
      </c>
      <c r="J12" s="1">
        <v>2</v>
      </c>
      <c r="K12" s="1">
        <v>117</v>
      </c>
      <c r="L12" s="1">
        <v>2</v>
      </c>
      <c r="M12" s="1">
        <v>1</v>
      </c>
      <c r="N12" s="1">
        <v>2</v>
      </c>
      <c r="O12" s="1">
        <v>107</v>
      </c>
      <c r="P12" s="1">
        <v>195</v>
      </c>
      <c r="Q12" s="1">
        <v>241</v>
      </c>
    </row>
    <row r="13" spans="1:17" x14ac:dyDescent="0.25">
      <c r="A13" t="s">
        <v>11</v>
      </c>
      <c r="B13" s="1">
        <v>70</v>
      </c>
      <c r="C13" s="1">
        <v>145</v>
      </c>
      <c r="D13" s="1">
        <v>236</v>
      </c>
      <c r="E13" s="1">
        <v>222</v>
      </c>
      <c r="F13" s="1">
        <v>1</v>
      </c>
      <c r="G13" s="1">
        <v>0</v>
      </c>
      <c r="H13" s="1">
        <v>2</v>
      </c>
      <c r="I13" s="1">
        <v>1</v>
      </c>
      <c r="J13" s="1">
        <v>1</v>
      </c>
      <c r="K13" s="1">
        <v>107</v>
      </c>
      <c r="L13" s="1">
        <v>1</v>
      </c>
      <c r="M13" s="1">
        <v>0</v>
      </c>
      <c r="N13" s="1">
        <v>1</v>
      </c>
      <c r="O13" s="1">
        <v>108</v>
      </c>
      <c r="P13" s="1">
        <v>206</v>
      </c>
      <c r="Q13" s="1">
        <v>234</v>
      </c>
    </row>
    <row r="14" spans="1:17" x14ac:dyDescent="0.25">
      <c r="A14" s="12" t="s">
        <v>28</v>
      </c>
      <c r="B14" s="12">
        <f>SMALL(B4:B13,1)</f>
        <v>68</v>
      </c>
      <c r="C14" s="12">
        <f t="shared" ref="C14:Q14" si="0">SMALL(C4:C13,1)</f>
        <v>138</v>
      </c>
      <c r="D14" s="12">
        <f t="shared" si="0"/>
        <v>228</v>
      </c>
      <c r="E14" s="12">
        <f t="shared" si="0"/>
        <v>220</v>
      </c>
      <c r="F14" s="12">
        <f t="shared" si="0"/>
        <v>1</v>
      </c>
      <c r="G14" s="12">
        <f t="shared" si="0"/>
        <v>0</v>
      </c>
      <c r="H14" s="12">
        <f t="shared" si="0"/>
        <v>1</v>
      </c>
      <c r="I14" s="12">
        <f t="shared" si="0"/>
        <v>1</v>
      </c>
      <c r="J14" s="12">
        <f t="shared" si="0"/>
        <v>1</v>
      </c>
      <c r="K14" s="12">
        <f t="shared" si="0"/>
        <v>106</v>
      </c>
      <c r="L14" s="12">
        <f t="shared" si="0"/>
        <v>1</v>
      </c>
      <c r="M14" s="12">
        <f t="shared" si="0"/>
        <v>0</v>
      </c>
      <c r="N14" s="12">
        <f t="shared" si="0"/>
        <v>1</v>
      </c>
      <c r="O14" s="12">
        <f t="shared" si="0"/>
        <v>107</v>
      </c>
      <c r="P14" s="12">
        <f t="shared" si="0"/>
        <v>190</v>
      </c>
      <c r="Q14" s="12">
        <f t="shared" si="0"/>
        <v>232</v>
      </c>
    </row>
    <row r="15" spans="1:17" x14ac:dyDescent="0.25">
      <c r="A15" s="12" t="s">
        <v>27</v>
      </c>
      <c r="B15" s="12">
        <f>LARGE(B4:B13, 1)</f>
        <v>75</v>
      </c>
      <c r="C15" s="12">
        <f t="shared" ref="C15:Q15" si="1">LARGE(C4:C13, 1)</f>
        <v>145</v>
      </c>
      <c r="D15" s="12">
        <f t="shared" si="1"/>
        <v>241</v>
      </c>
      <c r="E15" s="12">
        <f t="shared" si="1"/>
        <v>235</v>
      </c>
      <c r="F15" s="12">
        <f t="shared" si="1"/>
        <v>2</v>
      </c>
      <c r="G15" s="12">
        <f t="shared" si="1"/>
        <v>1</v>
      </c>
      <c r="H15" s="12">
        <f t="shared" si="1"/>
        <v>2</v>
      </c>
      <c r="I15" s="12">
        <f t="shared" si="1"/>
        <v>1</v>
      </c>
      <c r="J15" s="12">
        <f t="shared" si="1"/>
        <v>3</v>
      </c>
      <c r="K15" s="12">
        <f t="shared" si="1"/>
        <v>131</v>
      </c>
      <c r="L15" s="12">
        <f t="shared" si="1"/>
        <v>2</v>
      </c>
      <c r="M15" s="12">
        <f t="shared" si="1"/>
        <v>1</v>
      </c>
      <c r="N15" s="12">
        <f t="shared" si="1"/>
        <v>2</v>
      </c>
      <c r="O15" s="12">
        <f t="shared" si="1"/>
        <v>110</v>
      </c>
      <c r="P15" s="12">
        <f t="shared" si="1"/>
        <v>206</v>
      </c>
      <c r="Q15" s="12">
        <f t="shared" si="1"/>
        <v>261</v>
      </c>
    </row>
    <row r="16" spans="1:17" x14ac:dyDescent="0.25">
      <c r="A16" s="12" t="s">
        <v>24</v>
      </c>
      <c r="B16" s="12">
        <f>AVERAGE(B4:B13)</f>
        <v>70.900000000000006</v>
      </c>
      <c r="C16" s="12">
        <f t="shared" ref="C16:Q16" si="2">AVERAGE(C4:C13)</f>
        <v>142.19999999999999</v>
      </c>
      <c r="D16" s="12">
        <f t="shared" si="2"/>
        <v>234.7</v>
      </c>
      <c r="E16" s="12">
        <f t="shared" si="2"/>
        <v>229.1</v>
      </c>
      <c r="F16" s="12">
        <f t="shared" si="2"/>
        <v>1.3</v>
      </c>
      <c r="G16" s="12">
        <f t="shared" si="2"/>
        <v>0.3</v>
      </c>
      <c r="H16" s="12">
        <f t="shared" si="2"/>
        <v>1.7</v>
      </c>
      <c r="I16" s="12">
        <f t="shared" si="2"/>
        <v>1</v>
      </c>
      <c r="J16" s="12">
        <f t="shared" si="2"/>
        <v>1.5</v>
      </c>
      <c r="K16" s="12">
        <f t="shared" si="2"/>
        <v>112.2</v>
      </c>
      <c r="L16" s="12">
        <f t="shared" si="2"/>
        <v>1.5</v>
      </c>
      <c r="M16" s="12">
        <f t="shared" si="2"/>
        <v>0.5</v>
      </c>
      <c r="N16" s="12">
        <f t="shared" si="2"/>
        <v>1.5</v>
      </c>
      <c r="O16" s="12">
        <f t="shared" si="2"/>
        <v>108.1</v>
      </c>
      <c r="P16" s="12">
        <f t="shared" si="2"/>
        <v>195.7</v>
      </c>
      <c r="Q16" s="12">
        <f t="shared" si="2"/>
        <v>238.8</v>
      </c>
    </row>
    <row r="17" spans="1:17" x14ac:dyDescent="0.25">
      <c r="A17" s="28" t="s">
        <v>22</v>
      </c>
      <c r="B17" s="12">
        <f t="shared" ref="B17:Q17" si="3">SUM(B4:B13)</f>
        <v>709</v>
      </c>
      <c r="C17" s="12">
        <f t="shared" si="3"/>
        <v>1422</v>
      </c>
      <c r="D17" s="12">
        <f t="shared" si="3"/>
        <v>2347</v>
      </c>
      <c r="E17" s="12">
        <f t="shared" si="3"/>
        <v>2291</v>
      </c>
      <c r="F17" s="12">
        <f t="shared" si="3"/>
        <v>13</v>
      </c>
      <c r="G17" s="12">
        <f t="shared" si="3"/>
        <v>3</v>
      </c>
      <c r="H17" s="12">
        <f t="shared" si="3"/>
        <v>17</v>
      </c>
      <c r="I17" s="12">
        <f t="shared" si="3"/>
        <v>10</v>
      </c>
      <c r="J17" s="12">
        <f t="shared" si="3"/>
        <v>15</v>
      </c>
      <c r="K17" s="12">
        <f t="shared" si="3"/>
        <v>1122</v>
      </c>
      <c r="L17" s="12">
        <f t="shared" si="3"/>
        <v>15</v>
      </c>
      <c r="M17" s="12">
        <f t="shared" si="3"/>
        <v>5</v>
      </c>
      <c r="N17" s="12">
        <f t="shared" si="3"/>
        <v>15</v>
      </c>
      <c r="O17" s="12">
        <f t="shared" si="3"/>
        <v>1081</v>
      </c>
      <c r="P17" s="12">
        <f t="shared" si="3"/>
        <v>1957</v>
      </c>
      <c r="Q17" s="12">
        <f t="shared" si="3"/>
        <v>2388</v>
      </c>
    </row>
    <row r="18" spans="1:17" x14ac:dyDescent="0.25">
      <c r="A18" s="29"/>
      <c r="B18" s="30">
        <f>SUM(B17:C17)</f>
        <v>2131</v>
      </c>
      <c r="C18" s="31"/>
      <c r="D18" s="30">
        <f>SUM(D17:E17)</f>
        <v>4638</v>
      </c>
      <c r="E18" s="31"/>
      <c r="F18" s="30">
        <f>SUM(F17:G17)</f>
        <v>16</v>
      </c>
      <c r="G18" s="31"/>
      <c r="H18" s="30">
        <f>SUM(H17:I17)</f>
        <v>27</v>
      </c>
      <c r="I18" s="31"/>
      <c r="J18" s="30">
        <f>SUM(J17:K17)</f>
        <v>1137</v>
      </c>
      <c r="K18" s="31"/>
      <c r="L18" s="30">
        <f>SUM(L17:M17)</f>
        <v>20</v>
      </c>
      <c r="M18" s="31"/>
      <c r="N18" s="30">
        <f>SUM(N17:O17)</f>
        <v>1096</v>
      </c>
      <c r="O18" s="31"/>
      <c r="P18" s="30">
        <f>SUM(P17:Q17)</f>
        <v>4345</v>
      </c>
      <c r="Q18" s="31"/>
    </row>
    <row r="19" spans="1:17" x14ac:dyDescent="0.25">
      <c r="A19" s="8" t="s">
        <v>16</v>
      </c>
      <c r="B19" s="38" t="s">
        <v>18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40"/>
    </row>
    <row r="20" spans="1:17" x14ac:dyDescent="0.25">
      <c r="A20" s="5" t="s">
        <v>1</v>
      </c>
      <c r="B20" s="3">
        <v>1</v>
      </c>
      <c r="C20" s="4">
        <v>2</v>
      </c>
      <c r="D20" s="3">
        <v>1</v>
      </c>
      <c r="E20" s="4">
        <v>2</v>
      </c>
      <c r="F20" s="3">
        <v>1</v>
      </c>
      <c r="G20" s="4">
        <v>2</v>
      </c>
      <c r="H20" s="3">
        <v>1</v>
      </c>
      <c r="I20" s="4">
        <v>2</v>
      </c>
      <c r="J20" s="3">
        <v>1</v>
      </c>
      <c r="K20" s="4">
        <v>2</v>
      </c>
      <c r="L20" s="3">
        <v>1</v>
      </c>
      <c r="M20" s="4">
        <v>2</v>
      </c>
      <c r="N20" s="3">
        <v>1</v>
      </c>
      <c r="O20" s="4">
        <v>2</v>
      </c>
      <c r="P20" s="3">
        <v>1</v>
      </c>
      <c r="Q20" s="4">
        <v>2</v>
      </c>
    </row>
    <row r="21" spans="1:17" x14ac:dyDescent="0.25">
      <c r="A21" t="s">
        <v>2</v>
      </c>
      <c r="B21" s="1">
        <v>1798</v>
      </c>
      <c r="C21" s="1">
        <v>3512</v>
      </c>
      <c r="D21" s="1">
        <v>6767</v>
      </c>
      <c r="E21" s="1">
        <v>5834</v>
      </c>
      <c r="F21" s="1">
        <v>10</v>
      </c>
      <c r="G21" s="1">
        <v>2</v>
      </c>
      <c r="H21" s="1">
        <v>8</v>
      </c>
      <c r="I21" s="1">
        <v>5</v>
      </c>
      <c r="J21" s="1">
        <v>9</v>
      </c>
      <c r="K21" s="1">
        <v>2655</v>
      </c>
      <c r="L21" s="1">
        <v>8</v>
      </c>
      <c r="M21" s="1">
        <v>3</v>
      </c>
      <c r="N21" s="1">
        <v>7</v>
      </c>
      <c r="O21" s="1">
        <v>2701</v>
      </c>
      <c r="P21" s="1">
        <v>5409</v>
      </c>
      <c r="Q21" s="1">
        <v>6019</v>
      </c>
    </row>
    <row r="22" spans="1:17" x14ac:dyDescent="0.25">
      <c r="A22" t="s">
        <v>3</v>
      </c>
      <c r="B22" s="1">
        <v>1807</v>
      </c>
      <c r="C22" s="1">
        <v>3501</v>
      </c>
      <c r="D22" s="1">
        <v>6821</v>
      </c>
      <c r="E22" s="1">
        <v>5783</v>
      </c>
      <c r="F22" s="1">
        <v>9</v>
      </c>
      <c r="G22" s="1">
        <v>3</v>
      </c>
      <c r="H22" s="1">
        <v>8</v>
      </c>
      <c r="I22" s="1">
        <v>7</v>
      </c>
      <c r="J22" s="1">
        <v>8</v>
      </c>
      <c r="K22" s="1">
        <v>2657</v>
      </c>
      <c r="L22" s="1">
        <v>8</v>
      </c>
      <c r="M22" s="1">
        <v>2</v>
      </c>
      <c r="N22" s="1">
        <v>8</v>
      </c>
      <c r="O22" s="1">
        <v>2690</v>
      </c>
      <c r="P22" s="1">
        <v>5354</v>
      </c>
      <c r="Q22" s="1">
        <v>5929</v>
      </c>
    </row>
    <row r="23" spans="1:17" x14ac:dyDescent="0.25">
      <c r="A23" t="s">
        <v>4</v>
      </c>
      <c r="B23" s="1">
        <v>1831</v>
      </c>
      <c r="C23" s="1">
        <v>3473</v>
      </c>
      <c r="D23" s="1">
        <v>6949</v>
      </c>
      <c r="E23" s="1">
        <v>5696</v>
      </c>
      <c r="F23" s="1">
        <v>9</v>
      </c>
      <c r="G23" s="1">
        <v>3</v>
      </c>
      <c r="H23" s="1">
        <v>9</v>
      </c>
      <c r="I23" s="1">
        <v>7</v>
      </c>
      <c r="J23" s="1">
        <v>7</v>
      </c>
      <c r="K23" s="1">
        <v>2674</v>
      </c>
      <c r="L23" s="1">
        <v>8</v>
      </c>
      <c r="M23" s="1">
        <v>3</v>
      </c>
      <c r="N23" s="1">
        <v>8</v>
      </c>
      <c r="O23" s="1">
        <v>2700</v>
      </c>
      <c r="P23" s="1">
        <v>5363</v>
      </c>
      <c r="Q23" s="1">
        <v>5997</v>
      </c>
    </row>
    <row r="24" spans="1:17" x14ac:dyDescent="0.25">
      <c r="A24" t="s">
        <v>5</v>
      </c>
      <c r="B24" s="1">
        <v>1840</v>
      </c>
      <c r="C24" s="1">
        <v>3500</v>
      </c>
      <c r="D24" s="1">
        <v>6834</v>
      </c>
      <c r="E24" s="1">
        <v>5651</v>
      </c>
      <c r="F24" s="1">
        <v>10</v>
      </c>
      <c r="G24" s="1">
        <v>2</v>
      </c>
      <c r="H24" s="1">
        <v>9</v>
      </c>
      <c r="I24" s="1">
        <v>7</v>
      </c>
      <c r="J24" s="1">
        <v>7</v>
      </c>
      <c r="K24" s="1">
        <v>2691</v>
      </c>
      <c r="L24" s="1">
        <v>8</v>
      </c>
      <c r="M24" s="1">
        <v>3</v>
      </c>
      <c r="N24" s="1">
        <v>7</v>
      </c>
      <c r="O24" s="1">
        <v>2695</v>
      </c>
      <c r="P24" s="1">
        <v>5360</v>
      </c>
      <c r="Q24" s="1">
        <v>5953</v>
      </c>
    </row>
    <row r="25" spans="1:17" x14ac:dyDescent="0.25">
      <c r="A25" t="s">
        <v>6</v>
      </c>
      <c r="B25" s="1">
        <v>1765</v>
      </c>
      <c r="C25" s="1">
        <v>3486</v>
      </c>
      <c r="D25" s="1">
        <v>6836</v>
      </c>
      <c r="E25" s="1">
        <v>5687</v>
      </c>
      <c r="F25" s="1">
        <v>10</v>
      </c>
      <c r="G25" s="1">
        <v>3</v>
      </c>
      <c r="H25" s="1">
        <v>10</v>
      </c>
      <c r="I25" s="1">
        <v>8</v>
      </c>
      <c r="J25" s="1">
        <v>7</v>
      </c>
      <c r="K25" s="1">
        <v>2648</v>
      </c>
      <c r="L25" s="1">
        <v>8</v>
      </c>
      <c r="M25" s="1">
        <v>3</v>
      </c>
      <c r="N25" s="1">
        <v>9</v>
      </c>
      <c r="O25" s="1">
        <v>2735</v>
      </c>
      <c r="P25" s="1">
        <v>5373</v>
      </c>
      <c r="Q25" s="1">
        <v>5885</v>
      </c>
    </row>
    <row r="26" spans="1:17" x14ac:dyDescent="0.25">
      <c r="A26" t="s">
        <v>7</v>
      </c>
      <c r="B26" s="1">
        <v>1753</v>
      </c>
      <c r="C26" s="1">
        <v>3543</v>
      </c>
      <c r="D26" s="1">
        <v>6962</v>
      </c>
      <c r="E26" s="1">
        <v>5696</v>
      </c>
      <c r="F26" s="1">
        <v>10</v>
      </c>
      <c r="G26" s="1">
        <v>4</v>
      </c>
      <c r="H26" s="1">
        <v>9</v>
      </c>
      <c r="I26" s="1">
        <v>7</v>
      </c>
      <c r="J26" s="1">
        <v>7</v>
      </c>
      <c r="K26" s="1">
        <v>2715</v>
      </c>
      <c r="L26" s="1">
        <v>8</v>
      </c>
      <c r="M26" s="1">
        <v>3</v>
      </c>
      <c r="N26" s="1">
        <v>8</v>
      </c>
      <c r="O26" s="1">
        <v>2697</v>
      </c>
      <c r="P26" s="1">
        <v>5430</v>
      </c>
      <c r="Q26" s="1">
        <v>6030</v>
      </c>
    </row>
    <row r="27" spans="1:17" x14ac:dyDescent="0.25">
      <c r="A27" t="s">
        <v>8</v>
      </c>
      <c r="B27" s="1">
        <v>1748</v>
      </c>
      <c r="C27" s="1">
        <v>3538</v>
      </c>
      <c r="D27" s="1">
        <v>6866</v>
      </c>
      <c r="E27" s="1">
        <v>5760</v>
      </c>
      <c r="F27" s="1">
        <v>10</v>
      </c>
      <c r="G27" s="1">
        <v>3</v>
      </c>
      <c r="H27" s="1">
        <v>8</v>
      </c>
      <c r="I27" s="1">
        <v>6</v>
      </c>
      <c r="J27" s="1">
        <v>7</v>
      </c>
      <c r="K27" s="1">
        <v>2691</v>
      </c>
      <c r="L27" s="1">
        <v>8</v>
      </c>
      <c r="M27" s="1">
        <v>3</v>
      </c>
      <c r="N27" s="1">
        <v>8</v>
      </c>
      <c r="O27" s="1">
        <v>2687</v>
      </c>
      <c r="P27" s="1">
        <v>5357</v>
      </c>
      <c r="Q27" s="1">
        <v>5880</v>
      </c>
    </row>
    <row r="28" spans="1:17" x14ac:dyDescent="0.25">
      <c r="A28" t="s">
        <v>9</v>
      </c>
      <c r="B28" s="1">
        <v>1759</v>
      </c>
      <c r="C28" s="1">
        <v>3499</v>
      </c>
      <c r="D28" s="1">
        <v>6902</v>
      </c>
      <c r="E28" s="1">
        <v>5724</v>
      </c>
      <c r="F28" s="1">
        <v>11</v>
      </c>
      <c r="G28" s="1">
        <v>3</v>
      </c>
      <c r="H28" s="1">
        <v>9</v>
      </c>
      <c r="I28" s="1">
        <v>5</v>
      </c>
      <c r="J28" s="1">
        <v>8</v>
      </c>
      <c r="K28" s="1">
        <v>2723</v>
      </c>
      <c r="L28" s="1">
        <v>8</v>
      </c>
      <c r="M28" s="1">
        <v>3</v>
      </c>
      <c r="N28" s="1">
        <v>8</v>
      </c>
      <c r="O28" s="1">
        <v>2688</v>
      </c>
      <c r="P28" s="1">
        <v>5373</v>
      </c>
      <c r="Q28" s="1">
        <v>5928</v>
      </c>
    </row>
    <row r="29" spans="1:17" x14ac:dyDescent="0.25">
      <c r="A29" t="s">
        <v>10</v>
      </c>
      <c r="B29" s="1">
        <v>1747</v>
      </c>
      <c r="C29" s="1">
        <v>3490</v>
      </c>
      <c r="D29" s="1">
        <v>6820</v>
      </c>
      <c r="E29" s="1">
        <v>5900</v>
      </c>
      <c r="F29" s="1">
        <v>10</v>
      </c>
      <c r="G29" s="1">
        <v>2</v>
      </c>
      <c r="H29" s="1">
        <v>9</v>
      </c>
      <c r="I29" s="1">
        <v>5</v>
      </c>
      <c r="J29" s="1">
        <v>7</v>
      </c>
      <c r="K29" s="1">
        <v>2767</v>
      </c>
      <c r="L29" s="1">
        <v>8</v>
      </c>
      <c r="M29" s="1">
        <v>4</v>
      </c>
      <c r="N29" s="1">
        <v>8</v>
      </c>
      <c r="O29" s="1">
        <v>2682</v>
      </c>
      <c r="P29" s="1">
        <v>5359</v>
      </c>
      <c r="Q29" s="1">
        <v>5892</v>
      </c>
    </row>
    <row r="30" spans="1:17" x14ac:dyDescent="0.25">
      <c r="A30" t="s">
        <v>11</v>
      </c>
      <c r="B30" s="2">
        <v>1768</v>
      </c>
      <c r="C30" s="2">
        <v>3598</v>
      </c>
      <c r="D30" s="2">
        <v>6849</v>
      </c>
      <c r="E30" s="2">
        <v>5919</v>
      </c>
      <c r="F30" s="2">
        <v>10</v>
      </c>
      <c r="G30" s="2">
        <v>3</v>
      </c>
      <c r="H30" s="2">
        <v>9</v>
      </c>
      <c r="I30" s="2">
        <v>7</v>
      </c>
      <c r="J30" s="2">
        <v>7</v>
      </c>
      <c r="K30" s="2">
        <v>2701</v>
      </c>
      <c r="L30" s="2">
        <v>8</v>
      </c>
      <c r="M30" s="2">
        <v>3</v>
      </c>
      <c r="N30" s="2">
        <v>8</v>
      </c>
      <c r="O30" s="2">
        <v>2690</v>
      </c>
      <c r="P30" s="2">
        <v>5381</v>
      </c>
      <c r="Q30" s="2">
        <v>5960</v>
      </c>
    </row>
    <row r="31" spans="1:17" x14ac:dyDescent="0.25">
      <c r="A31" s="12" t="s">
        <v>28</v>
      </c>
      <c r="B31" s="12">
        <f t="shared" ref="B31:H31" si="4">SMALL(B21:B30,1)</f>
        <v>1747</v>
      </c>
      <c r="C31" s="12">
        <f t="shared" si="4"/>
        <v>3473</v>
      </c>
      <c r="D31" s="12">
        <f t="shared" si="4"/>
        <v>6767</v>
      </c>
      <c r="E31" s="12">
        <f t="shared" si="4"/>
        <v>5651</v>
      </c>
      <c r="F31" s="12">
        <f t="shared" si="4"/>
        <v>9</v>
      </c>
      <c r="G31" s="12">
        <f t="shared" si="4"/>
        <v>2</v>
      </c>
      <c r="H31" s="12">
        <f t="shared" si="4"/>
        <v>8</v>
      </c>
      <c r="I31" s="12">
        <v>5</v>
      </c>
      <c r="J31" s="12">
        <f t="shared" ref="J31:Q31" si="5">SMALL(J21:J30,1)</f>
        <v>7</v>
      </c>
      <c r="K31" s="12">
        <f t="shared" si="5"/>
        <v>2648</v>
      </c>
      <c r="L31" s="12">
        <f t="shared" si="5"/>
        <v>8</v>
      </c>
      <c r="M31" s="12">
        <f t="shared" si="5"/>
        <v>2</v>
      </c>
      <c r="N31" s="12">
        <f t="shared" si="5"/>
        <v>7</v>
      </c>
      <c r="O31" s="12">
        <f t="shared" si="5"/>
        <v>2682</v>
      </c>
      <c r="P31" s="12">
        <f t="shared" si="5"/>
        <v>5354</v>
      </c>
      <c r="Q31" s="12">
        <f t="shared" si="5"/>
        <v>5880</v>
      </c>
    </row>
    <row r="32" spans="1:17" x14ac:dyDescent="0.25">
      <c r="A32" s="12" t="s">
        <v>27</v>
      </c>
      <c r="B32" s="12">
        <f>LARGE(B21:B30, 1)</f>
        <v>1840</v>
      </c>
      <c r="C32" s="12">
        <f t="shared" ref="C32:Q32" si="6">LARGE(C21:C30, 1)</f>
        <v>3598</v>
      </c>
      <c r="D32" s="12">
        <f t="shared" si="6"/>
        <v>6962</v>
      </c>
      <c r="E32" s="12">
        <f t="shared" si="6"/>
        <v>5919</v>
      </c>
      <c r="F32" s="12">
        <f t="shared" si="6"/>
        <v>11</v>
      </c>
      <c r="G32" s="12">
        <f t="shared" si="6"/>
        <v>4</v>
      </c>
      <c r="H32" s="12">
        <f t="shared" si="6"/>
        <v>10</v>
      </c>
      <c r="I32" s="12">
        <f t="shared" si="6"/>
        <v>8</v>
      </c>
      <c r="J32" s="12">
        <f t="shared" si="6"/>
        <v>9</v>
      </c>
      <c r="K32" s="12">
        <f t="shared" si="6"/>
        <v>2767</v>
      </c>
      <c r="L32" s="12">
        <f t="shared" si="6"/>
        <v>8</v>
      </c>
      <c r="M32" s="12">
        <f t="shared" si="6"/>
        <v>4</v>
      </c>
      <c r="N32" s="12">
        <f t="shared" si="6"/>
        <v>9</v>
      </c>
      <c r="O32" s="12">
        <f t="shared" si="6"/>
        <v>2735</v>
      </c>
      <c r="P32" s="12">
        <f t="shared" si="6"/>
        <v>5430</v>
      </c>
      <c r="Q32" s="12">
        <f t="shared" si="6"/>
        <v>6030</v>
      </c>
    </row>
    <row r="33" spans="1:17" x14ac:dyDescent="0.25">
      <c r="A33" s="12" t="s">
        <v>24</v>
      </c>
      <c r="B33" s="12">
        <f t="shared" ref="B33:Q33" si="7">AVERAGE(B21:B30)</f>
        <v>1781.6</v>
      </c>
      <c r="C33" s="12">
        <f t="shared" si="7"/>
        <v>3514</v>
      </c>
      <c r="D33" s="12">
        <f t="shared" si="7"/>
        <v>6860.6</v>
      </c>
      <c r="E33" s="12">
        <f t="shared" si="7"/>
        <v>5765</v>
      </c>
      <c r="F33" s="12">
        <f t="shared" si="7"/>
        <v>9.9</v>
      </c>
      <c r="G33" s="12">
        <f t="shared" si="7"/>
        <v>2.8</v>
      </c>
      <c r="H33" s="12">
        <f t="shared" si="7"/>
        <v>8.8000000000000007</v>
      </c>
      <c r="I33" s="12">
        <f t="shared" si="7"/>
        <v>6.4</v>
      </c>
      <c r="J33" s="12">
        <f t="shared" si="7"/>
        <v>7.4</v>
      </c>
      <c r="K33" s="12">
        <f t="shared" si="7"/>
        <v>2692.2</v>
      </c>
      <c r="L33" s="12">
        <f t="shared" si="7"/>
        <v>8</v>
      </c>
      <c r="M33" s="12">
        <f t="shared" si="7"/>
        <v>3</v>
      </c>
      <c r="N33" s="12">
        <f t="shared" si="7"/>
        <v>7.9</v>
      </c>
      <c r="O33" s="12">
        <f t="shared" si="7"/>
        <v>2696.5</v>
      </c>
      <c r="P33" s="12">
        <f t="shared" si="7"/>
        <v>5375.9</v>
      </c>
      <c r="Q33" s="12">
        <f t="shared" si="7"/>
        <v>5947.3</v>
      </c>
    </row>
    <row r="34" spans="1:17" x14ac:dyDescent="0.25">
      <c r="A34" s="28" t="s">
        <v>22</v>
      </c>
      <c r="B34" s="12">
        <f t="shared" ref="B34:K34" si="8">SUM(B21:B30)</f>
        <v>17816</v>
      </c>
      <c r="C34" s="12">
        <f t="shared" si="8"/>
        <v>35140</v>
      </c>
      <c r="D34" s="12">
        <f t="shared" si="8"/>
        <v>68606</v>
      </c>
      <c r="E34" s="12">
        <f t="shared" si="8"/>
        <v>57650</v>
      </c>
      <c r="F34" s="12">
        <f t="shared" si="8"/>
        <v>99</v>
      </c>
      <c r="G34" s="12">
        <f t="shared" si="8"/>
        <v>28</v>
      </c>
      <c r="H34" s="12">
        <f t="shared" si="8"/>
        <v>88</v>
      </c>
      <c r="I34" s="12">
        <f t="shared" si="8"/>
        <v>64</v>
      </c>
      <c r="J34" s="12">
        <f t="shared" si="8"/>
        <v>74</v>
      </c>
      <c r="K34" s="12">
        <f t="shared" si="8"/>
        <v>26922</v>
      </c>
      <c r="L34" s="12">
        <f t="shared" ref="L34:Q34" si="9">SUM(L21:L30)</f>
        <v>80</v>
      </c>
      <c r="M34" s="12">
        <f t="shared" si="9"/>
        <v>30</v>
      </c>
      <c r="N34" s="12">
        <f t="shared" si="9"/>
        <v>79</v>
      </c>
      <c r="O34" s="12">
        <f t="shared" si="9"/>
        <v>26965</v>
      </c>
      <c r="P34" s="12">
        <f t="shared" si="9"/>
        <v>53759</v>
      </c>
      <c r="Q34" s="12">
        <f t="shared" si="9"/>
        <v>59473</v>
      </c>
    </row>
    <row r="35" spans="1:17" x14ac:dyDescent="0.25">
      <c r="A35" s="29"/>
      <c r="B35" s="30">
        <f>SUM(B34:C34)</f>
        <v>52956</v>
      </c>
      <c r="C35" s="31"/>
      <c r="D35" s="30">
        <f>SUM(D34:E34)</f>
        <v>126256</v>
      </c>
      <c r="E35" s="31"/>
      <c r="F35" s="30">
        <f>SUM(F34:G34)</f>
        <v>127</v>
      </c>
      <c r="G35" s="31"/>
      <c r="H35" s="30">
        <f>SUM(H34:I34)</f>
        <v>152</v>
      </c>
      <c r="I35" s="31"/>
      <c r="J35" s="30">
        <f>SUM(J34:K34)</f>
        <v>26996</v>
      </c>
      <c r="K35" s="31"/>
      <c r="L35" s="30">
        <f>SUM(L34:M34)</f>
        <v>110</v>
      </c>
      <c r="M35" s="31"/>
      <c r="N35" s="30">
        <f>SUM(N34:O34)</f>
        <v>27044</v>
      </c>
      <c r="O35" s="31"/>
      <c r="P35" s="30">
        <f>SUM(P34:Q34)</f>
        <v>113232</v>
      </c>
      <c r="Q35" s="31"/>
    </row>
    <row r="36" spans="1:17" x14ac:dyDescent="0.25">
      <c r="A36" s="8" t="s">
        <v>16</v>
      </c>
      <c r="B36" s="38" t="s">
        <v>17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40"/>
    </row>
    <row r="37" spans="1:17" x14ac:dyDescent="0.25">
      <c r="A37" s="9" t="s">
        <v>1</v>
      </c>
      <c r="B37" s="10">
        <v>1</v>
      </c>
      <c r="C37" s="11">
        <v>2</v>
      </c>
      <c r="D37" s="10">
        <v>1</v>
      </c>
      <c r="E37" s="11">
        <v>2</v>
      </c>
      <c r="F37" s="10">
        <v>1</v>
      </c>
      <c r="G37" s="11">
        <v>2</v>
      </c>
      <c r="H37" s="10">
        <v>1</v>
      </c>
      <c r="I37" s="11">
        <v>2</v>
      </c>
      <c r="J37" s="10">
        <v>1</v>
      </c>
      <c r="K37" s="11">
        <v>2</v>
      </c>
      <c r="L37" s="10">
        <v>1</v>
      </c>
      <c r="M37" s="11">
        <v>2</v>
      </c>
      <c r="N37" s="10">
        <v>1</v>
      </c>
      <c r="O37" s="11">
        <v>2</v>
      </c>
      <c r="P37" s="10">
        <v>1</v>
      </c>
      <c r="Q37" s="11">
        <v>2</v>
      </c>
    </row>
    <row r="38" spans="1:17" x14ac:dyDescent="0.25">
      <c r="A38" t="s">
        <v>2</v>
      </c>
      <c r="B38" s="1">
        <v>7131</v>
      </c>
      <c r="C38" s="1">
        <v>26588</v>
      </c>
      <c r="D38" s="1">
        <v>28673</v>
      </c>
      <c r="E38" s="1">
        <v>40309</v>
      </c>
      <c r="F38" s="1">
        <v>28</v>
      </c>
      <c r="G38" s="1">
        <v>8</v>
      </c>
      <c r="H38" s="1">
        <v>19</v>
      </c>
      <c r="I38" s="1">
        <v>12</v>
      </c>
      <c r="J38" s="1">
        <v>16</v>
      </c>
      <c r="K38" s="1">
        <v>10884</v>
      </c>
      <c r="L38" s="1">
        <v>16</v>
      </c>
      <c r="M38" s="1">
        <v>7</v>
      </c>
      <c r="N38" s="1">
        <v>15</v>
      </c>
      <c r="O38" s="1">
        <v>10787</v>
      </c>
      <c r="P38" s="1">
        <v>22012</v>
      </c>
      <c r="Q38" s="1">
        <v>23654</v>
      </c>
    </row>
    <row r="39" spans="1:17" x14ac:dyDescent="0.25">
      <c r="A39" t="s">
        <v>3</v>
      </c>
      <c r="B39" s="1">
        <v>9735</v>
      </c>
      <c r="C39" s="1">
        <v>14889</v>
      </c>
      <c r="D39" s="1">
        <v>36014</v>
      </c>
      <c r="E39" s="1">
        <v>37873</v>
      </c>
      <c r="F39" s="1">
        <v>29</v>
      </c>
      <c r="G39" s="1">
        <v>7</v>
      </c>
      <c r="H39" s="1">
        <v>18</v>
      </c>
      <c r="I39" s="1">
        <v>11</v>
      </c>
      <c r="J39" s="1">
        <v>15</v>
      </c>
      <c r="K39" s="1">
        <v>10615</v>
      </c>
      <c r="L39" s="1">
        <v>17</v>
      </c>
      <c r="M39" s="1">
        <v>6</v>
      </c>
      <c r="N39" s="1">
        <v>16</v>
      </c>
      <c r="O39" s="1">
        <v>10774</v>
      </c>
      <c r="P39" s="1">
        <v>21996</v>
      </c>
      <c r="Q39" s="1">
        <v>23597</v>
      </c>
    </row>
    <row r="40" spans="1:17" x14ac:dyDescent="0.25">
      <c r="A40" t="s">
        <v>4</v>
      </c>
      <c r="B40" s="1">
        <v>7036</v>
      </c>
      <c r="C40" s="1">
        <v>26756</v>
      </c>
      <c r="D40" s="1">
        <v>29068</v>
      </c>
      <c r="E40" s="1">
        <v>42598</v>
      </c>
      <c r="F40" s="1">
        <v>28</v>
      </c>
      <c r="G40" s="1">
        <v>10</v>
      </c>
      <c r="H40" s="1">
        <v>20</v>
      </c>
      <c r="I40" s="1">
        <v>11</v>
      </c>
      <c r="J40" s="1">
        <v>15</v>
      </c>
      <c r="K40" s="1">
        <v>10630</v>
      </c>
      <c r="L40" s="1">
        <v>16</v>
      </c>
      <c r="M40" s="1">
        <v>6</v>
      </c>
      <c r="N40" s="1">
        <v>15</v>
      </c>
      <c r="O40" s="1">
        <v>10853</v>
      </c>
      <c r="P40" s="1">
        <v>22706</v>
      </c>
      <c r="Q40" s="1">
        <v>23672</v>
      </c>
    </row>
    <row r="41" spans="1:17" x14ac:dyDescent="0.25">
      <c r="A41" t="s">
        <v>5</v>
      </c>
      <c r="B41" s="1">
        <v>6999</v>
      </c>
      <c r="C41" s="1">
        <v>13914</v>
      </c>
      <c r="D41" s="1">
        <v>29068</v>
      </c>
      <c r="E41" s="1">
        <v>23802</v>
      </c>
      <c r="F41" s="1">
        <v>29</v>
      </c>
      <c r="G41" s="1">
        <v>10</v>
      </c>
      <c r="H41" s="1">
        <v>18</v>
      </c>
      <c r="I41" s="1">
        <v>11</v>
      </c>
      <c r="J41" s="1">
        <v>14</v>
      </c>
      <c r="K41" s="1">
        <v>10644</v>
      </c>
      <c r="L41" s="1">
        <v>17</v>
      </c>
      <c r="M41" s="1">
        <v>6</v>
      </c>
      <c r="N41" s="1">
        <v>16</v>
      </c>
      <c r="O41" s="1">
        <v>10759</v>
      </c>
      <c r="P41" s="1">
        <v>21996</v>
      </c>
      <c r="Q41" s="1">
        <v>23643</v>
      </c>
    </row>
    <row r="42" spans="1:17" x14ac:dyDescent="0.25">
      <c r="A42" t="s">
        <v>6</v>
      </c>
      <c r="B42" s="1">
        <v>7004</v>
      </c>
      <c r="C42" s="1">
        <v>13953</v>
      </c>
      <c r="D42" s="1">
        <v>29038</v>
      </c>
      <c r="E42" s="1">
        <v>23947</v>
      </c>
      <c r="F42" s="1">
        <v>30</v>
      </c>
      <c r="G42" s="1">
        <v>9</v>
      </c>
      <c r="H42" s="1">
        <v>19</v>
      </c>
      <c r="I42" s="1">
        <v>12</v>
      </c>
      <c r="J42" s="1">
        <v>16</v>
      </c>
      <c r="K42" s="1">
        <v>10956</v>
      </c>
      <c r="L42" s="1">
        <v>17</v>
      </c>
      <c r="M42" s="1">
        <v>6</v>
      </c>
      <c r="N42" s="1">
        <v>18</v>
      </c>
      <c r="O42" s="1">
        <v>10836</v>
      </c>
      <c r="P42" s="1">
        <v>22088</v>
      </c>
      <c r="Q42" s="1">
        <v>23660</v>
      </c>
    </row>
    <row r="43" spans="1:17" x14ac:dyDescent="0.25">
      <c r="A43" t="s">
        <v>7</v>
      </c>
      <c r="B43" s="1">
        <v>13363</v>
      </c>
      <c r="C43" s="1">
        <v>26389</v>
      </c>
      <c r="D43" s="1">
        <v>29021</v>
      </c>
      <c r="E43" s="1">
        <v>40872</v>
      </c>
      <c r="F43" s="1">
        <v>29</v>
      </c>
      <c r="G43" s="1">
        <v>9</v>
      </c>
      <c r="H43" s="1">
        <v>18</v>
      </c>
      <c r="I43" s="1">
        <v>11</v>
      </c>
      <c r="J43" s="1">
        <v>15</v>
      </c>
      <c r="K43" s="1">
        <v>10932</v>
      </c>
      <c r="L43" s="1">
        <v>17</v>
      </c>
      <c r="M43" s="1">
        <v>6</v>
      </c>
      <c r="N43" s="1">
        <v>16</v>
      </c>
      <c r="O43" s="1">
        <v>10756</v>
      </c>
      <c r="P43" s="1">
        <v>22160</v>
      </c>
      <c r="Q43" s="1">
        <v>23725</v>
      </c>
    </row>
    <row r="44" spans="1:17" x14ac:dyDescent="0.25">
      <c r="A44" t="s">
        <v>8</v>
      </c>
      <c r="B44" s="1">
        <v>6984</v>
      </c>
      <c r="C44" s="1">
        <v>21312</v>
      </c>
      <c r="D44" s="1">
        <v>38634</v>
      </c>
      <c r="E44" s="1">
        <v>42737</v>
      </c>
      <c r="F44" s="1">
        <v>29</v>
      </c>
      <c r="G44" s="1">
        <v>9</v>
      </c>
      <c r="H44" s="1">
        <v>18</v>
      </c>
      <c r="I44" s="1">
        <v>11</v>
      </c>
      <c r="J44" s="1">
        <v>15</v>
      </c>
      <c r="K44" s="1">
        <v>10750</v>
      </c>
      <c r="L44" s="1">
        <v>17</v>
      </c>
      <c r="M44" s="1">
        <v>7</v>
      </c>
      <c r="N44" s="1">
        <v>16</v>
      </c>
      <c r="O44" s="1">
        <v>10764</v>
      </c>
      <c r="P44" s="1">
        <v>22148</v>
      </c>
      <c r="Q44" s="1">
        <v>23521</v>
      </c>
    </row>
    <row r="45" spans="1:17" x14ac:dyDescent="0.25">
      <c r="A45" t="s">
        <v>9</v>
      </c>
      <c r="B45" s="1">
        <v>7016</v>
      </c>
      <c r="C45" s="1">
        <v>14324</v>
      </c>
      <c r="D45" s="1">
        <v>27104</v>
      </c>
      <c r="E45" s="1">
        <v>42520</v>
      </c>
      <c r="F45" s="1">
        <v>30</v>
      </c>
      <c r="G45" s="1">
        <v>10</v>
      </c>
      <c r="H45" s="1">
        <v>22</v>
      </c>
      <c r="I45" s="1">
        <v>11</v>
      </c>
      <c r="J45" s="1">
        <v>15</v>
      </c>
      <c r="K45" s="1">
        <v>10792</v>
      </c>
      <c r="L45" s="1">
        <v>18</v>
      </c>
      <c r="M45" s="1">
        <v>6</v>
      </c>
      <c r="N45" s="1">
        <v>15</v>
      </c>
      <c r="O45" s="1">
        <v>10757</v>
      </c>
      <c r="P45" s="1">
        <v>22070</v>
      </c>
      <c r="Q45" s="1">
        <v>23597</v>
      </c>
    </row>
    <row r="46" spans="1:17" x14ac:dyDescent="0.25">
      <c r="A46" t="s">
        <v>10</v>
      </c>
      <c r="B46" s="1">
        <v>7045</v>
      </c>
      <c r="C46" s="1">
        <v>15871</v>
      </c>
      <c r="D46" s="1">
        <v>28958</v>
      </c>
      <c r="E46" s="1">
        <v>42617</v>
      </c>
      <c r="F46" s="1">
        <v>27</v>
      </c>
      <c r="G46" s="1">
        <v>8</v>
      </c>
      <c r="H46" s="1">
        <v>19</v>
      </c>
      <c r="I46" s="1">
        <v>11</v>
      </c>
      <c r="J46" s="1">
        <v>15</v>
      </c>
      <c r="K46" s="1">
        <v>10750</v>
      </c>
      <c r="L46" s="1">
        <v>17</v>
      </c>
      <c r="M46" s="1">
        <v>6</v>
      </c>
      <c r="N46" s="1">
        <v>15</v>
      </c>
      <c r="O46" s="1">
        <v>10757</v>
      </c>
      <c r="P46" s="1">
        <v>22422</v>
      </c>
      <c r="Q46" s="1">
        <v>23643</v>
      </c>
    </row>
    <row r="47" spans="1:17" x14ac:dyDescent="0.25">
      <c r="A47" t="s">
        <v>11</v>
      </c>
      <c r="B47" s="2">
        <v>7106</v>
      </c>
      <c r="C47" s="2">
        <v>27235</v>
      </c>
      <c r="D47" s="2">
        <v>30547</v>
      </c>
      <c r="E47" s="2">
        <v>38622</v>
      </c>
      <c r="F47" s="2">
        <v>27</v>
      </c>
      <c r="G47" s="2">
        <v>11</v>
      </c>
      <c r="H47" s="2">
        <v>22</v>
      </c>
      <c r="I47" s="2">
        <v>13</v>
      </c>
      <c r="J47" s="2">
        <v>15</v>
      </c>
      <c r="K47" s="2">
        <v>10545</v>
      </c>
      <c r="L47" s="2">
        <v>16</v>
      </c>
      <c r="M47" s="2">
        <v>6</v>
      </c>
      <c r="N47" s="2">
        <v>17</v>
      </c>
      <c r="O47" s="2">
        <v>10738</v>
      </c>
      <c r="P47" s="2">
        <v>22111</v>
      </c>
      <c r="Q47" s="2">
        <v>23729</v>
      </c>
    </row>
    <row r="48" spans="1:17" x14ac:dyDescent="0.25">
      <c r="A48" s="12" t="s">
        <v>28</v>
      </c>
      <c r="B48" s="12">
        <f t="shared" ref="B48:Q48" si="10">SMALL(B38:B47,1)</f>
        <v>6984</v>
      </c>
      <c r="C48" s="12">
        <f t="shared" si="10"/>
        <v>13914</v>
      </c>
      <c r="D48" s="12">
        <f t="shared" si="10"/>
        <v>27104</v>
      </c>
      <c r="E48" s="12">
        <f t="shared" si="10"/>
        <v>23802</v>
      </c>
      <c r="F48" s="12">
        <f t="shared" si="10"/>
        <v>27</v>
      </c>
      <c r="G48" s="12">
        <f t="shared" si="10"/>
        <v>7</v>
      </c>
      <c r="H48" s="12">
        <f t="shared" si="10"/>
        <v>18</v>
      </c>
      <c r="I48" s="12">
        <f t="shared" si="10"/>
        <v>11</v>
      </c>
      <c r="J48" s="12">
        <f t="shared" si="10"/>
        <v>14</v>
      </c>
      <c r="K48" s="12">
        <f t="shared" si="10"/>
        <v>10545</v>
      </c>
      <c r="L48" s="12">
        <f t="shared" si="10"/>
        <v>16</v>
      </c>
      <c r="M48" s="12">
        <f t="shared" si="10"/>
        <v>6</v>
      </c>
      <c r="N48" s="12">
        <f t="shared" si="10"/>
        <v>15</v>
      </c>
      <c r="O48" s="12">
        <f t="shared" si="10"/>
        <v>10738</v>
      </c>
      <c r="P48" s="12">
        <f t="shared" si="10"/>
        <v>21996</v>
      </c>
      <c r="Q48" s="12">
        <f t="shared" si="10"/>
        <v>23521</v>
      </c>
    </row>
    <row r="49" spans="1:17" x14ac:dyDescent="0.25">
      <c r="A49" s="12" t="s">
        <v>27</v>
      </c>
      <c r="B49" s="12">
        <f>LARGE(B38:B47, 1)</f>
        <v>13363</v>
      </c>
      <c r="C49" s="12">
        <f t="shared" ref="C49:Q49" si="11">LARGE(C38:C47, 1)</f>
        <v>27235</v>
      </c>
      <c r="D49" s="12">
        <f t="shared" si="11"/>
        <v>38634</v>
      </c>
      <c r="E49" s="12">
        <f t="shared" si="11"/>
        <v>42737</v>
      </c>
      <c r="F49" s="12">
        <f t="shared" si="11"/>
        <v>30</v>
      </c>
      <c r="G49" s="12">
        <f t="shared" si="11"/>
        <v>11</v>
      </c>
      <c r="H49" s="12">
        <f t="shared" si="11"/>
        <v>22</v>
      </c>
      <c r="I49" s="12">
        <f t="shared" si="11"/>
        <v>13</v>
      </c>
      <c r="J49" s="12">
        <f t="shared" si="11"/>
        <v>16</v>
      </c>
      <c r="K49" s="12">
        <f t="shared" si="11"/>
        <v>10956</v>
      </c>
      <c r="L49" s="12">
        <f t="shared" si="11"/>
        <v>18</v>
      </c>
      <c r="M49" s="12">
        <f t="shared" si="11"/>
        <v>7</v>
      </c>
      <c r="N49" s="12">
        <f t="shared" si="11"/>
        <v>18</v>
      </c>
      <c r="O49" s="12">
        <f t="shared" si="11"/>
        <v>10853</v>
      </c>
      <c r="P49" s="12">
        <f t="shared" si="11"/>
        <v>22706</v>
      </c>
      <c r="Q49" s="12">
        <f t="shared" si="11"/>
        <v>23729</v>
      </c>
    </row>
    <row r="50" spans="1:17" x14ac:dyDescent="0.25">
      <c r="A50" s="12" t="s">
        <v>24</v>
      </c>
      <c r="B50" s="12">
        <f t="shared" ref="B50:Q50" si="12">AVERAGE(B38:B47)</f>
        <v>7941.9</v>
      </c>
      <c r="C50" s="12">
        <f t="shared" si="12"/>
        <v>20123.099999999999</v>
      </c>
      <c r="D50" s="12">
        <f t="shared" si="12"/>
        <v>30612.5</v>
      </c>
      <c r="E50" s="12">
        <f t="shared" si="12"/>
        <v>37589.699999999997</v>
      </c>
      <c r="F50" s="12">
        <f t="shared" si="12"/>
        <v>28.6</v>
      </c>
      <c r="G50" s="12">
        <f t="shared" si="12"/>
        <v>9.1</v>
      </c>
      <c r="H50" s="12">
        <f t="shared" si="12"/>
        <v>19.3</v>
      </c>
      <c r="I50" s="12">
        <f t="shared" si="12"/>
        <v>11.4</v>
      </c>
      <c r="J50" s="12">
        <f t="shared" si="12"/>
        <v>15.1</v>
      </c>
      <c r="K50" s="12">
        <f t="shared" si="12"/>
        <v>10749.8</v>
      </c>
      <c r="L50" s="12">
        <f t="shared" si="12"/>
        <v>16.8</v>
      </c>
      <c r="M50" s="12">
        <f t="shared" si="12"/>
        <v>6.2</v>
      </c>
      <c r="N50" s="12">
        <f t="shared" si="12"/>
        <v>15.9</v>
      </c>
      <c r="O50" s="12">
        <f t="shared" si="12"/>
        <v>10778.1</v>
      </c>
      <c r="P50" s="12">
        <f t="shared" si="12"/>
        <v>22170.9</v>
      </c>
      <c r="Q50" s="12">
        <f t="shared" si="12"/>
        <v>23644.1</v>
      </c>
    </row>
    <row r="51" spans="1:17" x14ac:dyDescent="0.25">
      <c r="A51" s="28" t="s">
        <v>22</v>
      </c>
      <c r="B51" s="12">
        <f t="shared" ref="B51:Q51" si="13">SUM(B38:B47)</f>
        <v>79419</v>
      </c>
      <c r="C51" s="12">
        <f t="shared" si="13"/>
        <v>201231</v>
      </c>
      <c r="D51" s="12">
        <f t="shared" si="13"/>
        <v>306125</v>
      </c>
      <c r="E51" s="12">
        <f t="shared" si="13"/>
        <v>375897</v>
      </c>
      <c r="F51" s="12">
        <f t="shared" si="13"/>
        <v>286</v>
      </c>
      <c r="G51" s="12">
        <f t="shared" si="13"/>
        <v>91</v>
      </c>
      <c r="H51" s="12">
        <f t="shared" si="13"/>
        <v>193</v>
      </c>
      <c r="I51" s="12">
        <f t="shared" si="13"/>
        <v>114</v>
      </c>
      <c r="J51" s="12">
        <f t="shared" si="13"/>
        <v>151</v>
      </c>
      <c r="K51" s="12">
        <f t="shared" si="13"/>
        <v>107498</v>
      </c>
      <c r="L51" s="12">
        <f t="shared" si="13"/>
        <v>168</v>
      </c>
      <c r="M51" s="12">
        <f t="shared" si="13"/>
        <v>62</v>
      </c>
      <c r="N51" s="12">
        <f t="shared" si="13"/>
        <v>159</v>
      </c>
      <c r="O51" s="12">
        <f t="shared" si="13"/>
        <v>107781</v>
      </c>
      <c r="P51" s="12">
        <f t="shared" si="13"/>
        <v>221709</v>
      </c>
      <c r="Q51" s="12">
        <f t="shared" si="13"/>
        <v>236441</v>
      </c>
    </row>
    <row r="52" spans="1:17" x14ac:dyDescent="0.25">
      <c r="A52" s="29"/>
      <c r="B52" s="30">
        <f>SUM(B51:C51)</f>
        <v>280650</v>
      </c>
      <c r="C52" s="31"/>
      <c r="D52" s="30">
        <f>SUM(D51:E51)</f>
        <v>682022</v>
      </c>
      <c r="E52" s="31"/>
      <c r="F52" s="30">
        <f>SUM(F51:G51)</f>
        <v>377</v>
      </c>
      <c r="G52" s="31"/>
      <c r="H52" s="30">
        <f>SUM(H51:I51)</f>
        <v>307</v>
      </c>
      <c r="I52" s="31"/>
      <c r="J52" s="30">
        <f>SUM(J51:K51)</f>
        <v>107649</v>
      </c>
      <c r="K52" s="31"/>
      <c r="L52" s="30">
        <f>SUM(L51:M51)</f>
        <v>230</v>
      </c>
      <c r="M52" s="31"/>
      <c r="N52" s="30">
        <f>SUM(N51:O51)</f>
        <v>107940</v>
      </c>
      <c r="O52" s="31"/>
      <c r="P52" s="30">
        <f>SUM(P51:Q51)</f>
        <v>458150</v>
      </c>
      <c r="Q52" s="31"/>
    </row>
    <row r="53" spans="1:17" x14ac:dyDescent="0.25">
      <c r="A53" s="8" t="s">
        <v>16</v>
      </c>
      <c r="B53" s="38" t="s">
        <v>19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40"/>
    </row>
    <row r="54" spans="1:17" x14ac:dyDescent="0.25">
      <c r="A54" s="9" t="s">
        <v>1</v>
      </c>
      <c r="B54" s="10">
        <v>1</v>
      </c>
      <c r="C54" s="11">
        <v>2</v>
      </c>
      <c r="D54" s="10">
        <v>1</v>
      </c>
      <c r="E54" s="11">
        <v>2</v>
      </c>
      <c r="F54" s="10">
        <v>1</v>
      </c>
      <c r="G54" s="11">
        <v>2</v>
      </c>
      <c r="H54" s="10">
        <v>1</v>
      </c>
      <c r="I54" s="11">
        <v>2</v>
      </c>
      <c r="J54" s="10">
        <v>1</v>
      </c>
      <c r="K54" s="11">
        <v>2</v>
      </c>
      <c r="L54" s="10">
        <v>1</v>
      </c>
      <c r="M54" s="11">
        <v>2</v>
      </c>
      <c r="N54" s="10">
        <v>1</v>
      </c>
      <c r="O54" s="11">
        <v>2</v>
      </c>
      <c r="P54" s="10">
        <v>1</v>
      </c>
      <c r="Q54" s="11">
        <v>2</v>
      </c>
    </row>
    <row r="55" spans="1:17" x14ac:dyDescent="0.25">
      <c r="A55" t="s">
        <v>2</v>
      </c>
      <c r="B55" s="1">
        <v>318599</v>
      </c>
      <c r="C55" s="1">
        <v>398437</v>
      </c>
      <c r="D55" s="1">
        <v>1008348</v>
      </c>
      <c r="E55" s="1">
        <v>1040710</v>
      </c>
      <c r="F55" s="1">
        <v>196</v>
      </c>
      <c r="G55" s="1">
        <v>56</v>
      </c>
      <c r="H55" s="1">
        <v>110</v>
      </c>
      <c r="I55" s="1">
        <v>74</v>
      </c>
      <c r="J55" s="1">
        <v>84</v>
      </c>
      <c r="K55" s="1">
        <v>267501</v>
      </c>
      <c r="L55" s="1">
        <v>86</v>
      </c>
      <c r="M55" s="1">
        <v>36</v>
      </c>
      <c r="N55" s="1">
        <v>88</v>
      </c>
      <c r="O55" s="1">
        <v>270893</v>
      </c>
      <c r="P55" s="1">
        <v>561280</v>
      </c>
      <c r="Q55" s="1">
        <v>587942</v>
      </c>
    </row>
    <row r="56" spans="1:17" x14ac:dyDescent="0.25">
      <c r="A56" t="s">
        <v>3</v>
      </c>
      <c r="B56" s="1">
        <v>290548</v>
      </c>
      <c r="C56" s="1">
        <v>567310</v>
      </c>
      <c r="D56" s="1">
        <v>987870</v>
      </c>
      <c r="E56" s="1">
        <v>849939</v>
      </c>
      <c r="F56" s="1">
        <v>194</v>
      </c>
      <c r="G56" s="1">
        <v>60</v>
      </c>
      <c r="H56" s="1">
        <v>108</v>
      </c>
      <c r="I56" s="1">
        <v>77</v>
      </c>
      <c r="J56" s="1">
        <v>80</v>
      </c>
      <c r="K56" s="1">
        <v>268306</v>
      </c>
      <c r="L56" s="1">
        <v>87</v>
      </c>
      <c r="M56" s="1">
        <v>35</v>
      </c>
      <c r="N56" s="1">
        <v>87</v>
      </c>
      <c r="O56" s="1">
        <v>271396</v>
      </c>
      <c r="P56" s="1">
        <v>582345</v>
      </c>
      <c r="Q56" s="1">
        <v>588629</v>
      </c>
    </row>
    <row r="57" spans="1:17" x14ac:dyDescent="0.25">
      <c r="A57" t="s">
        <v>4</v>
      </c>
      <c r="B57" s="1">
        <v>313931</v>
      </c>
      <c r="C57" s="1">
        <v>637401</v>
      </c>
      <c r="D57" s="1">
        <v>941870</v>
      </c>
      <c r="E57" s="1">
        <v>919807</v>
      </c>
      <c r="F57" s="1">
        <v>184</v>
      </c>
      <c r="G57" s="1">
        <v>59</v>
      </c>
      <c r="H57" s="1">
        <v>108</v>
      </c>
      <c r="I57" s="1">
        <v>70</v>
      </c>
      <c r="J57" s="1">
        <v>81</v>
      </c>
      <c r="K57" s="1">
        <v>272012</v>
      </c>
      <c r="L57" s="1">
        <v>86</v>
      </c>
      <c r="M57" s="1">
        <v>34</v>
      </c>
      <c r="N57" s="1">
        <v>87</v>
      </c>
      <c r="O57" s="1">
        <v>271944</v>
      </c>
      <c r="P57" s="1">
        <v>563125</v>
      </c>
      <c r="Q57" s="1">
        <v>596162</v>
      </c>
    </row>
    <row r="58" spans="1:17" x14ac:dyDescent="0.25">
      <c r="A58" t="s">
        <v>5</v>
      </c>
      <c r="B58" s="1">
        <v>308404</v>
      </c>
      <c r="C58" s="1">
        <v>507567</v>
      </c>
      <c r="D58" s="1">
        <v>978891</v>
      </c>
      <c r="E58" s="1">
        <v>1042403</v>
      </c>
      <c r="F58" s="1">
        <v>197</v>
      </c>
      <c r="G58" s="1">
        <v>53</v>
      </c>
      <c r="H58" s="1">
        <v>114</v>
      </c>
      <c r="I58" s="1">
        <v>74</v>
      </c>
      <c r="J58" s="1">
        <v>82</v>
      </c>
      <c r="K58" s="1">
        <v>269535</v>
      </c>
      <c r="L58" s="1">
        <v>87</v>
      </c>
      <c r="M58" s="1">
        <v>33</v>
      </c>
      <c r="N58" s="1">
        <v>87</v>
      </c>
      <c r="O58" s="1">
        <v>276790</v>
      </c>
      <c r="P58" s="1">
        <v>563730</v>
      </c>
      <c r="Q58" s="1">
        <v>587755</v>
      </c>
    </row>
    <row r="59" spans="1:17" x14ac:dyDescent="0.25">
      <c r="A59" t="s">
        <v>6</v>
      </c>
      <c r="B59" s="1">
        <v>299450</v>
      </c>
      <c r="C59" s="1">
        <v>606926</v>
      </c>
      <c r="D59" s="1">
        <v>965988</v>
      </c>
      <c r="E59" s="1">
        <v>1047919</v>
      </c>
      <c r="F59" s="1">
        <v>197</v>
      </c>
      <c r="G59" s="1">
        <v>52</v>
      </c>
      <c r="H59" s="1">
        <v>104</v>
      </c>
      <c r="I59" s="1">
        <v>82</v>
      </c>
      <c r="J59" s="1">
        <v>83</v>
      </c>
      <c r="K59" s="1">
        <v>273029</v>
      </c>
      <c r="L59" s="1">
        <v>85</v>
      </c>
      <c r="M59" s="1">
        <v>34</v>
      </c>
      <c r="N59" s="1">
        <v>85</v>
      </c>
      <c r="O59" s="1">
        <v>285849</v>
      </c>
      <c r="P59" s="1">
        <v>560494</v>
      </c>
      <c r="Q59" s="1">
        <v>587869</v>
      </c>
    </row>
    <row r="60" spans="1:17" x14ac:dyDescent="0.25">
      <c r="A60" t="s">
        <v>7</v>
      </c>
      <c r="B60" s="1">
        <v>309958</v>
      </c>
      <c r="C60" s="1">
        <v>603579</v>
      </c>
      <c r="D60" s="1">
        <v>965498</v>
      </c>
      <c r="E60" s="1">
        <v>1028127</v>
      </c>
      <c r="F60" s="1">
        <v>192</v>
      </c>
      <c r="G60" s="1">
        <v>49</v>
      </c>
      <c r="H60" s="1">
        <v>106</v>
      </c>
      <c r="I60" s="1">
        <v>78</v>
      </c>
      <c r="J60" s="1">
        <v>85</v>
      </c>
      <c r="K60" s="1">
        <v>265883</v>
      </c>
      <c r="L60" s="1">
        <v>92</v>
      </c>
      <c r="M60" s="1">
        <v>34</v>
      </c>
      <c r="N60" s="1">
        <v>87</v>
      </c>
      <c r="O60" s="1">
        <v>270341</v>
      </c>
      <c r="P60" s="1">
        <v>590483</v>
      </c>
      <c r="Q60" s="1">
        <v>589569</v>
      </c>
    </row>
    <row r="61" spans="1:17" x14ac:dyDescent="0.25">
      <c r="A61" t="s">
        <v>8</v>
      </c>
      <c r="B61" s="1">
        <v>309426</v>
      </c>
      <c r="C61" s="1">
        <v>667086</v>
      </c>
      <c r="D61" s="1">
        <v>957430</v>
      </c>
      <c r="E61" s="1">
        <v>1028712</v>
      </c>
      <c r="F61" s="1">
        <v>194</v>
      </c>
      <c r="G61" s="1">
        <v>53</v>
      </c>
      <c r="H61" s="1">
        <v>103</v>
      </c>
      <c r="I61" s="1">
        <v>72</v>
      </c>
      <c r="J61" s="1">
        <v>84</v>
      </c>
      <c r="K61" s="1">
        <v>264132</v>
      </c>
      <c r="L61" s="1">
        <v>90</v>
      </c>
      <c r="M61" s="1">
        <v>33</v>
      </c>
      <c r="N61" s="1">
        <v>88</v>
      </c>
      <c r="O61" s="1">
        <v>268713</v>
      </c>
      <c r="P61" s="1">
        <v>562893</v>
      </c>
      <c r="Q61" s="1">
        <v>590589</v>
      </c>
    </row>
    <row r="62" spans="1:17" x14ac:dyDescent="0.25">
      <c r="A62" t="s">
        <v>9</v>
      </c>
      <c r="B62" s="1">
        <v>172712</v>
      </c>
      <c r="C62" s="1">
        <v>511867</v>
      </c>
      <c r="D62" s="1">
        <v>967871</v>
      </c>
      <c r="E62" s="1">
        <v>778392</v>
      </c>
      <c r="F62" s="1">
        <v>205</v>
      </c>
      <c r="G62" s="1">
        <v>55</v>
      </c>
      <c r="H62" s="1">
        <v>107</v>
      </c>
      <c r="I62" s="1">
        <v>78</v>
      </c>
      <c r="J62" s="1">
        <v>81</v>
      </c>
      <c r="K62" s="1">
        <v>266422</v>
      </c>
      <c r="L62" s="1">
        <v>91</v>
      </c>
      <c r="M62" s="1">
        <v>34</v>
      </c>
      <c r="N62" s="1">
        <v>87</v>
      </c>
      <c r="O62" s="1">
        <v>295158</v>
      </c>
      <c r="P62" s="1">
        <v>565117</v>
      </c>
      <c r="Q62" s="1">
        <v>588866</v>
      </c>
    </row>
    <row r="63" spans="1:17" x14ac:dyDescent="0.25">
      <c r="A63" t="s">
        <v>10</v>
      </c>
      <c r="B63" s="1">
        <v>299978</v>
      </c>
      <c r="C63" s="1">
        <v>629996</v>
      </c>
      <c r="D63" s="1">
        <v>972383</v>
      </c>
      <c r="E63" s="1">
        <v>1026089</v>
      </c>
      <c r="F63" s="1">
        <v>204</v>
      </c>
      <c r="G63" s="1">
        <v>54</v>
      </c>
      <c r="H63" s="1">
        <v>110</v>
      </c>
      <c r="I63" s="1">
        <v>75</v>
      </c>
      <c r="J63" s="1">
        <v>82</v>
      </c>
      <c r="K63" s="1">
        <v>268300</v>
      </c>
      <c r="L63" s="1">
        <v>86</v>
      </c>
      <c r="M63" s="1">
        <v>35</v>
      </c>
      <c r="N63" s="1">
        <v>87</v>
      </c>
      <c r="O63" s="1">
        <v>268185</v>
      </c>
      <c r="P63" s="1">
        <v>571469</v>
      </c>
      <c r="Q63" s="1">
        <v>588752</v>
      </c>
    </row>
    <row r="64" spans="1:17" x14ac:dyDescent="0.25">
      <c r="A64" t="s">
        <v>11</v>
      </c>
      <c r="B64" s="2">
        <v>306818</v>
      </c>
      <c r="C64" s="2">
        <v>647952</v>
      </c>
      <c r="D64" s="1">
        <v>942715</v>
      </c>
      <c r="E64" s="2">
        <v>962412</v>
      </c>
      <c r="F64" s="2">
        <v>209</v>
      </c>
      <c r="G64" s="2">
        <v>62</v>
      </c>
      <c r="H64" s="2">
        <v>110</v>
      </c>
      <c r="I64" s="2">
        <v>75</v>
      </c>
      <c r="J64" s="2">
        <v>83</v>
      </c>
      <c r="K64" s="2">
        <v>269211</v>
      </c>
      <c r="L64" s="2">
        <v>86</v>
      </c>
      <c r="M64" s="2">
        <v>34</v>
      </c>
      <c r="N64" s="2">
        <v>90</v>
      </c>
      <c r="O64" s="2">
        <v>268671</v>
      </c>
      <c r="P64" s="2">
        <v>603143</v>
      </c>
      <c r="Q64" s="2">
        <v>641636</v>
      </c>
    </row>
    <row r="65" spans="1:17" x14ac:dyDescent="0.25">
      <c r="A65" s="12" t="s">
        <v>28</v>
      </c>
      <c r="B65" s="12">
        <f t="shared" ref="B65:Q65" si="14">SMALL(B55:B64,1)</f>
        <v>172712</v>
      </c>
      <c r="C65" s="12">
        <f t="shared" si="14"/>
        <v>398437</v>
      </c>
      <c r="D65" s="12">
        <f>SMALL(D55:D64,1)</f>
        <v>941870</v>
      </c>
      <c r="E65" s="12">
        <f t="shared" si="14"/>
        <v>778392</v>
      </c>
      <c r="F65" s="12">
        <f t="shared" si="14"/>
        <v>184</v>
      </c>
      <c r="G65" s="12">
        <f t="shared" si="14"/>
        <v>49</v>
      </c>
      <c r="H65" s="12">
        <f t="shared" si="14"/>
        <v>103</v>
      </c>
      <c r="I65" s="12">
        <f t="shared" si="14"/>
        <v>70</v>
      </c>
      <c r="J65" s="12">
        <f t="shared" si="14"/>
        <v>80</v>
      </c>
      <c r="K65" s="12">
        <f t="shared" si="14"/>
        <v>264132</v>
      </c>
      <c r="L65" s="12">
        <f t="shared" si="14"/>
        <v>85</v>
      </c>
      <c r="M65" s="12">
        <f t="shared" si="14"/>
        <v>33</v>
      </c>
      <c r="N65" s="12">
        <f>SMALL(N55:N64,1)</f>
        <v>85</v>
      </c>
      <c r="O65" s="12">
        <f t="shared" si="14"/>
        <v>268185</v>
      </c>
      <c r="P65" s="12">
        <f t="shared" si="14"/>
        <v>560494</v>
      </c>
      <c r="Q65" s="12">
        <f t="shared" si="14"/>
        <v>587755</v>
      </c>
    </row>
    <row r="66" spans="1:17" x14ac:dyDescent="0.25">
      <c r="A66" s="12" t="s">
        <v>27</v>
      </c>
      <c r="B66" s="12">
        <f>LARGE(B55:B64, 1)</f>
        <v>318599</v>
      </c>
      <c r="C66" s="12">
        <f t="shared" ref="C66:Q66" si="15">LARGE(C55:C64, 1)</f>
        <v>667086</v>
      </c>
      <c r="D66" s="12">
        <f>LARGE(D55:D64, 1)</f>
        <v>1008348</v>
      </c>
      <c r="E66" s="12">
        <f t="shared" si="15"/>
        <v>1047919</v>
      </c>
      <c r="F66" s="12">
        <f t="shared" si="15"/>
        <v>209</v>
      </c>
      <c r="G66" s="12">
        <f t="shared" si="15"/>
        <v>62</v>
      </c>
      <c r="H66" s="12">
        <f t="shared" si="15"/>
        <v>114</v>
      </c>
      <c r="I66" s="12">
        <f t="shared" si="15"/>
        <v>82</v>
      </c>
      <c r="J66" s="12">
        <f t="shared" si="15"/>
        <v>85</v>
      </c>
      <c r="K66" s="12">
        <f t="shared" si="15"/>
        <v>273029</v>
      </c>
      <c r="L66" s="12">
        <f t="shared" si="15"/>
        <v>92</v>
      </c>
      <c r="M66" s="12">
        <f t="shared" si="15"/>
        <v>36</v>
      </c>
      <c r="N66" s="12">
        <f t="shared" si="15"/>
        <v>90</v>
      </c>
      <c r="O66" s="12">
        <f t="shared" si="15"/>
        <v>295158</v>
      </c>
      <c r="P66" s="12">
        <f t="shared" si="15"/>
        <v>603143</v>
      </c>
      <c r="Q66" s="12">
        <f t="shared" si="15"/>
        <v>641636</v>
      </c>
    </row>
    <row r="67" spans="1:17" x14ac:dyDescent="0.25">
      <c r="A67" s="12" t="s">
        <v>24</v>
      </c>
      <c r="B67" s="12">
        <f t="shared" ref="B67:Q67" si="16">AVERAGE(B55:B64)</f>
        <v>292982.40000000002</v>
      </c>
      <c r="C67" s="12">
        <f t="shared" si="16"/>
        <v>577812.1</v>
      </c>
      <c r="D67" s="12">
        <f>AVERAGE(D55:D64)</f>
        <v>968886.4</v>
      </c>
      <c r="E67" s="12">
        <f t="shared" si="16"/>
        <v>972451</v>
      </c>
      <c r="F67" s="12">
        <f t="shared" si="16"/>
        <v>197.2</v>
      </c>
      <c r="G67" s="12">
        <f t="shared" si="16"/>
        <v>55.3</v>
      </c>
      <c r="H67" s="12">
        <f t="shared" si="16"/>
        <v>108</v>
      </c>
      <c r="I67" s="12">
        <f t="shared" si="16"/>
        <v>75.5</v>
      </c>
      <c r="J67" s="12">
        <f t="shared" si="16"/>
        <v>82.5</v>
      </c>
      <c r="K67" s="12">
        <f t="shared" si="16"/>
        <v>268433.09999999998</v>
      </c>
      <c r="L67" s="12">
        <f t="shared" si="16"/>
        <v>87.6</v>
      </c>
      <c r="M67" s="12">
        <f t="shared" si="16"/>
        <v>34.200000000000003</v>
      </c>
      <c r="N67" s="12">
        <f t="shared" si="16"/>
        <v>87.3</v>
      </c>
      <c r="O67" s="12">
        <f t="shared" si="16"/>
        <v>274794</v>
      </c>
      <c r="P67" s="12">
        <f t="shared" si="16"/>
        <v>572407.9</v>
      </c>
      <c r="Q67" s="12">
        <f t="shared" si="16"/>
        <v>594776.9</v>
      </c>
    </row>
    <row r="68" spans="1:17" x14ac:dyDescent="0.25">
      <c r="A68" s="28" t="s">
        <v>22</v>
      </c>
      <c r="B68" s="12">
        <f t="shared" ref="B68:Q68" si="17">SUM(B55:B64)</f>
        <v>2929824</v>
      </c>
      <c r="C68" s="12">
        <f t="shared" si="17"/>
        <v>5778121</v>
      </c>
      <c r="D68" s="12">
        <f>SUM(D55:D64)</f>
        <v>9688864</v>
      </c>
      <c r="E68" s="12">
        <f t="shared" si="17"/>
        <v>9724510</v>
      </c>
      <c r="F68" s="12">
        <f t="shared" si="17"/>
        <v>1972</v>
      </c>
      <c r="G68" s="12">
        <f t="shared" si="17"/>
        <v>553</v>
      </c>
      <c r="H68" s="12">
        <f t="shared" si="17"/>
        <v>1080</v>
      </c>
      <c r="I68" s="12">
        <f t="shared" si="17"/>
        <v>755</v>
      </c>
      <c r="J68" s="12">
        <f t="shared" si="17"/>
        <v>825</v>
      </c>
      <c r="K68" s="12">
        <f t="shared" si="17"/>
        <v>2684331</v>
      </c>
      <c r="L68" s="12">
        <f t="shared" si="17"/>
        <v>876</v>
      </c>
      <c r="M68" s="12">
        <f t="shared" si="17"/>
        <v>342</v>
      </c>
      <c r="N68" s="12">
        <f t="shared" si="17"/>
        <v>873</v>
      </c>
      <c r="O68" s="12">
        <f t="shared" si="17"/>
        <v>2747940</v>
      </c>
      <c r="P68" s="12">
        <f t="shared" si="17"/>
        <v>5724079</v>
      </c>
      <c r="Q68" s="12">
        <f t="shared" si="17"/>
        <v>5947769</v>
      </c>
    </row>
    <row r="69" spans="1:17" x14ac:dyDescent="0.25">
      <c r="A69" s="29"/>
      <c r="B69" s="30">
        <f>SUM(B68:C68)</f>
        <v>8707945</v>
      </c>
      <c r="C69" s="31"/>
      <c r="D69" s="30">
        <f>SUM(D68:E68)</f>
        <v>19413374</v>
      </c>
      <c r="E69" s="31"/>
      <c r="F69" s="30">
        <f>SUM(F68:G68)</f>
        <v>2525</v>
      </c>
      <c r="G69" s="31"/>
      <c r="H69" s="30">
        <f>SUM(H68:I68)</f>
        <v>1835</v>
      </c>
      <c r="I69" s="31"/>
      <c r="J69" s="30">
        <f>SUM(J68:K68)</f>
        <v>2685156</v>
      </c>
      <c r="K69" s="31"/>
      <c r="L69" s="30">
        <f>SUM(L68:M68)</f>
        <v>1218</v>
      </c>
      <c r="M69" s="31"/>
      <c r="N69" s="30">
        <f>SUM(N68:O68)</f>
        <v>2748813</v>
      </c>
      <c r="O69" s="31"/>
      <c r="P69" s="30">
        <f>SUM(P68:Q68)</f>
        <v>11671848</v>
      </c>
      <c r="Q69" s="31"/>
    </row>
    <row r="70" spans="1:17" x14ac:dyDescent="0.25">
      <c r="A70" s="8" t="s">
        <v>16</v>
      </c>
      <c r="B70" s="38" t="s">
        <v>20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40"/>
    </row>
    <row r="71" spans="1:17" x14ac:dyDescent="0.25">
      <c r="A71" s="9" t="s">
        <v>1</v>
      </c>
      <c r="B71" s="10">
        <v>1</v>
      </c>
      <c r="C71" s="11">
        <v>2</v>
      </c>
      <c r="D71" s="10">
        <v>1</v>
      </c>
      <c r="E71" s="11">
        <v>2</v>
      </c>
      <c r="F71" s="10">
        <v>1</v>
      </c>
      <c r="G71" s="11">
        <v>2</v>
      </c>
      <c r="H71" s="10">
        <v>1</v>
      </c>
      <c r="I71" s="11">
        <v>2</v>
      </c>
      <c r="J71" s="10">
        <v>1</v>
      </c>
      <c r="K71" s="11">
        <v>2</v>
      </c>
      <c r="L71" s="10">
        <v>1</v>
      </c>
      <c r="M71" s="11">
        <v>2</v>
      </c>
      <c r="N71" s="10">
        <v>1</v>
      </c>
      <c r="O71" s="11">
        <v>2</v>
      </c>
      <c r="P71" s="10">
        <v>1</v>
      </c>
      <c r="Q71" s="11">
        <v>2</v>
      </c>
    </row>
    <row r="72" spans="1:17" x14ac:dyDescent="0.25">
      <c r="A72" t="s">
        <v>2</v>
      </c>
      <c r="B72" s="1">
        <v>1181386</v>
      </c>
      <c r="C72" s="1">
        <v>2638606</v>
      </c>
      <c r="D72" s="1">
        <v>3973337</v>
      </c>
      <c r="E72" s="1">
        <v>3941321</v>
      </c>
      <c r="F72" s="1">
        <v>422</v>
      </c>
      <c r="G72" s="1">
        <v>125</v>
      </c>
      <c r="H72" s="1">
        <v>225</v>
      </c>
      <c r="I72" s="1">
        <v>153</v>
      </c>
      <c r="J72" s="1">
        <v>212</v>
      </c>
      <c r="K72" s="1">
        <v>1093307</v>
      </c>
      <c r="L72" s="1">
        <v>183</v>
      </c>
      <c r="M72" s="1">
        <v>73</v>
      </c>
      <c r="N72" s="1">
        <v>196</v>
      </c>
      <c r="O72" s="1">
        <v>1077389</v>
      </c>
      <c r="P72" s="1">
        <v>2316714</v>
      </c>
      <c r="Q72" s="1">
        <v>2806447</v>
      </c>
    </row>
    <row r="73" spans="1:17" x14ac:dyDescent="0.25">
      <c r="A73" t="s">
        <v>3</v>
      </c>
      <c r="B73" s="1">
        <v>1239261</v>
      </c>
      <c r="C73" s="1">
        <v>2568167</v>
      </c>
      <c r="D73" s="1">
        <v>3988153</v>
      </c>
      <c r="E73" s="1">
        <v>3910509</v>
      </c>
      <c r="F73" s="1">
        <v>430</v>
      </c>
      <c r="G73" s="1">
        <v>127</v>
      </c>
      <c r="H73" s="1">
        <v>230</v>
      </c>
      <c r="I73" s="1">
        <v>148</v>
      </c>
      <c r="J73" s="1">
        <v>206</v>
      </c>
      <c r="K73" s="1">
        <v>1081610</v>
      </c>
      <c r="L73" s="1">
        <v>178</v>
      </c>
      <c r="M73" s="1">
        <v>70</v>
      </c>
      <c r="N73" s="1">
        <v>195</v>
      </c>
      <c r="O73" s="1">
        <v>1075496</v>
      </c>
      <c r="P73" s="1">
        <v>2390770</v>
      </c>
      <c r="Q73" s="1">
        <v>2742866</v>
      </c>
    </row>
    <row r="74" spans="1:17" x14ac:dyDescent="0.25">
      <c r="A74" t="s">
        <v>4</v>
      </c>
      <c r="B74" s="1">
        <v>1217155</v>
      </c>
      <c r="C74" s="1">
        <v>2572465</v>
      </c>
      <c r="D74" s="1">
        <v>3996394</v>
      </c>
      <c r="E74" s="1">
        <v>4155323</v>
      </c>
      <c r="F74" s="1">
        <v>433</v>
      </c>
      <c r="G74" s="1">
        <v>128</v>
      </c>
      <c r="H74" s="1">
        <v>226</v>
      </c>
      <c r="I74" s="1">
        <v>154</v>
      </c>
      <c r="J74" s="1">
        <v>195</v>
      </c>
      <c r="K74" s="1">
        <v>1051374</v>
      </c>
      <c r="L74" s="1">
        <v>186</v>
      </c>
      <c r="M74" s="1">
        <v>72</v>
      </c>
      <c r="N74" s="1">
        <v>195</v>
      </c>
      <c r="O74" s="1">
        <v>1077767</v>
      </c>
      <c r="P74" s="1">
        <v>2499726</v>
      </c>
      <c r="Q74" s="1">
        <v>2799462</v>
      </c>
    </row>
    <row r="75" spans="1:17" x14ac:dyDescent="0.25">
      <c r="A75" t="s">
        <v>5</v>
      </c>
      <c r="B75" s="1">
        <v>1207423</v>
      </c>
      <c r="C75" s="1">
        <v>2587869</v>
      </c>
      <c r="D75" s="1">
        <v>3867464</v>
      </c>
      <c r="E75" s="1">
        <v>4212961</v>
      </c>
      <c r="F75" s="1">
        <v>433</v>
      </c>
      <c r="G75" s="1">
        <v>117</v>
      </c>
      <c r="H75" s="1">
        <v>222</v>
      </c>
      <c r="I75" s="1">
        <v>147</v>
      </c>
      <c r="J75" s="1">
        <v>191</v>
      </c>
      <c r="K75" s="1">
        <v>1051198</v>
      </c>
      <c r="L75" s="1">
        <v>176</v>
      </c>
      <c r="M75" s="1">
        <v>74</v>
      </c>
      <c r="N75" s="1">
        <v>195</v>
      </c>
      <c r="O75" s="1">
        <v>1073937</v>
      </c>
      <c r="P75" s="1">
        <v>2492471</v>
      </c>
      <c r="Q75" s="1">
        <v>2665600</v>
      </c>
    </row>
    <row r="76" spans="1:17" x14ac:dyDescent="0.25">
      <c r="A76" t="s">
        <v>6</v>
      </c>
      <c r="B76" s="1">
        <v>1350577</v>
      </c>
      <c r="C76" s="1">
        <v>2439170</v>
      </c>
      <c r="D76" s="1">
        <v>3857913</v>
      </c>
      <c r="E76" s="1">
        <v>4038943</v>
      </c>
      <c r="F76" s="1">
        <v>454</v>
      </c>
      <c r="G76" s="1">
        <v>123</v>
      </c>
      <c r="H76" s="1">
        <v>222</v>
      </c>
      <c r="I76" s="1">
        <v>150</v>
      </c>
      <c r="J76" s="1">
        <v>196</v>
      </c>
      <c r="K76" s="1">
        <v>1051442</v>
      </c>
      <c r="L76" s="1">
        <v>178</v>
      </c>
      <c r="M76" s="1">
        <v>70</v>
      </c>
      <c r="N76" s="1">
        <v>203</v>
      </c>
      <c r="O76" s="1">
        <v>1075443</v>
      </c>
      <c r="P76" s="1">
        <v>2319222</v>
      </c>
      <c r="Q76" s="1">
        <v>2735495</v>
      </c>
    </row>
    <row r="77" spans="1:17" x14ac:dyDescent="0.25">
      <c r="A77" t="s">
        <v>7</v>
      </c>
      <c r="B77" s="1">
        <v>1024848</v>
      </c>
      <c r="C77" s="1">
        <v>2422015</v>
      </c>
      <c r="D77" s="1">
        <v>3885199</v>
      </c>
      <c r="E77" s="1">
        <v>3561332</v>
      </c>
      <c r="F77" s="1">
        <v>423</v>
      </c>
      <c r="G77" s="1">
        <v>123</v>
      </c>
      <c r="H77" s="1">
        <v>235</v>
      </c>
      <c r="I77" s="1">
        <v>133</v>
      </c>
      <c r="J77" s="1">
        <v>188</v>
      </c>
      <c r="K77" s="1">
        <v>1075605</v>
      </c>
      <c r="L77" s="1">
        <v>176</v>
      </c>
      <c r="M77" s="1">
        <v>71</v>
      </c>
      <c r="N77" s="1">
        <v>199</v>
      </c>
      <c r="O77" s="1">
        <v>1075035</v>
      </c>
      <c r="P77" s="1">
        <v>2257527</v>
      </c>
      <c r="Q77" s="1">
        <v>2403212</v>
      </c>
    </row>
    <row r="78" spans="1:17" x14ac:dyDescent="0.25">
      <c r="A78" t="s">
        <v>8</v>
      </c>
      <c r="B78" s="1">
        <v>1316727</v>
      </c>
      <c r="C78" s="1">
        <v>2360182</v>
      </c>
      <c r="D78" s="1">
        <v>3890117</v>
      </c>
      <c r="E78" s="1">
        <v>4182406</v>
      </c>
      <c r="F78" s="1">
        <v>451</v>
      </c>
      <c r="G78" s="1">
        <v>114</v>
      </c>
      <c r="H78" s="1">
        <v>228</v>
      </c>
      <c r="I78" s="1">
        <v>143</v>
      </c>
      <c r="J78" s="1">
        <v>193</v>
      </c>
      <c r="K78" s="1">
        <v>1061300</v>
      </c>
      <c r="L78" s="1">
        <v>180</v>
      </c>
      <c r="M78" s="1">
        <v>72</v>
      </c>
      <c r="N78" s="1">
        <v>197</v>
      </c>
      <c r="O78" s="1">
        <v>1075395</v>
      </c>
      <c r="P78" s="1">
        <v>2287495</v>
      </c>
      <c r="Q78" s="1">
        <v>2731319</v>
      </c>
    </row>
    <row r="79" spans="1:17" x14ac:dyDescent="0.25">
      <c r="A79" t="s">
        <v>9</v>
      </c>
      <c r="B79" s="1">
        <v>1276184</v>
      </c>
      <c r="C79" s="1">
        <v>2606803</v>
      </c>
      <c r="D79" s="1">
        <v>3983788</v>
      </c>
      <c r="E79" s="1">
        <v>3958484</v>
      </c>
      <c r="F79" s="1">
        <v>451</v>
      </c>
      <c r="G79" s="1">
        <v>122</v>
      </c>
      <c r="H79" s="1">
        <v>238</v>
      </c>
      <c r="I79" s="1">
        <v>146</v>
      </c>
      <c r="J79" s="1">
        <v>192</v>
      </c>
      <c r="K79" s="1">
        <v>1045863</v>
      </c>
      <c r="L79" s="1">
        <v>175</v>
      </c>
      <c r="M79" s="1">
        <v>71</v>
      </c>
      <c r="N79" s="1">
        <v>201</v>
      </c>
      <c r="O79" s="1">
        <v>1077147</v>
      </c>
      <c r="P79" s="1">
        <v>2370836</v>
      </c>
      <c r="Q79" s="1">
        <v>2530081</v>
      </c>
    </row>
    <row r="80" spans="1:17" x14ac:dyDescent="0.25">
      <c r="A80" t="s">
        <v>10</v>
      </c>
      <c r="B80" s="1">
        <v>1272253</v>
      </c>
      <c r="C80" s="1">
        <v>2606803</v>
      </c>
      <c r="D80" s="1">
        <v>3960424</v>
      </c>
      <c r="E80" s="1">
        <v>3892188</v>
      </c>
      <c r="F80" s="1">
        <v>433</v>
      </c>
      <c r="G80" s="1">
        <v>116</v>
      </c>
      <c r="H80" s="1">
        <v>220</v>
      </c>
      <c r="I80" s="1">
        <v>137</v>
      </c>
      <c r="J80" s="1">
        <v>185</v>
      </c>
      <c r="K80" s="1">
        <v>1044306</v>
      </c>
      <c r="L80" s="1">
        <v>184</v>
      </c>
      <c r="M80" s="1">
        <v>72</v>
      </c>
      <c r="N80" s="1">
        <v>200</v>
      </c>
      <c r="O80" s="1">
        <v>1075610</v>
      </c>
      <c r="P80" s="1">
        <v>2291809</v>
      </c>
      <c r="Q80" s="1">
        <v>2722245</v>
      </c>
    </row>
    <row r="81" spans="1:17" x14ac:dyDescent="0.25">
      <c r="A81" t="s">
        <v>11</v>
      </c>
      <c r="B81" s="1">
        <v>1252875</v>
      </c>
      <c r="C81" s="1">
        <v>2640534</v>
      </c>
      <c r="D81" s="1">
        <v>4012108</v>
      </c>
      <c r="E81" s="1">
        <v>4044816</v>
      </c>
      <c r="F81" s="1">
        <v>427</v>
      </c>
      <c r="G81" s="1">
        <v>116</v>
      </c>
      <c r="H81" s="1">
        <v>237</v>
      </c>
      <c r="I81" s="1">
        <v>152</v>
      </c>
      <c r="J81" s="1">
        <v>189</v>
      </c>
      <c r="K81" s="1">
        <v>1044287</v>
      </c>
      <c r="L81" s="1">
        <v>179</v>
      </c>
      <c r="M81" s="1">
        <v>69</v>
      </c>
      <c r="N81" s="1">
        <v>194</v>
      </c>
      <c r="O81" s="1">
        <v>1075907</v>
      </c>
      <c r="P81" s="1">
        <v>2487111</v>
      </c>
      <c r="Q81" s="1">
        <v>2576143</v>
      </c>
    </row>
    <row r="82" spans="1:17" x14ac:dyDescent="0.25">
      <c r="A82" s="12" t="s">
        <v>28</v>
      </c>
      <c r="B82" s="12">
        <f t="shared" ref="B82:Q82" si="18">SMALL(B72:B81,1)</f>
        <v>1024848</v>
      </c>
      <c r="C82" s="12">
        <f t="shared" si="18"/>
        <v>2360182</v>
      </c>
      <c r="D82" s="12">
        <f t="shared" si="18"/>
        <v>3857913</v>
      </c>
      <c r="E82" s="12">
        <f t="shared" si="18"/>
        <v>3561332</v>
      </c>
      <c r="F82" s="12">
        <f t="shared" si="18"/>
        <v>422</v>
      </c>
      <c r="G82" s="12">
        <f t="shared" si="18"/>
        <v>114</v>
      </c>
      <c r="H82" s="12">
        <f t="shared" si="18"/>
        <v>220</v>
      </c>
      <c r="I82" s="12">
        <f t="shared" si="18"/>
        <v>133</v>
      </c>
      <c r="J82" s="12">
        <f t="shared" si="18"/>
        <v>185</v>
      </c>
      <c r="K82" s="12">
        <f t="shared" si="18"/>
        <v>1044287</v>
      </c>
      <c r="L82" s="12">
        <f t="shared" si="18"/>
        <v>175</v>
      </c>
      <c r="M82" s="12">
        <f t="shared" si="18"/>
        <v>69</v>
      </c>
      <c r="N82" s="12">
        <f t="shared" si="18"/>
        <v>194</v>
      </c>
      <c r="O82" s="12">
        <f t="shared" si="18"/>
        <v>1073937</v>
      </c>
      <c r="P82" s="12">
        <f t="shared" si="18"/>
        <v>2257527</v>
      </c>
      <c r="Q82" s="12">
        <f t="shared" si="18"/>
        <v>2403212</v>
      </c>
    </row>
    <row r="83" spans="1:17" x14ac:dyDescent="0.25">
      <c r="A83" s="12" t="s">
        <v>27</v>
      </c>
      <c r="B83" s="12">
        <f>LARGE(B72:B81, 1)</f>
        <v>1350577</v>
      </c>
      <c r="C83" s="12">
        <f t="shared" ref="C83:Q83" si="19">LARGE(C72:C81, 1)</f>
        <v>2640534</v>
      </c>
      <c r="D83" s="12">
        <f t="shared" si="19"/>
        <v>4012108</v>
      </c>
      <c r="E83" s="12">
        <f t="shared" si="19"/>
        <v>4212961</v>
      </c>
      <c r="F83" s="12">
        <f t="shared" si="19"/>
        <v>454</v>
      </c>
      <c r="G83" s="12">
        <f t="shared" si="19"/>
        <v>128</v>
      </c>
      <c r="H83" s="12">
        <f>LARGE(H72:H81, 1)</f>
        <v>238</v>
      </c>
      <c r="I83" s="12">
        <f>LARGE(I72:I81, 1)</f>
        <v>154</v>
      </c>
      <c r="J83" s="12">
        <f t="shared" si="19"/>
        <v>212</v>
      </c>
      <c r="K83" s="12">
        <f t="shared" si="19"/>
        <v>1093307</v>
      </c>
      <c r="L83" s="12">
        <f t="shared" si="19"/>
        <v>186</v>
      </c>
      <c r="M83" s="12">
        <f t="shared" si="19"/>
        <v>74</v>
      </c>
      <c r="N83" s="12">
        <f t="shared" si="19"/>
        <v>203</v>
      </c>
      <c r="O83" s="12">
        <f t="shared" si="19"/>
        <v>1077767</v>
      </c>
      <c r="P83" s="12">
        <f t="shared" si="19"/>
        <v>2499726</v>
      </c>
      <c r="Q83" s="12">
        <f t="shared" si="19"/>
        <v>2806447</v>
      </c>
    </row>
    <row r="84" spans="1:17" x14ac:dyDescent="0.25">
      <c r="A84" s="12" t="s">
        <v>24</v>
      </c>
      <c r="B84" s="12">
        <f t="shared" ref="B84:Q84" si="20">AVERAGE(B72:B81)</f>
        <v>1233868.8999999999</v>
      </c>
      <c r="C84" s="12">
        <f t="shared" si="20"/>
        <v>2544261.4</v>
      </c>
      <c r="D84" s="12">
        <f t="shared" si="20"/>
        <v>3941489.7</v>
      </c>
      <c r="E84" s="12">
        <f t="shared" si="20"/>
        <v>3989828.3</v>
      </c>
      <c r="F84" s="12">
        <f t="shared" si="20"/>
        <v>435.7</v>
      </c>
      <c r="G84" s="12">
        <f t="shared" si="20"/>
        <v>121.1</v>
      </c>
      <c r="H84" s="12">
        <f t="shared" si="20"/>
        <v>228.3</v>
      </c>
      <c r="I84" s="12">
        <f t="shared" si="20"/>
        <v>146.30000000000001</v>
      </c>
      <c r="J84" s="12">
        <f t="shared" si="20"/>
        <v>194.7</v>
      </c>
      <c r="K84" s="12">
        <f t="shared" si="20"/>
        <v>1060029.2</v>
      </c>
      <c r="L84" s="12">
        <f t="shared" si="20"/>
        <v>179.5</v>
      </c>
      <c r="M84" s="12">
        <f t="shared" si="20"/>
        <v>71.400000000000006</v>
      </c>
      <c r="N84" s="12">
        <f t="shared" si="20"/>
        <v>197.5</v>
      </c>
      <c r="O84" s="12">
        <f t="shared" si="20"/>
        <v>1075912.6000000001</v>
      </c>
      <c r="P84" s="12">
        <f t="shared" si="20"/>
        <v>2371368.1</v>
      </c>
      <c r="Q84" s="12">
        <f t="shared" si="20"/>
        <v>2671287</v>
      </c>
    </row>
    <row r="85" spans="1:17" x14ac:dyDescent="0.25">
      <c r="A85" s="28" t="s">
        <v>22</v>
      </c>
      <c r="B85" s="12">
        <f t="shared" ref="B85:Q85" si="21">SUM(B72:B81)</f>
        <v>12338689</v>
      </c>
      <c r="C85" s="12">
        <f t="shared" si="21"/>
        <v>25442614</v>
      </c>
      <c r="D85" s="12">
        <f t="shared" si="21"/>
        <v>39414897</v>
      </c>
      <c r="E85" s="12">
        <f t="shared" si="21"/>
        <v>39898283</v>
      </c>
      <c r="F85" s="12">
        <f t="shared" si="21"/>
        <v>4357</v>
      </c>
      <c r="G85" s="12">
        <f t="shared" si="21"/>
        <v>1211</v>
      </c>
      <c r="H85" s="12">
        <f>SUM(H72:H81)</f>
        <v>2283</v>
      </c>
      <c r="I85" s="12">
        <f>SUM(I72:I81)</f>
        <v>1463</v>
      </c>
      <c r="J85" s="12">
        <f t="shared" si="21"/>
        <v>1947</v>
      </c>
      <c r="K85" s="12">
        <f t="shared" si="21"/>
        <v>10600292</v>
      </c>
      <c r="L85" s="12">
        <f t="shared" si="21"/>
        <v>1795</v>
      </c>
      <c r="M85" s="12">
        <f t="shared" si="21"/>
        <v>714</v>
      </c>
      <c r="N85" s="12">
        <f t="shared" si="21"/>
        <v>1975</v>
      </c>
      <c r="O85" s="12">
        <f t="shared" si="21"/>
        <v>10759126</v>
      </c>
      <c r="P85" s="12">
        <f t="shared" si="21"/>
        <v>23713681</v>
      </c>
      <c r="Q85" s="12">
        <f t="shared" si="21"/>
        <v>26712870</v>
      </c>
    </row>
    <row r="86" spans="1:17" x14ac:dyDescent="0.25">
      <c r="A86" s="29"/>
      <c r="B86" s="30">
        <f>SUM(B85:C85)</f>
        <v>37781303</v>
      </c>
      <c r="C86" s="31"/>
      <c r="D86" s="30">
        <f>SUM(D85:E85)</f>
        <v>79313180</v>
      </c>
      <c r="E86" s="31"/>
      <c r="F86" s="30">
        <f>SUM(F85:G85)</f>
        <v>5568</v>
      </c>
      <c r="G86" s="31"/>
      <c r="H86" s="30">
        <f>SUM(H85:I85)</f>
        <v>3746</v>
      </c>
      <c r="I86" s="31"/>
      <c r="J86" s="30">
        <f>SUM(J85:K85)</f>
        <v>10602239</v>
      </c>
      <c r="K86" s="31"/>
      <c r="L86" s="30">
        <f>SUM(L85:M85)</f>
        <v>2509</v>
      </c>
      <c r="M86" s="31"/>
      <c r="N86" s="30">
        <f>SUM(N85:O85)</f>
        <v>10761101</v>
      </c>
      <c r="O86" s="31"/>
      <c r="P86" s="30">
        <f>SUM(P85:Q85)</f>
        <v>50426551</v>
      </c>
      <c r="Q86" s="31"/>
    </row>
    <row r="87" spans="1:17" x14ac:dyDescent="0.25">
      <c r="A87" s="6" t="s">
        <v>21</v>
      </c>
      <c r="B87" s="36">
        <f>SUM(B86+B69+B52+B35+B18)</f>
        <v>46824985</v>
      </c>
      <c r="C87" s="37"/>
      <c r="D87" s="36">
        <f>SUM(D86+D69+D52+D35+D18)</f>
        <v>99539470</v>
      </c>
      <c r="E87" s="37"/>
      <c r="F87" s="36">
        <f>SUM(F86+F69+F52+F35+F18)</f>
        <v>8613</v>
      </c>
      <c r="G87" s="37"/>
      <c r="H87" s="36">
        <f>SUM(H86+H69+H52+H35+H18)</f>
        <v>6067</v>
      </c>
      <c r="I87" s="37"/>
      <c r="J87" s="36">
        <f>SUM(J86+J69+J52+J35+J18)</f>
        <v>13423177</v>
      </c>
      <c r="K87" s="37"/>
      <c r="L87" s="36">
        <f>SUM(L86+L69+L52+L35+L18)</f>
        <v>4087</v>
      </c>
      <c r="M87" s="37"/>
      <c r="N87" s="36">
        <f>SUM(N86+N69+N52+N35+N18)</f>
        <v>13645994</v>
      </c>
      <c r="O87" s="37"/>
      <c r="P87" s="36">
        <f>SUM(P86+P69+P52+P35+P18)</f>
        <v>62674126</v>
      </c>
      <c r="Q87" s="37"/>
    </row>
    <row r="89" spans="1:17" x14ac:dyDescent="0.25">
      <c r="F89">
        <f>SUM(B87:Q87)/1000/60/60</f>
        <v>65.590699722222226</v>
      </c>
    </row>
    <row r="90" spans="1:17" x14ac:dyDescent="0.25">
      <c r="F90">
        <f>E75/1000/60</f>
        <v>70.216016666666675</v>
      </c>
    </row>
  </sheetData>
  <dataConsolidate/>
  <mergeCells count="66">
    <mergeCell ref="P86:Q86"/>
    <mergeCell ref="P87:Q87"/>
    <mergeCell ref="B2:P2"/>
    <mergeCell ref="B19:Q19"/>
    <mergeCell ref="B36:Q36"/>
    <mergeCell ref="B53:Q53"/>
    <mergeCell ref="B70:Q70"/>
    <mergeCell ref="L86:M86"/>
    <mergeCell ref="L87:M87"/>
    <mergeCell ref="N86:O86"/>
    <mergeCell ref="N87:O87"/>
    <mergeCell ref="F87:G87"/>
    <mergeCell ref="H87:I87"/>
    <mergeCell ref="J87:K87"/>
    <mergeCell ref="B87:C87"/>
    <mergeCell ref="D87:E87"/>
    <mergeCell ref="P1:Q1"/>
    <mergeCell ref="P18:Q18"/>
    <mergeCell ref="P35:Q35"/>
    <mergeCell ref="P52:Q52"/>
    <mergeCell ref="P69:Q69"/>
    <mergeCell ref="N1:O1"/>
    <mergeCell ref="N18:O18"/>
    <mergeCell ref="N35:O35"/>
    <mergeCell ref="N52:O52"/>
    <mergeCell ref="N69:O69"/>
    <mergeCell ref="L1:M1"/>
    <mergeCell ref="L18:M18"/>
    <mergeCell ref="L35:M35"/>
    <mergeCell ref="L52:M52"/>
    <mergeCell ref="L69:M69"/>
    <mergeCell ref="B1:C1"/>
    <mergeCell ref="D1:E1"/>
    <mergeCell ref="F1:G1"/>
    <mergeCell ref="H1:I1"/>
    <mergeCell ref="J1:K1"/>
    <mergeCell ref="H35:I35"/>
    <mergeCell ref="J35:K35"/>
    <mergeCell ref="H18:I18"/>
    <mergeCell ref="J18:K18"/>
    <mergeCell ref="H52:I52"/>
    <mergeCell ref="J52:K52"/>
    <mergeCell ref="A17:A18"/>
    <mergeCell ref="F18:G18"/>
    <mergeCell ref="A34:A35"/>
    <mergeCell ref="F35:G35"/>
    <mergeCell ref="A51:A52"/>
    <mergeCell ref="F52:G52"/>
    <mergeCell ref="B18:C18"/>
    <mergeCell ref="D18:E18"/>
    <mergeCell ref="B35:C35"/>
    <mergeCell ref="D35:E35"/>
    <mergeCell ref="B52:C52"/>
    <mergeCell ref="D52:E52"/>
    <mergeCell ref="J86:K86"/>
    <mergeCell ref="B86:C86"/>
    <mergeCell ref="D86:E86"/>
    <mergeCell ref="B69:C69"/>
    <mergeCell ref="D69:E69"/>
    <mergeCell ref="J69:K69"/>
    <mergeCell ref="A68:A69"/>
    <mergeCell ref="F69:G69"/>
    <mergeCell ref="A85:A86"/>
    <mergeCell ref="F86:G86"/>
    <mergeCell ref="H86:I86"/>
    <mergeCell ref="H69:I69"/>
  </mergeCells>
  <phoneticPr fontId="4" type="noConversion"/>
  <pageMargins left="0.511811024" right="0.511811024" top="0.78740157499999996" bottom="0.78740157499999996" header="0.31496062000000002" footer="0.31496062000000002"/>
  <ignoredErrors>
    <ignoredError sqref="A17:A18 A51:K52 A69:K69 A85:K86 A68:C68 R17:XFD18 R50:XFD51 B17:K18 B19:Q20 B34:Q34 L17:Q18 L51:Q51 D68:XFD68 L85:XFD85 F30:G30 B16:G16 A50:G50 B67:G67 R81:XFD81 B84:G84 P67:Q67 P50:Q50 B33:G33 P33:Q33 P16:Q16 B15:G15 B14 C14:G14 P15:Q15 P14:Q14 B82:G83 P84:Q84 P82:Q83 B65:G66 P65:Q66 B48:G49 P48:Q49 B31:G32 P31:Q32 F21:G21 F22:G22 F23:G23 F24:G24 F25:G25 F26:G26 F27:G27 F28:G28 F29:G29" formulaRange="1"/>
    <ignoredError sqref="H67:O67 H50:O50 H33:O33 H16:O16 H14:O14 H15:O15 H82:O83 H84:O84 H66:O66 H48:O49 H32:O32 H31 J31:O31 H65:M65 O65" evalError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C49E-93B7-4292-923A-942BC3649656}">
  <dimension ref="B1:Z94"/>
  <sheetViews>
    <sheetView tabSelected="1" topLeftCell="B1" workbookViewId="0">
      <selection activeCell="O90" sqref="O90"/>
    </sheetView>
  </sheetViews>
  <sheetFormatPr defaultRowHeight="15" x14ac:dyDescent="0.25"/>
  <cols>
    <col min="3" max="3" width="9.140625" customWidth="1"/>
    <col min="4" max="4" width="11.5703125" bestFit="1" customWidth="1"/>
    <col min="15" max="15" width="11.5703125" bestFit="1" customWidth="1"/>
    <col min="16" max="16" width="9.28515625" bestFit="1" customWidth="1"/>
    <col min="17" max="17" width="11.5703125" bestFit="1" customWidth="1"/>
    <col min="18" max="18" width="12" bestFit="1" customWidth="1"/>
  </cols>
  <sheetData>
    <row r="1" spans="2:26" x14ac:dyDescent="0.25">
      <c r="B1" s="56" t="s">
        <v>12</v>
      </c>
      <c r="C1" s="57"/>
      <c r="D1" s="57"/>
      <c r="E1" s="57"/>
      <c r="F1" s="56" t="s">
        <v>12</v>
      </c>
      <c r="G1" s="57"/>
      <c r="H1" s="57"/>
      <c r="I1" s="57"/>
      <c r="J1" s="56" t="s">
        <v>12</v>
      </c>
      <c r="K1" s="57"/>
      <c r="L1" s="57"/>
      <c r="M1" s="57"/>
      <c r="O1" s="56" t="s">
        <v>40</v>
      </c>
      <c r="P1" s="57"/>
      <c r="Q1" s="57"/>
      <c r="R1" s="57"/>
      <c r="S1" s="56" t="s">
        <v>40</v>
      </c>
      <c r="T1" s="57"/>
      <c r="U1" s="57"/>
      <c r="V1" s="57"/>
      <c r="W1" s="56" t="s">
        <v>40</v>
      </c>
      <c r="X1" s="57"/>
      <c r="Y1" s="57"/>
      <c r="Z1" s="57"/>
    </row>
    <row r="2" spans="2:26" x14ac:dyDescent="0.25">
      <c r="B2" s="38" t="s">
        <v>30</v>
      </c>
      <c r="C2" s="39"/>
      <c r="D2" s="39"/>
      <c r="E2" s="40"/>
      <c r="F2" s="38" t="s">
        <v>29</v>
      </c>
      <c r="G2" s="39"/>
      <c r="H2" s="39"/>
      <c r="I2" s="40"/>
      <c r="J2" s="38" t="s">
        <v>31</v>
      </c>
      <c r="K2" s="39"/>
      <c r="L2" s="39"/>
      <c r="M2" s="40"/>
      <c r="O2" s="38" t="s">
        <v>30</v>
      </c>
      <c r="P2" s="39"/>
      <c r="Q2" s="39"/>
      <c r="R2" s="40"/>
      <c r="S2" s="38" t="s">
        <v>29</v>
      </c>
      <c r="T2" s="39"/>
      <c r="U2" s="39"/>
      <c r="V2" s="40"/>
      <c r="W2" s="38" t="s">
        <v>31</v>
      </c>
      <c r="X2" s="39"/>
      <c r="Y2" s="39"/>
      <c r="Z2" s="40"/>
    </row>
    <row r="3" spans="2:26" x14ac:dyDescent="0.25">
      <c r="B3" s="47" t="s">
        <v>25</v>
      </c>
      <c r="C3" s="48"/>
      <c r="D3" s="48"/>
      <c r="E3" s="49"/>
      <c r="F3" s="47" t="s">
        <v>25</v>
      </c>
      <c r="G3" s="48"/>
      <c r="H3" s="48"/>
      <c r="I3" s="49"/>
      <c r="J3" s="47" t="s">
        <v>25</v>
      </c>
      <c r="K3" s="48"/>
      <c r="L3" s="48"/>
      <c r="M3" s="49"/>
      <c r="O3" s="47" t="s">
        <v>25</v>
      </c>
      <c r="P3" s="48"/>
      <c r="Q3" s="48"/>
      <c r="R3" s="49"/>
      <c r="S3" s="47" t="s">
        <v>25</v>
      </c>
      <c r="T3" s="48"/>
      <c r="U3" s="48"/>
      <c r="V3" s="49"/>
      <c r="W3" s="47" t="s">
        <v>25</v>
      </c>
      <c r="X3" s="48"/>
      <c r="Y3" s="48"/>
      <c r="Z3" s="49"/>
    </row>
    <row r="4" spans="2:26" x14ac:dyDescent="0.25">
      <c r="B4" s="50" t="s">
        <v>26</v>
      </c>
      <c r="C4" s="51"/>
      <c r="D4" s="50" t="s">
        <v>33</v>
      </c>
      <c r="E4" s="51"/>
      <c r="F4" s="50" t="s">
        <v>26</v>
      </c>
      <c r="G4" s="51"/>
      <c r="H4" s="52" t="s">
        <v>33</v>
      </c>
      <c r="I4" s="53"/>
      <c r="J4" s="50" t="s">
        <v>26</v>
      </c>
      <c r="K4" s="51"/>
      <c r="L4" s="52" t="s">
        <v>33</v>
      </c>
      <c r="M4" s="53"/>
      <c r="O4" s="50" t="s">
        <v>26</v>
      </c>
      <c r="P4" s="51"/>
      <c r="Q4" s="50" t="s">
        <v>33</v>
      </c>
      <c r="R4" s="51"/>
      <c r="S4" s="50" t="s">
        <v>26</v>
      </c>
      <c r="T4" s="51"/>
      <c r="U4" s="52" t="s">
        <v>33</v>
      </c>
      <c r="V4" s="53"/>
      <c r="W4" s="50" t="s">
        <v>26</v>
      </c>
      <c r="X4" s="51"/>
      <c r="Y4" s="52" t="s">
        <v>33</v>
      </c>
      <c r="Z4" s="53"/>
    </row>
    <row r="5" spans="2:26" x14ac:dyDescent="0.25">
      <c r="B5" s="45" t="s">
        <v>15</v>
      </c>
      <c r="C5" s="46"/>
      <c r="D5" s="20">
        <f>'Teste 1'!B14</f>
        <v>68</v>
      </c>
      <c r="E5" s="15" t="s">
        <v>34</v>
      </c>
      <c r="F5" s="45" t="s">
        <v>15</v>
      </c>
      <c r="G5" s="58"/>
      <c r="H5" s="20">
        <f>'Teste 1'!B16</f>
        <v>70.900000000000006</v>
      </c>
      <c r="I5" s="25" t="s">
        <v>34</v>
      </c>
      <c r="J5" s="58" t="s">
        <v>15</v>
      </c>
      <c r="K5" s="58"/>
      <c r="L5" s="14">
        <f>'Teste 1'!B15</f>
        <v>75</v>
      </c>
      <c r="M5" s="15" t="s">
        <v>34</v>
      </c>
      <c r="O5" s="45" t="s">
        <v>15</v>
      </c>
      <c r="P5" s="46"/>
      <c r="Q5" s="20">
        <f>'Teste 1'!J14</f>
        <v>1</v>
      </c>
      <c r="R5" s="15" t="s">
        <v>34</v>
      </c>
      <c r="S5" s="45" t="s">
        <v>15</v>
      </c>
      <c r="T5" s="58"/>
      <c r="U5" s="20">
        <f>'Teste 1'!J16</f>
        <v>1.5</v>
      </c>
      <c r="V5" s="25" t="s">
        <v>34</v>
      </c>
      <c r="W5" s="58" t="s">
        <v>15</v>
      </c>
      <c r="X5" s="58"/>
      <c r="Y5" s="20">
        <f>'Teste 1'!J15</f>
        <v>3</v>
      </c>
      <c r="Z5" s="15" t="s">
        <v>34</v>
      </c>
    </row>
    <row r="6" spans="2:26" x14ac:dyDescent="0.25">
      <c r="B6" s="41" t="s">
        <v>18</v>
      </c>
      <c r="C6" s="42"/>
      <c r="D6" s="18">
        <f>'Teste 1'!B31/1000</f>
        <v>1.7470000000000001</v>
      </c>
      <c r="E6" s="16" t="s">
        <v>35</v>
      </c>
      <c r="F6" s="41" t="s">
        <v>18</v>
      </c>
      <c r="G6" s="54"/>
      <c r="H6" s="18">
        <f>'Teste 1'!B33/1000</f>
        <v>1.7815999999999999</v>
      </c>
      <c r="I6" s="24" t="s">
        <v>35</v>
      </c>
      <c r="J6" s="54" t="s">
        <v>18</v>
      </c>
      <c r="K6" s="54"/>
      <c r="L6" s="18">
        <f>'Teste 1'!B32/1000</f>
        <v>1.84</v>
      </c>
      <c r="M6" s="16" t="s">
        <v>35</v>
      </c>
      <c r="O6" s="41" t="s">
        <v>18</v>
      </c>
      <c r="P6" s="42"/>
      <c r="Q6" s="23">
        <f>'Teste 1'!J31</f>
        <v>7</v>
      </c>
      <c r="R6" s="16" t="s">
        <v>34</v>
      </c>
      <c r="S6" s="41" t="s">
        <v>18</v>
      </c>
      <c r="T6" s="54"/>
      <c r="U6" s="23">
        <f>'Teste 1'!J33</f>
        <v>7.4</v>
      </c>
      <c r="V6" s="24" t="s">
        <v>34</v>
      </c>
      <c r="W6" s="54" t="s">
        <v>18</v>
      </c>
      <c r="X6" s="54"/>
      <c r="Y6" s="23">
        <f>'Teste 1'!J32</f>
        <v>9</v>
      </c>
      <c r="Z6" s="16" t="s">
        <v>34</v>
      </c>
    </row>
    <row r="7" spans="2:26" x14ac:dyDescent="0.25">
      <c r="B7" s="41" t="s">
        <v>17</v>
      </c>
      <c r="C7" s="42"/>
      <c r="D7" s="18">
        <f>'Teste 1'!B48 /1000</f>
        <v>6.984</v>
      </c>
      <c r="E7" s="16" t="s">
        <v>35</v>
      </c>
      <c r="F7" s="41" t="s">
        <v>17</v>
      </c>
      <c r="G7" s="54"/>
      <c r="H7" s="18">
        <f>'Teste 1'!B50/1000</f>
        <v>7.9418999999999995</v>
      </c>
      <c r="I7" s="24" t="s">
        <v>35</v>
      </c>
      <c r="J7" s="54" t="s">
        <v>17</v>
      </c>
      <c r="K7" s="54"/>
      <c r="L7" s="18">
        <f>'Teste 1'!B49/1000</f>
        <v>13.363</v>
      </c>
      <c r="M7" s="16" t="s">
        <v>35</v>
      </c>
      <c r="O7" s="41" t="s">
        <v>17</v>
      </c>
      <c r="P7" s="42"/>
      <c r="Q7" s="23">
        <f>'Teste 1'!J48</f>
        <v>14</v>
      </c>
      <c r="R7" s="16" t="s">
        <v>34</v>
      </c>
      <c r="S7" s="41" t="s">
        <v>17</v>
      </c>
      <c r="T7" s="54"/>
      <c r="U7" s="23">
        <f>'Teste 1'!J50</f>
        <v>15.1</v>
      </c>
      <c r="V7" s="24" t="s">
        <v>34</v>
      </c>
      <c r="W7" s="54" t="s">
        <v>17</v>
      </c>
      <c r="X7" s="54"/>
      <c r="Y7" s="23">
        <f>'Teste 1'!J49</f>
        <v>16</v>
      </c>
      <c r="Z7" s="16" t="s">
        <v>34</v>
      </c>
    </row>
    <row r="8" spans="2:26" x14ac:dyDescent="0.25">
      <c r="B8" s="41" t="s">
        <v>19</v>
      </c>
      <c r="C8" s="42"/>
      <c r="D8" s="18">
        <f>'Teste 1'!B65 /1000/60</f>
        <v>2.8785333333333329</v>
      </c>
      <c r="E8" s="16" t="s">
        <v>36</v>
      </c>
      <c r="F8" s="41" t="s">
        <v>19</v>
      </c>
      <c r="G8" s="54"/>
      <c r="H8" s="18">
        <f>'Teste 1'!B67/1000/60</f>
        <v>4.8830400000000003</v>
      </c>
      <c r="I8" s="24" t="s">
        <v>36</v>
      </c>
      <c r="J8" s="54" t="s">
        <v>19</v>
      </c>
      <c r="K8" s="54"/>
      <c r="L8" s="18">
        <f>'Teste 1'!B66/1000/60</f>
        <v>5.3099833333333333</v>
      </c>
      <c r="M8" s="16" t="s">
        <v>36</v>
      </c>
      <c r="O8" s="41" t="s">
        <v>19</v>
      </c>
      <c r="P8" s="42"/>
      <c r="Q8" s="23">
        <f>'Teste 1'!J65</f>
        <v>80</v>
      </c>
      <c r="R8" s="16" t="s">
        <v>34</v>
      </c>
      <c r="S8" s="41" t="s">
        <v>19</v>
      </c>
      <c r="T8" s="54"/>
      <c r="U8" s="23">
        <f>'Teste 1'!J67</f>
        <v>82.5</v>
      </c>
      <c r="V8" s="24" t="s">
        <v>34</v>
      </c>
      <c r="W8" s="54" t="s">
        <v>19</v>
      </c>
      <c r="X8" s="54"/>
      <c r="Y8" s="23">
        <f>'Teste 1'!J66</f>
        <v>85</v>
      </c>
      <c r="Z8" s="16" t="s">
        <v>34</v>
      </c>
    </row>
    <row r="9" spans="2:26" x14ac:dyDescent="0.25">
      <c r="B9" s="43" t="s">
        <v>20</v>
      </c>
      <c r="C9" s="44"/>
      <c r="D9" s="19">
        <f>'Teste 1'!B82/1000/60</f>
        <v>17.0808</v>
      </c>
      <c r="E9" s="17" t="s">
        <v>36</v>
      </c>
      <c r="F9" s="43" t="s">
        <v>20</v>
      </c>
      <c r="G9" s="55"/>
      <c r="H9" s="19">
        <f>'Teste 1'!B84/1000/60</f>
        <v>20.564481666666666</v>
      </c>
      <c r="I9" s="22" t="s">
        <v>36</v>
      </c>
      <c r="J9" s="55" t="s">
        <v>20</v>
      </c>
      <c r="K9" s="55"/>
      <c r="L9" s="19">
        <f>'Teste 1'!B83/1000/60</f>
        <v>22.509616666666666</v>
      </c>
      <c r="M9" s="17" t="s">
        <v>36</v>
      </c>
      <c r="O9" s="43" t="s">
        <v>20</v>
      </c>
      <c r="P9" s="44"/>
      <c r="Q9" s="21">
        <f>'Teste 1'!J82</f>
        <v>185</v>
      </c>
      <c r="R9" s="17" t="s">
        <v>34</v>
      </c>
      <c r="S9" s="43" t="s">
        <v>20</v>
      </c>
      <c r="T9" s="55"/>
      <c r="U9" s="21">
        <f>'Teste 1'!J84</f>
        <v>194.7</v>
      </c>
      <c r="V9" s="22" t="s">
        <v>34</v>
      </c>
      <c r="W9" s="55" t="s">
        <v>20</v>
      </c>
      <c r="X9" s="55"/>
      <c r="Y9" s="21">
        <f>'Teste 1'!J83</f>
        <v>212</v>
      </c>
      <c r="Z9" s="17" t="s">
        <v>34</v>
      </c>
    </row>
    <row r="10" spans="2:26" x14ac:dyDescent="0.25">
      <c r="B10" s="56" t="s">
        <v>12</v>
      </c>
      <c r="C10" s="57"/>
      <c r="D10" s="57"/>
      <c r="E10" s="57"/>
      <c r="F10" s="56" t="s">
        <v>12</v>
      </c>
      <c r="G10" s="57"/>
      <c r="H10" s="57"/>
      <c r="I10" s="57"/>
      <c r="J10" s="56" t="s">
        <v>12</v>
      </c>
      <c r="K10" s="57"/>
      <c r="L10" s="57"/>
      <c r="M10" s="57"/>
      <c r="O10" s="56" t="s">
        <v>40</v>
      </c>
      <c r="P10" s="57"/>
      <c r="Q10" s="57"/>
      <c r="R10" s="57"/>
      <c r="S10" s="56" t="s">
        <v>40</v>
      </c>
      <c r="T10" s="57"/>
      <c r="U10" s="57"/>
      <c r="V10" s="57"/>
      <c r="W10" s="56" t="s">
        <v>40</v>
      </c>
      <c r="X10" s="57"/>
      <c r="Y10" s="57"/>
      <c r="Z10" s="57"/>
    </row>
    <row r="11" spans="2:26" x14ac:dyDescent="0.25">
      <c r="B11" s="38" t="s">
        <v>30</v>
      </c>
      <c r="C11" s="39"/>
      <c r="D11" s="39"/>
      <c r="E11" s="40"/>
      <c r="F11" s="38" t="s">
        <v>29</v>
      </c>
      <c r="G11" s="39"/>
      <c r="H11" s="39"/>
      <c r="I11" s="40"/>
      <c r="J11" s="38" t="s">
        <v>31</v>
      </c>
      <c r="K11" s="39"/>
      <c r="L11" s="39"/>
      <c r="M11" s="40"/>
      <c r="O11" s="38" t="s">
        <v>30</v>
      </c>
      <c r="P11" s="39"/>
      <c r="Q11" s="39"/>
      <c r="R11" s="40"/>
      <c r="S11" s="38" t="s">
        <v>29</v>
      </c>
      <c r="T11" s="39"/>
      <c r="U11" s="39"/>
      <c r="V11" s="40"/>
      <c r="W11" s="38" t="s">
        <v>31</v>
      </c>
      <c r="X11" s="39"/>
      <c r="Y11" s="39"/>
      <c r="Z11" s="40"/>
    </row>
    <row r="12" spans="2:26" x14ac:dyDescent="0.25">
      <c r="B12" s="47" t="s">
        <v>32</v>
      </c>
      <c r="C12" s="48"/>
      <c r="D12" s="48"/>
      <c r="E12" s="49"/>
      <c r="F12" s="47" t="s">
        <v>32</v>
      </c>
      <c r="G12" s="48"/>
      <c r="H12" s="48"/>
      <c r="I12" s="49"/>
      <c r="J12" s="47" t="s">
        <v>32</v>
      </c>
      <c r="K12" s="48"/>
      <c r="L12" s="48"/>
      <c r="M12" s="49"/>
      <c r="O12" s="47" t="s">
        <v>32</v>
      </c>
      <c r="P12" s="48"/>
      <c r="Q12" s="48"/>
      <c r="R12" s="49"/>
      <c r="S12" s="47" t="s">
        <v>32</v>
      </c>
      <c r="T12" s="48"/>
      <c r="U12" s="48"/>
      <c r="V12" s="49"/>
      <c r="W12" s="47" t="s">
        <v>32</v>
      </c>
      <c r="X12" s="48"/>
      <c r="Y12" s="48"/>
      <c r="Z12" s="49"/>
    </row>
    <row r="13" spans="2:26" x14ac:dyDescent="0.25">
      <c r="B13" s="50" t="s">
        <v>26</v>
      </c>
      <c r="C13" s="51"/>
      <c r="D13" s="52" t="s">
        <v>37</v>
      </c>
      <c r="E13" s="53"/>
      <c r="F13" s="50" t="s">
        <v>26</v>
      </c>
      <c r="G13" s="51"/>
      <c r="H13" s="52" t="s">
        <v>37</v>
      </c>
      <c r="I13" s="53"/>
      <c r="J13" s="50" t="s">
        <v>26</v>
      </c>
      <c r="K13" s="51"/>
      <c r="L13" s="52" t="s">
        <v>37</v>
      </c>
      <c r="M13" s="53"/>
      <c r="O13" s="50" t="s">
        <v>26</v>
      </c>
      <c r="P13" s="51"/>
      <c r="Q13" s="52" t="s">
        <v>37</v>
      </c>
      <c r="R13" s="53"/>
      <c r="S13" s="50" t="s">
        <v>26</v>
      </c>
      <c r="T13" s="51"/>
      <c r="U13" s="52" t="s">
        <v>37</v>
      </c>
      <c r="V13" s="53"/>
      <c r="W13" s="50" t="s">
        <v>26</v>
      </c>
      <c r="X13" s="51"/>
      <c r="Y13" s="52" t="s">
        <v>37</v>
      </c>
      <c r="Z13" s="53"/>
    </row>
    <row r="14" spans="2:26" x14ac:dyDescent="0.25">
      <c r="B14" s="45" t="s">
        <v>15</v>
      </c>
      <c r="C14" s="58"/>
      <c r="D14" s="14">
        <f>'Teste 1'!C14</f>
        <v>138</v>
      </c>
      <c r="E14" s="15" t="s">
        <v>34</v>
      </c>
      <c r="F14" s="58" t="s">
        <v>15</v>
      </c>
      <c r="G14" s="46"/>
      <c r="H14" s="20">
        <f>'Teste 1'!C16</f>
        <v>142.19999999999999</v>
      </c>
      <c r="I14" s="25" t="s">
        <v>34</v>
      </c>
      <c r="J14" s="45" t="s">
        <v>15</v>
      </c>
      <c r="K14" s="46"/>
      <c r="L14" s="14">
        <f>'Teste 1'!C15</f>
        <v>145</v>
      </c>
      <c r="M14" s="15" t="s">
        <v>34</v>
      </c>
      <c r="O14" s="45" t="s">
        <v>15</v>
      </c>
      <c r="P14" s="46"/>
      <c r="Q14" s="20">
        <f>'Teste 1'!K14</f>
        <v>106</v>
      </c>
      <c r="R14" s="15" t="s">
        <v>34</v>
      </c>
      <c r="S14" s="45" t="s">
        <v>15</v>
      </c>
      <c r="T14" s="46"/>
      <c r="U14" s="20">
        <f>'Teste 1'!K16</f>
        <v>112.2</v>
      </c>
      <c r="V14" s="25" t="s">
        <v>34</v>
      </c>
      <c r="W14" s="45" t="s">
        <v>15</v>
      </c>
      <c r="X14" s="46"/>
      <c r="Y14" s="20">
        <f>'Teste 1'!K15</f>
        <v>131</v>
      </c>
      <c r="Z14" s="15" t="s">
        <v>34</v>
      </c>
    </row>
    <row r="15" spans="2:26" x14ac:dyDescent="0.25">
      <c r="B15" s="41" t="s">
        <v>18</v>
      </c>
      <c r="C15" s="54"/>
      <c r="D15" s="18">
        <f>'Teste 1'!C31/1000</f>
        <v>3.4729999999999999</v>
      </c>
      <c r="E15" s="16" t="s">
        <v>35</v>
      </c>
      <c r="F15" s="54" t="s">
        <v>18</v>
      </c>
      <c r="G15" s="42"/>
      <c r="H15" s="18">
        <f>'Teste 1'!C33/1000</f>
        <v>3.5139999999999998</v>
      </c>
      <c r="I15" s="24" t="s">
        <v>35</v>
      </c>
      <c r="J15" s="41" t="s">
        <v>18</v>
      </c>
      <c r="K15" s="42"/>
      <c r="L15" s="18">
        <f>'Teste 1'!C32/1000</f>
        <v>3.5979999999999999</v>
      </c>
      <c r="M15" s="16" t="s">
        <v>35</v>
      </c>
      <c r="O15" s="41" t="s">
        <v>18</v>
      </c>
      <c r="P15" s="42"/>
      <c r="Q15" s="18">
        <f>'Teste 1'!K31/1000</f>
        <v>2.6480000000000001</v>
      </c>
      <c r="R15" s="16" t="s">
        <v>35</v>
      </c>
      <c r="S15" s="41" t="s">
        <v>18</v>
      </c>
      <c r="T15" s="42"/>
      <c r="U15" s="18">
        <f>'Teste 1'!K33/1000</f>
        <v>2.6921999999999997</v>
      </c>
      <c r="V15" s="24" t="s">
        <v>35</v>
      </c>
      <c r="W15" s="41" t="s">
        <v>18</v>
      </c>
      <c r="X15" s="42"/>
      <c r="Y15" s="18">
        <f>'Teste 1'!K32/1000</f>
        <v>2.7669999999999999</v>
      </c>
      <c r="Z15" s="16" t="s">
        <v>35</v>
      </c>
    </row>
    <row r="16" spans="2:26" x14ac:dyDescent="0.25">
      <c r="B16" s="41" t="s">
        <v>17</v>
      </c>
      <c r="C16" s="54"/>
      <c r="D16" s="18">
        <f>'Teste 1'!C48/1000</f>
        <v>13.914</v>
      </c>
      <c r="E16" s="16" t="s">
        <v>35</v>
      </c>
      <c r="F16" s="54" t="s">
        <v>17</v>
      </c>
      <c r="G16" s="42"/>
      <c r="H16" s="18">
        <f>'Teste 1'!C50/1000</f>
        <v>20.123099999999997</v>
      </c>
      <c r="I16" s="24" t="s">
        <v>35</v>
      </c>
      <c r="J16" s="41" t="s">
        <v>17</v>
      </c>
      <c r="K16" s="42"/>
      <c r="L16" s="18">
        <f>'Teste 1'!C49/1000</f>
        <v>27.234999999999999</v>
      </c>
      <c r="M16" s="16" t="s">
        <v>35</v>
      </c>
      <c r="O16" s="41" t="s">
        <v>17</v>
      </c>
      <c r="P16" s="42"/>
      <c r="Q16" s="18">
        <f>'Teste 1'!K48/1000</f>
        <v>10.545</v>
      </c>
      <c r="R16" s="16" t="s">
        <v>35</v>
      </c>
      <c r="S16" s="41" t="s">
        <v>17</v>
      </c>
      <c r="T16" s="42"/>
      <c r="U16" s="18">
        <f>'Teste 1'!K50/1000</f>
        <v>10.749799999999999</v>
      </c>
      <c r="V16" s="24" t="s">
        <v>35</v>
      </c>
      <c r="W16" s="41" t="s">
        <v>17</v>
      </c>
      <c r="X16" s="42"/>
      <c r="Y16" s="18">
        <f>'Teste 1'!K49/1000</f>
        <v>10.956</v>
      </c>
      <c r="Z16" s="16" t="s">
        <v>35</v>
      </c>
    </row>
    <row r="17" spans="2:26" x14ac:dyDescent="0.25">
      <c r="B17" s="41" t="s">
        <v>19</v>
      </c>
      <c r="C17" s="54"/>
      <c r="D17" s="18">
        <f>'Teste 1'!C65/1000/60</f>
        <v>6.6406166666666673</v>
      </c>
      <c r="E17" s="16" t="s">
        <v>36</v>
      </c>
      <c r="F17" s="54" t="s">
        <v>19</v>
      </c>
      <c r="G17" s="42"/>
      <c r="H17" s="18">
        <f>'Teste 1'!C67/1000/60</f>
        <v>9.6302016666666663</v>
      </c>
      <c r="I17" s="24" t="s">
        <v>36</v>
      </c>
      <c r="J17" s="41" t="s">
        <v>19</v>
      </c>
      <c r="K17" s="42"/>
      <c r="L17" s="18">
        <f>'Teste 1'!C66/1000/60</f>
        <v>11.1181</v>
      </c>
      <c r="M17" s="16" t="s">
        <v>36</v>
      </c>
      <c r="O17" s="41" t="s">
        <v>19</v>
      </c>
      <c r="P17" s="42"/>
      <c r="Q17" s="18">
        <f>'Teste 1'!K65/1000/60</f>
        <v>4.4021999999999997</v>
      </c>
      <c r="R17" s="16" t="s">
        <v>36</v>
      </c>
      <c r="S17" s="41" t="s">
        <v>19</v>
      </c>
      <c r="T17" s="42"/>
      <c r="U17" s="18">
        <f>'Teste 1'!K67/1000/60</f>
        <v>4.4738849999999992</v>
      </c>
      <c r="V17" s="24" t="s">
        <v>36</v>
      </c>
      <c r="W17" s="41" t="s">
        <v>19</v>
      </c>
      <c r="X17" s="42"/>
      <c r="Y17" s="18">
        <f>'Teste 1'!K66/1000/60</f>
        <v>4.5504833333333332</v>
      </c>
      <c r="Z17" s="16" t="s">
        <v>36</v>
      </c>
    </row>
    <row r="18" spans="2:26" x14ac:dyDescent="0.25">
      <c r="B18" s="43" t="s">
        <v>20</v>
      </c>
      <c r="C18" s="55"/>
      <c r="D18" s="19">
        <f>'Teste 1'!C82/1000/60</f>
        <v>39.336366666666663</v>
      </c>
      <c r="E18" s="17" t="s">
        <v>36</v>
      </c>
      <c r="F18" s="55" t="s">
        <v>20</v>
      </c>
      <c r="G18" s="44"/>
      <c r="H18" s="19">
        <f>'Teste 1'!C84/1000/60</f>
        <v>42.404356666666665</v>
      </c>
      <c r="I18" s="22" t="s">
        <v>36</v>
      </c>
      <c r="J18" s="43" t="s">
        <v>20</v>
      </c>
      <c r="K18" s="44"/>
      <c r="L18" s="19">
        <f>'Teste 1'!C83/1000/60</f>
        <v>44.008900000000004</v>
      </c>
      <c r="M18" s="17" t="s">
        <v>36</v>
      </c>
      <c r="O18" s="43" t="s">
        <v>20</v>
      </c>
      <c r="P18" s="44"/>
      <c r="Q18" s="19">
        <f>'Teste 1'!K82/1000/60</f>
        <v>17.404783333333334</v>
      </c>
      <c r="R18" s="17" t="s">
        <v>36</v>
      </c>
      <c r="S18" s="43" t="s">
        <v>20</v>
      </c>
      <c r="T18" s="44"/>
      <c r="U18" s="19">
        <f>'Teste 1'!K84/1000/60</f>
        <v>17.667153333333331</v>
      </c>
      <c r="V18" s="22" t="s">
        <v>36</v>
      </c>
      <c r="W18" s="43" t="s">
        <v>20</v>
      </c>
      <c r="X18" s="44"/>
      <c r="Y18" s="19">
        <f>'Teste 1'!K83/1000/60</f>
        <v>18.221783333333335</v>
      </c>
      <c r="Z18" s="17" t="s">
        <v>36</v>
      </c>
    </row>
    <row r="20" spans="2:26" x14ac:dyDescent="0.25">
      <c r="B20" s="56" t="s">
        <v>38</v>
      </c>
      <c r="C20" s="57"/>
      <c r="D20" s="57"/>
      <c r="E20" s="57"/>
      <c r="F20" s="56" t="s">
        <v>38</v>
      </c>
      <c r="G20" s="57"/>
      <c r="H20" s="57"/>
      <c r="I20" s="57"/>
      <c r="J20" s="56" t="s">
        <v>38</v>
      </c>
      <c r="K20" s="57"/>
      <c r="L20" s="57"/>
      <c r="M20" s="57"/>
      <c r="O20" s="56" t="s">
        <v>41</v>
      </c>
      <c r="P20" s="57"/>
      <c r="Q20" s="57"/>
      <c r="R20" s="57"/>
      <c r="S20" s="56" t="s">
        <v>41</v>
      </c>
      <c r="T20" s="57"/>
      <c r="U20" s="57"/>
      <c r="V20" s="57"/>
      <c r="W20" s="56" t="s">
        <v>41</v>
      </c>
      <c r="X20" s="57"/>
      <c r="Y20" s="57"/>
      <c r="Z20" s="57"/>
    </row>
    <row r="21" spans="2:26" x14ac:dyDescent="0.25">
      <c r="B21" s="38" t="s">
        <v>30</v>
      </c>
      <c r="C21" s="39"/>
      <c r="D21" s="39"/>
      <c r="E21" s="40"/>
      <c r="F21" s="38" t="s">
        <v>29</v>
      </c>
      <c r="G21" s="39"/>
      <c r="H21" s="39"/>
      <c r="I21" s="40"/>
      <c r="J21" s="38" t="s">
        <v>31</v>
      </c>
      <c r="K21" s="39"/>
      <c r="L21" s="39"/>
      <c r="M21" s="40"/>
      <c r="O21" s="38" t="s">
        <v>30</v>
      </c>
      <c r="P21" s="39"/>
      <c r="Q21" s="39"/>
      <c r="R21" s="40"/>
      <c r="S21" s="38" t="s">
        <v>29</v>
      </c>
      <c r="T21" s="39"/>
      <c r="U21" s="39"/>
      <c r="V21" s="40"/>
      <c r="W21" s="38" t="s">
        <v>31</v>
      </c>
      <c r="X21" s="39"/>
      <c r="Y21" s="39"/>
      <c r="Z21" s="40"/>
    </row>
    <row r="22" spans="2:26" x14ac:dyDescent="0.25">
      <c r="B22" s="47" t="s">
        <v>25</v>
      </c>
      <c r="C22" s="48"/>
      <c r="D22" s="48"/>
      <c r="E22" s="49"/>
      <c r="F22" s="47" t="s">
        <v>25</v>
      </c>
      <c r="G22" s="48"/>
      <c r="H22" s="48"/>
      <c r="I22" s="49"/>
      <c r="J22" s="47" t="s">
        <v>25</v>
      </c>
      <c r="K22" s="48"/>
      <c r="L22" s="48"/>
      <c r="M22" s="49"/>
      <c r="O22" s="47" t="s">
        <v>25</v>
      </c>
      <c r="P22" s="48"/>
      <c r="Q22" s="48"/>
      <c r="R22" s="49"/>
      <c r="S22" s="47" t="s">
        <v>25</v>
      </c>
      <c r="T22" s="48"/>
      <c r="U22" s="48"/>
      <c r="V22" s="49"/>
      <c r="W22" s="47" t="s">
        <v>25</v>
      </c>
      <c r="X22" s="48"/>
      <c r="Y22" s="48"/>
      <c r="Z22" s="49"/>
    </row>
    <row r="23" spans="2:26" x14ac:dyDescent="0.25">
      <c r="B23" s="50" t="s">
        <v>26</v>
      </c>
      <c r="C23" s="51"/>
      <c r="D23" s="50" t="s">
        <v>33</v>
      </c>
      <c r="E23" s="51"/>
      <c r="F23" s="50" t="s">
        <v>26</v>
      </c>
      <c r="G23" s="51"/>
      <c r="H23" s="52" t="s">
        <v>33</v>
      </c>
      <c r="I23" s="53"/>
      <c r="J23" s="50" t="s">
        <v>26</v>
      </c>
      <c r="K23" s="51"/>
      <c r="L23" s="52" t="s">
        <v>33</v>
      </c>
      <c r="M23" s="53"/>
      <c r="O23" s="50" t="s">
        <v>26</v>
      </c>
      <c r="P23" s="51"/>
      <c r="Q23" s="50" t="s">
        <v>33</v>
      </c>
      <c r="R23" s="51"/>
      <c r="S23" s="50" t="s">
        <v>26</v>
      </c>
      <c r="T23" s="51"/>
      <c r="U23" s="52" t="s">
        <v>33</v>
      </c>
      <c r="V23" s="53"/>
      <c r="W23" s="50" t="s">
        <v>26</v>
      </c>
      <c r="X23" s="51"/>
      <c r="Y23" s="52" t="s">
        <v>33</v>
      </c>
      <c r="Z23" s="53"/>
    </row>
    <row r="24" spans="2:26" x14ac:dyDescent="0.25">
      <c r="B24" s="45" t="s">
        <v>15</v>
      </c>
      <c r="C24" s="46"/>
      <c r="D24" s="20">
        <f>'Teste 1'!D14</f>
        <v>228</v>
      </c>
      <c r="E24" s="15" t="s">
        <v>34</v>
      </c>
      <c r="F24" s="45" t="s">
        <v>15</v>
      </c>
      <c r="G24" s="58"/>
      <c r="H24" s="20">
        <f>'Teste 1'!D16</f>
        <v>234.7</v>
      </c>
      <c r="I24" s="15" t="s">
        <v>34</v>
      </c>
      <c r="J24" s="58" t="s">
        <v>15</v>
      </c>
      <c r="K24" s="58"/>
      <c r="L24" s="20">
        <f>'Teste 1'!D15</f>
        <v>241</v>
      </c>
      <c r="M24" s="15" t="s">
        <v>34</v>
      </c>
      <c r="O24" s="45" t="s">
        <v>15</v>
      </c>
      <c r="P24" s="46"/>
      <c r="Q24" s="20">
        <f>'Teste 1'!L14</f>
        <v>1</v>
      </c>
      <c r="R24" s="15" t="s">
        <v>34</v>
      </c>
      <c r="S24" s="45" t="s">
        <v>15</v>
      </c>
      <c r="T24" s="58"/>
      <c r="U24" s="20">
        <f>'Teste 1'!L16</f>
        <v>1.5</v>
      </c>
      <c r="V24" s="25" t="s">
        <v>34</v>
      </c>
      <c r="W24" s="58" t="s">
        <v>15</v>
      </c>
      <c r="X24" s="58"/>
      <c r="Y24" s="20">
        <f>'Teste 1'!L15</f>
        <v>2</v>
      </c>
      <c r="Z24" s="15" t="s">
        <v>34</v>
      </c>
    </row>
    <row r="25" spans="2:26" x14ac:dyDescent="0.25">
      <c r="B25" s="41" t="s">
        <v>18</v>
      </c>
      <c r="C25" s="42"/>
      <c r="D25" s="18">
        <f>'Teste 1'!D31/1000</f>
        <v>6.7670000000000003</v>
      </c>
      <c r="E25" s="16" t="s">
        <v>35</v>
      </c>
      <c r="F25" s="41" t="s">
        <v>18</v>
      </c>
      <c r="G25" s="54"/>
      <c r="H25" s="18">
        <f>'Teste 1'!D33/1000</f>
        <v>6.8606000000000007</v>
      </c>
      <c r="I25" s="16" t="s">
        <v>35</v>
      </c>
      <c r="J25" s="54" t="s">
        <v>18</v>
      </c>
      <c r="K25" s="54"/>
      <c r="L25" s="18">
        <f>'Teste 1'!D32/1000</f>
        <v>6.9619999999999997</v>
      </c>
      <c r="M25" s="16" t="s">
        <v>35</v>
      </c>
      <c r="O25" s="41" t="s">
        <v>18</v>
      </c>
      <c r="P25" s="42"/>
      <c r="Q25" s="23">
        <f>'Teste 1'!L31</f>
        <v>8</v>
      </c>
      <c r="R25" s="16" t="s">
        <v>34</v>
      </c>
      <c r="S25" s="41" t="s">
        <v>18</v>
      </c>
      <c r="T25" s="54"/>
      <c r="U25" s="23">
        <f>'Teste 1'!L33</f>
        <v>8</v>
      </c>
      <c r="V25" s="24" t="s">
        <v>34</v>
      </c>
      <c r="W25" s="54" t="s">
        <v>18</v>
      </c>
      <c r="X25" s="54"/>
      <c r="Y25" s="23">
        <f>'Teste 1'!L32</f>
        <v>8</v>
      </c>
      <c r="Z25" s="16" t="s">
        <v>34</v>
      </c>
    </row>
    <row r="26" spans="2:26" x14ac:dyDescent="0.25">
      <c r="B26" s="41" t="s">
        <v>17</v>
      </c>
      <c r="C26" s="42"/>
      <c r="D26" s="18">
        <f>'Teste 1'!D48/1000</f>
        <v>27.103999999999999</v>
      </c>
      <c r="E26" s="16" t="s">
        <v>35</v>
      </c>
      <c r="F26" s="41" t="s">
        <v>17</v>
      </c>
      <c r="G26" s="54"/>
      <c r="H26" s="18">
        <f>'Teste 1'!D50 /1000</f>
        <v>30.612500000000001</v>
      </c>
      <c r="I26" s="16" t="s">
        <v>35</v>
      </c>
      <c r="J26" s="54" t="s">
        <v>17</v>
      </c>
      <c r="K26" s="54"/>
      <c r="L26" s="18">
        <f>'Teste 1'!D49 /1000</f>
        <v>38.634</v>
      </c>
      <c r="M26" s="16" t="s">
        <v>35</v>
      </c>
      <c r="O26" s="41" t="s">
        <v>17</v>
      </c>
      <c r="P26" s="42"/>
      <c r="Q26" s="23">
        <f>'Teste 1'!L48</f>
        <v>16</v>
      </c>
      <c r="R26" s="16" t="s">
        <v>34</v>
      </c>
      <c r="S26" s="41" t="s">
        <v>17</v>
      </c>
      <c r="T26" s="54"/>
      <c r="U26" s="23">
        <f>'Teste 1'!L50</f>
        <v>16.8</v>
      </c>
      <c r="V26" s="24" t="s">
        <v>34</v>
      </c>
      <c r="W26" s="54" t="s">
        <v>17</v>
      </c>
      <c r="X26" s="54"/>
      <c r="Y26" s="23">
        <f>'Teste 1'!L49</f>
        <v>18</v>
      </c>
      <c r="Z26" s="16" t="s">
        <v>34</v>
      </c>
    </row>
    <row r="27" spans="2:26" x14ac:dyDescent="0.25">
      <c r="B27" s="41" t="s">
        <v>19</v>
      </c>
      <c r="C27" s="42"/>
      <c r="D27" s="18">
        <f>'Teste 1'!D65/1000/60</f>
        <v>15.697833333333334</v>
      </c>
      <c r="E27" s="16" t="s">
        <v>36</v>
      </c>
      <c r="F27" s="41" t="s">
        <v>19</v>
      </c>
      <c r="G27" s="54"/>
      <c r="H27" s="18">
        <f>'Teste 1'!D67 /1000/60</f>
        <v>16.148106666666667</v>
      </c>
      <c r="I27" s="16" t="s">
        <v>36</v>
      </c>
      <c r="J27" s="54" t="s">
        <v>19</v>
      </c>
      <c r="K27" s="54"/>
      <c r="L27" s="18">
        <f>'Teste 1'!D66 /1000/60</f>
        <v>16.805799999999998</v>
      </c>
      <c r="M27" s="16" t="s">
        <v>36</v>
      </c>
      <c r="O27" s="41" t="s">
        <v>19</v>
      </c>
      <c r="P27" s="42"/>
      <c r="Q27" s="23">
        <f>'Teste 1'!L65</f>
        <v>85</v>
      </c>
      <c r="R27" s="16" t="s">
        <v>34</v>
      </c>
      <c r="S27" s="41" t="s">
        <v>19</v>
      </c>
      <c r="T27" s="54"/>
      <c r="U27" s="23">
        <f>'Teste 1'!L67</f>
        <v>87.6</v>
      </c>
      <c r="V27" s="24" t="s">
        <v>34</v>
      </c>
      <c r="W27" s="54" t="s">
        <v>19</v>
      </c>
      <c r="X27" s="54"/>
      <c r="Y27" s="23">
        <f>'Teste 1'!L66</f>
        <v>92</v>
      </c>
      <c r="Z27" s="16" t="s">
        <v>34</v>
      </c>
    </row>
    <row r="28" spans="2:26" x14ac:dyDescent="0.25">
      <c r="B28" s="43" t="s">
        <v>20</v>
      </c>
      <c r="C28" s="44"/>
      <c r="D28" s="19">
        <f>'Teste 1'!D82/1000/60</f>
        <v>64.298550000000006</v>
      </c>
      <c r="E28" s="17" t="s">
        <v>36</v>
      </c>
      <c r="F28" s="43" t="s">
        <v>20</v>
      </c>
      <c r="G28" s="55"/>
      <c r="H28" s="19">
        <f>'Teste 1'!D84/1000/60</f>
        <v>65.691495000000003</v>
      </c>
      <c r="I28" s="17" t="s">
        <v>36</v>
      </c>
      <c r="J28" s="55" t="s">
        <v>20</v>
      </c>
      <c r="K28" s="55"/>
      <c r="L28" s="19">
        <f>'Teste 1'!D83/1000/60</f>
        <v>66.868466666666663</v>
      </c>
      <c r="M28" s="17" t="s">
        <v>36</v>
      </c>
      <c r="O28" s="43" t="s">
        <v>20</v>
      </c>
      <c r="P28" s="44"/>
      <c r="Q28" s="21">
        <f>'Teste 1'!L82</f>
        <v>175</v>
      </c>
      <c r="R28" s="17" t="s">
        <v>34</v>
      </c>
      <c r="S28" s="43" t="s">
        <v>20</v>
      </c>
      <c r="T28" s="55"/>
      <c r="U28" s="21">
        <f>'Teste 1'!L84</f>
        <v>179.5</v>
      </c>
      <c r="V28" s="22" t="s">
        <v>34</v>
      </c>
      <c r="W28" s="55" t="s">
        <v>20</v>
      </c>
      <c r="X28" s="55"/>
      <c r="Y28" s="21">
        <f>'Teste 1'!L83</f>
        <v>186</v>
      </c>
      <c r="Z28" s="17" t="s">
        <v>34</v>
      </c>
    </row>
    <row r="29" spans="2:26" x14ac:dyDescent="0.25">
      <c r="B29" s="56" t="s">
        <v>38</v>
      </c>
      <c r="C29" s="57"/>
      <c r="D29" s="57"/>
      <c r="E29" s="57"/>
      <c r="F29" s="56" t="s">
        <v>38</v>
      </c>
      <c r="G29" s="57"/>
      <c r="H29" s="57"/>
      <c r="I29" s="57"/>
      <c r="J29" s="56" t="s">
        <v>38</v>
      </c>
      <c r="K29" s="57"/>
      <c r="L29" s="57"/>
      <c r="M29" s="57"/>
      <c r="O29" s="56" t="s">
        <v>41</v>
      </c>
      <c r="P29" s="57"/>
      <c r="Q29" s="57"/>
      <c r="R29" s="57"/>
      <c r="S29" s="56" t="s">
        <v>41</v>
      </c>
      <c r="T29" s="57"/>
      <c r="U29" s="57"/>
      <c r="V29" s="57"/>
      <c r="W29" s="56" t="s">
        <v>41</v>
      </c>
      <c r="X29" s="57"/>
      <c r="Y29" s="57"/>
      <c r="Z29" s="57"/>
    </row>
    <row r="30" spans="2:26" x14ac:dyDescent="0.25">
      <c r="B30" s="38" t="s">
        <v>30</v>
      </c>
      <c r="C30" s="39"/>
      <c r="D30" s="39"/>
      <c r="E30" s="40"/>
      <c r="F30" s="38" t="s">
        <v>29</v>
      </c>
      <c r="G30" s="39"/>
      <c r="H30" s="39"/>
      <c r="I30" s="40"/>
      <c r="J30" s="38" t="s">
        <v>31</v>
      </c>
      <c r="K30" s="39"/>
      <c r="L30" s="39"/>
      <c r="M30" s="40"/>
      <c r="O30" s="38" t="s">
        <v>30</v>
      </c>
      <c r="P30" s="39"/>
      <c r="Q30" s="39"/>
      <c r="R30" s="40"/>
      <c r="S30" s="38" t="s">
        <v>29</v>
      </c>
      <c r="T30" s="39"/>
      <c r="U30" s="39"/>
      <c r="V30" s="40"/>
      <c r="W30" s="38" t="s">
        <v>31</v>
      </c>
      <c r="X30" s="39"/>
      <c r="Y30" s="39"/>
      <c r="Z30" s="40"/>
    </row>
    <row r="31" spans="2:26" x14ac:dyDescent="0.25">
      <c r="B31" s="47" t="s">
        <v>32</v>
      </c>
      <c r="C31" s="48"/>
      <c r="D31" s="48"/>
      <c r="E31" s="49"/>
      <c r="F31" s="47" t="s">
        <v>32</v>
      </c>
      <c r="G31" s="48"/>
      <c r="H31" s="48"/>
      <c r="I31" s="49"/>
      <c r="J31" s="47" t="s">
        <v>32</v>
      </c>
      <c r="K31" s="48"/>
      <c r="L31" s="48"/>
      <c r="M31" s="49"/>
      <c r="O31" s="47" t="s">
        <v>32</v>
      </c>
      <c r="P31" s="48"/>
      <c r="Q31" s="48"/>
      <c r="R31" s="49"/>
      <c r="S31" s="47" t="s">
        <v>32</v>
      </c>
      <c r="T31" s="48"/>
      <c r="U31" s="48"/>
      <c r="V31" s="49"/>
      <c r="W31" s="47" t="s">
        <v>32</v>
      </c>
      <c r="X31" s="48"/>
      <c r="Y31" s="48"/>
      <c r="Z31" s="49"/>
    </row>
    <row r="32" spans="2:26" x14ac:dyDescent="0.25">
      <c r="B32" s="50" t="s">
        <v>26</v>
      </c>
      <c r="C32" s="51"/>
      <c r="D32" s="52" t="s">
        <v>37</v>
      </c>
      <c r="E32" s="53"/>
      <c r="F32" s="50" t="s">
        <v>26</v>
      </c>
      <c r="G32" s="51"/>
      <c r="H32" s="52" t="s">
        <v>37</v>
      </c>
      <c r="I32" s="53"/>
      <c r="J32" s="50" t="s">
        <v>26</v>
      </c>
      <c r="K32" s="51"/>
      <c r="L32" s="52" t="s">
        <v>37</v>
      </c>
      <c r="M32" s="53"/>
      <c r="O32" s="50" t="s">
        <v>26</v>
      </c>
      <c r="P32" s="51"/>
      <c r="Q32" s="52" t="s">
        <v>37</v>
      </c>
      <c r="R32" s="53"/>
      <c r="S32" s="50" t="s">
        <v>26</v>
      </c>
      <c r="T32" s="51"/>
      <c r="U32" s="52" t="s">
        <v>37</v>
      </c>
      <c r="V32" s="53"/>
      <c r="W32" s="50" t="s">
        <v>26</v>
      </c>
      <c r="X32" s="51"/>
      <c r="Y32" s="52" t="s">
        <v>37</v>
      </c>
      <c r="Z32" s="53"/>
    </row>
    <row r="33" spans="2:26" x14ac:dyDescent="0.25">
      <c r="B33" s="45" t="s">
        <v>15</v>
      </c>
      <c r="C33" s="58"/>
      <c r="D33" s="20">
        <f>'Teste 1'!E14</f>
        <v>220</v>
      </c>
      <c r="E33" s="15" t="s">
        <v>34</v>
      </c>
      <c r="F33" s="58" t="s">
        <v>15</v>
      </c>
      <c r="G33" s="46"/>
      <c r="H33" s="20">
        <f>'Teste 1'!E16</f>
        <v>229.1</v>
      </c>
      <c r="I33" s="15" t="s">
        <v>34</v>
      </c>
      <c r="J33" s="45" t="s">
        <v>15</v>
      </c>
      <c r="K33" s="46"/>
      <c r="L33" s="20">
        <f>'Teste 1'!E15</f>
        <v>235</v>
      </c>
      <c r="M33" s="15" t="s">
        <v>34</v>
      </c>
      <c r="O33" s="45" t="s">
        <v>15</v>
      </c>
      <c r="P33" s="46"/>
      <c r="Q33" s="20">
        <f>'Teste 1'!M14</f>
        <v>0</v>
      </c>
      <c r="R33" s="15" t="s">
        <v>34</v>
      </c>
      <c r="S33" s="45" t="s">
        <v>15</v>
      </c>
      <c r="T33" s="46"/>
      <c r="U33" s="20">
        <f>'Teste 1'!M16</f>
        <v>0.5</v>
      </c>
      <c r="V33" s="25" t="s">
        <v>34</v>
      </c>
      <c r="W33" s="45" t="s">
        <v>15</v>
      </c>
      <c r="X33" s="46"/>
      <c r="Y33" s="20">
        <f>'Teste 1'!M15</f>
        <v>1</v>
      </c>
      <c r="Z33" s="15" t="s">
        <v>34</v>
      </c>
    </row>
    <row r="34" spans="2:26" x14ac:dyDescent="0.25">
      <c r="B34" s="41" t="s">
        <v>18</v>
      </c>
      <c r="C34" s="54"/>
      <c r="D34" s="18">
        <f>'Teste 1'!E31/1000</f>
        <v>5.6509999999999998</v>
      </c>
      <c r="E34" s="16" t="s">
        <v>35</v>
      </c>
      <c r="F34" s="54" t="s">
        <v>18</v>
      </c>
      <c r="G34" s="42"/>
      <c r="H34" s="18">
        <f>'Teste 1'!E33/1000</f>
        <v>5.7649999999999997</v>
      </c>
      <c r="I34" s="16" t="s">
        <v>35</v>
      </c>
      <c r="J34" s="41" t="s">
        <v>18</v>
      </c>
      <c r="K34" s="42"/>
      <c r="L34" s="18">
        <f>'Teste 1'!E32/1000</f>
        <v>5.9189999999999996</v>
      </c>
      <c r="M34" s="16" t="s">
        <v>35</v>
      </c>
      <c r="O34" s="41" t="s">
        <v>18</v>
      </c>
      <c r="P34" s="42"/>
      <c r="Q34" s="26">
        <f>'Teste 1'!M31</f>
        <v>2</v>
      </c>
      <c r="R34" s="16" t="s">
        <v>34</v>
      </c>
      <c r="S34" s="41" t="s">
        <v>18</v>
      </c>
      <c r="T34" s="42"/>
      <c r="U34" s="23">
        <f>'Teste 1'!M33</f>
        <v>3</v>
      </c>
      <c r="V34" s="24" t="s">
        <v>34</v>
      </c>
      <c r="W34" s="41" t="s">
        <v>18</v>
      </c>
      <c r="X34" s="42"/>
      <c r="Y34" s="23">
        <f>'Teste 1'!M32</f>
        <v>4</v>
      </c>
      <c r="Z34" s="16" t="s">
        <v>34</v>
      </c>
    </row>
    <row r="35" spans="2:26" x14ac:dyDescent="0.25">
      <c r="B35" s="41" t="s">
        <v>17</v>
      </c>
      <c r="C35" s="54"/>
      <c r="D35" s="18">
        <f>'Teste 1'!E48 /1000</f>
        <v>23.802</v>
      </c>
      <c r="E35" s="16" t="s">
        <v>35</v>
      </c>
      <c r="F35" s="54" t="s">
        <v>17</v>
      </c>
      <c r="G35" s="42"/>
      <c r="H35" s="18">
        <f>'Teste 1'!E50 /1000</f>
        <v>37.589700000000001</v>
      </c>
      <c r="I35" s="16" t="s">
        <v>35</v>
      </c>
      <c r="J35" s="41" t="s">
        <v>17</v>
      </c>
      <c r="K35" s="42"/>
      <c r="L35" s="18">
        <f>'Teste 1'!E49 /1000</f>
        <v>42.737000000000002</v>
      </c>
      <c r="M35" s="16" t="s">
        <v>35</v>
      </c>
      <c r="O35" s="41" t="s">
        <v>17</v>
      </c>
      <c r="P35" s="42"/>
      <c r="Q35" s="26">
        <f>'Teste 1'!M48</f>
        <v>6</v>
      </c>
      <c r="R35" s="16" t="s">
        <v>34</v>
      </c>
      <c r="S35" s="41" t="s">
        <v>17</v>
      </c>
      <c r="T35" s="42"/>
      <c r="U35" s="23">
        <f>'Teste 1'!M50</f>
        <v>6.2</v>
      </c>
      <c r="V35" s="24" t="s">
        <v>34</v>
      </c>
      <c r="W35" s="41" t="s">
        <v>17</v>
      </c>
      <c r="X35" s="42"/>
      <c r="Y35" s="23">
        <f>'Teste 1'!M49</f>
        <v>7</v>
      </c>
      <c r="Z35" s="16" t="s">
        <v>34</v>
      </c>
    </row>
    <row r="36" spans="2:26" x14ac:dyDescent="0.25">
      <c r="B36" s="41" t="s">
        <v>19</v>
      </c>
      <c r="C36" s="54"/>
      <c r="D36" s="18">
        <f>'Teste 1'!E65 /1000/60</f>
        <v>12.9732</v>
      </c>
      <c r="E36" s="16" t="s">
        <v>36</v>
      </c>
      <c r="F36" s="54" t="s">
        <v>19</v>
      </c>
      <c r="G36" s="42"/>
      <c r="H36" s="18">
        <f>'Teste 1'!E67 /1000/60</f>
        <v>16.207516666666667</v>
      </c>
      <c r="I36" s="16" t="s">
        <v>36</v>
      </c>
      <c r="J36" s="41" t="s">
        <v>19</v>
      </c>
      <c r="K36" s="42"/>
      <c r="L36" s="18">
        <f>'Teste 1'!E66 /1000/60</f>
        <v>17.46531666666667</v>
      </c>
      <c r="M36" s="16" t="s">
        <v>36</v>
      </c>
      <c r="O36" s="41" t="s">
        <v>19</v>
      </c>
      <c r="P36" s="42"/>
      <c r="Q36" s="26">
        <f>'Teste 1'!M65</f>
        <v>33</v>
      </c>
      <c r="R36" s="16" t="s">
        <v>34</v>
      </c>
      <c r="S36" s="41" t="s">
        <v>19</v>
      </c>
      <c r="T36" s="42"/>
      <c r="U36" s="23">
        <f>'Teste 1'!M67</f>
        <v>34.200000000000003</v>
      </c>
      <c r="V36" s="24" t="s">
        <v>34</v>
      </c>
      <c r="W36" s="41" t="s">
        <v>19</v>
      </c>
      <c r="X36" s="42"/>
      <c r="Y36" s="23">
        <f>'Teste 1'!M66</f>
        <v>36</v>
      </c>
      <c r="Z36" s="16" t="s">
        <v>34</v>
      </c>
    </row>
    <row r="37" spans="2:26" x14ac:dyDescent="0.25">
      <c r="B37" s="43" t="s">
        <v>20</v>
      </c>
      <c r="C37" s="55"/>
      <c r="D37" s="19">
        <f>'Teste 1'!E82/1000/60</f>
        <v>59.355533333333334</v>
      </c>
      <c r="E37" s="17" t="s">
        <v>36</v>
      </c>
      <c r="F37" s="55" t="s">
        <v>20</v>
      </c>
      <c r="G37" s="44"/>
      <c r="H37" s="19">
        <f>'Teste 1'!E84/1000/60</f>
        <v>66.497138333333325</v>
      </c>
      <c r="I37" s="17" t="s">
        <v>36</v>
      </c>
      <c r="J37" s="43" t="s">
        <v>20</v>
      </c>
      <c r="K37" s="44"/>
      <c r="L37" s="19">
        <f>'Teste 1'!E83/1000/60</f>
        <v>70.216016666666675</v>
      </c>
      <c r="M37" s="17" t="s">
        <v>36</v>
      </c>
      <c r="O37" s="43" t="s">
        <v>20</v>
      </c>
      <c r="P37" s="44"/>
      <c r="Q37" s="27">
        <f>'Teste 1'!M82</f>
        <v>69</v>
      </c>
      <c r="R37" s="17" t="s">
        <v>34</v>
      </c>
      <c r="S37" s="43" t="s">
        <v>20</v>
      </c>
      <c r="T37" s="44"/>
      <c r="U37" s="21">
        <f>'Teste 1'!M84</f>
        <v>71.400000000000006</v>
      </c>
      <c r="V37" s="22" t="s">
        <v>34</v>
      </c>
      <c r="W37" s="43" t="s">
        <v>20</v>
      </c>
      <c r="X37" s="44"/>
      <c r="Y37" s="21">
        <f>'Teste 1'!M83</f>
        <v>74</v>
      </c>
      <c r="Z37" s="17" t="s">
        <v>34</v>
      </c>
    </row>
    <row r="39" spans="2:26" x14ac:dyDescent="0.25">
      <c r="B39" s="56" t="s">
        <v>14</v>
      </c>
      <c r="C39" s="57"/>
      <c r="D39" s="57"/>
      <c r="E39" s="57"/>
      <c r="F39" s="56" t="s">
        <v>14</v>
      </c>
      <c r="G39" s="57"/>
      <c r="H39" s="57"/>
      <c r="I39" s="57"/>
      <c r="J39" s="56" t="s">
        <v>14</v>
      </c>
      <c r="K39" s="57"/>
      <c r="L39" s="57"/>
      <c r="M39" s="57"/>
      <c r="O39" s="56" t="s">
        <v>39</v>
      </c>
      <c r="P39" s="57"/>
      <c r="Q39" s="57"/>
      <c r="R39" s="57"/>
      <c r="S39" s="56" t="s">
        <v>39</v>
      </c>
      <c r="T39" s="57"/>
      <c r="U39" s="57"/>
      <c r="V39" s="57"/>
      <c r="W39" s="56" t="s">
        <v>39</v>
      </c>
      <c r="X39" s="57"/>
      <c r="Y39" s="57"/>
      <c r="Z39" s="57"/>
    </row>
    <row r="40" spans="2:26" x14ac:dyDescent="0.25">
      <c r="B40" s="38" t="s">
        <v>30</v>
      </c>
      <c r="C40" s="39"/>
      <c r="D40" s="39"/>
      <c r="E40" s="40"/>
      <c r="F40" s="38" t="s">
        <v>29</v>
      </c>
      <c r="G40" s="39"/>
      <c r="H40" s="39"/>
      <c r="I40" s="40"/>
      <c r="J40" s="38" t="s">
        <v>31</v>
      </c>
      <c r="K40" s="39"/>
      <c r="L40" s="39"/>
      <c r="M40" s="40"/>
      <c r="O40" s="38" t="s">
        <v>30</v>
      </c>
      <c r="P40" s="39"/>
      <c r="Q40" s="39"/>
      <c r="R40" s="40"/>
      <c r="S40" s="38" t="s">
        <v>29</v>
      </c>
      <c r="T40" s="39"/>
      <c r="U40" s="39"/>
      <c r="V40" s="40"/>
      <c r="W40" s="38" t="s">
        <v>31</v>
      </c>
      <c r="X40" s="39"/>
      <c r="Y40" s="39"/>
      <c r="Z40" s="40"/>
    </row>
    <row r="41" spans="2:26" x14ac:dyDescent="0.25">
      <c r="B41" s="47" t="s">
        <v>25</v>
      </c>
      <c r="C41" s="48"/>
      <c r="D41" s="48"/>
      <c r="E41" s="49"/>
      <c r="F41" s="47" t="s">
        <v>25</v>
      </c>
      <c r="G41" s="48"/>
      <c r="H41" s="48"/>
      <c r="I41" s="49"/>
      <c r="J41" s="47" t="s">
        <v>25</v>
      </c>
      <c r="K41" s="48"/>
      <c r="L41" s="48"/>
      <c r="M41" s="49"/>
      <c r="O41" s="47" t="s">
        <v>25</v>
      </c>
      <c r="P41" s="48"/>
      <c r="Q41" s="48"/>
      <c r="R41" s="49"/>
      <c r="S41" s="47" t="s">
        <v>25</v>
      </c>
      <c r="T41" s="48"/>
      <c r="U41" s="48"/>
      <c r="V41" s="49"/>
      <c r="W41" s="47" t="s">
        <v>25</v>
      </c>
      <c r="X41" s="48"/>
      <c r="Y41" s="48"/>
      <c r="Z41" s="49"/>
    </row>
    <row r="42" spans="2:26" x14ac:dyDescent="0.25">
      <c r="B42" s="50" t="s">
        <v>26</v>
      </c>
      <c r="C42" s="51"/>
      <c r="D42" s="50" t="s">
        <v>33</v>
      </c>
      <c r="E42" s="51"/>
      <c r="F42" s="50" t="s">
        <v>26</v>
      </c>
      <c r="G42" s="51"/>
      <c r="H42" s="52" t="s">
        <v>33</v>
      </c>
      <c r="I42" s="53"/>
      <c r="J42" s="50" t="s">
        <v>26</v>
      </c>
      <c r="K42" s="51"/>
      <c r="L42" s="52" t="s">
        <v>33</v>
      </c>
      <c r="M42" s="53"/>
      <c r="O42" s="50" t="s">
        <v>26</v>
      </c>
      <c r="P42" s="51"/>
      <c r="Q42" s="50" t="s">
        <v>33</v>
      </c>
      <c r="R42" s="51"/>
      <c r="S42" s="50" t="s">
        <v>26</v>
      </c>
      <c r="T42" s="51"/>
      <c r="U42" s="52" t="s">
        <v>33</v>
      </c>
      <c r="V42" s="53"/>
      <c r="W42" s="50" t="s">
        <v>26</v>
      </c>
      <c r="X42" s="51"/>
      <c r="Y42" s="52" t="s">
        <v>33</v>
      </c>
      <c r="Z42" s="53"/>
    </row>
    <row r="43" spans="2:26" x14ac:dyDescent="0.25">
      <c r="B43" s="59" t="s">
        <v>15</v>
      </c>
      <c r="C43" s="60"/>
      <c r="D43" s="20">
        <f>'Teste 1'!H14</f>
        <v>1</v>
      </c>
      <c r="E43" s="25" t="s">
        <v>34</v>
      </c>
      <c r="F43" s="59" t="s">
        <v>15</v>
      </c>
      <c r="G43" s="61"/>
      <c r="H43" s="20">
        <f>'Teste 1'!H16</f>
        <v>1.7</v>
      </c>
      <c r="I43" s="25" t="s">
        <v>34</v>
      </c>
      <c r="J43" s="61" t="s">
        <v>15</v>
      </c>
      <c r="K43" s="61"/>
      <c r="L43" s="20">
        <f>'Teste 1'!I15</f>
        <v>1</v>
      </c>
      <c r="M43" s="25" t="s">
        <v>34</v>
      </c>
      <c r="O43" s="45" t="s">
        <v>15</v>
      </c>
      <c r="P43" s="46"/>
      <c r="Q43" s="20">
        <f>'Teste 1'!N14</f>
        <v>1</v>
      </c>
      <c r="R43" s="15" t="s">
        <v>34</v>
      </c>
      <c r="S43" s="45" t="s">
        <v>15</v>
      </c>
      <c r="T43" s="58"/>
      <c r="U43" s="20">
        <f>'Teste 1'!N16</f>
        <v>1.5</v>
      </c>
      <c r="V43" s="25" t="s">
        <v>34</v>
      </c>
      <c r="W43" s="58" t="s">
        <v>15</v>
      </c>
      <c r="X43" s="58"/>
      <c r="Y43" s="20">
        <f>'Teste 1'!N15</f>
        <v>2</v>
      </c>
      <c r="Z43" s="15" t="s">
        <v>34</v>
      </c>
    </row>
    <row r="44" spans="2:26" x14ac:dyDescent="0.25">
      <c r="B44" s="62" t="s">
        <v>18</v>
      </c>
      <c r="C44" s="63"/>
      <c r="D44" s="23">
        <f>'Teste 1'!H31</f>
        <v>8</v>
      </c>
      <c r="E44" s="24" t="s">
        <v>34</v>
      </c>
      <c r="F44" s="62" t="s">
        <v>18</v>
      </c>
      <c r="G44" s="64"/>
      <c r="H44" s="23">
        <f>'Teste 1'!H33</f>
        <v>8.8000000000000007</v>
      </c>
      <c r="I44" s="24" t="s">
        <v>34</v>
      </c>
      <c r="J44" s="64" t="s">
        <v>18</v>
      </c>
      <c r="K44" s="64"/>
      <c r="L44" s="23">
        <f>'Teste 1'!I32</f>
        <v>8</v>
      </c>
      <c r="M44" s="24" t="s">
        <v>34</v>
      </c>
      <c r="O44" s="41" t="s">
        <v>18</v>
      </c>
      <c r="P44" s="42"/>
      <c r="Q44" s="23">
        <f>'Teste 1'!N31</f>
        <v>7</v>
      </c>
      <c r="R44" s="16" t="s">
        <v>34</v>
      </c>
      <c r="S44" s="41" t="s">
        <v>18</v>
      </c>
      <c r="T44" s="54"/>
      <c r="U44" s="23">
        <f>'Teste 1'!N33</f>
        <v>7.9</v>
      </c>
      <c r="V44" s="24" t="s">
        <v>34</v>
      </c>
      <c r="W44" s="54" t="s">
        <v>18</v>
      </c>
      <c r="X44" s="54"/>
      <c r="Y44" s="23">
        <f>'Teste 1'!N32</f>
        <v>9</v>
      </c>
      <c r="Z44" s="16" t="s">
        <v>34</v>
      </c>
    </row>
    <row r="45" spans="2:26" x14ac:dyDescent="0.25">
      <c r="B45" s="62" t="s">
        <v>17</v>
      </c>
      <c r="C45" s="63"/>
      <c r="D45" s="23">
        <f>'Teste 1'!H48</f>
        <v>18</v>
      </c>
      <c r="E45" s="24" t="s">
        <v>34</v>
      </c>
      <c r="F45" s="62" t="s">
        <v>17</v>
      </c>
      <c r="G45" s="64"/>
      <c r="H45" s="23">
        <f>'Teste 1'!H50</f>
        <v>19.3</v>
      </c>
      <c r="I45" s="24" t="s">
        <v>34</v>
      </c>
      <c r="J45" s="64" t="s">
        <v>17</v>
      </c>
      <c r="K45" s="64"/>
      <c r="L45" s="23">
        <f>'Teste 1'!I49</f>
        <v>13</v>
      </c>
      <c r="M45" s="24" t="s">
        <v>34</v>
      </c>
      <c r="O45" s="41" t="s">
        <v>17</v>
      </c>
      <c r="P45" s="42"/>
      <c r="Q45" s="23">
        <f>'Teste 1'!N48</f>
        <v>15</v>
      </c>
      <c r="R45" s="16" t="s">
        <v>34</v>
      </c>
      <c r="S45" s="41" t="s">
        <v>17</v>
      </c>
      <c r="T45" s="54"/>
      <c r="U45" s="23">
        <f>'Teste 1'!N50</f>
        <v>15.9</v>
      </c>
      <c r="V45" s="24" t="s">
        <v>34</v>
      </c>
      <c r="W45" s="54" t="s">
        <v>17</v>
      </c>
      <c r="X45" s="54"/>
      <c r="Y45" s="23">
        <f>'Teste 1'!N49</f>
        <v>18</v>
      </c>
      <c r="Z45" s="16" t="s">
        <v>34</v>
      </c>
    </row>
    <row r="46" spans="2:26" x14ac:dyDescent="0.25">
      <c r="B46" s="62" t="s">
        <v>19</v>
      </c>
      <c r="C46" s="63"/>
      <c r="D46" s="23">
        <f>'Teste 1'!H65</f>
        <v>103</v>
      </c>
      <c r="E46" s="24" t="s">
        <v>34</v>
      </c>
      <c r="F46" s="62" t="s">
        <v>19</v>
      </c>
      <c r="G46" s="64"/>
      <c r="H46" s="23">
        <f>'Teste 1'!H67</f>
        <v>108</v>
      </c>
      <c r="I46" s="24" t="s">
        <v>34</v>
      </c>
      <c r="J46" s="64" t="s">
        <v>19</v>
      </c>
      <c r="K46" s="64"/>
      <c r="L46" s="23">
        <f>'Teste 1'!I66</f>
        <v>82</v>
      </c>
      <c r="M46" s="24" t="s">
        <v>34</v>
      </c>
      <c r="O46" s="41" t="s">
        <v>19</v>
      </c>
      <c r="P46" s="42"/>
      <c r="Q46" s="23">
        <f>'Teste 1'!N65</f>
        <v>85</v>
      </c>
      <c r="R46" s="16" t="s">
        <v>34</v>
      </c>
      <c r="S46" s="41" t="s">
        <v>19</v>
      </c>
      <c r="T46" s="54"/>
      <c r="U46" s="23">
        <f>'Teste 1'!N67</f>
        <v>87.3</v>
      </c>
      <c r="V46" s="24" t="s">
        <v>34</v>
      </c>
      <c r="W46" s="54" t="s">
        <v>19</v>
      </c>
      <c r="X46" s="54"/>
      <c r="Y46" s="23">
        <f>'Teste 1'!N66</f>
        <v>90</v>
      </c>
      <c r="Z46" s="16" t="s">
        <v>34</v>
      </c>
    </row>
    <row r="47" spans="2:26" x14ac:dyDescent="0.25">
      <c r="B47" s="65" t="s">
        <v>20</v>
      </c>
      <c r="C47" s="66"/>
      <c r="D47" s="21">
        <f>'Teste 1'!H82</f>
        <v>220</v>
      </c>
      <c r="E47" s="22" t="s">
        <v>34</v>
      </c>
      <c r="F47" s="65" t="s">
        <v>20</v>
      </c>
      <c r="G47" s="67"/>
      <c r="H47" s="21">
        <f>'Teste 1'!H84</f>
        <v>228.3</v>
      </c>
      <c r="I47" s="22" t="s">
        <v>34</v>
      </c>
      <c r="J47" s="67" t="s">
        <v>20</v>
      </c>
      <c r="K47" s="67"/>
      <c r="L47" s="21">
        <f>'Teste 1'!I83</f>
        <v>154</v>
      </c>
      <c r="M47" s="22" t="s">
        <v>34</v>
      </c>
      <c r="O47" s="43" t="s">
        <v>20</v>
      </c>
      <c r="P47" s="44"/>
      <c r="Q47" s="21">
        <f>'Teste 1'!N82</f>
        <v>194</v>
      </c>
      <c r="R47" s="17" t="s">
        <v>34</v>
      </c>
      <c r="S47" s="43" t="s">
        <v>20</v>
      </c>
      <c r="T47" s="55"/>
      <c r="U47" s="21">
        <f>'Teste 1'!N84</f>
        <v>197.5</v>
      </c>
      <c r="V47" s="22" t="s">
        <v>34</v>
      </c>
      <c r="W47" s="55" t="s">
        <v>20</v>
      </c>
      <c r="X47" s="55"/>
      <c r="Y47" s="21">
        <f>'Teste 1'!N83</f>
        <v>203</v>
      </c>
      <c r="Z47" s="17" t="s">
        <v>34</v>
      </c>
    </row>
    <row r="48" spans="2:26" x14ac:dyDescent="0.25">
      <c r="B48" s="68" t="s">
        <v>14</v>
      </c>
      <c r="C48" s="69"/>
      <c r="D48" s="69"/>
      <c r="E48" s="69"/>
      <c r="F48" s="68" t="s">
        <v>14</v>
      </c>
      <c r="G48" s="69"/>
      <c r="H48" s="69"/>
      <c r="I48" s="69"/>
      <c r="J48" s="68" t="s">
        <v>14</v>
      </c>
      <c r="K48" s="69"/>
      <c r="L48" s="69"/>
      <c r="M48" s="69"/>
      <c r="O48" s="56" t="s">
        <v>39</v>
      </c>
      <c r="P48" s="57"/>
      <c r="Q48" s="57"/>
      <c r="R48" s="57"/>
      <c r="S48" s="56" t="s">
        <v>39</v>
      </c>
      <c r="T48" s="57"/>
      <c r="U48" s="57"/>
      <c r="V48" s="57"/>
      <c r="W48" s="56" t="s">
        <v>39</v>
      </c>
      <c r="X48" s="57"/>
      <c r="Y48" s="57"/>
      <c r="Z48" s="57"/>
    </row>
    <row r="49" spans="2:26" x14ac:dyDescent="0.25">
      <c r="B49" s="70" t="s">
        <v>30</v>
      </c>
      <c r="C49" s="71"/>
      <c r="D49" s="71"/>
      <c r="E49" s="72"/>
      <c r="F49" s="70" t="s">
        <v>29</v>
      </c>
      <c r="G49" s="71"/>
      <c r="H49" s="71"/>
      <c r="I49" s="72"/>
      <c r="J49" s="70" t="s">
        <v>31</v>
      </c>
      <c r="K49" s="71"/>
      <c r="L49" s="71"/>
      <c r="M49" s="72"/>
      <c r="O49" s="38" t="s">
        <v>30</v>
      </c>
      <c r="P49" s="39"/>
      <c r="Q49" s="39"/>
      <c r="R49" s="40"/>
      <c r="S49" s="38" t="s">
        <v>29</v>
      </c>
      <c r="T49" s="39"/>
      <c r="U49" s="39"/>
      <c r="V49" s="40"/>
      <c r="W49" s="38" t="s">
        <v>31</v>
      </c>
      <c r="X49" s="39"/>
      <c r="Y49" s="39"/>
      <c r="Z49" s="40"/>
    </row>
    <row r="50" spans="2:26" x14ac:dyDescent="0.25">
      <c r="B50" s="73" t="s">
        <v>32</v>
      </c>
      <c r="C50" s="74"/>
      <c r="D50" s="74"/>
      <c r="E50" s="75"/>
      <c r="F50" s="73" t="s">
        <v>32</v>
      </c>
      <c r="G50" s="74"/>
      <c r="H50" s="74"/>
      <c r="I50" s="75"/>
      <c r="J50" s="73" t="s">
        <v>32</v>
      </c>
      <c r="K50" s="74"/>
      <c r="L50" s="74"/>
      <c r="M50" s="75"/>
      <c r="O50" s="47" t="s">
        <v>32</v>
      </c>
      <c r="P50" s="48"/>
      <c r="Q50" s="48"/>
      <c r="R50" s="49"/>
      <c r="S50" s="47" t="s">
        <v>32</v>
      </c>
      <c r="T50" s="48"/>
      <c r="U50" s="48"/>
      <c r="V50" s="49"/>
      <c r="W50" s="47" t="s">
        <v>32</v>
      </c>
      <c r="X50" s="48"/>
      <c r="Y50" s="48"/>
      <c r="Z50" s="49"/>
    </row>
    <row r="51" spans="2:26" x14ac:dyDescent="0.25">
      <c r="B51" s="76" t="s">
        <v>26</v>
      </c>
      <c r="C51" s="77"/>
      <c r="D51" s="78" t="s">
        <v>37</v>
      </c>
      <c r="E51" s="79"/>
      <c r="F51" s="76" t="s">
        <v>26</v>
      </c>
      <c r="G51" s="77"/>
      <c r="H51" s="78" t="s">
        <v>37</v>
      </c>
      <c r="I51" s="79"/>
      <c r="J51" s="76" t="s">
        <v>26</v>
      </c>
      <c r="K51" s="77"/>
      <c r="L51" s="78" t="s">
        <v>37</v>
      </c>
      <c r="M51" s="79"/>
      <c r="O51" s="50" t="s">
        <v>26</v>
      </c>
      <c r="P51" s="51"/>
      <c r="Q51" s="52" t="s">
        <v>37</v>
      </c>
      <c r="R51" s="53"/>
      <c r="S51" s="50" t="s">
        <v>26</v>
      </c>
      <c r="T51" s="51"/>
      <c r="U51" s="52" t="s">
        <v>37</v>
      </c>
      <c r="V51" s="53"/>
      <c r="W51" s="50" t="s">
        <v>26</v>
      </c>
      <c r="X51" s="51"/>
      <c r="Y51" s="52" t="s">
        <v>37</v>
      </c>
      <c r="Z51" s="53"/>
    </row>
    <row r="52" spans="2:26" x14ac:dyDescent="0.25">
      <c r="B52" s="59" t="s">
        <v>15</v>
      </c>
      <c r="C52" s="61"/>
      <c r="D52" s="20">
        <f>'Teste 1'!I14</f>
        <v>1</v>
      </c>
      <c r="E52" s="25" t="s">
        <v>34</v>
      </c>
      <c r="F52" s="61" t="s">
        <v>15</v>
      </c>
      <c r="G52" s="60"/>
      <c r="H52" s="20">
        <f>'Teste 1'!I16</f>
        <v>1</v>
      </c>
      <c r="I52" s="25" t="s">
        <v>34</v>
      </c>
      <c r="J52" s="59" t="s">
        <v>15</v>
      </c>
      <c r="K52" s="60"/>
      <c r="L52" s="20">
        <f>'Teste 1'!I15</f>
        <v>1</v>
      </c>
      <c r="M52" s="25" t="s">
        <v>34</v>
      </c>
      <c r="O52" s="45" t="s">
        <v>15</v>
      </c>
      <c r="P52" s="46"/>
      <c r="Q52" s="20">
        <f>'Teste 1'!O14</f>
        <v>107</v>
      </c>
      <c r="R52" s="15" t="s">
        <v>34</v>
      </c>
      <c r="S52" s="45" t="s">
        <v>15</v>
      </c>
      <c r="T52" s="46"/>
      <c r="U52" s="20">
        <f>'Teste 1'!O16</f>
        <v>108.1</v>
      </c>
      <c r="V52" s="25" t="s">
        <v>34</v>
      </c>
      <c r="W52" s="45" t="s">
        <v>15</v>
      </c>
      <c r="X52" s="46"/>
      <c r="Y52" s="20">
        <f>'Teste 1'!O15</f>
        <v>110</v>
      </c>
      <c r="Z52" s="15" t="s">
        <v>34</v>
      </c>
    </row>
    <row r="53" spans="2:26" x14ac:dyDescent="0.25">
      <c r="B53" s="62" t="s">
        <v>18</v>
      </c>
      <c r="C53" s="64"/>
      <c r="D53" s="23">
        <f>'Teste 1'!I31</f>
        <v>5</v>
      </c>
      <c r="E53" s="24" t="s">
        <v>35</v>
      </c>
      <c r="F53" s="64" t="s">
        <v>18</v>
      </c>
      <c r="G53" s="63"/>
      <c r="H53" s="23">
        <f>'Teste 1'!I33</f>
        <v>6.4</v>
      </c>
      <c r="I53" s="24" t="s">
        <v>34</v>
      </c>
      <c r="J53" s="62" t="s">
        <v>18</v>
      </c>
      <c r="K53" s="63"/>
      <c r="L53" s="23">
        <f>'Teste 1'!I32</f>
        <v>8</v>
      </c>
      <c r="M53" s="24" t="s">
        <v>34</v>
      </c>
      <c r="O53" s="41" t="s">
        <v>18</v>
      </c>
      <c r="P53" s="42"/>
      <c r="Q53" s="18">
        <f>'Teste 1'!O31/1000</f>
        <v>2.6819999999999999</v>
      </c>
      <c r="R53" s="16" t="s">
        <v>35</v>
      </c>
      <c r="S53" s="41" t="s">
        <v>18</v>
      </c>
      <c r="T53" s="42"/>
      <c r="U53" s="18">
        <f>'Teste 1'!O33/1000</f>
        <v>2.6964999999999999</v>
      </c>
      <c r="V53" s="24" t="s">
        <v>35</v>
      </c>
      <c r="W53" s="41" t="s">
        <v>18</v>
      </c>
      <c r="X53" s="42"/>
      <c r="Y53" s="18">
        <f>'Teste 1'!O32/1000</f>
        <v>2.7349999999999999</v>
      </c>
      <c r="Z53" s="16" t="s">
        <v>35</v>
      </c>
    </row>
    <row r="54" spans="2:26" x14ac:dyDescent="0.25">
      <c r="B54" s="62" t="s">
        <v>17</v>
      </c>
      <c r="C54" s="64"/>
      <c r="D54" s="23">
        <f>'Teste 1'!I48</f>
        <v>11</v>
      </c>
      <c r="E54" s="24" t="s">
        <v>35</v>
      </c>
      <c r="F54" s="64" t="s">
        <v>17</v>
      </c>
      <c r="G54" s="63"/>
      <c r="H54" s="23">
        <f>'Teste 1'!I50</f>
        <v>11.4</v>
      </c>
      <c r="I54" s="24" t="s">
        <v>34</v>
      </c>
      <c r="J54" s="62" t="s">
        <v>17</v>
      </c>
      <c r="K54" s="63"/>
      <c r="L54" s="23">
        <f>'Teste 1'!I49</f>
        <v>13</v>
      </c>
      <c r="M54" s="24" t="s">
        <v>34</v>
      </c>
      <c r="O54" s="41" t="s">
        <v>17</v>
      </c>
      <c r="P54" s="42"/>
      <c r="Q54" s="18">
        <f>'Teste 1'!O48/1000</f>
        <v>10.738</v>
      </c>
      <c r="R54" s="16" t="s">
        <v>35</v>
      </c>
      <c r="S54" s="41" t="s">
        <v>17</v>
      </c>
      <c r="T54" s="42"/>
      <c r="U54" s="18">
        <f>'Teste 1'!O50/1000</f>
        <v>10.7781</v>
      </c>
      <c r="V54" s="24" t="s">
        <v>35</v>
      </c>
      <c r="W54" s="41" t="s">
        <v>17</v>
      </c>
      <c r="X54" s="42"/>
      <c r="Y54" s="18">
        <f>'Teste 1'!O49/1000</f>
        <v>10.853</v>
      </c>
      <c r="Z54" s="16" t="s">
        <v>35</v>
      </c>
    </row>
    <row r="55" spans="2:26" x14ac:dyDescent="0.25">
      <c r="B55" s="62" t="s">
        <v>19</v>
      </c>
      <c r="C55" s="64"/>
      <c r="D55" s="23">
        <f>'Teste 1'!I65</f>
        <v>70</v>
      </c>
      <c r="E55" s="24" t="s">
        <v>36</v>
      </c>
      <c r="F55" s="64" t="s">
        <v>19</v>
      </c>
      <c r="G55" s="63"/>
      <c r="H55" s="23">
        <f>'Teste 1'!I67</f>
        <v>75.5</v>
      </c>
      <c r="I55" s="24" t="s">
        <v>34</v>
      </c>
      <c r="J55" s="62" t="s">
        <v>19</v>
      </c>
      <c r="K55" s="63"/>
      <c r="L55" s="23">
        <f>'Teste 1'!I66</f>
        <v>82</v>
      </c>
      <c r="M55" s="24" t="s">
        <v>34</v>
      </c>
      <c r="O55" s="41" t="s">
        <v>19</v>
      </c>
      <c r="P55" s="42"/>
      <c r="Q55" s="18">
        <f>'Teste 1'!O65/1000/60</f>
        <v>4.4697500000000003</v>
      </c>
      <c r="R55" s="16" t="s">
        <v>36</v>
      </c>
      <c r="S55" s="41" t="s">
        <v>19</v>
      </c>
      <c r="T55" s="42"/>
      <c r="U55" s="18">
        <f>'Teste 1'!O67/1000/60</f>
        <v>4.5798999999999994</v>
      </c>
      <c r="V55" s="24" t="s">
        <v>36</v>
      </c>
      <c r="W55" s="41" t="s">
        <v>19</v>
      </c>
      <c r="X55" s="42"/>
      <c r="Y55" s="18">
        <f>'Teste 1'!O66/1000/60</f>
        <v>4.9193000000000007</v>
      </c>
      <c r="Z55" s="16" t="s">
        <v>36</v>
      </c>
    </row>
    <row r="56" spans="2:26" x14ac:dyDescent="0.25">
      <c r="B56" s="65" t="s">
        <v>20</v>
      </c>
      <c r="C56" s="67"/>
      <c r="D56" s="21">
        <f>'Teste 1'!I82</f>
        <v>133</v>
      </c>
      <c r="E56" s="22" t="s">
        <v>36</v>
      </c>
      <c r="F56" s="67" t="s">
        <v>20</v>
      </c>
      <c r="G56" s="66"/>
      <c r="H56" s="21">
        <f>'Teste 1'!I84</f>
        <v>146.30000000000001</v>
      </c>
      <c r="I56" s="22" t="s">
        <v>34</v>
      </c>
      <c r="J56" s="65" t="s">
        <v>20</v>
      </c>
      <c r="K56" s="66"/>
      <c r="L56" s="21">
        <f>'Teste 1'!I83</f>
        <v>154</v>
      </c>
      <c r="M56" s="22" t="s">
        <v>34</v>
      </c>
      <c r="O56" s="43" t="s">
        <v>20</v>
      </c>
      <c r="P56" s="44"/>
      <c r="Q56" s="19">
        <f>'Teste 1'!O82/1000/60</f>
        <v>17.898949999999999</v>
      </c>
      <c r="R56" s="17" t="s">
        <v>36</v>
      </c>
      <c r="S56" s="43" t="s">
        <v>20</v>
      </c>
      <c r="T56" s="44"/>
      <c r="U56" s="19">
        <f>'Teste 1'!O84/1000/60</f>
        <v>17.931876666666668</v>
      </c>
      <c r="V56" s="22" t="s">
        <v>36</v>
      </c>
      <c r="W56" s="43" t="s">
        <v>20</v>
      </c>
      <c r="X56" s="44"/>
      <c r="Y56" s="19">
        <f>'Teste 1'!O83/1000/60</f>
        <v>17.962783333333334</v>
      </c>
      <c r="Z56" s="17" t="s">
        <v>36</v>
      </c>
    </row>
    <row r="58" spans="2:26" x14ac:dyDescent="0.25">
      <c r="B58" s="56" t="s">
        <v>13</v>
      </c>
      <c r="C58" s="57"/>
      <c r="D58" s="57"/>
      <c r="E58" s="57"/>
      <c r="F58" s="56" t="s">
        <v>13</v>
      </c>
      <c r="G58" s="57"/>
      <c r="H58" s="57"/>
      <c r="I58" s="57"/>
      <c r="J58" s="56" t="s">
        <v>13</v>
      </c>
      <c r="K58" s="57"/>
      <c r="L58" s="57"/>
      <c r="M58" s="57"/>
    </row>
    <row r="59" spans="2:26" x14ac:dyDescent="0.25">
      <c r="B59" s="38" t="s">
        <v>30</v>
      </c>
      <c r="C59" s="39"/>
      <c r="D59" s="39"/>
      <c r="E59" s="40"/>
      <c r="F59" s="38" t="s">
        <v>29</v>
      </c>
      <c r="G59" s="39"/>
      <c r="H59" s="39"/>
      <c r="I59" s="40"/>
      <c r="J59" s="38" t="s">
        <v>31</v>
      </c>
      <c r="K59" s="39"/>
      <c r="L59" s="39"/>
      <c r="M59" s="40"/>
    </row>
    <row r="60" spans="2:26" x14ac:dyDescent="0.25">
      <c r="B60" s="47" t="s">
        <v>25</v>
      </c>
      <c r="C60" s="48"/>
      <c r="D60" s="48"/>
      <c r="E60" s="49"/>
      <c r="F60" s="47" t="s">
        <v>25</v>
      </c>
      <c r="G60" s="48"/>
      <c r="H60" s="48"/>
      <c r="I60" s="49"/>
      <c r="J60" s="47" t="s">
        <v>25</v>
      </c>
      <c r="K60" s="48"/>
      <c r="L60" s="48"/>
      <c r="M60" s="49"/>
    </row>
    <row r="61" spans="2:26" x14ac:dyDescent="0.25">
      <c r="B61" s="50" t="s">
        <v>26</v>
      </c>
      <c r="C61" s="51"/>
      <c r="D61" s="50" t="s">
        <v>33</v>
      </c>
      <c r="E61" s="51"/>
      <c r="F61" s="50" t="s">
        <v>26</v>
      </c>
      <c r="G61" s="51"/>
      <c r="H61" s="52" t="s">
        <v>33</v>
      </c>
      <c r="I61" s="53"/>
      <c r="J61" s="50" t="s">
        <v>26</v>
      </c>
      <c r="K61" s="51"/>
      <c r="L61" s="52" t="s">
        <v>33</v>
      </c>
      <c r="M61" s="53"/>
    </row>
    <row r="62" spans="2:26" x14ac:dyDescent="0.25">
      <c r="B62" s="45" t="s">
        <v>15</v>
      </c>
      <c r="C62" s="46"/>
      <c r="D62" s="20">
        <f>'Teste 1'!F14</f>
        <v>1</v>
      </c>
      <c r="E62" s="15" t="s">
        <v>34</v>
      </c>
      <c r="F62" s="45" t="s">
        <v>15</v>
      </c>
      <c r="G62" s="58"/>
      <c r="H62" s="20">
        <f>'Teste 1'!F16</f>
        <v>1.3</v>
      </c>
      <c r="I62" s="15" t="s">
        <v>34</v>
      </c>
      <c r="J62" s="58" t="s">
        <v>15</v>
      </c>
      <c r="K62" s="58"/>
      <c r="L62" s="20">
        <f>'Teste 1'!F15</f>
        <v>2</v>
      </c>
      <c r="M62" s="15" t="s">
        <v>34</v>
      </c>
    </row>
    <row r="63" spans="2:26" x14ac:dyDescent="0.25">
      <c r="B63" s="41" t="s">
        <v>18</v>
      </c>
      <c r="C63" s="42"/>
      <c r="D63" s="23">
        <f>'Teste 1'!F31</f>
        <v>9</v>
      </c>
      <c r="E63" s="16" t="s">
        <v>34</v>
      </c>
      <c r="F63" s="41" t="s">
        <v>18</v>
      </c>
      <c r="G63" s="54"/>
      <c r="H63" s="23">
        <f>'Teste 1'!F33</f>
        <v>9.9</v>
      </c>
      <c r="I63" s="16" t="s">
        <v>34</v>
      </c>
      <c r="J63" s="54" t="s">
        <v>18</v>
      </c>
      <c r="K63" s="54"/>
      <c r="L63" s="23">
        <f>'Teste 1'!F32</f>
        <v>11</v>
      </c>
      <c r="M63" s="16" t="s">
        <v>34</v>
      </c>
    </row>
    <row r="64" spans="2:26" x14ac:dyDescent="0.25">
      <c r="B64" s="41" t="s">
        <v>17</v>
      </c>
      <c r="C64" s="42"/>
      <c r="D64" s="23">
        <f>'Teste 1'!F48</f>
        <v>27</v>
      </c>
      <c r="E64" s="16" t="s">
        <v>34</v>
      </c>
      <c r="F64" s="41" t="s">
        <v>17</v>
      </c>
      <c r="G64" s="54"/>
      <c r="H64" s="23">
        <f>'Teste 1'!F50</f>
        <v>28.6</v>
      </c>
      <c r="I64" s="16" t="s">
        <v>34</v>
      </c>
      <c r="J64" s="54" t="s">
        <v>17</v>
      </c>
      <c r="K64" s="54"/>
      <c r="L64" s="23">
        <f>'Teste 1'!F49</f>
        <v>30</v>
      </c>
      <c r="M64" s="16" t="s">
        <v>34</v>
      </c>
    </row>
    <row r="65" spans="2:13" x14ac:dyDescent="0.25">
      <c r="B65" s="41" t="s">
        <v>19</v>
      </c>
      <c r="C65" s="42"/>
      <c r="D65" s="23">
        <f>'Teste 1'!F65</f>
        <v>184</v>
      </c>
      <c r="E65" s="16" t="s">
        <v>34</v>
      </c>
      <c r="F65" s="41" t="s">
        <v>19</v>
      </c>
      <c r="G65" s="54"/>
      <c r="H65" s="23">
        <f>'Teste 1'!F67</f>
        <v>197.2</v>
      </c>
      <c r="I65" s="16" t="s">
        <v>34</v>
      </c>
      <c r="J65" s="54" t="s">
        <v>19</v>
      </c>
      <c r="K65" s="54"/>
      <c r="L65" s="23">
        <f>'Teste 1'!F66</f>
        <v>209</v>
      </c>
      <c r="M65" s="16" t="s">
        <v>34</v>
      </c>
    </row>
    <row r="66" spans="2:13" x14ac:dyDescent="0.25">
      <c r="B66" s="43" t="s">
        <v>20</v>
      </c>
      <c r="C66" s="44"/>
      <c r="D66" s="21">
        <f>'Teste 1'!F82</f>
        <v>422</v>
      </c>
      <c r="E66" s="17" t="s">
        <v>34</v>
      </c>
      <c r="F66" s="43" t="s">
        <v>20</v>
      </c>
      <c r="G66" s="55"/>
      <c r="H66" s="21">
        <f>'Teste 1'!F84</f>
        <v>435.7</v>
      </c>
      <c r="I66" s="17" t="s">
        <v>34</v>
      </c>
      <c r="J66" s="55" t="s">
        <v>20</v>
      </c>
      <c r="K66" s="55"/>
      <c r="L66" s="21">
        <f>'Teste 1'!F83</f>
        <v>454</v>
      </c>
      <c r="M66" s="17" t="s">
        <v>34</v>
      </c>
    </row>
    <row r="67" spans="2:13" x14ac:dyDescent="0.25">
      <c r="B67" s="56" t="s">
        <v>13</v>
      </c>
      <c r="C67" s="57"/>
      <c r="D67" s="57"/>
      <c r="E67" s="57"/>
      <c r="F67" s="56" t="s">
        <v>13</v>
      </c>
      <c r="G67" s="57"/>
      <c r="H67" s="57"/>
      <c r="I67" s="57"/>
      <c r="J67" s="56" t="s">
        <v>13</v>
      </c>
      <c r="K67" s="57"/>
      <c r="L67" s="57"/>
      <c r="M67" s="57"/>
    </row>
    <row r="68" spans="2:13" x14ac:dyDescent="0.25">
      <c r="B68" s="38" t="s">
        <v>30</v>
      </c>
      <c r="C68" s="39"/>
      <c r="D68" s="39"/>
      <c r="E68" s="40"/>
      <c r="F68" s="38" t="s">
        <v>29</v>
      </c>
      <c r="G68" s="39"/>
      <c r="H68" s="39"/>
      <c r="I68" s="40"/>
      <c r="J68" s="38" t="s">
        <v>31</v>
      </c>
      <c r="K68" s="39"/>
      <c r="L68" s="39"/>
      <c r="M68" s="40"/>
    </row>
    <row r="69" spans="2:13" x14ac:dyDescent="0.25">
      <c r="B69" s="47" t="s">
        <v>32</v>
      </c>
      <c r="C69" s="48"/>
      <c r="D69" s="48"/>
      <c r="E69" s="49"/>
      <c r="F69" s="47" t="s">
        <v>32</v>
      </c>
      <c r="G69" s="48"/>
      <c r="H69" s="48"/>
      <c r="I69" s="49"/>
      <c r="J69" s="47" t="s">
        <v>32</v>
      </c>
      <c r="K69" s="48"/>
      <c r="L69" s="48"/>
      <c r="M69" s="49"/>
    </row>
    <row r="70" spans="2:13" x14ac:dyDescent="0.25">
      <c r="B70" s="50" t="s">
        <v>26</v>
      </c>
      <c r="C70" s="51"/>
      <c r="D70" s="52" t="s">
        <v>37</v>
      </c>
      <c r="E70" s="53"/>
      <c r="F70" s="50" t="s">
        <v>26</v>
      </c>
      <c r="G70" s="51"/>
      <c r="H70" s="52" t="s">
        <v>37</v>
      </c>
      <c r="I70" s="53"/>
      <c r="J70" s="50" t="s">
        <v>26</v>
      </c>
      <c r="K70" s="51"/>
      <c r="L70" s="52" t="s">
        <v>37</v>
      </c>
      <c r="M70" s="53"/>
    </row>
    <row r="71" spans="2:13" x14ac:dyDescent="0.25">
      <c r="B71" s="45" t="s">
        <v>15</v>
      </c>
      <c r="C71" s="46"/>
      <c r="D71" s="20">
        <f>'Teste 1'!G14</f>
        <v>0</v>
      </c>
      <c r="E71" s="15" t="s">
        <v>34</v>
      </c>
      <c r="F71" s="45" t="s">
        <v>15</v>
      </c>
      <c r="G71" s="58"/>
      <c r="H71" s="20">
        <f>'Teste 1'!G16</f>
        <v>0.3</v>
      </c>
      <c r="I71" s="15" t="s">
        <v>34</v>
      </c>
      <c r="J71" s="58" t="s">
        <v>15</v>
      </c>
      <c r="K71" s="58"/>
      <c r="L71" s="20">
        <f>'Teste 1'!G15</f>
        <v>1</v>
      </c>
      <c r="M71" s="15" t="s">
        <v>34</v>
      </c>
    </row>
    <row r="72" spans="2:13" x14ac:dyDescent="0.25">
      <c r="B72" s="41" t="s">
        <v>18</v>
      </c>
      <c r="C72" s="42"/>
      <c r="D72" s="23">
        <f>'Teste 1'!G31</f>
        <v>2</v>
      </c>
      <c r="E72" s="16" t="s">
        <v>34</v>
      </c>
      <c r="F72" s="41" t="s">
        <v>18</v>
      </c>
      <c r="G72" s="54"/>
      <c r="H72" s="23">
        <f>'Teste 1'!G33</f>
        <v>2.8</v>
      </c>
      <c r="I72" s="16" t="s">
        <v>34</v>
      </c>
      <c r="J72" s="54" t="s">
        <v>18</v>
      </c>
      <c r="K72" s="54"/>
      <c r="L72" s="23">
        <f>'Teste 1'!G32</f>
        <v>4</v>
      </c>
      <c r="M72" s="16" t="s">
        <v>34</v>
      </c>
    </row>
    <row r="73" spans="2:13" x14ac:dyDescent="0.25">
      <c r="B73" s="41" t="s">
        <v>17</v>
      </c>
      <c r="C73" s="42"/>
      <c r="D73" s="23">
        <f>'Teste 1'!G48</f>
        <v>7</v>
      </c>
      <c r="E73" s="16" t="s">
        <v>34</v>
      </c>
      <c r="F73" s="41" t="s">
        <v>17</v>
      </c>
      <c r="G73" s="54"/>
      <c r="H73" s="23">
        <f>'Teste 1'!G50</f>
        <v>9.1</v>
      </c>
      <c r="I73" s="16" t="s">
        <v>34</v>
      </c>
      <c r="J73" s="54" t="s">
        <v>17</v>
      </c>
      <c r="K73" s="54"/>
      <c r="L73" s="23">
        <f>'Teste 1'!G49</f>
        <v>11</v>
      </c>
      <c r="M73" s="16" t="s">
        <v>34</v>
      </c>
    </row>
    <row r="74" spans="2:13" x14ac:dyDescent="0.25">
      <c r="B74" s="41" t="s">
        <v>19</v>
      </c>
      <c r="C74" s="42"/>
      <c r="D74" s="23">
        <f>'Teste 1'!G65</f>
        <v>49</v>
      </c>
      <c r="E74" s="16" t="s">
        <v>34</v>
      </c>
      <c r="F74" s="41" t="s">
        <v>19</v>
      </c>
      <c r="G74" s="54"/>
      <c r="H74" s="23">
        <f>'Teste 1'!G67</f>
        <v>55.3</v>
      </c>
      <c r="I74" s="16" t="s">
        <v>34</v>
      </c>
      <c r="J74" s="54" t="s">
        <v>19</v>
      </c>
      <c r="K74" s="54"/>
      <c r="L74" s="23">
        <f>'Teste 1'!G66</f>
        <v>62</v>
      </c>
      <c r="M74" s="16" t="s">
        <v>34</v>
      </c>
    </row>
    <row r="75" spans="2:13" x14ac:dyDescent="0.25">
      <c r="B75" s="43" t="s">
        <v>20</v>
      </c>
      <c r="C75" s="44"/>
      <c r="D75" s="21">
        <f>'Teste 1'!G82</f>
        <v>114</v>
      </c>
      <c r="E75" s="17" t="s">
        <v>34</v>
      </c>
      <c r="F75" s="43" t="s">
        <v>20</v>
      </c>
      <c r="G75" s="55"/>
      <c r="H75" s="21">
        <f>'Teste 1'!G84</f>
        <v>121.1</v>
      </c>
      <c r="I75" s="17" t="s">
        <v>34</v>
      </c>
      <c r="J75" s="55" t="s">
        <v>20</v>
      </c>
      <c r="K75" s="55"/>
      <c r="L75" s="21">
        <f>'Teste 1'!G83</f>
        <v>128</v>
      </c>
      <c r="M75" s="17" t="s">
        <v>34</v>
      </c>
    </row>
    <row r="77" spans="2:13" x14ac:dyDescent="0.25">
      <c r="B77" s="56" t="s">
        <v>23</v>
      </c>
      <c r="C77" s="57"/>
      <c r="D77" s="57"/>
      <c r="E77" s="57"/>
      <c r="F77" s="56" t="s">
        <v>23</v>
      </c>
      <c r="G77" s="57"/>
      <c r="H77" s="57"/>
      <c r="I77" s="57"/>
      <c r="J77" s="56" t="s">
        <v>23</v>
      </c>
      <c r="K77" s="57"/>
      <c r="L77" s="57"/>
      <c r="M77" s="57"/>
    </row>
    <row r="78" spans="2:13" x14ac:dyDescent="0.25">
      <c r="B78" s="38" t="s">
        <v>30</v>
      </c>
      <c r="C78" s="39"/>
      <c r="D78" s="39"/>
      <c r="E78" s="40"/>
      <c r="F78" s="38" t="s">
        <v>29</v>
      </c>
      <c r="G78" s="39"/>
      <c r="H78" s="39"/>
      <c r="I78" s="40"/>
      <c r="J78" s="38" t="s">
        <v>31</v>
      </c>
      <c r="K78" s="39"/>
      <c r="L78" s="39"/>
      <c r="M78" s="40"/>
    </row>
    <row r="79" spans="2:13" x14ac:dyDescent="0.25">
      <c r="B79" s="47" t="s">
        <v>25</v>
      </c>
      <c r="C79" s="48"/>
      <c r="D79" s="48"/>
      <c r="E79" s="49"/>
      <c r="F79" s="47" t="s">
        <v>25</v>
      </c>
      <c r="G79" s="48"/>
      <c r="H79" s="48"/>
      <c r="I79" s="49"/>
      <c r="J79" s="47" t="s">
        <v>25</v>
      </c>
      <c r="K79" s="48"/>
      <c r="L79" s="48"/>
      <c r="M79" s="49"/>
    </row>
    <row r="80" spans="2:13" x14ac:dyDescent="0.25">
      <c r="B80" s="50" t="s">
        <v>26</v>
      </c>
      <c r="C80" s="51"/>
      <c r="D80" s="50" t="s">
        <v>33</v>
      </c>
      <c r="E80" s="51"/>
      <c r="F80" s="50" t="s">
        <v>26</v>
      </c>
      <c r="G80" s="51"/>
      <c r="H80" s="52" t="s">
        <v>33</v>
      </c>
      <c r="I80" s="53"/>
      <c r="J80" s="50" t="s">
        <v>26</v>
      </c>
      <c r="K80" s="51"/>
      <c r="L80" s="52" t="s">
        <v>33</v>
      </c>
      <c r="M80" s="53"/>
    </row>
    <row r="81" spans="2:13" x14ac:dyDescent="0.25">
      <c r="B81" s="45" t="s">
        <v>15</v>
      </c>
      <c r="C81" s="46"/>
      <c r="D81" s="20">
        <f>'Teste 1'!P14</f>
        <v>190</v>
      </c>
      <c r="E81" s="15" t="s">
        <v>34</v>
      </c>
      <c r="F81" s="45" t="s">
        <v>15</v>
      </c>
      <c r="G81" s="58"/>
      <c r="H81" s="20">
        <f>'Teste 1'!P16</f>
        <v>195.7</v>
      </c>
      <c r="I81" s="15" t="s">
        <v>34</v>
      </c>
      <c r="J81" s="58" t="s">
        <v>15</v>
      </c>
      <c r="K81" s="58"/>
      <c r="L81" s="20">
        <f>'Teste 1'!P15</f>
        <v>206</v>
      </c>
      <c r="M81" s="15" t="s">
        <v>34</v>
      </c>
    </row>
    <row r="82" spans="2:13" x14ac:dyDescent="0.25">
      <c r="B82" s="41" t="s">
        <v>18</v>
      </c>
      <c r="C82" s="42"/>
      <c r="D82" s="18">
        <f>'Teste 1'!P31/1000</f>
        <v>5.3540000000000001</v>
      </c>
      <c r="E82" s="16" t="s">
        <v>35</v>
      </c>
      <c r="F82" s="41" t="s">
        <v>18</v>
      </c>
      <c r="G82" s="54"/>
      <c r="H82" s="18">
        <f>'Teste 1'!P33/1000</f>
        <v>5.3758999999999997</v>
      </c>
      <c r="I82" s="16" t="s">
        <v>35</v>
      </c>
      <c r="J82" s="54" t="s">
        <v>18</v>
      </c>
      <c r="K82" s="54"/>
      <c r="L82" s="18">
        <f>'Teste 1'!P32/1000</f>
        <v>5.43</v>
      </c>
      <c r="M82" s="16" t="s">
        <v>35</v>
      </c>
    </row>
    <row r="83" spans="2:13" x14ac:dyDescent="0.25">
      <c r="B83" s="41" t="s">
        <v>17</v>
      </c>
      <c r="C83" s="42"/>
      <c r="D83" s="18">
        <f>'Teste 1'!P48/1000</f>
        <v>21.995999999999999</v>
      </c>
      <c r="E83" s="16" t="s">
        <v>35</v>
      </c>
      <c r="F83" s="41" t="s">
        <v>17</v>
      </c>
      <c r="G83" s="54"/>
      <c r="H83" s="18">
        <f>'Teste 1'!P50/1000</f>
        <v>22.170900000000003</v>
      </c>
      <c r="I83" s="16" t="s">
        <v>35</v>
      </c>
      <c r="J83" s="54" t="s">
        <v>17</v>
      </c>
      <c r="K83" s="54"/>
      <c r="L83" s="18">
        <f>'Teste 1'!P49/1000</f>
        <v>22.706</v>
      </c>
      <c r="M83" s="16" t="s">
        <v>35</v>
      </c>
    </row>
    <row r="84" spans="2:13" x14ac:dyDescent="0.25">
      <c r="B84" s="41" t="s">
        <v>19</v>
      </c>
      <c r="C84" s="42"/>
      <c r="D84" s="18">
        <f>'Teste 1'!P65/1000/60</f>
        <v>9.341566666666667</v>
      </c>
      <c r="E84" s="16" t="s">
        <v>36</v>
      </c>
      <c r="F84" s="41" t="s">
        <v>19</v>
      </c>
      <c r="G84" s="54"/>
      <c r="H84" s="18">
        <f>'Teste 1'!P67/1000/60</f>
        <v>9.5401316666666673</v>
      </c>
      <c r="I84" s="16" t="s">
        <v>36</v>
      </c>
      <c r="J84" s="54" t="s">
        <v>19</v>
      </c>
      <c r="K84" s="54"/>
      <c r="L84" s="18">
        <f>'Teste 1'!P66/1000/60</f>
        <v>10.052383333333333</v>
      </c>
      <c r="M84" s="16" t="s">
        <v>36</v>
      </c>
    </row>
    <row r="85" spans="2:13" x14ac:dyDescent="0.25">
      <c r="B85" s="43" t="s">
        <v>20</v>
      </c>
      <c r="C85" s="44"/>
      <c r="D85" s="19">
        <f>'Teste 1'!P82/1000/60</f>
        <v>37.625450000000001</v>
      </c>
      <c r="E85" s="17" t="s">
        <v>36</v>
      </c>
      <c r="F85" s="43" t="s">
        <v>20</v>
      </c>
      <c r="G85" s="55"/>
      <c r="H85" s="19">
        <f>'Teste 1'!P84/1000/60</f>
        <v>39.522801666666666</v>
      </c>
      <c r="I85" s="17" t="s">
        <v>36</v>
      </c>
      <c r="J85" s="55" t="s">
        <v>20</v>
      </c>
      <c r="K85" s="55"/>
      <c r="L85" s="19">
        <f>'Teste 1'!P83/1000/60</f>
        <v>41.662100000000002</v>
      </c>
      <c r="M85" s="17" t="s">
        <v>36</v>
      </c>
    </row>
    <row r="86" spans="2:13" x14ac:dyDescent="0.25">
      <c r="B86" s="56" t="s">
        <v>23</v>
      </c>
      <c r="C86" s="57"/>
      <c r="D86" s="57"/>
      <c r="E86" s="57"/>
      <c r="F86" s="56" t="s">
        <v>23</v>
      </c>
      <c r="G86" s="57"/>
      <c r="H86" s="57"/>
      <c r="I86" s="57"/>
      <c r="J86" s="56" t="s">
        <v>23</v>
      </c>
      <c r="K86" s="57"/>
      <c r="L86" s="57"/>
      <c r="M86" s="57"/>
    </row>
    <row r="87" spans="2:13" x14ac:dyDescent="0.25">
      <c r="B87" s="38" t="s">
        <v>30</v>
      </c>
      <c r="C87" s="39"/>
      <c r="D87" s="39"/>
      <c r="E87" s="40"/>
      <c r="F87" s="38" t="s">
        <v>29</v>
      </c>
      <c r="G87" s="39"/>
      <c r="H87" s="39"/>
      <c r="I87" s="40"/>
      <c r="J87" s="38" t="s">
        <v>31</v>
      </c>
      <c r="K87" s="39"/>
      <c r="L87" s="39"/>
      <c r="M87" s="40"/>
    </row>
    <row r="88" spans="2:13" x14ac:dyDescent="0.25">
      <c r="B88" s="47" t="s">
        <v>32</v>
      </c>
      <c r="C88" s="48"/>
      <c r="D88" s="48"/>
      <c r="E88" s="49"/>
      <c r="F88" s="47" t="s">
        <v>32</v>
      </c>
      <c r="G88" s="48"/>
      <c r="H88" s="48"/>
      <c r="I88" s="49"/>
      <c r="J88" s="47" t="s">
        <v>32</v>
      </c>
      <c r="K88" s="48"/>
      <c r="L88" s="48"/>
      <c r="M88" s="49"/>
    </row>
    <row r="89" spans="2:13" x14ac:dyDescent="0.25">
      <c r="B89" s="50" t="s">
        <v>26</v>
      </c>
      <c r="C89" s="51"/>
      <c r="D89" s="52" t="s">
        <v>37</v>
      </c>
      <c r="E89" s="53"/>
      <c r="F89" s="50" t="s">
        <v>26</v>
      </c>
      <c r="G89" s="51"/>
      <c r="H89" s="52" t="s">
        <v>37</v>
      </c>
      <c r="I89" s="53"/>
      <c r="J89" s="50" t="s">
        <v>26</v>
      </c>
      <c r="K89" s="51"/>
      <c r="L89" s="52" t="s">
        <v>37</v>
      </c>
      <c r="M89" s="53"/>
    </row>
    <row r="90" spans="2:13" x14ac:dyDescent="0.25">
      <c r="B90" s="45" t="s">
        <v>15</v>
      </c>
      <c r="C90" s="58"/>
      <c r="D90" s="20">
        <f>'Teste 1'!Q14</f>
        <v>232</v>
      </c>
      <c r="E90" s="15" t="s">
        <v>34</v>
      </c>
      <c r="F90" s="58" t="s">
        <v>15</v>
      </c>
      <c r="G90" s="58"/>
      <c r="H90" s="20">
        <f>'Teste 1'!Q16</f>
        <v>238.8</v>
      </c>
      <c r="I90" s="15" t="s">
        <v>34</v>
      </c>
      <c r="J90" s="58" t="s">
        <v>15</v>
      </c>
      <c r="K90" s="58"/>
      <c r="L90" s="20">
        <f>'Teste 1'!Q15</f>
        <v>261</v>
      </c>
      <c r="M90" s="15" t="s">
        <v>34</v>
      </c>
    </row>
    <row r="91" spans="2:13" x14ac:dyDescent="0.25">
      <c r="B91" s="41" t="s">
        <v>18</v>
      </c>
      <c r="C91" s="54"/>
      <c r="D91" s="18">
        <f>'Teste 1'!Q31/1000</f>
        <v>5.88</v>
      </c>
      <c r="E91" s="16" t="s">
        <v>35</v>
      </c>
      <c r="F91" s="54" t="s">
        <v>18</v>
      </c>
      <c r="G91" s="54"/>
      <c r="H91" s="18">
        <f>'Teste 1'!Q33/1000</f>
        <v>5.9473000000000003</v>
      </c>
      <c r="I91" s="16" t="s">
        <v>35</v>
      </c>
      <c r="J91" s="54" t="s">
        <v>18</v>
      </c>
      <c r="K91" s="54"/>
      <c r="L91" s="18">
        <f>'Teste 1'!Q33/1000</f>
        <v>5.9473000000000003</v>
      </c>
      <c r="M91" s="16" t="s">
        <v>35</v>
      </c>
    </row>
    <row r="92" spans="2:13" x14ac:dyDescent="0.25">
      <c r="B92" s="41" t="s">
        <v>17</v>
      </c>
      <c r="C92" s="54"/>
      <c r="D92" s="18">
        <f>'Teste 1'!Q48/1000</f>
        <v>23.521000000000001</v>
      </c>
      <c r="E92" s="16" t="s">
        <v>35</v>
      </c>
      <c r="F92" s="54" t="s">
        <v>17</v>
      </c>
      <c r="G92" s="54"/>
      <c r="H92" s="18">
        <f>'Teste 1'!Q50/1000</f>
        <v>23.644099999999998</v>
      </c>
      <c r="I92" s="16" t="s">
        <v>35</v>
      </c>
      <c r="J92" s="54" t="s">
        <v>17</v>
      </c>
      <c r="K92" s="54"/>
      <c r="L92" s="18">
        <f>'Teste 1'!Q50/1000</f>
        <v>23.644099999999998</v>
      </c>
      <c r="M92" s="16" t="s">
        <v>35</v>
      </c>
    </row>
    <row r="93" spans="2:13" x14ac:dyDescent="0.25">
      <c r="B93" s="41" t="s">
        <v>19</v>
      </c>
      <c r="C93" s="54"/>
      <c r="D93" s="18">
        <f>'Teste 1'!Q65/1000/60</f>
        <v>9.7959166666666668</v>
      </c>
      <c r="E93" s="16" t="s">
        <v>36</v>
      </c>
      <c r="F93" s="54" t="s">
        <v>19</v>
      </c>
      <c r="G93" s="54"/>
      <c r="H93" s="18">
        <f>'Teste 1'!Q67/1000/60</f>
        <v>9.9129483333333344</v>
      </c>
      <c r="I93" s="16" t="s">
        <v>36</v>
      </c>
      <c r="J93" s="54" t="s">
        <v>19</v>
      </c>
      <c r="K93" s="54"/>
      <c r="L93" s="18">
        <f>'Teste 1'!Q67/1000/60</f>
        <v>9.9129483333333344</v>
      </c>
      <c r="M93" s="16" t="s">
        <v>36</v>
      </c>
    </row>
    <row r="94" spans="2:13" x14ac:dyDescent="0.25">
      <c r="B94" s="43" t="s">
        <v>20</v>
      </c>
      <c r="C94" s="55"/>
      <c r="D94" s="19">
        <f>'Teste 1'!Q82/1000/60</f>
        <v>40.053533333333334</v>
      </c>
      <c r="E94" s="17" t="s">
        <v>36</v>
      </c>
      <c r="F94" s="55" t="s">
        <v>20</v>
      </c>
      <c r="G94" s="55"/>
      <c r="H94" s="19">
        <f>'Teste 1'!Q84/1000/60</f>
        <v>44.521449999999994</v>
      </c>
      <c r="I94" s="17" t="s">
        <v>36</v>
      </c>
      <c r="J94" s="55" t="s">
        <v>20</v>
      </c>
      <c r="K94" s="55"/>
      <c r="L94" s="19">
        <f>'Teste 1'!Q84/1000/60</f>
        <v>44.521449999999994</v>
      </c>
      <c r="M94" s="17" t="s">
        <v>36</v>
      </c>
    </row>
  </sheetData>
  <mergeCells count="480">
    <mergeCell ref="B4:C4"/>
    <mergeCell ref="D4:E4"/>
    <mergeCell ref="B5:C5"/>
    <mergeCell ref="B6:C6"/>
    <mergeCell ref="B7:C7"/>
    <mergeCell ref="B8:C8"/>
    <mergeCell ref="B1:E1"/>
    <mergeCell ref="B2:E2"/>
    <mergeCell ref="B3:E3"/>
    <mergeCell ref="J1:M1"/>
    <mergeCell ref="J2:M2"/>
    <mergeCell ref="J3:M3"/>
    <mergeCell ref="J4:K4"/>
    <mergeCell ref="L4:M4"/>
    <mergeCell ref="J5:K5"/>
    <mergeCell ref="J6:K6"/>
    <mergeCell ref="F6:G6"/>
    <mergeCell ref="F7:G7"/>
    <mergeCell ref="F1:I1"/>
    <mergeCell ref="F2:I2"/>
    <mergeCell ref="F3:I3"/>
    <mergeCell ref="F4:G4"/>
    <mergeCell ref="H4:I4"/>
    <mergeCell ref="F5:G5"/>
    <mergeCell ref="B10:E10"/>
    <mergeCell ref="F10:I10"/>
    <mergeCell ref="J10:M10"/>
    <mergeCell ref="B11:E11"/>
    <mergeCell ref="F11:I11"/>
    <mergeCell ref="J11:M11"/>
    <mergeCell ref="J7:K7"/>
    <mergeCell ref="J8:K8"/>
    <mergeCell ref="J9:K9"/>
    <mergeCell ref="F9:G9"/>
    <mergeCell ref="F8:G8"/>
    <mergeCell ref="B9:C9"/>
    <mergeCell ref="B14:C14"/>
    <mergeCell ref="F14:G14"/>
    <mergeCell ref="J14:K14"/>
    <mergeCell ref="B12:E12"/>
    <mergeCell ref="F12:I12"/>
    <mergeCell ref="J12:M12"/>
    <mergeCell ref="B13:C13"/>
    <mergeCell ref="D13:E13"/>
    <mergeCell ref="F13:G13"/>
    <mergeCell ref="H13:I13"/>
    <mergeCell ref="J13:K13"/>
    <mergeCell ref="L13:M13"/>
    <mergeCell ref="B17:C17"/>
    <mergeCell ref="F17:G17"/>
    <mergeCell ref="J17:K17"/>
    <mergeCell ref="B16:C16"/>
    <mergeCell ref="F16:G16"/>
    <mergeCell ref="J16:K16"/>
    <mergeCell ref="B15:C15"/>
    <mergeCell ref="F15:G15"/>
    <mergeCell ref="J15:K15"/>
    <mergeCell ref="B20:E20"/>
    <mergeCell ref="F20:I20"/>
    <mergeCell ref="J20:M20"/>
    <mergeCell ref="B21:E21"/>
    <mergeCell ref="F21:I21"/>
    <mergeCell ref="J21:M21"/>
    <mergeCell ref="B18:C18"/>
    <mergeCell ref="F18:G18"/>
    <mergeCell ref="J18:K18"/>
    <mergeCell ref="B22:E22"/>
    <mergeCell ref="F22:I22"/>
    <mergeCell ref="J22:M22"/>
    <mergeCell ref="B23:C23"/>
    <mergeCell ref="D23:E23"/>
    <mergeCell ref="F23:G23"/>
    <mergeCell ref="H23:I23"/>
    <mergeCell ref="J23:K23"/>
    <mergeCell ref="L23:M23"/>
    <mergeCell ref="B26:C26"/>
    <mergeCell ref="F26:G26"/>
    <mergeCell ref="J26:K26"/>
    <mergeCell ref="B27:C27"/>
    <mergeCell ref="F27:G27"/>
    <mergeCell ref="J27:K27"/>
    <mergeCell ref="B24:C24"/>
    <mergeCell ref="F24:G24"/>
    <mergeCell ref="J24:K24"/>
    <mergeCell ref="B25:C25"/>
    <mergeCell ref="F25:G25"/>
    <mergeCell ref="J25:K25"/>
    <mergeCell ref="L32:M32"/>
    <mergeCell ref="B30:E30"/>
    <mergeCell ref="F30:I30"/>
    <mergeCell ref="J30:M30"/>
    <mergeCell ref="B31:E31"/>
    <mergeCell ref="F31:I31"/>
    <mergeCell ref="J31:M31"/>
    <mergeCell ref="B28:C28"/>
    <mergeCell ref="F28:G28"/>
    <mergeCell ref="J28:K28"/>
    <mergeCell ref="B29:E29"/>
    <mergeCell ref="F29:I29"/>
    <mergeCell ref="J29:M29"/>
    <mergeCell ref="B33:C33"/>
    <mergeCell ref="F33:G33"/>
    <mergeCell ref="J33:K33"/>
    <mergeCell ref="B34:C34"/>
    <mergeCell ref="F34:G34"/>
    <mergeCell ref="J34:K34"/>
    <mergeCell ref="B32:C32"/>
    <mergeCell ref="D32:E32"/>
    <mergeCell ref="F32:G32"/>
    <mergeCell ref="H32:I32"/>
    <mergeCell ref="J32:K32"/>
    <mergeCell ref="B37:C37"/>
    <mergeCell ref="F37:G37"/>
    <mergeCell ref="J37:K37"/>
    <mergeCell ref="B39:E39"/>
    <mergeCell ref="F39:I39"/>
    <mergeCell ref="J39:M39"/>
    <mergeCell ref="B35:C35"/>
    <mergeCell ref="F35:G35"/>
    <mergeCell ref="J35:K35"/>
    <mergeCell ref="B36:C36"/>
    <mergeCell ref="F36:G36"/>
    <mergeCell ref="J36:K36"/>
    <mergeCell ref="B42:C42"/>
    <mergeCell ref="D42:E42"/>
    <mergeCell ref="F42:G42"/>
    <mergeCell ref="H42:I42"/>
    <mergeCell ref="J42:K42"/>
    <mergeCell ref="L42:M42"/>
    <mergeCell ref="B40:E40"/>
    <mergeCell ref="F40:I40"/>
    <mergeCell ref="J40:M40"/>
    <mergeCell ref="B41:E41"/>
    <mergeCell ref="F41:I41"/>
    <mergeCell ref="J41:M41"/>
    <mergeCell ref="B45:C45"/>
    <mergeCell ref="F45:G45"/>
    <mergeCell ref="J45:K45"/>
    <mergeCell ref="B46:C46"/>
    <mergeCell ref="F46:G46"/>
    <mergeCell ref="J46:K46"/>
    <mergeCell ref="B43:C43"/>
    <mergeCell ref="F43:G43"/>
    <mergeCell ref="J43:K43"/>
    <mergeCell ref="B44:C44"/>
    <mergeCell ref="F44:G44"/>
    <mergeCell ref="J44:K44"/>
    <mergeCell ref="L51:M51"/>
    <mergeCell ref="B49:E49"/>
    <mergeCell ref="F49:I49"/>
    <mergeCell ref="J49:M49"/>
    <mergeCell ref="B50:E50"/>
    <mergeCell ref="F50:I50"/>
    <mergeCell ref="J50:M50"/>
    <mergeCell ref="B47:C47"/>
    <mergeCell ref="F47:G47"/>
    <mergeCell ref="J47:K47"/>
    <mergeCell ref="B48:E48"/>
    <mergeCell ref="F48:I48"/>
    <mergeCell ref="J48:M48"/>
    <mergeCell ref="B52:C52"/>
    <mergeCell ref="F52:G52"/>
    <mergeCell ref="J52:K52"/>
    <mergeCell ref="B53:C53"/>
    <mergeCell ref="F53:G53"/>
    <mergeCell ref="J53:K53"/>
    <mergeCell ref="B51:C51"/>
    <mergeCell ref="D51:E51"/>
    <mergeCell ref="F51:G51"/>
    <mergeCell ref="H51:I51"/>
    <mergeCell ref="J51:K51"/>
    <mergeCell ref="B56:C56"/>
    <mergeCell ref="F56:G56"/>
    <mergeCell ref="J56:K56"/>
    <mergeCell ref="B58:E58"/>
    <mergeCell ref="F58:I58"/>
    <mergeCell ref="J58:M58"/>
    <mergeCell ref="B54:C54"/>
    <mergeCell ref="F54:G54"/>
    <mergeCell ref="J54:K54"/>
    <mergeCell ref="B55:C55"/>
    <mergeCell ref="F55:G55"/>
    <mergeCell ref="J55:K55"/>
    <mergeCell ref="B61:C61"/>
    <mergeCell ref="D61:E61"/>
    <mergeCell ref="F61:G61"/>
    <mergeCell ref="H61:I61"/>
    <mergeCell ref="J61:K61"/>
    <mergeCell ref="L61:M61"/>
    <mergeCell ref="B59:E59"/>
    <mergeCell ref="F59:I59"/>
    <mergeCell ref="J59:M59"/>
    <mergeCell ref="B60:E60"/>
    <mergeCell ref="F60:I60"/>
    <mergeCell ref="J60:M60"/>
    <mergeCell ref="B64:C64"/>
    <mergeCell ref="F64:G64"/>
    <mergeCell ref="J64:K64"/>
    <mergeCell ref="B65:C65"/>
    <mergeCell ref="F65:G65"/>
    <mergeCell ref="J65:K65"/>
    <mergeCell ref="B62:C62"/>
    <mergeCell ref="F62:G62"/>
    <mergeCell ref="J62:K62"/>
    <mergeCell ref="B63:C63"/>
    <mergeCell ref="F63:G63"/>
    <mergeCell ref="J63:K63"/>
    <mergeCell ref="L70:M70"/>
    <mergeCell ref="B68:E68"/>
    <mergeCell ref="F68:I68"/>
    <mergeCell ref="J68:M68"/>
    <mergeCell ref="B69:E69"/>
    <mergeCell ref="F69:I69"/>
    <mergeCell ref="J69:M69"/>
    <mergeCell ref="B66:C66"/>
    <mergeCell ref="F66:G66"/>
    <mergeCell ref="J66:K66"/>
    <mergeCell ref="B67:E67"/>
    <mergeCell ref="F67:I67"/>
    <mergeCell ref="J67:M67"/>
    <mergeCell ref="B71:C71"/>
    <mergeCell ref="F71:G71"/>
    <mergeCell ref="J71:K71"/>
    <mergeCell ref="B72:C72"/>
    <mergeCell ref="F72:G72"/>
    <mergeCell ref="J72:K72"/>
    <mergeCell ref="B70:C70"/>
    <mergeCell ref="D70:E70"/>
    <mergeCell ref="F70:G70"/>
    <mergeCell ref="H70:I70"/>
    <mergeCell ref="J70:K70"/>
    <mergeCell ref="B75:C75"/>
    <mergeCell ref="F75:G75"/>
    <mergeCell ref="J75:K75"/>
    <mergeCell ref="B77:E77"/>
    <mergeCell ref="F77:I77"/>
    <mergeCell ref="J77:M77"/>
    <mergeCell ref="B73:C73"/>
    <mergeCell ref="F73:G73"/>
    <mergeCell ref="J73:K73"/>
    <mergeCell ref="B74:C74"/>
    <mergeCell ref="F74:G74"/>
    <mergeCell ref="J74:K74"/>
    <mergeCell ref="B80:C80"/>
    <mergeCell ref="D80:E80"/>
    <mergeCell ref="F80:G80"/>
    <mergeCell ref="H80:I80"/>
    <mergeCell ref="J80:K80"/>
    <mergeCell ref="L80:M80"/>
    <mergeCell ref="B78:E78"/>
    <mergeCell ref="F78:I78"/>
    <mergeCell ref="J78:M78"/>
    <mergeCell ref="B79:E79"/>
    <mergeCell ref="F79:I79"/>
    <mergeCell ref="J79:M79"/>
    <mergeCell ref="B83:C83"/>
    <mergeCell ref="F83:G83"/>
    <mergeCell ref="J83:K83"/>
    <mergeCell ref="B84:C84"/>
    <mergeCell ref="F84:G84"/>
    <mergeCell ref="J84:K84"/>
    <mergeCell ref="B81:C81"/>
    <mergeCell ref="F81:G81"/>
    <mergeCell ref="J81:K81"/>
    <mergeCell ref="B82:C82"/>
    <mergeCell ref="F82:G82"/>
    <mergeCell ref="J82:K82"/>
    <mergeCell ref="L89:M89"/>
    <mergeCell ref="B87:E87"/>
    <mergeCell ref="F87:I87"/>
    <mergeCell ref="J87:M87"/>
    <mergeCell ref="B88:E88"/>
    <mergeCell ref="F88:I88"/>
    <mergeCell ref="J88:M88"/>
    <mergeCell ref="B85:C85"/>
    <mergeCell ref="F85:G85"/>
    <mergeCell ref="J85:K85"/>
    <mergeCell ref="B86:E86"/>
    <mergeCell ref="F86:I86"/>
    <mergeCell ref="J86:M86"/>
    <mergeCell ref="B90:C90"/>
    <mergeCell ref="F90:G90"/>
    <mergeCell ref="J90:K90"/>
    <mergeCell ref="B91:C91"/>
    <mergeCell ref="F91:G91"/>
    <mergeCell ref="J91:K91"/>
    <mergeCell ref="B89:C89"/>
    <mergeCell ref="D89:E89"/>
    <mergeCell ref="F89:G89"/>
    <mergeCell ref="H89:I89"/>
    <mergeCell ref="J89:K89"/>
    <mergeCell ref="B94:C94"/>
    <mergeCell ref="F94:G94"/>
    <mergeCell ref="J94:K94"/>
    <mergeCell ref="B92:C92"/>
    <mergeCell ref="F92:G92"/>
    <mergeCell ref="J92:K92"/>
    <mergeCell ref="B93:C93"/>
    <mergeCell ref="F93:G93"/>
    <mergeCell ref="J93:K93"/>
    <mergeCell ref="O1:R1"/>
    <mergeCell ref="S1:V1"/>
    <mergeCell ref="W1:Z1"/>
    <mergeCell ref="O2:R2"/>
    <mergeCell ref="S2:V2"/>
    <mergeCell ref="W2:Z2"/>
    <mergeCell ref="O3:R3"/>
    <mergeCell ref="S3:V3"/>
    <mergeCell ref="W3:Z3"/>
    <mergeCell ref="O4:P4"/>
    <mergeCell ref="Q4:R4"/>
    <mergeCell ref="S4:T4"/>
    <mergeCell ref="U4:V4"/>
    <mergeCell ref="W4:X4"/>
    <mergeCell ref="Y4:Z4"/>
    <mergeCell ref="O5:P5"/>
    <mergeCell ref="S5:T5"/>
    <mergeCell ref="W5:X5"/>
    <mergeCell ref="O6:P6"/>
    <mergeCell ref="S6:T6"/>
    <mergeCell ref="W6:X6"/>
    <mergeCell ref="O7:P7"/>
    <mergeCell ref="S7:T7"/>
    <mergeCell ref="W7:X7"/>
    <mergeCell ref="O8:P8"/>
    <mergeCell ref="S8:T8"/>
    <mergeCell ref="W8:X8"/>
    <mergeCell ref="O9:P9"/>
    <mergeCell ref="S9:T9"/>
    <mergeCell ref="W9:X9"/>
    <mergeCell ref="O10:R10"/>
    <mergeCell ref="S10:V10"/>
    <mergeCell ref="W10:Z10"/>
    <mergeCell ref="O11:R11"/>
    <mergeCell ref="S11:V11"/>
    <mergeCell ref="W11:Z11"/>
    <mergeCell ref="O12:R12"/>
    <mergeCell ref="S12:V12"/>
    <mergeCell ref="W12:Z12"/>
    <mergeCell ref="O13:P13"/>
    <mergeCell ref="Q13:R13"/>
    <mergeCell ref="S13:T13"/>
    <mergeCell ref="U13:V13"/>
    <mergeCell ref="W13:X13"/>
    <mergeCell ref="Y13:Z13"/>
    <mergeCell ref="O17:P17"/>
    <mergeCell ref="S17:T17"/>
    <mergeCell ref="W17:X17"/>
    <mergeCell ref="O18:P18"/>
    <mergeCell ref="S18:T18"/>
    <mergeCell ref="W18:X18"/>
    <mergeCell ref="O14:P14"/>
    <mergeCell ref="S14:T14"/>
    <mergeCell ref="W14:X14"/>
    <mergeCell ref="O15:P15"/>
    <mergeCell ref="S15:T15"/>
    <mergeCell ref="W15:X15"/>
    <mergeCell ref="O16:P16"/>
    <mergeCell ref="S16:T16"/>
    <mergeCell ref="W16:X16"/>
    <mergeCell ref="O20:R20"/>
    <mergeCell ref="S20:V20"/>
    <mergeCell ref="W20:Z20"/>
    <mergeCell ref="O21:R21"/>
    <mergeCell ref="S21:V21"/>
    <mergeCell ref="W21:Z21"/>
    <mergeCell ref="O22:R22"/>
    <mergeCell ref="S22:V22"/>
    <mergeCell ref="W22:Z22"/>
    <mergeCell ref="O23:P23"/>
    <mergeCell ref="Q23:R23"/>
    <mergeCell ref="S23:T23"/>
    <mergeCell ref="U23:V23"/>
    <mergeCell ref="W23:X23"/>
    <mergeCell ref="Y23:Z23"/>
    <mergeCell ref="O24:P24"/>
    <mergeCell ref="S24:T24"/>
    <mergeCell ref="W24:X24"/>
    <mergeCell ref="O25:P25"/>
    <mergeCell ref="S25:T25"/>
    <mergeCell ref="W25:X25"/>
    <mergeCell ref="O26:P26"/>
    <mergeCell ref="S26:T26"/>
    <mergeCell ref="W26:X26"/>
    <mergeCell ref="O27:P27"/>
    <mergeCell ref="S27:T27"/>
    <mergeCell ref="W27:X27"/>
    <mergeCell ref="O28:P28"/>
    <mergeCell ref="S28:T28"/>
    <mergeCell ref="W28:X28"/>
    <mergeCell ref="O29:R29"/>
    <mergeCell ref="S29:V29"/>
    <mergeCell ref="W29:Z29"/>
    <mergeCell ref="O30:R30"/>
    <mergeCell ref="S30:V30"/>
    <mergeCell ref="W30:Z30"/>
    <mergeCell ref="O31:R31"/>
    <mergeCell ref="S31:V31"/>
    <mergeCell ref="W31:Z31"/>
    <mergeCell ref="O32:P32"/>
    <mergeCell ref="Q32:R32"/>
    <mergeCell ref="S32:T32"/>
    <mergeCell ref="U32:V32"/>
    <mergeCell ref="W32:X32"/>
    <mergeCell ref="Y32:Z32"/>
    <mergeCell ref="O33:P33"/>
    <mergeCell ref="S33:T33"/>
    <mergeCell ref="W33:X33"/>
    <mergeCell ref="O34:P34"/>
    <mergeCell ref="S34:T34"/>
    <mergeCell ref="W34:X34"/>
    <mergeCell ref="O35:P35"/>
    <mergeCell ref="S35:T35"/>
    <mergeCell ref="W35:X35"/>
    <mergeCell ref="O36:P36"/>
    <mergeCell ref="S36:T36"/>
    <mergeCell ref="W36:X36"/>
    <mergeCell ref="O37:P37"/>
    <mergeCell ref="S37:T37"/>
    <mergeCell ref="W37:X37"/>
    <mergeCell ref="O39:R39"/>
    <mergeCell ref="S39:V39"/>
    <mergeCell ref="W39:Z39"/>
    <mergeCell ref="O40:R40"/>
    <mergeCell ref="S40:V40"/>
    <mergeCell ref="W40:Z40"/>
    <mergeCell ref="O41:R41"/>
    <mergeCell ref="S41:V41"/>
    <mergeCell ref="W41:Z41"/>
    <mergeCell ref="O42:P42"/>
    <mergeCell ref="Q42:R42"/>
    <mergeCell ref="S42:T42"/>
    <mergeCell ref="U42:V42"/>
    <mergeCell ref="W42:X42"/>
    <mergeCell ref="Y42:Z42"/>
    <mergeCell ref="O43:P43"/>
    <mergeCell ref="S43:T43"/>
    <mergeCell ref="W43:X43"/>
    <mergeCell ref="O44:P44"/>
    <mergeCell ref="S44:T44"/>
    <mergeCell ref="W44:X44"/>
    <mergeCell ref="O45:P45"/>
    <mergeCell ref="S45:T45"/>
    <mergeCell ref="W45:X45"/>
    <mergeCell ref="O46:P46"/>
    <mergeCell ref="S46:T46"/>
    <mergeCell ref="W46:X46"/>
    <mergeCell ref="O47:P47"/>
    <mergeCell ref="S47:T47"/>
    <mergeCell ref="W47:X47"/>
    <mergeCell ref="O48:R48"/>
    <mergeCell ref="S48:V48"/>
    <mergeCell ref="W48:Z48"/>
    <mergeCell ref="O49:R49"/>
    <mergeCell ref="S49:V49"/>
    <mergeCell ref="W49:Z49"/>
    <mergeCell ref="O50:R50"/>
    <mergeCell ref="S50:V50"/>
    <mergeCell ref="W50:Z50"/>
    <mergeCell ref="O51:P51"/>
    <mergeCell ref="Q51:R51"/>
    <mergeCell ref="S51:T51"/>
    <mergeCell ref="U51:V51"/>
    <mergeCell ref="W51:X51"/>
    <mergeCell ref="Y51:Z51"/>
    <mergeCell ref="O55:P55"/>
    <mergeCell ref="S55:T55"/>
    <mergeCell ref="W55:X55"/>
    <mergeCell ref="O56:P56"/>
    <mergeCell ref="S56:T56"/>
    <mergeCell ref="W56:X56"/>
    <mergeCell ref="O52:P52"/>
    <mergeCell ref="S52:T52"/>
    <mergeCell ref="W52:X52"/>
    <mergeCell ref="O53:P53"/>
    <mergeCell ref="S53:T53"/>
    <mergeCell ref="W53:X53"/>
    <mergeCell ref="O54:P54"/>
    <mergeCell ref="S54:T54"/>
    <mergeCell ref="W54:X5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Bernardini</dc:creator>
  <cp:lastModifiedBy>GUILHERME BERNARDINI ROELLI</cp:lastModifiedBy>
  <dcterms:created xsi:type="dcterms:W3CDTF">2023-11-03T03:21:23Z</dcterms:created>
  <dcterms:modified xsi:type="dcterms:W3CDTF">2023-11-23T17:59:18Z</dcterms:modified>
</cp:coreProperties>
</file>