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Zaldef\"/>
    </mc:Choice>
  </mc:AlternateContent>
  <xr:revisionPtr revIDLastSave="0" documentId="8_{FAE04C0C-0BE5-41A1-8F40-C44AAEF63968}" xr6:coauthVersionLast="47" xr6:coauthVersionMax="47" xr10:uidLastSave="{00000000-0000-0000-0000-000000000000}"/>
  <bookViews>
    <workbookView xWindow="-120" yWindow="-120" windowWidth="20640" windowHeight="11160" xr2:uid="{C271B9BA-8431-4ADD-9C98-5C85E7795B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6" i="1"/>
  <c r="G25" i="1"/>
  <c r="G24" i="1"/>
  <c r="G23" i="1"/>
  <c r="G22" i="1"/>
  <c r="G21" i="1"/>
  <c r="G20" i="1"/>
  <c r="G19" i="1"/>
  <c r="G18" i="1"/>
  <c r="G17" i="1"/>
  <c r="F3" i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3" i="1"/>
  <c r="G4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E12" i="1" l="1"/>
  <c r="H10" i="1" l="1"/>
  <c r="I10" i="1" s="1"/>
  <c r="H9" i="1"/>
  <c r="I9" i="1" s="1"/>
  <c r="H8" i="1"/>
  <c r="I8" i="1" s="1"/>
  <c r="H11" i="1"/>
  <c r="I11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E13" i="1" l="1"/>
  <c r="E14" i="1" s="1"/>
</calcChain>
</file>

<file path=xl/sharedStrings.xml><?xml version="1.0" encoding="utf-8"?>
<sst xmlns="http://schemas.openxmlformats.org/spreadsheetml/2006/main" count="11" uniqueCount="11">
  <si>
    <t>m(g)</t>
  </si>
  <si>
    <t>m(kg)</t>
  </si>
  <si>
    <t>P(N)</t>
  </si>
  <si>
    <t>F(N)</t>
  </si>
  <si>
    <t>L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</si>
  <si>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x (L-Lo)</t>
    </r>
  </si>
  <si>
    <t>k (F/Δx)</t>
  </si>
  <si>
    <t>Valor medio da constante elastica</t>
  </si>
  <si>
    <t>Valor do desvio padrao</t>
  </si>
  <si>
    <t>Valor do erro padrao</t>
  </si>
  <si>
    <t>ΔK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</si>
</sst>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6" xfId="0" applyFill="1" applyBorder="1"/>
    <xf numFmtId="0" fontId="1" fillId="3" borderId="10" xfId="0" applyFont="1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1" fillId="3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x </a:t>
            </a:r>
            <a:r>
              <a:rPr lang="el-GR"/>
              <a:t>Δ</a:t>
            </a:r>
            <a:r>
              <a:rPr lang="pt-BR"/>
              <a:t>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004680664916884"/>
                  <c:y val="-9.8868110236220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Planilha1!$G$17:$G$26</c:f>
              <c:numCache>
                <c:formatCode>General</c:formatCode>
                <c:ptCount val="10"/>
                <c:pt idx="0">
                  <c:v>0.01</c:v>
                </c:pt>
                <c:pt idx="1">
                  <c:v>1.3000000000000001E-2</c:v>
                </c:pt>
                <c:pt idx="2">
                  <c:v>1.9E-2</c:v>
                </c:pt>
                <c:pt idx="3">
                  <c:v>3.6000000000000004E-2</c:v>
                </c:pt>
                <c:pt idx="4">
                  <c:v>3.7000000000000005E-2</c:v>
                </c:pt>
                <c:pt idx="5">
                  <c:v>0.04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5.2999999999999999E-2</c:v>
                </c:pt>
                <c:pt idx="9">
                  <c:v>5.4000000000000006E-2</c:v>
                </c:pt>
              </c:numCache>
            </c:numRef>
          </c:xVal>
          <c:yVal>
            <c:numRef>
              <c:f>Planilha1!$H$17:$H$26</c:f>
              <c:numCache>
                <c:formatCode>General</c:formatCode>
                <c:ptCount val="10"/>
                <c:pt idx="0">
                  <c:v>0.22589000000000004</c:v>
                </c:pt>
                <c:pt idx="1">
                  <c:v>0.27665400000000001</c:v>
                </c:pt>
                <c:pt idx="2">
                  <c:v>0.37367400000000006</c:v>
                </c:pt>
                <c:pt idx="3">
                  <c:v>0.66708599999999996</c:v>
                </c:pt>
                <c:pt idx="4">
                  <c:v>0.67747400000000002</c:v>
                </c:pt>
                <c:pt idx="5">
                  <c:v>0.76655600000000002</c:v>
                </c:pt>
                <c:pt idx="6">
                  <c:v>0.86161600000000005</c:v>
                </c:pt>
                <c:pt idx="7">
                  <c:v>0.86681000000000008</c:v>
                </c:pt>
                <c:pt idx="8">
                  <c:v>0.95844000000000007</c:v>
                </c:pt>
                <c:pt idx="9">
                  <c:v>0.96549600000000002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4-4158-9695-19D8ACD5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3167"/>
        <c:axId val="167261935"/>
      </c:scatterChart>
      <c:valAx>
        <c:axId val="1885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1935"/>
        <c:crosses val="autoZero"/>
        <c:crossBetween val="midCat"/>
      </c:valAx>
      <c:valAx>
        <c:axId val="1672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4762</xdr:rowOff>
    </xdr:from>
    <xdr:to>
      <xdr:col>15</xdr:col>
      <xdr:colOff>200025</xdr:colOff>
      <xdr:row>14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A1B00A-1B57-2CEA-026E-E07600B0C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08F2-FB7E-4A33-B575-CDF45EFCB0B3}">
  <dimension ref="A1:I26"/>
  <sheetViews>
    <sheetView tabSelected="1" workbookViewId="0">
      <selection activeCell="F17" sqref="F17"/>
    </sheetView>
  </sheetViews>
  <sheetFormatPr defaultRowHeight="15" x14ac:dyDescent="0.25"/>
  <cols>
    <col min="1" max="8" width="9.140625" style="7"/>
    <col min="9" max="9" width="11" style="7" bestFit="1" customWidth="1"/>
    <col min="10" max="16384" width="9.140625" style="7"/>
  </cols>
  <sheetData>
    <row r="1" spans="1:9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10</v>
      </c>
    </row>
    <row r="2" spans="1:9" x14ac:dyDescent="0.25">
      <c r="A2" s="8">
        <v>23.05</v>
      </c>
      <c r="B2" s="9">
        <f>A2/1000</f>
        <v>2.3050000000000001E-2</v>
      </c>
      <c r="C2" s="9">
        <f>B2*9.8</f>
        <v>0.22589000000000004</v>
      </c>
      <c r="D2" s="9">
        <v>0.22589000000000004</v>
      </c>
      <c r="E2" s="9">
        <v>11</v>
      </c>
      <c r="F2" s="9">
        <f>(E2-10)*0.01</f>
        <v>0.01</v>
      </c>
      <c r="G2" s="10">
        <f>D2/F2</f>
        <v>22.589000000000002</v>
      </c>
      <c r="H2" s="11">
        <f>G2-E12</f>
        <v>3.3211817963965693</v>
      </c>
      <c r="I2" s="7">
        <f>H2 ^2</f>
        <v>11.030248524715944</v>
      </c>
    </row>
    <row r="3" spans="1:9" x14ac:dyDescent="0.25">
      <c r="A3" s="8">
        <v>28.23</v>
      </c>
      <c r="B3" s="9">
        <f t="shared" ref="B3:B11" si="0">A3/1000</f>
        <v>2.8230000000000002E-2</v>
      </c>
      <c r="C3" s="9">
        <f t="shared" ref="C3:C11" si="1">B3*9.8</f>
        <v>0.27665400000000001</v>
      </c>
      <c r="D3" s="9">
        <v>0.27665400000000001</v>
      </c>
      <c r="E3" s="9">
        <v>11.3</v>
      </c>
      <c r="F3" s="9">
        <f>(E3-10)*0.01</f>
        <v>1.3000000000000008E-2</v>
      </c>
      <c r="G3" s="10">
        <f>D3/F3</f>
        <v>21.28107692307691</v>
      </c>
      <c r="H3" s="11">
        <f>G3-E12</f>
        <v>2.0132587194734768</v>
      </c>
      <c r="I3" s="7">
        <f t="shared" ref="I3:I11" si="2">H3 ^2</f>
        <v>4.0532106715359832</v>
      </c>
    </row>
    <row r="4" spans="1:9" x14ac:dyDescent="0.25">
      <c r="A4" s="8">
        <v>38.130000000000003</v>
      </c>
      <c r="B4" s="9">
        <f t="shared" si="0"/>
        <v>3.8130000000000004E-2</v>
      </c>
      <c r="C4" s="9">
        <f t="shared" si="1"/>
        <v>0.37367400000000006</v>
      </c>
      <c r="D4" s="9">
        <v>0.37367400000000006</v>
      </c>
      <c r="E4" s="9">
        <v>11.9</v>
      </c>
      <c r="F4" s="9">
        <f>(E4-10)*0.01</f>
        <v>1.9000000000000003E-2</v>
      </c>
      <c r="G4" s="10">
        <f>D4/F4</f>
        <v>19.667052631578947</v>
      </c>
      <c r="H4" s="11">
        <f>G4-E12</f>
        <v>0.39923442797551445</v>
      </c>
      <c r="I4" s="7">
        <f t="shared" si="2"/>
        <v>0.15938812848093623</v>
      </c>
    </row>
    <row r="5" spans="1:9" x14ac:dyDescent="0.25">
      <c r="A5" s="8">
        <v>68.069999999999993</v>
      </c>
      <c r="B5" s="9">
        <f t="shared" si="0"/>
        <v>6.8069999999999992E-2</v>
      </c>
      <c r="C5" s="9">
        <f t="shared" si="1"/>
        <v>0.66708599999999996</v>
      </c>
      <c r="D5" s="9">
        <v>0.66708599999999996</v>
      </c>
      <c r="E5" s="9">
        <v>13.6</v>
      </c>
      <c r="F5" s="9">
        <f>(E5-10)*0.01</f>
        <v>3.5999999999999997E-2</v>
      </c>
      <c r="G5" s="10">
        <f>D5/F5</f>
        <v>18.530166666666666</v>
      </c>
      <c r="H5" s="11">
        <f>G5-E12</f>
        <v>-0.73765153693676666</v>
      </c>
      <c r="I5" s="7">
        <f t="shared" si="2"/>
        <v>0.54412978994517402</v>
      </c>
    </row>
    <row r="6" spans="1:9" x14ac:dyDescent="0.25">
      <c r="A6" s="8">
        <v>69.13</v>
      </c>
      <c r="B6" s="9">
        <f t="shared" si="0"/>
        <v>6.9129999999999997E-2</v>
      </c>
      <c r="C6" s="9">
        <f t="shared" si="1"/>
        <v>0.67747400000000002</v>
      </c>
      <c r="D6" s="9">
        <v>0.67747400000000002</v>
      </c>
      <c r="E6" s="9">
        <v>13.7</v>
      </c>
      <c r="F6" s="9">
        <f>(E6-10)*0.01</f>
        <v>3.6999999999999991E-2</v>
      </c>
      <c r="G6" s="10">
        <f>D6/F6</f>
        <v>18.310108108108114</v>
      </c>
      <c r="H6" s="11">
        <f>G6-E12</f>
        <v>-0.95771009549531882</v>
      </c>
      <c r="I6" s="7">
        <f t="shared" si="2"/>
        <v>0.91720862701365269</v>
      </c>
    </row>
    <row r="7" spans="1:9" x14ac:dyDescent="0.25">
      <c r="A7" s="8">
        <v>78.22</v>
      </c>
      <c r="B7" s="9">
        <f t="shared" si="0"/>
        <v>7.8219999999999998E-2</v>
      </c>
      <c r="C7" s="9">
        <f t="shared" si="1"/>
        <v>0.76655600000000002</v>
      </c>
      <c r="D7" s="9">
        <v>0.76655600000000002</v>
      </c>
      <c r="E7" s="9">
        <v>14</v>
      </c>
      <c r="F7" s="9">
        <f>(E7-10)*0.01</f>
        <v>0.04</v>
      </c>
      <c r="G7" s="10">
        <f>D7/F7</f>
        <v>19.163900000000002</v>
      </c>
      <c r="H7" s="11">
        <f>G7-E12</f>
        <v>-0.10391820360343118</v>
      </c>
      <c r="I7" s="7">
        <f>H7 ^2</f>
        <v>1.0798993040164177E-2</v>
      </c>
    </row>
    <row r="8" spans="1:9" x14ac:dyDescent="0.25">
      <c r="A8" s="8">
        <v>87.92</v>
      </c>
      <c r="B8" s="9">
        <f t="shared" si="0"/>
        <v>8.7919999999999998E-2</v>
      </c>
      <c r="C8" s="9">
        <f t="shared" si="1"/>
        <v>0.86161600000000005</v>
      </c>
      <c r="D8" s="9">
        <v>0.86161600000000005</v>
      </c>
      <c r="E8" s="9">
        <v>14.6</v>
      </c>
      <c r="F8" s="9">
        <f>(E8-10)*0.01</f>
        <v>4.5999999999999999E-2</v>
      </c>
      <c r="G8" s="10">
        <f>D8/F8</f>
        <v>18.730782608695655</v>
      </c>
      <c r="H8" s="11">
        <f>G8-E12</f>
        <v>-0.53703559490777764</v>
      </c>
      <c r="I8" s="7">
        <f t="shared" si="2"/>
        <v>0.28840723019795061</v>
      </c>
    </row>
    <row r="9" spans="1:9" x14ac:dyDescent="0.25">
      <c r="A9" s="8">
        <v>88.45</v>
      </c>
      <c r="B9" s="9">
        <f t="shared" si="0"/>
        <v>8.8450000000000001E-2</v>
      </c>
      <c r="C9" s="9">
        <f t="shared" si="1"/>
        <v>0.86681000000000008</v>
      </c>
      <c r="D9" s="9">
        <v>0.86681000000000008</v>
      </c>
      <c r="E9" s="9">
        <v>14.7</v>
      </c>
      <c r="F9" s="9">
        <f>(E9-10)*0.01</f>
        <v>4.6999999999999993E-2</v>
      </c>
      <c r="G9" s="10">
        <f>D9/F9</f>
        <v>18.442765957446813</v>
      </c>
      <c r="H9" s="11">
        <f>G9-E12</f>
        <v>-0.82505224615661987</v>
      </c>
      <c r="I9" s="7">
        <f t="shared" si="2"/>
        <v>0.68071120888808367</v>
      </c>
    </row>
    <row r="10" spans="1:9" x14ac:dyDescent="0.25">
      <c r="A10" s="8">
        <v>97.8</v>
      </c>
      <c r="B10" s="9">
        <f t="shared" si="0"/>
        <v>9.7799999999999998E-2</v>
      </c>
      <c r="C10" s="9">
        <f t="shared" si="1"/>
        <v>0.95844000000000007</v>
      </c>
      <c r="D10" s="9">
        <v>0.95844000000000007</v>
      </c>
      <c r="E10" s="9">
        <v>15.3</v>
      </c>
      <c r="F10" s="9">
        <f>(E10-10)*0.01</f>
        <v>5.3000000000000005E-2</v>
      </c>
      <c r="G10" s="10">
        <f>D10/F10</f>
        <v>18.083773584905661</v>
      </c>
      <c r="H10" s="11">
        <f>G10-E12</f>
        <v>-1.1840446186977722</v>
      </c>
      <c r="I10" s="7">
        <f t="shared" si="2"/>
        <v>1.4019616590671529</v>
      </c>
    </row>
    <row r="11" spans="1:9" ht="15.75" thickBot="1" x14ac:dyDescent="0.3">
      <c r="A11" s="12">
        <v>98.52</v>
      </c>
      <c r="B11" s="13">
        <f t="shared" si="0"/>
        <v>9.8519999999999996E-2</v>
      </c>
      <c r="C11" s="13">
        <f t="shared" si="1"/>
        <v>0.96549600000000002</v>
      </c>
      <c r="D11" s="13">
        <v>0.96549600000000002</v>
      </c>
      <c r="E11" s="13">
        <v>15.4</v>
      </c>
      <c r="F11" s="13">
        <f>(E11-10)*0.01</f>
        <v>5.4000000000000006E-2</v>
      </c>
      <c r="G11" s="14">
        <f>D11/F11</f>
        <v>17.879555555555555</v>
      </c>
      <c r="H11" s="15">
        <f>G11-E12</f>
        <v>-1.3882626480478777</v>
      </c>
      <c r="I11" s="7">
        <f t="shared" si="2"/>
        <v>1.9272731799649054</v>
      </c>
    </row>
    <row r="12" spans="1:9" x14ac:dyDescent="0.25">
      <c r="A12" s="3" t="s">
        <v>7</v>
      </c>
      <c r="B12" s="1"/>
      <c r="C12" s="1"/>
      <c r="D12" s="2"/>
      <c r="E12" s="16">
        <f>AVERAGE(G2:G11)</f>
        <v>19.267818203603433</v>
      </c>
    </row>
    <row r="13" spans="1:9" x14ac:dyDescent="0.25">
      <c r="A13" s="3" t="s">
        <v>8</v>
      </c>
      <c r="B13" s="1"/>
      <c r="C13" s="1"/>
      <c r="D13" s="2"/>
      <c r="E13" s="16">
        <f>SQRT((SUM(I2:I11))/9)</f>
        <v>1.5280102534869016</v>
      </c>
    </row>
    <row r="14" spans="1:9" ht="15.75" thickBot="1" x14ac:dyDescent="0.3">
      <c r="A14" s="4" t="s">
        <v>9</v>
      </c>
      <c r="B14" s="5"/>
      <c r="C14" s="5"/>
      <c r="D14" s="6"/>
      <c r="E14" s="20">
        <f>E13/(SQRT(10))</f>
        <v>0.48319926891098508</v>
      </c>
    </row>
    <row r="17" spans="7:8" x14ac:dyDescent="0.25">
      <c r="G17" s="7">
        <f>1*0.01</f>
        <v>0.01</v>
      </c>
      <c r="H17" s="7">
        <v>0.22589000000000004</v>
      </c>
    </row>
    <row r="18" spans="7:8" x14ac:dyDescent="0.25">
      <c r="G18" s="7">
        <f>1.3*0.01</f>
        <v>1.3000000000000001E-2</v>
      </c>
      <c r="H18" s="7">
        <v>0.27665400000000001</v>
      </c>
    </row>
    <row r="19" spans="7:8" x14ac:dyDescent="0.25">
      <c r="G19" s="7">
        <f>0.01*1.9</f>
        <v>1.9E-2</v>
      </c>
      <c r="H19" s="7">
        <v>0.37367400000000006</v>
      </c>
    </row>
    <row r="20" spans="7:8" x14ac:dyDescent="0.25">
      <c r="G20" s="7">
        <f>0.01*3.6</f>
        <v>3.6000000000000004E-2</v>
      </c>
      <c r="H20" s="7">
        <v>0.66708599999999996</v>
      </c>
    </row>
    <row r="21" spans="7:8" x14ac:dyDescent="0.25">
      <c r="G21" s="7">
        <f>0.01*3.7</f>
        <v>3.7000000000000005E-2</v>
      </c>
      <c r="H21" s="7">
        <v>0.67747400000000002</v>
      </c>
    </row>
    <row r="22" spans="7:8" x14ac:dyDescent="0.25">
      <c r="G22" s="7">
        <f>0.01*4</f>
        <v>0.04</v>
      </c>
      <c r="H22" s="7">
        <v>0.76655600000000002</v>
      </c>
    </row>
    <row r="23" spans="7:8" x14ac:dyDescent="0.25">
      <c r="G23" s="7">
        <f>0.01*4.6</f>
        <v>4.5999999999999999E-2</v>
      </c>
      <c r="H23" s="7">
        <v>0.86161600000000005</v>
      </c>
    </row>
    <row r="24" spans="7:8" x14ac:dyDescent="0.25">
      <c r="G24" s="7">
        <f>0.01*4.7</f>
        <v>4.7E-2</v>
      </c>
      <c r="H24" s="7">
        <v>0.86681000000000008</v>
      </c>
    </row>
    <row r="25" spans="7:8" x14ac:dyDescent="0.25">
      <c r="G25" s="7">
        <f>0.01*5.3</f>
        <v>5.2999999999999999E-2</v>
      </c>
      <c r="H25" s="7">
        <v>0.95844000000000007</v>
      </c>
    </row>
    <row r="26" spans="7:8" x14ac:dyDescent="0.25">
      <c r="G26" s="7">
        <f>0.01*5.4</f>
        <v>5.4000000000000006E-2</v>
      </c>
      <c r="H26" s="7">
        <v>0.96549600000000002</v>
      </c>
    </row>
  </sheetData>
  <mergeCells count="3">
    <mergeCell ref="A14:D14"/>
    <mergeCell ref="A13:D13"/>
    <mergeCell ref="A12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2023-03-21T22:30:43Z</dcterms:created>
  <dcterms:modified xsi:type="dcterms:W3CDTF">2023-03-21T23:47:34Z</dcterms:modified>
</cp:coreProperties>
</file>