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tórios\Zaldef\"/>
    </mc:Choice>
  </mc:AlternateContent>
  <xr:revisionPtr revIDLastSave="0" documentId="13_ncr:1_{DFAE1D17-7282-45B3-B6B7-F8F74BB3DC02}" xr6:coauthVersionLast="47" xr6:coauthVersionMax="47" xr10:uidLastSave="{00000000-0000-0000-0000-000000000000}"/>
  <bookViews>
    <workbookView xWindow="-120" yWindow="-120" windowWidth="20640" windowHeight="11160" activeTab="1" xr2:uid="{2C1F22F9-8DA6-4F27-8223-5F8B928661FB}"/>
  </bookViews>
  <sheets>
    <sheet name="Leis de N" sheetId="1" r:id="rId1"/>
    <sheet name="Queda Livre" sheetId="3" r:id="rId2"/>
    <sheet name="Planilha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3" l="1"/>
  <c r="L8" i="3"/>
  <c r="L5" i="3"/>
  <c r="L6" i="3"/>
  <c r="L7" i="3"/>
  <c r="L4" i="3"/>
  <c r="L3" i="3"/>
  <c r="I16" i="3"/>
  <c r="I8" i="3"/>
  <c r="I18" i="3"/>
  <c r="I17" i="3"/>
  <c r="I12" i="3"/>
  <c r="H5" i="2"/>
  <c r="I6" i="3"/>
  <c r="I9" i="3"/>
  <c r="I4" i="3"/>
  <c r="P5" i="2"/>
  <c r="P4" i="2"/>
  <c r="P6" i="2"/>
  <c r="H6" i="2"/>
  <c r="H8" i="2" s="1"/>
  <c r="D8" i="2"/>
  <c r="D7" i="2"/>
  <c r="D6" i="2"/>
  <c r="D4" i="2"/>
  <c r="H7" i="2" l="1"/>
</calcChain>
</file>

<file path=xl/sharedStrings.xml><?xml version="1.0" encoding="utf-8"?>
<sst xmlns="http://schemas.openxmlformats.org/spreadsheetml/2006/main" count="125" uniqueCount="81">
  <si>
    <t>MRU/Repouso = Fres = 0</t>
  </si>
  <si>
    <t>Inercia é a tendencia de conservar a energia vetorial do corpo</t>
  </si>
  <si>
    <t>Forças</t>
  </si>
  <si>
    <t>Peso</t>
  </si>
  <si>
    <t>m*g</t>
  </si>
  <si>
    <t>Massa</t>
  </si>
  <si>
    <t>Aceleração</t>
  </si>
  <si>
    <t>Kg</t>
  </si>
  <si>
    <t>m/sˆ2</t>
  </si>
  <si>
    <t>Resultante</t>
  </si>
  <si>
    <t>N</t>
  </si>
  <si>
    <t>m*a</t>
  </si>
  <si>
    <t>Nome</t>
  </si>
  <si>
    <t>Formula</t>
  </si>
  <si>
    <t>Medida</t>
  </si>
  <si>
    <t>Gravidade</t>
  </si>
  <si>
    <t>m</t>
  </si>
  <si>
    <t>a</t>
  </si>
  <si>
    <t>g</t>
  </si>
  <si>
    <t>Primeria lei</t>
  </si>
  <si>
    <t>Inercia</t>
  </si>
  <si>
    <t>Segunda lei</t>
  </si>
  <si>
    <t>dinamica</t>
  </si>
  <si>
    <t>1kgf  ≅ 9.8 N</t>
  </si>
  <si>
    <t>kgf &amp; N</t>
  </si>
  <si>
    <t>≃ 10 m/sˆ2</t>
  </si>
  <si>
    <t>Forças em X</t>
  </si>
  <si>
    <t>Forças em Y</t>
  </si>
  <si>
    <t>Força resultante</t>
  </si>
  <si>
    <t>Valores</t>
  </si>
  <si>
    <t>Dados</t>
  </si>
  <si>
    <t>Obtidos</t>
  </si>
  <si>
    <t>Força</t>
  </si>
  <si>
    <t>ângulo</t>
  </si>
  <si>
    <t>gravidade</t>
  </si>
  <si>
    <t>Py</t>
  </si>
  <si>
    <t>Px</t>
  </si>
  <si>
    <t>Tração</t>
  </si>
  <si>
    <t>Acelaração</t>
  </si>
  <si>
    <t>Exercio 3</t>
  </si>
  <si>
    <t>Exerciceo 5</t>
  </si>
  <si>
    <t>Calculo de Forças</t>
  </si>
  <si>
    <t>Terceira lei</t>
  </si>
  <si>
    <t>Ação e Reação</t>
  </si>
  <si>
    <t>um objeto tende a manter seu estado de movimento, a menos que uma força atue sobre ele.</t>
  </si>
  <si>
    <t>a aceleração de um objeto é diretamente proporcional à força resultante aplicada a ele e inversamente proporcional à sua massa</t>
  </si>
  <si>
    <t>para cada ação, há sempre uma reação igual e oposta</t>
  </si>
  <si>
    <t>Velocidade</t>
  </si>
  <si>
    <t>tempo</t>
  </si>
  <si>
    <t>+4 pois o objeto subiu primeiro para depois descer</t>
  </si>
  <si>
    <t>Lançamento vertical</t>
  </si>
  <si>
    <t>Tração em plano inclinado</t>
  </si>
  <si>
    <t>Altura</t>
  </si>
  <si>
    <t>Tempo</t>
  </si>
  <si>
    <t>Velocidade Inicial</t>
  </si>
  <si>
    <t>Sempre Nula</t>
  </si>
  <si>
    <t>Aceleração(Gravidade)</t>
  </si>
  <si>
    <t>= (a*tˆ2)/2</t>
  </si>
  <si>
    <t>= a/v &amp; = RAIZ(2h/a)</t>
  </si>
  <si>
    <t>= a*t</t>
  </si>
  <si>
    <t>segundo</t>
  </si>
  <si>
    <t>Teoria</t>
  </si>
  <si>
    <t>dados</t>
  </si>
  <si>
    <t>obtidos</t>
  </si>
  <si>
    <t>Tempo por velocidade</t>
  </si>
  <si>
    <t>Tempo por altura</t>
  </si>
  <si>
    <t>Queda Livre</t>
  </si>
  <si>
    <t>Velocidade inicial</t>
  </si>
  <si>
    <t>Queda livre</t>
  </si>
  <si>
    <t>Lançamento Vertival</t>
  </si>
  <si>
    <t>= Vo + a*t</t>
  </si>
  <si>
    <t>= Vo*t+(a*tˆ2)/2</t>
  </si>
  <si>
    <t xml:space="preserve">Velocidade </t>
  </si>
  <si>
    <t>Velocidade por tempo</t>
  </si>
  <si>
    <t>Velocidade por Altura</t>
  </si>
  <si>
    <t>Lançamento Vertical P/Baixo</t>
  </si>
  <si>
    <t>Altura Maxima</t>
  </si>
  <si>
    <t>Tempo de subida &amp; descida</t>
  </si>
  <si>
    <t>Tempo de subida + descida</t>
  </si>
  <si>
    <t xml:space="preserve">Tempo de S&amp;D </t>
  </si>
  <si>
    <t>Lançamento Vertical P/Cima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</si>
</sst>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6" xfId="0" applyBorder="1"/>
    <xf numFmtId="0" fontId="0" fillId="0" borderId="30" xfId="0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left"/>
    </xf>
    <xf numFmtId="0" fontId="0" fillId="7" borderId="10" xfId="0" applyFill="1" applyBorder="1"/>
    <xf numFmtId="0" fontId="0" fillId="7" borderId="11" xfId="0" applyFill="1" applyBorder="1"/>
    <xf numFmtId="0" fontId="0" fillId="9" borderId="11" xfId="0" applyFill="1" applyBorder="1"/>
    <xf numFmtId="0" fontId="0" fillId="0" borderId="0" xfId="0" applyFill="1" applyBorder="1"/>
    <xf numFmtId="0" fontId="0" fillId="0" borderId="0" xfId="0" applyFill="1" applyBorder="1" applyAlignment="1"/>
    <xf numFmtId="49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35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Border="1" applyAlignment="1">
      <alignment horizontal="left"/>
    </xf>
    <xf numFmtId="0" fontId="0" fillId="8" borderId="36" xfId="0" applyFill="1" applyBorder="1"/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0" fillId="3" borderId="37" xfId="0" applyFill="1" applyBorder="1"/>
    <xf numFmtId="0" fontId="0" fillId="6" borderId="26" xfId="0" applyFill="1" applyBorder="1"/>
    <xf numFmtId="0" fontId="0" fillId="4" borderId="37" xfId="0" applyFill="1" applyBorder="1" applyAlignment="1">
      <alignment horizontal="left"/>
    </xf>
    <xf numFmtId="0" fontId="0" fillId="8" borderId="16" xfId="0" applyFill="1" applyBorder="1"/>
    <xf numFmtId="0" fontId="0" fillId="8" borderId="18" xfId="0" applyFill="1" applyBorder="1"/>
    <xf numFmtId="0" fontId="0" fillId="4" borderId="17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8" borderId="21" xfId="0" applyFill="1" applyBorder="1"/>
    <xf numFmtId="0" fontId="0" fillId="3" borderId="3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9" borderId="18" xfId="0" applyFill="1" applyBorder="1"/>
    <xf numFmtId="0" fontId="0" fillId="9" borderId="20" xfId="0" applyFill="1" applyBorder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A1F9-D5E1-4313-93C8-DD987AE5B490}">
  <dimension ref="A1:J7"/>
  <sheetViews>
    <sheetView workbookViewId="0">
      <selection activeCell="O2" sqref="O2"/>
    </sheetView>
  </sheetViews>
  <sheetFormatPr defaultRowHeight="15" x14ac:dyDescent="0.25"/>
  <cols>
    <col min="1" max="5" width="9.140625" style="3"/>
    <col min="6" max="7" width="9.140625" style="3" customWidth="1"/>
    <col min="8" max="16384" width="9.140625" style="3"/>
  </cols>
  <sheetData>
    <row r="1" spans="1:10" x14ac:dyDescent="0.25">
      <c r="A1" s="9" t="s">
        <v>0</v>
      </c>
      <c r="B1" s="9"/>
      <c r="C1" s="9"/>
      <c r="H1" s="3" t="s">
        <v>19</v>
      </c>
      <c r="I1" s="3" t="s">
        <v>20</v>
      </c>
      <c r="J1" s="3" t="s">
        <v>44</v>
      </c>
    </row>
    <row r="2" spans="1:10" x14ac:dyDescent="0.25">
      <c r="A2" s="9" t="s">
        <v>1</v>
      </c>
      <c r="B2" s="9"/>
      <c r="C2" s="9"/>
      <c r="D2" s="9"/>
      <c r="E2" s="9"/>
      <c r="F2" s="9"/>
      <c r="G2" s="1"/>
      <c r="H2" s="3" t="s">
        <v>21</v>
      </c>
      <c r="I2" s="3" t="s">
        <v>22</v>
      </c>
      <c r="J2" s="3" t="s">
        <v>45</v>
      </c>
    </row>
    <row r="3" spans="1:10" ht="15.75" thickBot="1" x14ac:dyDescent="0.3">
      <c r="H3" s="3" t="s">
        <v>42</v>
      </c>
      <c r="I3" s="3" t="s">
        <v>43</v>
      </c>
      <c r="J3" s="3" t="s">
        <v>46</v>
      </c>
    </row>
    <row r="4" spans="1:10" x14ac:dyDescent="0.25">
      <c r="B4" s="10" t="s">
        <v>2</v>
      </c>
      <c r="C4" s="11"/>
      <c r="D4" s="12"/>
      <c r="H4" s="8" t="s">
        <v>5</v>
      </c>
      <c r="I4" s="2" t="s">
        <v>16</v>
      </c>
      <c r="J4" s="8" t="s">
        <v>7</v>
      </c>
    </row>
    <row r="5" spans="1:10" ht="15.75" thickBot="1" x14ac:dyDescent="0.3">
      <c r="B5" s="4" t="s">
        <v>12</v>
      </c>
      <c r="C5" s="5" t="s">
        <v>13</v>
      </c>
      <c r="D5" s="6" t="s">
        <v>14</v>
      </c>
      <c r="H5" s="8" t="s">
        <v>6</v>
      </c>
      <c r="I5" s="2" t="s">
        <v>17</v>
      </c>
      <c r="J5" s="8" t="s">
        <v>8</v>
      </c>
    </row>
    <row r="6" spans="1:10" x14ac:dyDescent="0.25">
      <c r="B6" s="7" t="s">
        <v>9</v>
      </c>
      <c r="C6" s="3" t="s">
        <v>11</v>
      </c>
      <c r="D6" s="1" t="s">
        <v>24</v>
      </c>
      <c r="E6" s="3" t="s">
        <v>23</v>
      </c>
      <c r="H6" s="8" t="s">
        <v>15</v>
      </c>
      <c r="I6" s="2" t="s">
        <v>18</v>
      </c>
      <c r="J6" s="8" t="s">
        <v>25</v>
      </c>
    </row>
    <row r="7" spans="1:10" x14ac:dyDescent="0.25">
      <c r="B7" s="3" t="s">
        <v>3</v>
      </c>
      <c r="C7" s="3" t="s">
        <v>4</v>
      </c>
      <c r="D7" s="1" t="s">
        <v>10</v>
      </c>
      <c r="G7" s="1"/>
    </row>
  </sheetData>
  <mergeCells count="3">
    <mergeCell ref="A1:C1"/>
    <mergeCell ref="A2:F2"/>
    <mergeCell ref="B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13CE-3F06-4D1E-A7A2-EEFAB9B54F36}">
  <dimension ref="A1:M18"/>
  <sheetViews>
    <sheetView tabSelected="1" workbookViewId="0">
      <selection activeCell="L13" sqref="L13"/>
    </sheetView>
  </sheetViews>
  <sheetFormatPr defaultRowHeight="15" x14ac:dyDescent="0.25"/>
  <cols>
    <col min="1" max="1" width="21.5703125" bestFit="1" customWidth="1"/>
    <col min="2" max="2" width="10.28515625" bestFit="1" customWidth="1"/>
    <col min="7" max="7" width="21" bestFit="1" customWidth="1"/>
    <col min="10" max="10" width="25.7109375" bestFit="1" customWidth="1"/>
  </cols>
  <sheetData>
    <row r="1" spans="1:13" x14ac:dyDescent="0.25">
      <c r="A1" s="45" t="s">
        <v>61</v>
      </c>
      <c r="B1" s="45"/>
      <c r="C1" s="45"/>
      <c r="D1" s="45"/>
      <c r="G1" s="59" t="s">
        <v>66</v>
      </c>
      <c r="H1" s="60"/>
      <c r="I1" s="61"/>
      <c r="J1" s="59" t="s">
        <v>80</v>
      </c>
      <c r="K1" s="60"/>
      <c r="L1" s="61"/>
      <c r="M1" s="52"/>
    </row>
    <row r="2" spans="1:13" s="14" customFormat="1" x14ac:dyDescent="0.25">
      <c r="A2" s="55" t="s">
        <v>68</v>
      </c>
      <c r="B2" s="55"/>
      <c r="C2" s="55"/>
      <c r="D2" s="55"/>
      <c r="G2" s="70"/>
      <c r="H2" s="54"/>
      <c r="I2" s="71"/>
      <c r="J2" s="62" t="s">
        <v>29</v>
      </c>
      <c r="K2" s="46" t="s">
        <v>62</v>
      </c>
      <c r="L2" s="63" t="s">
        <v>63</v>
      </c>
      <c r="M2" s="52"/>
    </row>
    <row r="3" spans="1:13" x14ac:dyDescent="0.25">
      <c r="A3" t="s">
        <v>52</v>
      </c>
      <c r="B3" s="44" t="s">
        <v>57</v>
      </c>
      <c r="G3" s="62" t="s">
        <v>29</v>
      </c>
      <c r="H3" s="46" t="s">
        <v>62</v>
      </c>
      <c r="I3" s="63" t="s">
        <v>63</v>
      </c>
      <c r="J3" s="64" t="s">
        <v>76</v>
      </c>
      <c r="K3" s="48">
        <v>20</v>
      </c>
      <c r="L3" s="65">
        <f>POWER(K5,2)/(2*K4)</f>
        <v>20</v>
      </c>
      <c r="M3" s="51"/>
    </row>
    <row r="4" spans="1:13" x14ac:dyDescent="0.25">
      <c r="A4" t="s">
        <v>56</v>
      </c>
      <c r="B4">
        <v>10</v>
      </c>
      <c r="C4" t="s">
        <v>8</v>
      </c>
      <c r="G4" s="64" t="s">
        <v>52</v>
      </c>
      <c r="H4" s="48">
        <v>25</v>
      </c>
      <c r="I4" s="65">
        <f>(H5*POWER(H7,2))/2</f>
        <v>0</v>
      </c>
      <c r="J4" s="64" t="s">
        <v>6</v>
      </c>
      <c r="K4" s="49">
        <v>10</v>
      </c>
      <c r="L4" s="66">
        <f>K5/K6</f>
        <v>10</v>
      </c>
      <c r="M4" s="51"/>
    </row>
    <row r="5" spans="1:13" x14ac:dyDescent="0.25">
      <c r="A5" t="s">
        <v>53</v>
      </c>
      <c r="B5" s="53" t="s">
        <v>58</v>
      </c>
      <c r="C5" s="53"/>
      <c r="D5" t="s">
        <v>60</v>
      </c>
      <c r="G5" s="64" t="s">
        <v>6</v>
      </c>
      <c r="H5" s="49">
        <v>10</v>
      </c>
      <c r="I5" s="72"/>
      <c r="J5" s="64" t="s">
        <v>54</v>
      </c>
      <c r="K5" s="49">
        <v>20</v>
      </c>
      <c r="L5" s="66">
        <f>K6*K4</f>
        <v>20</v>
      </c>
      <c r="M5" s="51"/>
    </row>
    <row r="6" spans="1:13" x14ac:dyDescent="0.25">
      <c r="A6" t="s">
        <v>47</v>
      </c>
      <c r="B6" s="44" t="s">
        <v>59</v>
      </c>
      <c r="C6" t="s">
        <v>8</v>
      </c>
      <c r="G6" s="64" t="s">
        <v>47</v>
      </c>
      <c r="H6" s="49"/>
      <c r="I6" s="66">
        <f>H5*H7</f>
        <v>0</v>
      </c>
      <c r="J6" s="64" t="s">
        <v>77</v>
      </c>
      <c r="K6" s="49">
        <v>2</v>
      </c>
      <c r="L6" s="66">
        <f>K5/K4</f>
        <v>2</v>
      </c>
      <c r="M6" s="51"/>
    </row>
    <row r="7" spans="1:13" x14ac:dyDescent="0.25">
      <c r="A7" t="s">
        <v>54</v>
      </c>
      <c r="B7">
        <v>0</v>
      </c>
      <c r="C7" t="s">
        <v>55</v>
      </c>
      <c r="G7" s="67" t="s">
        <v>53</v>
      </c>
      <c r="H7" s="49"/>
      <c r="I7" s="72"/>
      <c r="J7" s="64" t="s">
        <v>78</v>
      </c>
      <c r="K7" s="49">
        <v>4</v>
      </c>
      <c r="L7" s="66">
        <f>K6*2</f>
        <v>4</v>
      </c>
      <c r="M7" s="51"/>
    </row>
    <row r="8" spans="1:13" ht="15.75" thickBot="1" x14ac:dyDescent="0.3">
      <c r="A8" s="56" t="s">
        <v>69</v>
      </c>
      <c r="B8" s="56"/>
      <c r="C8" s="56"/>
      <c r="D8" s="56"/>
      <c r="G8" s="64" t="s">
        <v>64</v>
      </c>
      <c r="H8" s="50"/>
      <c r="I8" s="66">
        <f>H6/H5</f>
        <v>0</v>
      </c>
      <c r="J8" s="68" t="s">
        <v>79</v>
      </c>
      <c r="K8" s="73"/>
      <c r="L8" s="69">
        <f>K7/2</f>
        <v>2</v>
      </c>
      <c r="M8" s="51"/>
    </row>
    <row r="9" spans="1:13" ht="15.75" thickBot="1" x14ac:dyDescent="0.3">
      <c r="A9" t="s">
        <v>52</v>
      </c>
      <c r="B9" s="44" t="s">
        <v>71</v>
      </c>
      <c r="G9" s="68" t="s">
        <v>65</v>
      </c>
      <c r="H9" s="73"/>
      <c r="I9" s="69">
        <f>SQRT(2*H4/H5)</f>
        <v>2.2360679774997898</v>
      </c>
      <c r="J9" s="74"/>
      <c r="K9" s="74"/>
      <c r="L9" s="74"/>
      <c r="M9" s="51"/>
    </row>
    <row r="10" spans="1:13" x14ac:dyDescent="0.25">
      <c r="A10" t="s">
        <v>47</v>
      </c>
      <c r="B10" s="44" t="s">
        <v>70</v>
      </c>
      <c r="G10" s="59" t="s">
        <v>75</v>
      </c>
      <c r="H10" s="60"/>
      <c r="I10" s="61"/>
      <c r="J10" s="62" t="s">
        <v>29</v>
      </c>
      <c r="K10" s="46" t="s">
        <v>62</v>
      </c>
      <c r="L10" s="63" t="s">
        <v>63</v>
      </c>
    </row>
    <row r="11" spans="1:13" x14ac:dyDescent="0.25">
      <c r="G11" s="62" t="s">
        <v>29</v>
      </c>
      <c r="H11" s="46" t="s">
        <v>62</v>
      </c>
      <c r="I11" s="63" t="s">
        <v>63</v>
      </c>
      <c r="J11" s="64" t="s">
        <v>5</v>
      </c>
      <c r="K11" s="48">
        <v>5</v>
      </c>
      <c r="L11" s="65"/>
    </row>
    <row r="12" spans="1:13" x14ac:dyDescent="0.25">
      <c r="G12" s="64" t="s">
        <v>52</v>
      </c>
      <c r="H12" s="48">
        <v>7</v>
      </c>
      <c r="I12" s="58">
        <f>H15*H16+((POWER(H16,2)*H13)/2)</f>
        <v>0</v>
      </c>
      <c r="J12" s="47" t="s">
        <v>6</v>
      </c>
      <c r="K12" s="49">
        <v>-2</v>
      </c>
      <c r="L12" s="66"/>
    </row>
    <row r="13" spans="1:13" x14ac:dyDescent="0.25">
      <c r="G13" s="64" t="s">
        <v>6</v>
      </c>
      <c r="H13" s="49">
        <v>10</v>
      </c>
      <c r="I13" s="72"/>
      <c r="J13" s="57" t="s">
        <v>3</v>
      </c>
      <c r="K13" s="49"/>
      <c r="L13" s="66">
        <f>K11*K12</f>
        <v>-10</v>
      </c>
    </row>
    <row r="14" spans="1:13" x14ac:dyDescent="0.25">
      <c r="G14" s="64" t="s">
        <v>72</v>
      </c>
      <c r="H14" s="49">
        <v>12</v>
      </c>
      <c r="I14" s="72"/>
      <c r="K14" s="49"/>
      <c r="L14" s="66"/>
    </row>
    <row r="15" spans="1:13" x14ac:dyDescent="0.25">
      <c r="G15" s="67" t="s">
        <v>67</v>
      </c>
      <c r="H15" s="49">
        <v>2</v>
      </c>
      <c r="I15" s="66"/>
      <c r="K15" s="49"/>
      <c r="L15" s="66"/>
    </row>
    <row r="16" spans="1:13" x14ac:dyDescent="0.25">
      <c r="G16" s="64" t="s">
        <v>53</v>
      </c>
      <c r="H16" s="49"/>
      <c r="I16" s="66">
        <f>(H14-H15)/H13</f>
        <v>1</v>
      </c>
    </row>
    <row r="17" spans="7:9" x14ac:dyDescent="0.25">
      <c r="G17" s="64" t="s">
        <v>73</v>
      </c>
      <c r="H17" s="50"/>
      <c r="I17" s="66">
        <f>H15+H13*H16</f>
        <v>2</v>
      </c>
    </row>
    <row r="18" spans="7:9" ht="15.75" thickBot="1" x14ac:dyDescent="0.3">
      <c r="G18" s="68" t="s">
        <v>74</v>
      </c>
      <c r="H18" s="73"/>
      <c r="I18" s="69">
        <f>SQRT(POWER(H15,2)+2*H13*H12)</f>
        <v>12</v>
      </c>
    </row>
  </sheetData>
  <mergeCells count="7">
    <mergeCell ref="J1:L1"/>
    <mergeCell ref="A1:D1"/>
    <mergeCell ref="G1:I1"/>
    <mergeCell ref="G10:I10"/>
    <mergeCell ref="B5:C5"/>
    <mergeCell ref="A2:D2"/>
    <mergeCell ref="A8:D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E641-1E4C-4AD3-846C-1EDC687262F8}">
  <dimension ref="B1:T13"/>
  <sheetViews>
    <sheetView workbookViewId="0">
      <selection activeCell="R2" sqref="R2:T8"/>
    </sheetView>
  </sheetViews>
  <sheetFormatPr defaultRowHeight="15" x14ac:dyDescent="0.25"/>
  <sheetData>
    <row r="1" spans="2:20" ht="15.75" thickBot="1" x14ac:dyDescent="0.3">
      <c r="B1" s="40" t="s">
        <v>41</v>
      </c>
      <c r="C1" s="41"/>
      <c r="D1" s="42"/>
      <c r="F1" s="36" t="s">
        <v>51</v>
      </c>
      <c r="G1" s="35"/>
      <c r="H1" s="34"/>
      <c r="J1" s="39" t="s">
        <v>39</v>
      </c>
      <c r="K1" s="38"/>
      <c r="L1" s="37"/>
      <c r="N1" s="39" t="s">
        <v>50</v>
      </c>
      <c r="O1" s="38"/>
      <c r="P1" s="37"/>
      <c r="R1" s="39" t="s">
        <v>40</v>
      </c>
      <c r="S1" s="38"/>
      <c r="T1" s="37"/>
    </row>
    <row r="2" spans="2:20" x14ac:dyDescent="0.25">
      <c r="B2" s="13" t="s">
        <v>26</v>
      </c>
      <c r="C2" s="28"/>
      <c r="D2" s="26">
        <v>5</v>
      </c>
      <c r="F2" s="43" t="s">
        <v>29</v>
      </c>
      <c r="G2" s="17" t="s">
        <v>30</v>
      </c>
      <c r="H2" s="18" t="s">
        <v>31</v>
      </c>
      <c r="J2" s="43" t="s">
        <v>29</v>
      </c>
      <c r="K2" s="17" t="s">
        <v>30</v>
      </c>
      <c r="L2" s="18" t="s">
        <v>31</v>
      </c>
      <c r="N2" s="43" t="s">
        <v>29</v>
      </c>
      <c r="O2" s="17" t="s">
        <v>30</v>
      </c>
      <c r="P2" s="18" t="s">
        <v>31</v>
      </c>
    </row>
    <row r="3" spans="2:20" x14ac:dyDescent="0.25">
      <c r="B3" s="29" t="s">
        <v>27</v>
      </c>
      <c r="C3" s="30"/>
      <c r="D3" s="26">
        <v>-8</v>
      </c>
      <c r="F3" s="19" t="s">
        <v>5</v>
      </c>
      <c r="G3" s="15">
        <v>2</v>
      </c>
      <c r="H3" s="20"/>
      <c r="J3" s="14" t="s">
        <v>5</v>
      </c>
      <c r="K3" s="14"/>
      <c r="L3" s="14"/>
      <c r="N3" s="14" t="s">
        <v>5</v>
      </c>
      <c r="O3" s="14">
        <v>8</v>
      </c>
      <c r="P3" s="14"/>
    </row>
    <row r="4" spans="2:20" ht="15.75" thickBot="1" x14ac:dyDescent="0.3">
      <c r="B4" s="31" t="s">
        <v>28</v>
      </c>
      <c r="C4" s="32"/>
      <c r="D4" s="27">
        <f>SQRT(POWER(D2,2)+POWER(D3,2))</f>
        <v>9.4339811320566032</v>
      </c>
      <c r="F4" s="21" t="s">
        <v>6</v>
      </c>
      <c r="G4" s="16">
        <v>10</v>
      </c>
      <c r="H4" s="22"/>
      <c r="J4" s="14" t="s">
        <v>38</v>
      </c>
      <c r="K4" s="14"/>
      <c r="L4" s="14"/>
      <c r="N4" s="14" t="s">
        <v>38</v>
      </c>
      <c r="O4">
        <v>-2</v>
      </c>
      <c r="P4" t="e">
        <f>O6/O5</f>
        <v>#DIV/0!</v>
      </c>
    </row>
    <row r="5" spans="2:20" x14ac:dyDescent="0.25">
      <c r="B5" s="33" t="s">
        <v>29</v>
      </c>
      <c r="C5" s="17" t="s">
        <v>30</v>
      </c>
      <c r="D5" s="18" t="s">
        <v>31</v>
      </c>
      <c r="F5" s="21" t="s">
        <v>37</v>
      </c>
      <c r="G5" s="16"/>
      <c r="H5" s="22">
        <f>G3*G4+H8</f>
        <v>32.036300463040966</v>
      </c>
      <c r="N5" t="s">
        <v>47</v>
      </c>
      <c r="P5">
        <f>O4*O6+4</f>
        <v>-4</v>
      </c>
      <c r="Q5" s="44" t="s">
        <v>49</v>
      </c>
    </row>
    <row r="6" spans="2:20" x14ac:dyDescent="0.25">
      <c r="B6" s="19" t="s">
        <v>5</v>
      </c>
      <c r="C6" s="15">
        <v>2.8</v>
      </c>
      <c r="D6" s="20">
        <f>C8/C7</f>
        <v>2.8</v>
      </c>
      <c r="F6" s="21" t="s">
        <v>3</v>
      </c>
      <c r="G6" s="16"/>
      <c r="H6" s="22">
        <f>G9*G3</f>
        <v>20</v>
      </c>
      <c r="N6" t="s">
        <v>48</v>
      </c>
      <c r="O6">
        <v>4</v>
      </c>
      <c r="P6" t="e">
        <f>O4/O5</f>
        <v>#DIV/0!</v>
      </c>
    </row>
    <row r="7" spans="2:20" x14ac:dyDescent="0.25">
      <c r="B7" s="21" t="s">
        <v>6</v>
      </c>
      <c r="C7" s="16">
        <v>3.3692789757345012</v>
      </c>
      <c r="D7" s="22">
        <f>C8/C6</f>
        <v>3.3692789757345012</v>
      </c>
      <c r="F7" s="21" t="s">
        <v>36</v>
      </c>
      <c r="G7" s="16"/>
      <c r="H7" s="22">
        <f>COS(G10*PI()/180)*H6</f>
        <v>15.972710200945857</v>
      </c>
    </row>
    <row r="8" spans="2:20" ht="15.75" thickBot="1" x14ac:dyDescent="0.3">
      <c r="B8" s="23" t="s">
        <v>32</v>
      </c>
      <c r="C8" s="24">
        <v>9.4339811320566032</v>
      </c>
      <c r="D8" s="25">
        <f>C7*C6</f>
        <v>9.4339811320566032</v>
      </c>
      <c r="F8" s="21" t="s">
        <v>35</v>
      </c>
      <c r="G8" s="16"/>
      <c r="H8" s="22">
        <f>SIN(G10*PI()/180)*H6</f>
        <v>12.036300463040966</v>
      </c>
    </row>
    <row r="9" spans="2:20" x14ac:dyDescent="0.25">
      <c r="F9" s="21" t="s">
        <v>34</v>
      </c>
      <c r="G9" s="16">
        <v>10</v>
      </c>
      <c r="H9" s="22"/>
    </row>
    <row r="10" spans="2:20" ht="15.75" thickBot="1" x14ac:dyDescent="0.3">
      <c r="F10" s="23" t="s">
        <v>33</v>
      </c>
      <c r="G10" s="24">
        <v>37</v>
      </c>
      <c r="H10" s="25"/>
    </row>
    <row r="12" spans="2:20" x14ac:dyDescent="0.25">
      <c r="K12" s="14"/>
    </row>
    <row r="13" spans="2:20" x14ac:dyDescent="0.25">
      <c r="K13" s="14"/>
    </row>
  </sheetData>
  <mergeCells count="8">
    <mergeCell ref="F1:H1"/>
    <mergeCell ref="J1:L1"/>
    <mergeCell ref="N1:P1"/>
    <mergeCell ref="R1:T1"/>
    <mergeCell ref="B1:D1"/>
    <mergeCell ref="B2:C2"/>
    <mergeCell ref="B3:C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Leis de N</vt:lpstr>
      <vt:lpstr>Queda Livre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Guilh</cp:lastModifiedBy>
  <dcterms:created xsi:type="dcterms:W3CDTF">2023-03-14T22:43:23Z</dcterms:created>
  <dcterms:modified xsi:type="dcterms:W3CDTF">2023-03-16T01:15:07Z</dcterms:modified>
</cp:coreProperties>
</file>