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-DRIVE\RH\banco_horas\new\"/>
    </mc:Choice>
  </mc:AlternateContent>
  <xr:revisionPtr revIDLastSave="0" documentId="13_ncr:1_{91669013-D6CA-4CFC-A858-C7F4B5F46ED9}" xr6:coauthVersionLast="47" xr6:coauthVersionMax="47" xr10:uidLastSave="{00000000-0000-0000-0000-000000000000}"/>
  <bookViews>
    <workbookView xWindow="-120" yWindow="-120" windowWidth="29040" windowHeight="16440" firstSheet="1" activeTab="2" xr2:uid="{33869090-8263-4034-81E6-42B2CE9ADC5A}"/>
  </bookViews>
  <sheets>
    <sheet name="parametro" sheetId="4" state="hidden" r:id="rId1"/>
    <sheet name="empregados" sheetId="1" r:id="rId2"/>
    <sheet name="acrescimos" sheetId="2" r:id="rId3"/>
    <sheet name="descontos" sheetId="5" r:id="rId4"/>
  </sheets>
  <definedNames>
    <definedName name="meses">parametro!$B$3:$B$14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D8" i="5"/>
  <c r="D2" i="5"/>
  <c r="D3" i="5"/>
  <c r="D4" i="5"/>
  <c r="D5" i="5"/>
  <c r="D6" i="5"/>
  <c r="D7" i="5"/>
  <c r="B7" i="5"/>
  <c r="B6" i="5"/>
  <c r="B6" i="2"/>
  <c r="E6" i="2"/>
  <c r="C6" i="1" s="1"/>
  <c r="D6" i="1"/>
  <c r="D2" i="1"/>
  <c r="D3" i="1"/>
  <c r="D4" i="1"/>
  <c r="D5" i="1"/>
  <c r="E2" i="2"/>
  <c r="C2" i="1" s="1"/>
  <c r="E3" i="2"/>
  <c r="C3" i="1" s="1"/>
  <c r="E4" i="2"/>
  <c r="C4" i="1" s="1"/>
  <c r="E5" i="2"/>
  <c r="C5" i="1" s="1"/>
  <c r="E5" i="1" s="1"/>
  <c r="B5" i="5"/>
  <c r="B4" i="5"/>
  <c r="B3" i="5"/>
  <c r="B2" i="5"/>
  <c r="B2" i="2"/>
  <c r="B3" i="2"/>
  <c r="B4" i="2"/>
  <c r="B5" i="2"/>
  <c r="E6" i="1" l="1"/>
  <c r="E3" i="1"/>
  <c r="E4" i="1"/>
  <c r="E2" i="1"/>
</calcChain>
</file>

<file path=xl/sharedStrings.xml><?xml version="1.0" encoding="utf-8"?>
<sst xmlns="http://schemas.openxmlformats.org/spreadsheetml/2006/main" count="39" uniqueCount="29">
  <si>
    <t>matricula</t>
  </si>
  <si>
    <t>nome</t>
  </si>
  <si>
    <t>Ronaldo</t>
  </si>
  <si>
    <t>Pedro</t>
  </si>
  <si>
    <t>Lucas</t>
  </si>
  <si>
    <t>Marcelo</t>
  </si>
  <si>
    <t>hora_extra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</si>
  <si>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</si>
  <si>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</si>
  <si>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</si>
  <si>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</si>
  <si>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</si>
  <si>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</si>
  <si>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</si>
  <si>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</si>
  <si>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</si>
  <si>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</si>
  <si>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</si>
  <si>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</si>
  <si>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</si>
  <si>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evento</t>
  </si>
  <si>
    <t>data</t>
  </si>
  <si>
    <t>banco_saldo</t>
  </si>
  <si>
    <t>banco_acrescimos</t>
  </si>
  <si>
    <t>banco_descontos</t>
  </si>
  <si>
    <t>hora_banco</t>
  </si>
  <si>
    <t>mes</t>
  </si>
  <si>
    <t>kio</t>
  </si>
  <si>
    <t>horas_descontadas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</si>
</sst>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_-;\-* \-#,##0.00_-;_-* &quot;-&quot;??_-;_-@"/>
    <numFmt numFmtId="165" formatCode="_-#,##0.00_-;\-\ #,##0.00_-;_-\ &quot;-&quot;??_-;_-@_-"/>
    <numFmt numFmtId="166" formatCode="* #,##0.00;* \-#,##0.00;* &quot;-&quot;??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font>
        <color rgb="FFFF0000"/>
      </font>
      <fill>
        <patternFill patternType="none">
          <bgColor auto="1"/>
        </patternFill>
      </fill>
    </dxf>
    <dxf>
      <font>
        <color rgb="FF0000FF"/>
      </font>
    </dxf>
    <dxf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</dxf>
    <dxf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6" formatCode="* #,##0.00;* \-#,##0.00;* &quot;-&quot;??;@"/>
      <alignment horizontal="right" vertical="center" textRotation="0" wrapText="0" indent="0" justifyLastLine="0" shrinkToFit="0" readingOrder="0"/>
    </dxf>
    <dxf>
      <numFmt numFmtId="164" formatCode="_-* #,##0.00_-;\-* \-#,##0.00_-;_-* &quot;-&quot;??_-;_-@"/>
      <alignment horizontal="center" vertical="center" textRotation="0" wrapText="0" indent="0" justifyLastLine="0" shrinkToFit="0" readingOrder="0"/>
    </dxf>
    <dxf>
      <numFmt numFmtId="164" formatCode="_-* #,##0.00_-;\-* \-#,##0.00_-;_-* &quot;-&quot;??_-;_-@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94A87-79AB-47E1-9633-48B3C142AF7A}" name="tbl_empregados" displayName="tbl_empregados" ref="A1:E6" totalsRowShown="0">
  <autoFilter ref="A1:E6" xr:uid="{B0994A87-79AB-47E1-9633-48B3C142AF7A}"/>
  <tableColumns count="5">
    <tableColumn id="1" xr3:uid="{327B19E7-13BA-4C5F-95D4-F77AF2894414}" name="matricula" dataDxfId="15"/>
    <tableColumn id="2" xr3:uid="{16279340-5B86-4D8F-8695-CA72B3AA4D15}" name="nome"/>
    <tableColumn id="3" xr3:uid="{FEB117EB-B9AE-4570-AA2A-FF4F442B7C13}" name="banco_acrescimos" dataDxfId="14">
      <calculatedColumnFormula>SUMIF(tbl_acrescimos[matricula],tbl_empregados[[#This Row],[matricula]],tbl_acrescimos[hora_banco])</calculatedColumnFormula>
    </tableColumn>
    <tableColumn id="4" xr3:uid="{05849587-37AE-4101-BE8A-320ED08A15E4}" name="banco_descontos" dataDxfId="13">
      <calculatedColumnFormula>SUMIF(tbl_acrescimos5[matricula],tbl_empregados[[#This Row],[matricula]],tbl_acrescimos5[horas_descontadas])</calculatedColumnFormula>
    </tableColumn>
    <tableColumn id="5" xr3:uid="{3E46C173-7204-4413-9927-527DDE45C477}" name="banco_saldo" dataDxfId="12">
      <calculatedColumnFormula>tbl_empregados[[#This Row],[banco_acrescimos]]-tbl_empregados[[#This Row],[banco_descontos]]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26626-99DD-4201-ABFE-6DEE82E333D7}" name="tbl_acrescimos" displayName="tbl_acrescimos" ref="A1:E6" totalsRowShown="0">
  <autoFilter ref="A1:E6" xr:uid="{35826626-99DD-4201-ABFE-6DEE82E333D7}"/>
  <tableColumns count="5">
    <tableColumn id="1" xr3:uid="{A1D995EF-CBFE-46B7-95FC-1A0C005FBE3B}" name="matricula" dataDxfId="11"/>
    <tableColumn id="2" xr3:uid="{DF0AE4B1-9576-4C7C-A8DD-4270716D289E}" name="nome" dataDxfId="10">
      <calculatedColumnFormula>VLOOKUP(tbl_acrescimos[[#This Row],[matricula]],tbl_empregados[],2,0)</calculatedColumnFormula>
    </tableColumn>
    <tableColumn id="4" xr3:uid="{E371D120-AB56-4258-A940-46540ED78C78}" name="mes" dataDxfId="9"/>
    <tableColumn id="3" xr3:uid="{74848FA8-2440-4D54-9F8F-3352FD70CE79}" name="hora_extra" dataDxfId="8"/>
    <tableColumn id="5" xr3:uid="{8F39B1CE-5DD3-4992-B056-3C816AE1CC81}" name="hora_banco" dataDxfId="7">
      <calculatedColumnFormula>tbl_acrescimos[[#This Row],[hora_extra]]/2*1.6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A9AA69-8DE5-4299-95F4-6E0704297FD1}" name="tbl_acrescimos5" displayName="tbl_acrescimos5" ref="A1:F8" totalsRowShown="0">
  <autoFilter ref="A1:F8" xr:uid="{80A9AA69-8DE5-4299-95F4-6E0704297FD1}"/>
  <tableColumns count="6">
    <tableColumn id="1" xr3:uid="{EC05B612-7EC7-420D-AB2D-00E100F804DA}" name="matricula" dataDxfId="6"/>
    <tableColumn id="2" xr3:uid="{53EA78A5-83D2-4E91-A26B-62E0ED5B462F}" name="nome" dataDxfId="5">
      <calculatedColumnFormula>VLOOKUP(tbl_acrescimos5[[#This Row],[matricula]],tbl_empregados[],2,0)</calculatedColumnFormula>
    </tableColumn>
    <tableColumn id="6" xr3:uid="{457C83DC-DF29-4F72-828E-80CF1F6C794F}" name="data" dataDxfId="4"/>
    <tableColumn id="4" xr3:uid="{DCAE5106-53B1-416B-BF56-6715F1869158}" name="mes" dataDxfId="3">
      <calculatedColumnFormula>IF(DAY(tbl_acrescimos5[[#This Row],[data]])&gt;20,TEXT(DATE(YEAR(tbl_acrescimos5[[#This Row],[data]]),MONTH(tbl_acrescimos5[[#This Row],[data]])+1,1),"mmmm"),TEXT(tbl_acrescimos5[[#This Row],[data]],"mmmm"))</calculatedColumnFormula>
    </tableColumn>
    <tableColumn id="3" xr3:uid="{37E6418E-E9E0-4072-ACE4-87DE319FB51F}" name="evento"/>
    <tableColumn id="5" xr3:uid="{13B179EE-B97B-43EB-9379-A3C78AF63B1C}" name="horas_descontada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F875-7E18-454D-BA73-C43788C1C452}">
  <dimension ref="B2:B14"/>
  <sheetViews>
    <sheetView workbookViewId="0">
      <selection activeCell="B3" sqref="B3:B14"/>
    </sheetView>
  </sheetViews>
  <sheetFormatPr defaultRowHeight="15" x14ac:dyDescent="0.25"/>
  <cols>
    <col min="2" max="2" width="10.85546875" customWidth="1"/>
  </cols>
  <sheetData>
    <row r="2" spans="2:2" x14ac:dyDescent="0.25">
      <c r="B2" s="2" t="s">
        <v>7</v>
      </c>
    </row>
    <row r="3" spans="2:2" x14ac:dyDescent="0.25">
      <c r="B3" t="s">
        <v>8</v>
      </c>
    </row>
    <row r="4" spans="2:2" x14ac:dyDescent="0.25">
      <c r="B4" t="s">
        <v>9</v>
      </c>
    </row>
    <row r="5" spans="2:2" x14ac:dyDescent="0.25">
      <c r="B5" t="s">
        <v>10</v>
      </c>
    </row>
    <row r="6" spans="2:2" x14ac:dyDescent="0.25">
      <c r="B6" t="s">
        <v>11</v>
      </c>
    </row>
    <row r="7" spans="2:2" x14ac:dyDescent="0.25">
      <c r="B7" t="s">
        <v>12</v>
      </c>
    </row>
    <row r="8" spans="2:2" x14ac:dyDescent="0.25">
      <c r="B8" t="s">
        <v>13</v>
      </c>
    </row>
    <row r="9" spans="2:2" x14ac:dyDescent="0.25">
      <c r="B9" t="s">
        <v>14</v>
      </c>
    </row>
    <row r="10" spans="2:2" x14ac:dyDescent="0.25">
      <c r="B10" t="s">
        <v>15</v>
      </c>
    </row>
    <row r="11" spans="2:2" x14ac:dyDescent="0.25">
      <c r="B11" t="s">
        <v>16</v>
      </c>
    </row>
    <row r="12" spans="2:2" x14ac:dyDescent="0.25">
      <c r="B12" t="s">
        <v>17</v>
      </c>
    </row>
    <row r="13" spans="2:2" x14ac:dyDescent="0.25">
      <c r="B13" t="s">
        <v>18</v>
      </c>
    </row>
    <row r="14" spans="2:2" x14ac:dyDescent="0.25">
      <c r="B14" t="s">
        <v>19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6557-DE1A-4C10-AD6C-0C89A55F2D41}">
  <dimension ref="A1:E6"/>
  <sheetViews>
    <sheetView showGridLines="0" workbookViewId="0">
      <selection activeCell="C31" sqref="C31"/>
    </sheetView>
  </sheetViews>
  <sheetFormatPr defaultRowHeight="15" x14ac:dyDescent="0.25"/>
  <cols>
    <col min="1" max="1" width="13.85546875" style="1" customWidth="1"/>
    <col min="2" max="2" width="14.7109375" customWidth="1"/>
    <col min="3" max="3" width="19.5703125" bestFit="1" customWidth="1"/>
    <col min="4" max="4" width="18.7109375" bestFit="1" customWidth="1"/>
    <col min="5" max="5" width="16" style="7" customWidth="1"/>
  </cols>
  <sheetData>
    <row r="1" spans="1:5" x14ac:dyDescent="0.25">
      <c r="A1" s="1" t="s">
        <v>0</v>
      </c>
      <c r="B1" t="s">
        <v>1</v>
      </c>
      <c r="C1" s="3" t="s">
        <v>23</v>
      </c>
      <c r="D1" s="3" t="s">
        <v>24</v>
      </c>
      <c r="E1" s="7" t="s">
        <v>22</v>
      </c>
    </row>
    <row r="2" spans="1:5" x14ac:dyDescent="0.25">
      <c r="A2" s="1">
        <v>456</v>
      </c>
      <c r="B2" t="s">
        <v>2</v>
      </c>
      <c r="C2" s="6">
        <f>SUMIF(tbl_acrescimos[matricula],tbl_empregados[[#This Row],[matricula]],tbl_acrescimos[hora_banco])</f>
        <v>37.6</v>
      </c>
      <c r="D2" s="6">
        <f>SUMIF(tbl_acrescimos5[matricula],tbl_empregados[[#This Row],[matricula]],tbl_acrescimos5[horas_descontadas])</f>
        <v>6.2</v>
      </c>
      <c r="E2" s="8">
        <f>tbl_empregados[[#This Row],[banco_acrescimos]]-tbl_empregados[[#This Row],[banco_descontos]]</f>
        <v>31.400000000000002</v>
      </c>
    </row>
    <row r="3" spans="1:5" x14ac:dyDescent="0.25">
      <c r="A3" s="1">
        <v>987</v>
      </c>
      <c r="B3" t="s">
        <v>3</v>
      </c>
      <c r="C3" s="6">
        <f>SUMIF(tbl_acrescimos[matricula],tbl_empregados[[#This Row],[matricula]],tbl_acrescimos[hora_banco])</f>
        <v>40</v>
      </c>
      <c r="D3" s="6">
        <f>SUMIF(tbl_acrescimos5[matricula],tbl_empregados[[#This Row],[matricula]],tbl_acrescimos5[horas_descontadas])</f>
        <v>2</v>
      </c>
      <c r="E3" s="8">
        <f>tbl_empregados[[#This Row],[banco_acrescimos]]-tbl_empregados[[#This Row],[banco_descontos]]</f>
        <v>38</v>
      </c>
    </row>
    <row r="4" spans="1:5" x14ac:dyDescent="0.25">
      <c r="A4" s="1">
        <v>856</v>
      </c>
      <c r="B4" t="s">
        <v>4</v>
      </c>
      <c r="C4" s="6">
        <f>SUMIF(tbl_acrescimos[matricula],tbl_empregados[[#This Row],[matricula]],tbl_acrescimos[hora_banco])</f>
        <v>16</v>
      </c>
      <c r="D4" s="6">
        <f>SUMIF(tbl_acrescimos5[matricula],tbl_empregados[[#This Row],[matricula]],tbl_acrescimos5[horas_descontadas])</f>
        <v>6</v>
      </c>
      <c r="E4" s="8">
        <f>tbl_empregados[[#This Row],[banco_acrescimos]]-tbl_empregados[[#This Row],[banco_descontos]]</f>
        <v>10</v>
      </c>
    </row>
    <row r="5" spans="1:5" x14ac:dyDescent="0.25">
      <c r="A5" s="1">
        <v>654</v>
      </c>
      <c r="B5" t="s">
        <v>5</v>
      </c>
      <c r="C5" s="6">
        <f>SUMIF(tbl_acrescimos[matricula],tbl_empregados[[#This Row],[matricula]],tbl_acrescimos[hora_banco])</f>
        <v>8</v>
      </c>
      <c r="D5" s="6">
        <f>SUMIF(tbl_acrescimos5[matricula],tbl_empregados[[#This Row],[matricula]],tbl_acrescimos5[horas_descontadas])</f>
        <v>10</v>
      </c>
      <c r="E5" s="8">
        <f>tbl_empregados[[#This Row],[banco_acrescimos]]-tbl_empregados[[#This Row],[banco_descontos]]</f>
        <v>-2</v>
      </c>
    </row>
    <row r="6" spans="1:5" x14ac:dyDescent="0.25">
      <c r="A6" s="1">
        <v>655</v>
      </c>
      <c r="B6" t="s">
        <v>27</v>
      </c>
      <c r="C6" s="6">
        <f>SUMIF(tbl_acrescimos[matricula],tbl_empregados[[#This Row],[matricula]],tbl_acrescimos[hora_banco])</f>
        <v>0</v>
      </c>
      <c r="D6" s="6">
        <f>SUMIF(tbl_acrescimos5[matricula],tbl_empregados[[#This Row],[matricula]],tbl_acrescimos5[horas_descontadas])</f>
        <v>9</v>
      </c>
      <c r="E6" s="8">
        <f>tbl_empregados[[#This Row],[banco_acrescimos]]-tbl_empregados[[#This Row],[banco_descontos]]</f>
        <v>-9</v>
      </c>
    </row>
  </sheetData>
  <conditionalFormatting sqref="E2:E6">
    <cfRule type="expression" dxfId="1" priority="1">
      <formula>$E2&gt;0</formula>
    </cfRule>
    <cfRule type="expression" dxfId="0" priority="2">
      <formula>$E2&lt;0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3BE9-1898-459A-A476-52EEBB1E0FE4}">
  <dimension ref="A1:E7"/>
  <sheetViews>
    <sheetView showGridLines="0" tabSelected="1" workbookViewId="0">
      <selection activeCell="D41" sqref="D41"/>
    </sheetView>
  </sheetViews>
  <sheetFormatPr defaultRowHeight="15" x14ac:dyDescent="0.25"/>
  <cols>
    <col min="1" max="1" width="13.85546875" bestFit="1" customWidth="1"/>
    <col min="2" max="2" width="12.42578125" customWidth="1"/>
    <col min="3" max="3" width="13.7109375" style="3" bestFit="1" customWidth="1"/>
    <col min="4" max="4" width="16.5703125" style="4" bestFit="1" customWidth="1"/>
    <col min="5" max="5" width="13.5703125" bestFit="1" customWidth="1"/>
  </cols>
  <sheetData>
    <row r="1" spans="1:5" x14ac:dyDescent="0.25">
      <c r="A1" s="1" t="s">
        <v>0</v>
      </c>
      <c r="B1" t="s">
        <v>1</v>
      </c>
      <c r="C1" s="3" t="s">
        <v>26</v>
      </c>
      <c r="D1" s="4" t="s">
        <v>6</v>
      </c>
      <c r="E1" t="s">
        <v>25</v>
      </c>
    </row>
    <row r="2" spans="1:5" x14ac:dyDescent="0.25">
      <c r="A2" s="1">
        <v>456</v>
      </c>
      <c r="B2" t="str">
        <f>VLOOKUP(tbl_acrescimos[[#This Row],[matricula]],tbl_empregados[],2,0)</f>
        <v>Ronaldo</v>
      </c>
      <c r="C2" s="3" t="s">
        <v>13</v>
      </c>
      <c r="D2" s="4">
        <v>47</v>
      </c>
      <c r="E2" s="5">
        <f>tbl_acrescimos[[#This Row],[hora_extra]]/2*1.6</f>
        <v>37.6</v>
      </c>
    </row>
    <row r="3" spans="1:5" x14ac:dyDescent="0.25">
      <c r="A3" s="1">
        <v>987</v>
      </c>
      <c r="B3" t="str">
        <f>VLOOKUP(tbl_acrescimos[[#This Row],[matricula]],tbl_empregados[],2,0)</f>
        <v>Pedro</v>
      </c>
      <c r="C3" s="3" t="s">
        <v>13</v>
      </c>
      <c r="D3" s="4">
        <v>50</v>
      </c>
      <c r="E3" s="5">
        <f>tbl_acrescimos[[#This Row],[hora_extra]]/2*1.6</f>
        <v>40</v>
      </c>
    </row>
    <row r="4" spans="1:5" x14ac:dyDescent="0.25">
      <c r="A4" s="1">
        <v>856</v>
      </c>
      <c r="B4" t="str">
        <f>VLOOKUP(tbl_acrescimos[[#This Row],[matricula]],tbl_empregados[],2,0)</f>
        <v>Lucas</v>
      </c>
      <c r="C4" s="3" t="s">
        <v>13</v>
      </c>
      <c r="D4" s="4">
        <v>20</v>
      </c>
      <c r="E4" s="5">
        <f>tbl_acrescimos[[#This Row],[hora_extra]]/2*1.6</f>
        <v>16</v>
      </c>
    </row>
    <row r="5" spans="1:5" x14ac:dyDescent="0.25">
      <c r="A5" s="1">
        <v>654</v>
      </c>
      <c r="B5" t="str">
        <f>VLOOKUP(tbl_acrescimos[[#This Row],[matricula]],tbl_empregados[],2,0)</f>
        <v>Marcelo</v>
      </c>
      <c r="C5" s="3" t="s">
        <v>13</v>
      </c>
      <c r="D5" s="4">
        <v>10</v>
      </c>
      <c r="E5" s="5">
        <f>tbl_acrescimos[[#This Row],[hora_extra]]/2*1.6</f>
        <v>8</v>
      </c>
    </row>
    <row r="6" spans="1:5" x14ac:dyDescent="0.25">
      <c r="A6" s="1">
        <v>655</v>
      </c>
      <c r="B6" t="str">
        <f>VLOOKUP(tbl_acrescimos[[#This Row],[matricula]],tbl_empregados[],2,0)</f>
        <v>kio</v>
      </c>
      <c r="C6" s="3" t="s">
        <v>13</v>
      </c>
      <c r="D6" s="4">
        <v>0</v>
      </c>
      <c r="E6" s="5">
        <f>tbl_acrescimos[[#This Row],[hora_extra]]/2*1.6</f>
        <v>0</v>
      </c>
    </row>
    <row r="7" spans="1:5" x14ac:dyDescent="0.25">
      <c r="A7" s="1"/>
    </row>
  </sheetData>
  <dataValidations count="2">
    <dataValidation type="list" allowBlank="1" showInputMessage="1" showErrorMessage="1" errorTitle="mês inválido" error="insira o nome do mês, por extenso e todo em minúsculo" promptTitle="meses" prompt="insira o nome do mês, por extenso e todo em minúsculo" sqref="C2:C6" xr:uid="{04759205-2BFC-4070-A244-D3C857664B41}">
      <formula1>meses</formula1>
    </dataValidation>
    <dataValidation type="decimal" operator="greaterThanOrEqual" allowBlank="1" showInputMessage="1" showErrorMessage="1" promptTitle="Quantidade de horas acrescidas" prompt="Informe um valor maior ou igual a 0" sqref="D2:D6" xr:uid="{3F786364-43AB-4BC1-8BA4-0CDCE806564A}">
      <formula1>0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F4AF-CFBF-4FD0-9C16-35ABDB92D32F}">
  <dimension ref="A1:F8"/>
  <sheetViews>
    <sheetView showGridLines="0" workbookViewId="0">
      <selection activeCell="B10" sqref="B10"/>
    </sheetView>
  </sheetViews>
  <sheetFormatPr defaultRowHeight="15" x14ac:dyDescent="0.25"/>
  <cols>
    <col min="3" max="3" width="15.28515625" style="3" customWidth="1"/>
    <col min="4" max="4" width="14.140625" customWidth="1"/>
    <col min="5" max="5" width="22.85546875" style="4" customWidth="1"/>
    <col min="6" max="6" width="23.28515625" bestFit="1" customWidth="1"/>
  </cols>
  <sheetData>
    <row r="1" spans="1:6" x14ac:dyDescent="0.25">
      <c r="A1" s="1" t="s">
        <v>0</v>
      </c>
      <c r="B1" t="s">
        <v>1</v>
      </c>
      <c r="C1" s="3" t="s">
        <v>21</v>
      </c>
      <c r="D1" s="3" t="s">
        <v>26</v>
      </c>
      <c r="E1" t="s">
        <v>20</v>
      </c>
      <c r="F1" s="4" t="s">
        <v>28</v>
      </c>
    </row>
    <row r="2" spans="1:6" x14ac:dyDescent="0.25">
      <c r="A2" s="1">
        <v>456</v>
      </c>
      <c r="B2" t="str">
        <f>VLOOKUP(tbl_acrescimos5[[#This Row],[matricula]],tbl_empregados[],2,0)</f>
        <v>Ronaldo</v>
      </c>
      <c r="C2" s="9">
        <v>45859</v>
      </c>
      <c r="D2" s="3" t="str">
        <f>IF(DAY(tbl_acrescimos5[[#This Row],[data]])&gt;20,TEXT(DATE(YEAR(tbl_acrescimos5[[#This Row],[data]]),MONTH(tbl_acrescimos5[[#This Row],[data]])+1,1),"mmmm"),TEXT(tbl_acrescimos5[[#This Row],[data]],"mmmm"))</f>
        <v>agosto</v>
      </c>
      <c r="E2"/>
      <c r="F2" s="4">
        <v>1</v>
      </c>
    </row>
    <row r="3" spans="1:6" x14ac:dyDescent="0.25">
      <c r="A3" s="1">
        <v>987</v>
      </c>
      <c r="B3" t="str">
        <f>VLOOKUP(tbl_acrescimos5[[#This Row],[matricula]],tbl_empregados[],2,0)</f>
        <v>Pedro</v>
      </c>
      <c r="C3" s="9">
        <v>45860</v>
      </c>
      <c r="D3" s="3" t="str">
        <f>IF(DAY(tbl_acrescimos5[[#This Row],[data]])&gt;20,TEXT(DATE(YEAR(tbl_acrescimos5[[#This Row],[data]]),MONTH(tbl_acrescimos5[[#This Row],[data]])+1,1),"mmmm"),TEXT(tbl_acrescimos5[[#This Row],[data]],"mmmm"))</f>
        <v>agosto</v>
      </c>
      <c r="E3"/>
      <c r="F3" s="4">
        <v>2</v>
      </c>
    </row>
    <row r="4" spans="1:6" x14ac:dyDescent="0.25">
      <c r="A4" s="1">
        <v>856</v>
      </c>
      <c r="B4" t="str">
        <f>VLOOKUP(tbl_acrescimos5[[#This Row],[matricula]],tbl_empregados[],2,0)</f>
        <v>Lucas</v>
      </c>
      <c r="C4" s="9">
        <v>45861</v>
      </c>
      <c r="D4" s="3" t="str">
        <f>IF(DAY(tbl_acrescimos5[[#This Row],[data]])&gt;20,TEXT(DATE(YEAR(tbl_acrescimos5[[#This Row],[data]]),MONTH(tbl_acrescimos5[[#This Row],[data]])+1,1),"mmmm"),TEXT(tbl_acrescimos5[[#This Row],[data]],"mmmm"))</f>
        <v>agosto</v>
      </c>
      <c r="E4"/>
      <c r="F4" s="4">
        <v>6</v>
      </c>
    </row>
    <row r="5" spans="1:6" x14ac:dyDescent="0.25">
      <c r="A5" s="1">
        <v>654</v>
      </c>
      <c r="B5" t="str">
        <f>VLOOKUP(tbl_acrescimos5[[#This Row],[matricula]],tbl_empregados[],2,0)</f>
        <v>Marcelo</v>
      </c>
      <c r="C5" s="9">
        <v>45856</v>
      </c>
      <c r="D5" s="3" t="str">
        <f>IF(DAY(tbl_acrescimos5[[#This Row],[data]])&gt;20,TEXT(DATE(YEAR(tbl_acrescimos5[[#This Row],[data]]),MONTH(tbl_acrescimos5[[#This Row],[data]])+1,1),"mmmm"),TEXT(tbl_acrescimos5[[#This Row],[data]],"mmmm"))</f>
        <v>julho</v>
      </c>
      <c r="E5"/>
      <c r="F5" s="4">
        <v>10</v>
      </c>
    </row>
    <row r="6" spans="1:6" x14ac:dyDescent="0.25">
      <c r="A6" s="1">
        <v>655</v>
      </c>
      <c r="B6" t="str">
        <f>VLOOKUP(tbl_acrescimos5[[#This Row],[matricula]],tbl_empregados[],2,0)</f>
        <v>kio</v>
      </c>
      <c r="C6" s="9">
        <v>45853</v>
      </c>
      <c r="D6" s="3" t="str">
        <f>IF(DAY(tbl_acrescimos5[[#This Row],[data]])&gt;20,TEXT(DATE(YEAR(tbl_acrescimos5[[#This Row],[data]]),MONTH(tbl_acrescimos5[[#This Row],[data]])+1,1),"mmmm"),TEXT(tbl_acrescimos5[[#This Row],[data]],"mmmm"))</f>
        <v>julho</v>
      </c>
      <c r="E6"/>
      <c r="F6" s="4">
        <v>8</v>
      </c>
    </row>
    <row r="7" spans="1:6" x14ac:dyDescent="0.25">
      <c r="A7" s="1">
        <v>655</v>
      </c>
      <c r="B7" t="str">
        <f>VLOOKUP(tbl_acrescimos5[[#This Row],[matricula]],tbl_empregados[],2,0)</f>
        <v>kio</v>
      </c>
      <c r="C7" s="9">
        <v>45848</v>
      </c>
      <c r="D7" s="3" t="str">
        <f>IF(DAY(tbl_acrescimos5[[#This Row],[data]])&gt;20,TEXT(DATE(YEAR(tbl_acrescimos5[[#This Row],[data]]),MONTH(tbl_acrescimos5[[#This Row],[data]])+1,1),"mmmm"),TEXT(tbl_acrescimos5[[#This Row],[data]],"mmmm"))</f>
        <v>julho</v>
      </c>
      <c r="E7"/>
      <c r="F7" s="4">
        <v>1</v>
      </c>
    </row>
    <row r="8" spans="1:6" x14ac:dyDescent="0.25">
      <c r="A8" s="1">
        <v>456</v>
      </c>
      <c r="B8" t="str">
        <f>VLOOKUP(tbl_acrescimos5[[#This Row],[matricula]],tbl_empregados[],2,0)</f>
        <v>Ronaldo</v>
      </c>
      <c r="C8" s="9">
        <v>45856</v>
      </c>
      <c r="D8" s="3" t="str">
        <f>IF(DAY(tbl_acrescimos5[[#This Row],[data]])&gt;20,TEXT(DATE(YEAR(tbl_acrescimos5[[#This Row],[data]]),MONTH(tbl_acrescimos5[[#This Row],[data]])+1,1),"mmmm"),TEXT(tbl_acrescimos5[[#This Row],[data]],"mmmm"))</f>
        <v>julho</v>
      </c>
      <c r="F8" s="4">
        <v>5.2</v>
      </c>
    </row>
  </sheetData>
  <phoneticPr fontId="2" type="noConversion"/>
  <dataValidations xWindow="310" yWindow="349" count="3">
    <dataValidation allowBlank="1" showErrorMessage="1" errorTitle="mês inválido" error="insira o nome do mês, por extenso e todo em minúsculo" promptTitle="meses" prompt="insira o nome do mês, por extenso e todo em minúsculo" sqref="D2:D8" xr:uid="{45500940-0C1C-4F1B-87D5-2075C6BA3026}"/>
    <dataValidation type="decimal" operator="greaterThan" allowBlank="1" showInputMessage="1" showErrorMessage="1" promptTitle="Quantidade de horas descontadas" prompt="Informe um valor maior que 0" sqref="F2:F8" xr:uid="{AC6E92BB-5E22-4CB5-9441-E63466A23D7B}">
      <formula1>0</formula1>
    </dataValidation>
    <dataValidation allowBlank="1" showInputMessage="1" showErrorMessage="1" promptTitle="Descrição do evento" prompt="Breve descrição do evento que gerou o desconto" sqref="E2:E8" xr:uid="{09BECBA3-2435-4191-BC70-40105FD8A5CE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parametro</vt:lpstr>
      <vt:lpstr>empregados</vt:lpstr>
      <vt:lpstr>acrescimos</vt:lpstr>
      <vt:lpstr>descontos</vt:lpstr>
      <vt:lpstr>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Zambianco</dc:creator>
  <cp:lastModifiedBy>Rodrigo Zambianco</cp:lastModifiedBy>
  <dcterms:created xsi:type="dcterms:W3CDTF">2025-08-01T00:46:21Z</dcterms:created>
  <dcterms:modified xsi:type="dcterms:W3CDTF">2025-08-04T17:32:47Z</dcterms:modified>
</cp:coreProperties>
</file>