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tin\Descargas\Clases\Contabilidad\TPS\"/>
    </mc:Choice>
  </mc:AlternateContent>
  <xr:revisionPtr revIDLastSave="0" documentId="13_ncr:1_{4CE48A23-2E57-4B12-A6E9-D211D17A915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lance de Saldos Ajustados" sheetId="1" r:id="rId1"/>
    <sheet name="Balance General" sheetId="2" r:id="rId2"/>
    <sheet name="Estado de Resultados" sheetId="3" r:id="rId3"/>
  </sheets>
  <calcPr calcId="181029"/>
</workbook>
</file>

<file path=xl/calcChain.xml><?xml version="1.0" encoding="utf-8"?>
<calcChain xmlns="http://schemas.openxmlformats.org/spreadsheetml/2006/main">
  <c r="D19" i="2" l="1"/>
  <c r="B14" i="3"/>
  <c r="B6" i="3" l="1"/>
  <c r="B10" i="3"/>
  <c r="B5" i="3"/>
  <c r="D16" i="2"/>
  <c r="D18" i="2"/>
  <c r="D12" i="2"/>
  <c r="D4" i="2"/>
  <c r="D3" i="2" s="1"/>
  <c r="D6" i="2"/>
  <c r="D5" i="2"/>
  <c r="D17" i="2"/>
  <c r="B11" i="2"/>
  <c r="B12" i="2"/>
  <c r="B8" i="2"/>
  <c r="B7" i="2"/>
  <c r="B6" i="2"/>
  <c r="B5" i="2"/>
  <c r="B9" i="3" l="1"/>
  <c r="G34" i="1"/>
  <c r="B4" i="2"/>
  <c r="B3" i="2" s="1"/>
  <c r="D33" i="1"/>
  <c r="E33" i="1"/>
  <c r="F33" i="1"/>
  <c r="H33" i="1"/>
  <c r="I33" i="1"/>
  <c r="I34" i="1" s="1"/>
  <c r="J33" i="1"/>
  <c r="G33" i="1"/>
  <c r="C33" i="1" l="1"/>
  <c r="B12" i="3"/>
</calcChain>
</file>

<file path=xl/sharedStrings.xml><?xml version="1.0" encoding="utf-8"?>
<sst xmlns="http://schemas.openxmlformats.org/spreadsheetml/2006/main" count="121" uniqueCount="82">
  <si>
    <t>N°</t>
  </si>
  <si>
    <t>Cuenta</t>
  </si>
  <si>
    <t>Sumas</t>
  </si>
  <si>
    <t>Saldos</t>
  </si>
  <si>
    <t>Inventario</t>
  </si>
  <si>
    <t>Resultados</t>
  </si>
  <si>
    <t>Débito</t>
  </si>
  <si>
    <t>Crédito</t>
  </si>
  <si>
    <t xml:space="preserve">Deudor </t>
  </si>
  <si>
    <t>Acreedor</t>
  </si>
  <si>
    <t>Activo</t>
  </si>
  <si>
    <t>Pasivo/P.N.</t>
  </si>
  <si>
    <t>Egresos</t>
  </si>
  <si>
    <t>Ingresos</t>
  </si>
  <si>
    <t>Capital Social</t>
  </si>
  <si>
    <t>Caja</t>
  </si>
  <si>
    <t>Proveedores</t>
  </si>
  <si>
    <t>Sueldos</t>
  </si>
  <si>
    <t>Alquileres Cedidos</t>
  </si>
  <si>
    <t>Alquileres Pagados por Adelant.</t>
  </si>
  <si>
    <t>Amort. Acum. Mueb. y Utiles</t>
  </si>
  <si>
    <t>Banco Q Cta. Cte.</t>
  </si>
  <si>
    <t>C.M.V.</t>
  </si>
  <si>
    <t>Deudas Bancarias</t>
  </si>
  <si>
    <t>Deudores Morosos</t>
  </si>
  <si>
    <t>Deudores por Ventas</t>
  </si>
  <si>
    <t>Diferencia Positiva de Cotización</t>
  </si>
  <si>
    <t>Documentos a Pagar</t>
  </si>
  <si>
    <t>Gastos Administrativos</t>
  </si>
  <si>
    <t>Gastos de Comercialización</t>
  </si>
  <si>
    <t>Gastos de Financiación</t>
  </si>
  <si>
    <t>Impuestos</t>
  </si>
  <si>
    <t>Impuestos a Pagar</t>
  </si>
  <si>
    <t>Intereses Negativos a Devengar</t>
  </si>
  <si>
    <t>Intereses Obtenidos</t>
  </si>
  <si>
    <t>Mercaderías</t>
  </si>
  <si>
    <t>Moneda Extranjera</t>
  </si>
  <si>
    <t>Muebles y Útiles</t>
  </si>
  <si>
    <t>Obligaciones Negociables</t>
  </si>
  <si>
    <t>Reservas Legales</t>
  </si>
  <si>
    <t>Resultados no Distribuídos</t>
  </si>
  <si>
    <t>Servicios a Pagar</t>
  </si>
  <si>
    <t>Sueldos a Pagar</t>
  </si>
  <si>
    <t>Ventas</t>
  </si>
  <si>
    <t>Balance General</t>
  </si>
  <si>
    <t>Pasivo</t>
  </si>
  <si>
    <t>Activo Corriente</t>
  </si>
  <si>
    <t>Pasivo Corriente</t>
  </si>
  <si>
    <t>Cajas y bancos</t>
  </si>
  <si>
    <t>Deudas comerciales</t>
  </si>
  <si>
    <t>Créditos</t>
  </si>
  <si>
    <t>Deudas sociales</t>
  </si>
  <si>
    <t>Bienes de cambio</t>
  </si>
  <si>
    <t>Otros créditos</t>
  </si>
  <si>
    <t>Previsiones</t>
  </si>
  <si>
    <t>Inversiones</t>
  </si>
  <si>
    <t>Activo no Corriente</t>
  </si>
  <si>
    <t>Pasivo no corriente</t>
  </si>
  <si>
    <t>Bienes de uso</t>
  </si>
  <si>
    <t>deudas bancarias</t>
  </si>
  <si>
    <t>Bienes intangibles</t>
  </si>
  <si>
    <t>Patrimonio Neto</t>
  </si>
  <si>
    <t>Capital</t>
  </si>
  <si>
    <t>Reservas</t>
  </si>
  <si>
    <t>cuentas</t>
  </si>
  <si>
    <t>Pasivo/PN</t>
  </si>
  <si>
    <t>Estado de Resultados</t>
  </si>
  <si>
    <t>(Costo de Ventas)</t>
  </si>
  <si>
    <t>Utilidad Bruta</t>
  </si>
  <si>
    <t>(Gastos de comercialización)</t>
  </si>
  <si>
    <t>(Gastos de financiación)</t>
  </si>
  <si>
    <t>Resultado Operativo</t>
  </si>
  <si>
    <t>Ingresos extraordinarios</t>
  </si>
  <si>
    <t>(Egresos extraordinarios)</t>
  </si>
  <si>
    <t>Resultados antes de impuestos</t>
  </si>
  <si>
    <t>(Impuesto a las ganancias)</t>
  </si>
  <si>
    <t>Resultado neto del ejercicio</t>
  </si>
  <si>
    <t>(Gastos Administrativos)</t>
  </si>
  <si>
    <t>Egreso</t>
  </si>
  <si>
    <t>Ingreso</t>
  </si>
  <si>
    <t>Deudas Financieras</t>
  </si>
  <si>
    <t>Deudas Impositivas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</si>
</sst>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u/>
      <sz val="22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horizontal="left"/>
    </xf>
    <xf numFmtId="4" fontId="0" fillId="0" borderId="0" xfId="0" applyNumberFormat="1"/>
    <xf numFmtId="0" fontId="4" fillId="0" borderId="0" xfId="0" applyFont="1"/>
    <xf numFmtId="4" fontId="0" fillId="0" borderId="0" xfId="0" applyNumberFormat="1" applyFill="1"/>
    <xf numFmtId="0" fontId="0" fillId="0" borderId="0" xfId="0" applyFill="1"/>
    <xf numFmtId="0" fontId="0" fillId="0" borderId="12" xfId="0" applyFill="1" applyBorder="1"/>
    <xf numFmtId="4" fontId="0" fillId="0" borderId="13" xfId="0" applyNumberFormat="1" applyFill="1" applyBorder="1"/>
    <xf numFmtId="0" fontId="0" fillId="0" borderId="8" xfId="0" applyFill="1" applyBorder="1"/>
    <xf numFmtId="4" fontId="0" fillId="0" borderId="9" xfId="0" applyNumberFormat="1" applyFill="1" applyBorder="1"/>
    <xf numFmtId="0" fontId="0" fillId="0" borderId="10" xfId="0" applyFill="1" applyBorder="1"/>
    <xf numFmtId="4" fontId="0" fillId="0" borderId="11" xfId="0" applyNumberFormat="1" applyFill="1" applyBorder="1"/>
    <xf numFmtId="0" fontId="0" fillId="0" borderId="10" xfId="0" applyFill="1" applyBorder="1" applyAlignment="1">
      <alignment horizontal="left"/>
    </xf>
    <xf numFmtId="0" fontId="5" fillId="0" borderId="0" xfId="0" applyFont="1" applyFill="1"/>
    <xf numFmtId="0" fontId="1" fillId="0" borderId="0" xfId="0" applyFont="1" applyFill="1"/>
    <xf numFmtId="4" fontId="0" fillId="0" borderId="14" xfId="0" applyNumberFormat="1" applyFill="1" applyBorder="1"/>
    <xf numFmtId="4" fontId="1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0" fontId="6" fillId="0" borderId="0" xfId="0" applyFont="1" applyFill="1"/>
    <xf numFmtId="0" fontId="3" fillId="0" borderId="6" xfId="0" applyFont="1" applyFill="1" applyBorder="1"/>
    <xf numFmtId="0" fontId="3" fillId="0" borderId="7" xfId="0" applyFont="1" applyFill="1" applyBorder="1"/>
    <xf numFmtId="9" fontId="1" fillId="0" borderId="0" xfId="0" applyNumberFormat="1" applyFont="1" applyFill="1"/>
    <xf numFmtId="0" fontId="7" fillId="0" borderId="0" xfId="0" applyFont="1" applyFill="1"/>
    <xf numFmtId="4" fontId="1" fillId="0" borderId="13" xfId="0" applyNumberFormat="1" applyFont="1" applyFill="1" applyBorder="1"/>
    <xf numFmtId="0" fontId="1" fillId="0" borderId="8" xfId="0" applyFont="1" applyFill="1" applyBorder="1"/>
    <xf numFmtId="4" fontId="1" fillId="0" borderId="9" xfId="0" applyNumberFormat="1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4" fontId="1" fillId="0" borderId="11" xfId="0" applyNumberFormat="1" applyFont="1" applyFill="1" applyBorder="1"/>
    <xf numFmtId="4" fontId="0" fillId="0" borderId="13" xfId="0" applyNumberForma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Font="1" applyFill="1"/>
    <xf numFmtId="0" fontId="1" fillId="0" borderId="12" xfId="0" applyFont="1" applyFill="1" applyBorder="1"/>
    <xf numFmtId="0" fontId="1" fillId="0" borderId="10" xfId="0" applyFont="1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opLeftCell="B1" workbookViewId="0">
      <selection activeCell="B35" sqref="B35"/>
    </sheetView>
  </sheetViews>
  <sheetFormatPr baseColWidth="10" defaultRowHeight="15" x14ac:dyDescent="0.25"/>
  <cols>
    <col min="2" max="2" width="31" customWidth="1"/>
    <col min="3" max="7" width="11.7109375" bestFit="1" customWidth="1"/>
  </cols>
  <sheetData>
    <row r="1" spans="1:10" x14ac:dyDescent="0.25">
      <c r="A1" s="38" t="s">
        <v>0</v>
      </c>
      <c r="B1" s="38" t="s">
        <v>1</v>
      </c>
      <c r="C1" s="40" t="s">
        <v>2</v>
      </c>
      <c r="D1" s="41"/>
      <c r="E1" s="42" t="s">
        <v>3</v>
      </c>
      <c r="F1" s="43"/>
      <c r="G1" s="44" t="s">
        <v>4</v>
      </c>
      <c r="H1" s="44"/>
      <c r="I1" s="44" t="s">
        <v>5</v>
      </c>
      <c r="J1" s="44"/>
    </row>
    <row r="2" spans="1:10" x14ac:dyDescent="0.25">
      <c r="A2" s="39"/>
      <c r="B2" s="39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25">
      <c r="A3" s="1">
        <v>1</v>
      </c>
      <c r="B3" s="1" t="s">
        <v>18</v>
      </c>
      <c r="C3" s="2">
        <v>56000</v>
      </c>
      <c r="D3" s="2"/>
      <c r="E3" s="2">
        <v>56000</v>
      </c>
      <c r="F3" s="2"/>
      <c r="G3" s="2"/>
      <c r="H3" s="2"/>
      <c r="I3" s="2">
        <v>56000</v>
      </c>
      <c r="J3" s="2"/>
    </row>
    <row r="4" spans="1:10" x14ac:dyDescent="0.25">
      <c r="A4" s="1">
        <v>2</v>
      </c>
      <c r="B4" s="1" t="s">
        <v>19</v>
      </c>
      <c r="C4" s="2">
        <v>9000</v>
      </c>
      <c r="D4" s="2"/>
      <c r="E4" s="2">
        <v>9000</v>
      </c>
      <c r="F4" s="2"/>
      <c r="G4" s="2">
        <v>9000</v>
      </c>
      <c r="H4" s="2"/>
      <c r="I4" s="2"/>
      <c r="J4" s="2"/>
    </row>
    <row r="5" spans="1:10" x14ac:dyDescent="0.25">
      <c r="A5" s="1">
        <v>3</v>
      </c>
      <c r="B5" s="1" t="s">
        <v>20</v>
      </c>
      <c r="C5" s="2"/>
      <c r="D5" s="2">
        <v>6400</v>
      </c>
      <c r="E5" s="2"/>
      <c r="F5" s="2">
        <v>6400</v>
      </c>
      <c r="G5" s="2">
        <v>-6400</v>
      </c>
      <c r="H5" s="2"/>
      <c r="I5" s="2"/>
      <c r="J5" s="2"/>
    </row>
    <row r="6" spans="1:10" x14ac:dyDescent="0.25">
      <c r="A6" s="1">
        <v>4</v>
      </c>
      <c r="B6" s="1" t="s">
        <v>21</v>
      </c>
      <c r="C6" s="2">
        <v>83300</v>
      </c>
      <c r="D6" s="2"/>
      <c r="E6" s="2">
        <v>83300</v>
      </c>
      <c r="F6" s="2"/>
      <c r="G6" s="2">
        <v>83300</v>
      </c>
      <c r="H6" s="2"/>
      <c r="I6" s="2"/>
      <c r="J6" s="2"/>
    </row>
    <row r="7" spans="1:10" x14ac:dyDescent="0.25">
      <c r="A7" s="1">
        <v>5</v>
      </c>
      <c r="B7" s="1" t="s">
        <v>15</v>
      </c>
      <c r="C7" s="2">
        <v>4190</v>
      </c>
      <c r="D7" s="2"/>
      <c r="E7" s="2">
        <v>4190</v>
      </c>
      <c r="F7" s="2"/>
      <c r="G7" s="2">
        <v>4190</v>
      </c>
      <c r="H7" s="2"/>
      <c r="I7" s="2"/>
      <c r="J7" s="2"/>
    </row>
    <row r="8" spans="1:10" x14ac:dyDescent="0.25">
      <c r="A8" s="1">
        <v>6</v>
      </c>
      <c r="B8" s="1" t="s">
        <v>14</v>
      </c>
      <c r="C8" s="2"/>
      <c r="D8" s="2">
        <v>450000</v>
      </c>
      <c r="E8" s="2"/>
      <c r="F8" s="2">
        <v>450000</v>
      </c>
      <c r="G8" s="2"/>
      <c r="H8" s="2">
        <v>450000</v>
      </c>
      <c r="I8" s="2"/>
      <c r="J8" s="2"/>
    </row>
    <row r="9" spans="1:10" x14ac:dyDescent="0.25">
      <c r="A9" s="1">
        <v>7</v>
      </c>
      <c r="B9" s="1" t="s">
        <v>22</v>
      </c>
      <c r="C9" s="2">
        <v>223500</v>
      </c>
      <c r="D9" s="2"/>
      <c r="E9" s="2">
        <v>223500</v>
      </c>
      <c r="F9" s="2"/>
      <c r="G9" s="2"/>
      <c r="H9" s="2"/>
      <c r="I9" s="2">
        <v>223500</v>
      </c>
      <c r="J9" s="2"/>
    </row>
    <row r="10" spans="1:10" x14ac:dyDescent="0.25">
      <c r="A10" s="1">
        <v>8</v>
      </c>
      <c r="B10" s="1" t="s">
        <v>23</v>
      </c>
      <c r="C10" s="2"/>
      <c r="D10" s="2">
        <v>125000</v>
      </c>
      <c r="E10" s="2"/>
      <c r="F10" s="2">
        <v>125000</v>
      </c>
      <c r="G10" s="2"/>
      <c r="H10" s="2">
        <v>125000</v>
      </c>
      <c r="I10" s="2"/>
      <c r="J10" s="2"/>
    </row>
    <row r="11" spans="1:10" x14ac:dyDescent="0.25">
      <c r="A11" s="1">
        <v>9</v>
      </c>
      <c r="B11" s="1" t="s">
        <v>24</v>
      </c>
      <c r="C11" s="2">
        <v>23500</v>
      </c>
      <c r="D11" s="2"/>
      <c r="E11" s="2">
        <v>23500</v>
      </c>
      <c r="F11" s="2"/>
      <c r="G11" s="2">
        <v>23500</v>
      </c>
      <c r="H11" s="2"/>
      <c r="I11" s="2"/>
      <c r="J11" s="2"/>
    </row>
    <row r="12" spans="1:10" x14ac:dyDescent="0.25">
      <c r="A12" s="1">
        <v>10</v>
      </c>
      <c r="B12" s="1" t="s">
        <v>25</v>
      </c>
      <c r="C12" s="2">
        <v>454800</v>
      </c>
      <c r="D12" s="2"/>
      <c r="E12" s="2">
        <v>454800</v>
      </c>
      <c r="F12" s="2"/>
      <c r="G12" s="2">
        <v>454800</v>
      </c>
      <c r="I12" s="2"/>
      <c r="J12" s="2"/>
    </row>
    <row r="13" spans="1:10" x14ac:dyDescent="0.25">
      <c r="A13" s="1">
        <v>11</v>
      </c>
      <c r="B13" s="1" t="s">
        <v>26</v>
      </c>
      <c r="C13" s="2"/>
      <c r="D13" s="2">
        <v>38000</v>
      </c>
      <c r="E13" s="2"/>
      <c r="F13" s="2">
        <v>38000</v>
      </c>
      <c r="G13" s="2"/>
      <c r="H13" s="2"/>
      <c r="I13" s="2"/>
      <c r="J13" s="2">
        <v>38000</v>
      </c>
    </row>
    <row r="14" spans="1:10" x14ac:dyDescent="0.25">
      <c r="A14" s="1">
        <v>12</v>
      </c>
      <c r="B14" s="1" t="s">
        <v>27</v>
      </c>
      <c r="C14" s="2"/>
      <c r="D14" s="2">
        <v>65000</v>
      </c>
      <c r="E14" s="2"/>
      <c r="F14" s="2">
        <v>65000</v>
      </c>
      <c r="G14" s="2"/>
      <c r="H14" s="2">
        <v>65000</v>
      </c>
      <c r="I14" s="2"/>
      <c r="J14" s="2"/>
    </row>
    <row r="15" spans="1:10" x14ac:dyDescent="0.25">
      <c r="A15" s="1">
        <v>13</v>
      </c>
      <c r="B15" s="1" t="s">
        <v>28</v>
      </c>
      <c r="C15" s="2">
        <v>82800</v>
      </c>
      <c r="D15" s="2"/>
      <c r="E15" s="2">
        <v>82800</v>
      </c>
      <c r="F15" s="2"/>
      <c r="G15" s="2"/>
      <c r="H15" s="2"/>
      <c r="I15" s="2">
        <v>82800</v>
      </c>
      <c r="J15" s="2"/>
    </row>
    <row r="16" spans="1:10" x14ac:dyDescent="0.25">
      <c r="A16" s="1">
        <v>14</v>
      </c>
      <c r="B16" s="1" t="s">
        <v>29</v>
      </c>
      <c r="C16" s="2">
        <v>12300</v>
      </c>
      <c r="D16" s="2"/>
      <c r="E16" s="2">
        <v>12300</v>
      </c>
      <c r="F16" s="2"/>
      <c r="G16" s="2"/>
      <c r="H16" s="2"/>
      <c r="I16" s="2">
        <v>12300</v>
      </c>
      <c r="J16" s="2"/>
    </row>
    <row r="17" spans="1:10" x14ac:dyDescent="0.25">
      <c r="A17" s="1">
        <v>15</v>
      </c>
      <c r="B17" s="1" t="s">
        <v>30</v>
      </c>
      <c r="C17" s="2">
        <v>5800</v>
      </c>
      <c r="D17" s="2"/>
      <c r="E17" s="2">
        <v>5800</v>
      </c>
      <c r="F17" s="2"/>
      <c r="G17" s="2"/>
      <c r="H17" s="2"/>
      <c r="I17" s="2">
        <v>5800</v>
      </c>
      <c r="J17" s="2"/>
    </row>
    <row r="18" spans="1:10" x14ac:dyDescent="0.25">
      <c r="A18" s="1">
        <v>16</v>
      </c>
      <c r="B18" s="1" t="s">
        <v>31</v>
      </c>
      <c r="C18" s="2">
        <v>50500</v>
      </c>
      <c r="D18" s="2"/>
      <c r="E18" s="2">
        <v>50500</v>
      </c>
      <c r="F18" s="2"/>
      <c r="G18" s="2"/>
      <c r="H18" s="2"/>
      <c r="I18" s="2">
        <v>50500</v>
      </c>
      <c r="J18" s="2"/>
    </row>
    <row r="19" spans="1:10" x14ac:dyDescent="0.25">
      <c r="A19" s="1">
        <v>17</v>
      </c>
      <c r="B19" s="1" t="s">
        <v>32</v>
      </c>
      <c r="C19" s="2"/>
      <c r="D19" s="2">
        <v>36340</v>
      </c>
      <c r="E19" s="2"/>
      <c r="F19" s="2">
        <v>36340</v>
      </c>
      <c r="G19" s="2"/>
      <c r="H19" s="2">
        <v>36340</v>
      </c>
      <c r="I19" s="2"/>
      <c r="J19" s="2"/>
    </row>
    <row r="20" spans="1:10" x14ac:dyDescent="0.25">
      <c r="A20" s="1">
        <v>18</v>
      </c>
      <c r="B20" s="1" t="s">
        <v>33</v>
      </c>
      <c r="C20" s="2">
        <v>5000</v>
      </c>
      <c r="D20" s="2"/>
      <c r="E20" s="2">
        <v>5000</v>
      </c>
      <c r="F20" s="2"/>
      <c r="G20" s="2"/>
      <c r="H20" s="2">
        <v>-5000</v>
      </c>
      <c r="I20" s="2"/>
      <c r="J20" s="2"/>
    </row>
    <row r="21" spans="1:10" x14ac:dyDescent="0.25">
      <c r="A21" s="1">
        <v>19</v>
      </c>
      <c r="B21" s="1" t="s">
        <v>34</v>
      </c>
      <c r="C21" s="2"/>
      <c r="D21" s="2">
        <v>9400</v>
      </c>
      <c r="E21" s="2"/>
      <c r="F21" s="2">
        <v>9400</v>
      </c>
      <c r="G21" s="2"/>
      <c r="H21" s="2"/>
      <c r="I21" s="2"/>
      <c r="J21" s="2">
        <v>9400</v>
      </c>
    </row>
    <row r="22" spans="1:10" x14ac:dyDescent="0.25">
      <c r="A22" s="1">
        <v>20</v>
      </c>
      <c r="B22" s="1" t="s">
        <v>35</v>
      </c>
      <c r="C22" s="2">
        <v>282000</v>
      </c>
      <c r="D22" s="2"/>
      <c r="E22" s="2">
        <v>282000</v>
      </c>
      <c r="F22" s="2"/>
      <c r="G22" s="2">
        <v>282000</v>
      </c>
      <c r="H22" s="2"/>
      <c r="I22" s="2"/>
      <c r="J22" s="2"/>
    </row>
    <row r="23" spans="1:10" x14ac:dyDescent="0.25">
      <c r="A23" s="1">
        <v>21</v>
      </c>
      <c r="B23" s="1" t="s">
        <v>36</v>
      </c>
      <c r="C23" s="2">
        <v>151850</v>
      </c>
      <c r="D23" s="2"/>
      <c r="E23" s="2">
        <v>151850</v>
      </c>
      <c r="F23" s="2"/>
      <c r="G23" s="2">
        <v>151850</v>
      </c>
      <c r="H23" s="2"/>
      <c r="I23" s="2"/>
      <c r="J23" s="2"/>
    </row>
    <row r="24" spans="1:10" x14ac:dyDescent="0.25">
      <c r="A24" s="1">
        <v>22</v>
      </c>
      <c r="B24" s="1" t="s">
        <v>37</v>
      </c>
      <c r="C24" s="2">
        <v>72000</v>
      </c>
      <c r="D24" s="2"/>
      <c r="E24" s="2">
        <v>72000</v>
      </c>
      <c r="F24" s="2"/>
      <c r="G24" s="2">
        <v>72000</v>
      </c>
      <c r="H24" s="2"/>
      <c r="I24" s="2"/>
      <c r="J24" s="2"/>
    </row>
    <row r="25" spans="1:10" x14ac:dyDescent="0.25">
      <c r="A25" s="1">
        <v>23</v>
      </c>
      <c r="B25" s="1" t="s">
        <v>38</v>
      </c>
      <c r="C25" s="2"/>
      <c r="D25" s="2">
        <v>150000</v>
      </c>
      <c r="E25" s="2"/>
      <c r="F25" s="2">
        <v>150000</v>
      </c>
      <c r="H25" s="2">
        <v>150000</v>
      </c>
      <c r="I25" s="2"/>
      <c r="J25" s="2"/>
    </row>
    <row r="26" spans="1:10" x14ac:dyDescent="0.25">
      <c r="A26" s="1">
        <v>24</v>
      </c>
      <c r="B26" s="1" t="s">
        <v>16</v>
      </c>
      <c r="C26" s="2"/>
      <c r="D26" s="2">
        <v>213600</v>
      </c>
      <c r="E26" s="2"/>
      <c r="F26" s="2">
        <v>213600</v>
      </c>
      <c r="G26" s="2"/>
      <c r="H26" s="2">
        <v>213600</v>
      </c>
      <c r="I26" s="2"/>
      <c r="J26" s="2"/>
    </row>
    <row r="27" spans="1:10" x14ac:dyDescent="0.25">
      <c r="A27" s="1">
        <v>25</v>
      </c>
      <c r="B27" s="1" t="s">
        <v>39</v>
      </c>
      <c r="C27" s="2"/>
      <c r="D27" s="2">
        <v>2300</v>
      </c>
      <c r="E27" s="2"/>
      <c r="F27" s="2">
        <v>2300</v>
      </c>
      <c r="G27" s="2"/>
      <c r="H27" s="2">
        <v>2300</v>
      </c>
      <c r="I27" s="2"/>
      <c r="J27" s="2"/>
    </row>
    <row r="28" spans="1:10" x14ac:dyDescent="0.25">
      <c r="A28" s="1">
        <v>26</v>
      </c>
      <c r="B28" s="1" t="s">
        <v>40</v>
      </c>
      <c r="C28" s="2"/>
      <c r="D28" s="2">
        <v>25700</v>
      </c>
      <c r="E28" s="2"/>
      <c r="F28" s="2">
        <v>25700</v>
      </c>
      <c r="G28" s="2"/>
      <c r="H28" s="2">
        <v>25700</v>
      </c>
      <c r="I28" s="2"/>
      <c r="J28" s="2"/>
    </row>
    <row r="29" spans="1:10" x14ac:dyDescent="0.25">
      <c r="A29" s="1">
        <v>27</v>
      </c>
      <c r="B29" s="1" t="s">
        <v>41</v>
      </c>
      <c r="C29" s="2"/>
      <c r="D29" s="2">
        <v>5650</v>
      </c>
      <c r="E29" s="2"/>
      <c r="F29" s="2">
        <v>5650</v>
      </c>
      <c r="G29" s="2"/>
      <c r="H29" s="2">
        <v>5650</v>
      </c>
      <c r="I29" s="2"/>
      <c r="J29" s="2"/>
    </row>
    <row r="30" spans="1:10" x14ac:dyDescent="0.25">
      <c r="A30" s="1">
        <v>28</v>
      </c>
      <c r="B30" s="1" t="s">
        <v>17</v>
      </c>
      <c r="C30" s="2">
        <v>297800</v>
      </c>
      <c r="D30" s="2"/>
      <c r="E30" s="2">
        <v>297800</v>
      </c>
      <c r="F30" s="2"/>
      <c r="G30" s="2"/>
      <c r="H30" s="2"/>
      <c r="I30" s="2">
        <v>297800</v>
      </c>
      <c r="J30" s="2"/>
    </row>
    <row r="31" spans="1:10" x14ac:dyDescent="0.25">
      <c r="A31" s="1">
        <v>29</v>
      </c>
      <c r="B31" s="1" t="s">
        <v>42</v>
      </c>
      <c r="C31" s="2"/>
      <c r="D31" s="2">
        <v>23200</v>
      </c>
      <c r="E31" s="2"/>
      <c r="F31" s="2">
        <v>23200</v>
      </c>
      <c r="G31" s="2"/>
      <c r="H31" s="2">
        <v>23200</v>
      </c>
      <c r="I31" s="2"/>
      <c r="J31" s="2"/>
    </row>
    <row r="32" spans="1:10" x14ac:dyDescent="0.25">
      <c r="A32" s="1">
        <v>30</v>
      </c>
      <c r="B32" s="3" t="s">
        <v>43</v>
      </c>
      <c r="C32" s="2"/>
      <c r="D32" s="2">
        <v>663750</v>
      </c>
      <c r="E32" s="2"/>
      <c r="F32" s="2">
        <v>663750</v>
      </c>
      <c r="G32" s="2"/>
      <c r="H32" s="2"/>
      <c r="I32" s="2"/>
      <c r="J32" s="2">
        <v>663750</v>
      </c>
    </row>
    <row r="33" spans="1:10" x14ac:dyDescent="0.25">
      <c r="A33" s="1"/>
      <c r="B33" s="1"/>
      <c r="C33" s="2">
        <f>SUM(C3:C32)</f>
        <v>1814340</v>
      </c>
      <c r="D33" s="2">
        <f>SUM(D3:D32)</f>
        <v>1814340</v>
      </c>
      <c r="E33" s="2">
        <f>SUM(E3:E32)</f>
        <v>1814340</v>
      </c>
      <c r="F33" s="2">
        <f>SUM(F3:F32)</f>
        <v>1814340</v>
      </c>
      <c r="G33" s="2">
        <f>SUM(G3:G32)</f>
        <v>1074240</v>
      </c>
      <c r="H33" s="2">
        <f t="shared" ref="H33:I33" si="0">SUM(H3:H32)</f>
        <v>1091790</v>
      </c>
      <c r="I33" s="2">
        <f t="shared" si="0"/>
        <v>728700</v>
      </c>
      <c r="J33" s="2">
        <f>SUM(J3:J32)</f>
        <v>711150</v>
      </c>
    </row>
    <row r="34" spans="1:10" x14ac:dyDescent="0.25">
      <c r="G34" s="4">
        <f>SUM(H33-G33)</f>
        <v>17550</v>
      </c>
      <c r="I34" s="4">
        <f>SUM(I33-J33)</f>
        <v>17550</v>
      </c>
      <c r="J34" s="4"/>
    </row>
    <row r="35" spans="1:10" x14ac:dyDescent="0.25">
      <c r="G35" s="4"/>
      <c r="H35" s="5"/>
    </row>
  </sheetData>
  <mergeCells count="6">
    <mergeCell ref="A1:A2"/>
    <mergeCell ref="C1:D1"/>
    <mergeCell ref="E1:F1"/>
    <mergeCell ref="G1:H1"/>
    <mergeCell ref="I1:J1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tabSelected="1" workbookViewId="0">
      <selection activeCell="A21" sqref="A21"/>
    </sheetView>
  </sheetViews>
  <sheetFormatPr baseColWidth="10" defaultRowHeight="15" x14ac:dyDescent="0.25"/>
  <cols>
    <col min="1" max="1" width="30" bestFit="1" customWidth="1"/>
    <col min="2" max="2" width="11.7109375" bestFit="1" customWidth="1"/>
    <col min="3" max="3" width="28.85546875" bestFit="1" customWidth="1"/>
    <col min="6" max="6" width="29.7109375" bestFit="1" customWidth="1"/>
    <col min="7" max="7" width="11.7109375" customWidth="1"/>
    <col min="8" max="8" width="29.28515625" bestFit="1" customWidth="1"/>
    <col min="9" max="9" width="11.7109375" bestFit="1" customWidth="1"/>
  </cols>
  <sheetData>
    <row r="1" spans="1:15" ht="29.25" thickBot="1" x14ac:dyDescent="0.5">
      <c r="A1" s="21" t="s">
        <v>44</v>
      </c>
      <c r="B1" s="18"/>
      <c r="C1" s="16"/>
      <c r="D1" s="18"/>
      <c r="E1" s="16"/>
      <c r="F1" s="22" t="s">
        <v>64</v>
      </c>
      <c r="G1" s="23" t="s">
        <v>10</v>
      </c>
      <c r="H1" s="22" t="s">
        <v>64</v>
      </c>
      <c r="I1" s="23" t="s">
        <v>65</v>
      </c>
      <c r="J1" s="16"/>
      <c r="K1" s="16"/>
      <c r="L1" s="16"/>
      <c r="M1" s="16"/>
      <c r="N1" s="16"/>
      <c r="O1" s="16"/>
    </row>
    <row r="2" spans="1:15" x14ac:dyDescent="0.25">
      <c r="A2" s="16"/>
      <c r="B2" s="18"/>
      <c r="C2" s="16"/>
      <c r="D2" s="18"/>
      <c r="E2" s="16"/>
      <c r="F2" s="36" t="s">
        <v>19</v>
      </c>
      <c r="G2" s="26">
        <v>9000</v>
      </c>
      <c r="H2" s="36" t="s">
        <v>14</v>
      </c>
      <c r="I2" s="26">
        <v>450000</v>
      </c>
      <c r="J2" s="16"/>
      <c r="K2" s="16"/>
      <c r="L2" s="16"/>
      <c r="M2" s="16"/>
      <c r="N2" s="16"/>
      <c r="O2" s="16"/>
    </row>
    <row r="3" spans="1:15" ht="26.25" x14ac:dyDescent="0.4">
      <c r="A3" s="19" t="s">
        <v>10</v>
      </c>
      <c r="B3" s="18">
        <f>SUM(B4+B11)</f>
        <v>1074240</v>
      </c>
      <c r="C3" s="19" t="s">
        <v>45</v>
      </c>
      <c r="D3" s="18">
        <f>SUM(D4+D12)</f>
        <v>655130</v>
      </c>
      <c r="E3" s="16"/>
      <c r="F3" s="27" t="s">
        <v>20</v>
      </c>
      <c r="G3" s="28">
        <v>-6400</v>
      </c>
      <c r="H3" s="27" t="s">
        <v>23</v>
      </c>
      <c r="I3" s="28">
        <v>125000</v>
      </c>
      <c r="J3" s="16"/>
      <c r="K3" s="24">
        <v>0.3</v>
      </c>
      <c r="L3" s="16">
        <v>37500</v>
      </c>
      <c r="M3" s="24">
        <v>0.7</v>
      </c>
      <c r="N3" s="16">
        <v>87500</v>
      </c>
      <c r="O3" s="16"/>
    </row>
    <row r="4" spans="1:15" x14ac:dyDescent="0.25">
      <c r="A4" s="20" t="s">
        <v>46</v>
      </c>
      <c r="B4" s="18">
        <f>SUM(B5:B8)</f>
        <v>1008640</v>
      </c>
      <c r="C4" s="20" t="s">
        <v>47</v>
      </c>
      <c r="D4" s="18">
        <f>SUM(D5:D10)</f>
        <v>447630</v>
      </c>
      <c r="E4" s="16"/>
      <c r="F4" s="27" t="s">
        <v>21</v>
      </c>
      <c r="G4" s="28">
        <v>83300</v>
      </c>
      <c r="H4" s="27" t="s">
        <v>27</v>
      </c>
      <c r="I4" s="28">
        <v>65000</v>
      </c>
      <c r="J4" s="16"/>
      <c r="K4" s="16"/>
      <c r="L4" s="16"/>
      <c r="M4" s="16"/>
      <c r="N4" s="16"/>
      <c r="O4" s="16"/>
    </row>
    <row r="5" spans="1:15" x14ac:dyDescent="0.25">
      <c r="A5" s="16" t="s">
        <v>48</v>
      </c>
      <c r="B5" s="18">
        <f>SUM(G4+G5+G9)</f>
        <v>239340</v>
      </c>
      <c r="C5" s="16" t="s">
        <v>49</v>
      </c>
      <c r="D5" s="18">
        <f>SUM(I5+I4+I8+I11)</f>
        <v>320590</v>
      </c>
      <c r="E5" s="16"/>
      <c r="F5" s="27" t="s">
        <v>15</v>
      </c>
      <c r="G5" s="28">
        <v>4190</v>
      </c>
      <c r="H5" s="27" t="s">
        <v>32</v>
      </c>
      <c r="I5" s="28">
        <v>36340</v>
      </c>
      <c r="J5" s="16"/>
      <c r="K5" s="16"/>
      <c r="L5" s="16"/>
      <c r="M5" s="16"/>
      <c r="N5" s="16"/>
      <c r="O5" s="16"/>
    </row>
    <row r="6" spans="1:15" x14ac:dyDescent="0.25">
      <c r="A6" s="16" t="s">
        <v>50</v>
      </c>
      <c r="B6" s="18">
        <f>SUM(G6+G7)</f>
        <v>478300</v>
      </c>
      <c r="C6" s="16" t="s">
        <v>51</v>
      </c>
      <c r="D6" s="18">
        <f>SUM(I12)</f>
        <v>23200</v>
      </c>
      <c r="E6" s="16"/>
      <c r="F6" s="27" t="s">
        <v>24</v>
      </c>
      <c r="G6" s="28">
        <v>23500</v>
      </c>
      <c r="H6" s="27" t="s">
        <v>33</v>
      </c>
      <c r="I6" s="28">
        <v>-5000</v>
      </c>
      <c r="J6" s="16"/>
      <c r="K6" s="16"/>
      <c r="L6" s="16"/>
      <c r="M6" s="16"/>
      <c r="N6" s="16"/>
      <c r="O6" s="16"/>
    </row>
    <row r="7" spans="1:15" x14ac:dyDescent="0.25">
      <c r="A7" s="16" t="s">
        <v>52</v>
      </c>
      <c r="B7" s="18">
        <f>SUM(G8)</f>
        <v>282000</v>
      </c>
      <c r="C7" s="16" t="s">
        <v>80</v>
      </c>
      <c r="D7" s="18">
        <v>30000</v>
      </c>
      <c r="E7" s="16"/>
      <c r="F7" s="27" t="s">
        <v>25</v>
      </c>
      <c r="G7" s="28">
        <v>454800</v>
      </c>
      <c r="H7" s="27" t="s">
        <v>38</v>
      </c>
      <c r="I7" s="28">
        <v>150000</v>
      </c>
      <c r="J7" s="16"/>
      <c r="K7" s="24">
        <v>0.2</v>
      </c>
      <c r="L7" s="16">
        <v>30000</v>
      </c>
      <c r="M7" s="24">
        <v>0.8</v>
      </c>
      <c r="N7" s="16">
        <v>120000</v>
      </c>
      <c r="O7" s="16"/>
    </row>
    <row r="8" spans="1:15" x14ac:dyDescent="0.25">
      <c r="A8" s="16" t="s">
        <v>53</v>
      </c>
      <c r="B8" s="18">
        <f>SUM(G2)</f>
        <v>9000</v>
      </c>
      <c r="C8" s="16" t="s">
        <v>81</v>
      </c>
      <c r="D8" s="4">
        <v>36340</v>
      </c>
      <c r="E8" s="16"/>
      <c r="F8" s="27" t="s">
        <v>35</v>
      </c>
      <c r="G8" s="28">
        <v>282000</v>
      </c>
      <c r="H8" s="27" t="s">
        <v>16</v>
      </c>
      <c r="I8" s="28">
        <v>213600</v>
      </c>
      <c r="J8" s="16"/>
      <c r="K8" s="16"/>
      <c r="L8" s="16"/>
      <c r="M8" s="16"/>
      <c r="N8" s="16"/>
      <c r="O8" s="16"/>
    </row>
    <row r="9" spans="1:15" x14ac:dyDescent="0.25">
      <c r="A9" s="16" t="s">
        <v>55</v>
      </c>
      <c r="B9" s="18"/>
      <c r="C9" s="16" t="s">
        <v>54</v>
      </c>
      <c r="D9" s="18"/>
      <c r="E9" s="16"/>
      <c r="F9" s="27" t="s">
        <v>36</v>
      </c>
      <c r="G9" s="28">
        <v>151850</v>
      </c>
      <c r="H9" s="27" t="s">
        <v>39</v>
      </c>
      <c r="I9" s="28">
        <v>2300</v>
      </c>
      <c r="J9" s="16"/>
      <c r="K9" s="16"/>
      <c r="L9" s="16"/>
      <c r="M9" s="16"/>
      <c r="N9" s="16"/>
      <c r="O9" s="16"/>
    </row>
    <row r="10" spans="1:15" x14ac:dyDescent="0.25">
      <c r="A10" s="16"/>
      <c r="B10" s="18"/>
      <c r="C10" s="16" t="s">
        <v>59</v>
      </c>
      <c r="D10" s="18">
        <v>37500</v>
      </c>
      <c r="E10" s="16"/>
      <c r="F10" s="27" t="s">
        <v>37</v>
      </c>
      <c r="G10" s="28">
        <v>72000</v>
      </c>
      <c r="H10" s="27" t="s">
        <v>40</v>
      </c>
      <c r="I10" s="28">
        <v>25700</v>
      </c>
      <c r="J10" s="16"/>
      <c r="K10" s="16"/>
      <c r="L10" s="16"/>
      <c r="M10" s="16"/>
      <c r="N10" s="16"/>
      <c r="O10" s="16"/>
    </row>
    <row r="11" spans="1:15" x14ac:dyDescent="0.25">
      <c r="A11" s="20" t="s">
        <v>56</v>
      </c>
      <c r="B11" s="18">
        <f>SUM(B12+B13)</f>
        <v>65600</v>
      </c>
      <c r="C11" s="16"/>
      <c r="D11" s="18"/>
      <c r="E11" s="16"/>
      <c r="F11" s="27"/>
      <c r="G11" s="28"/>
      <c r="H11" s="27" t="s">
        <v>41</v>
      </c>
      <c r="I11" s="28">
        <v>5650</v>
      </c>
      <c r="J11" s="16"/>
      <c r="K11" s="16"/>
      <c r="L11" s="16"/>
      <c r="M11" s="16"/>
      <c r="N11" s="16"/>
      <c r="O11" s="16"/>
    </row>
    <row r="12" spans="1:15" ht="15.75" thickBot="1" x14ac:dyDescent="0.3">
      <c r="A12" s="16" t="s">
        <v>58</v>
      </c>
      <c r="B12" s="18">
        <f>SUM(G3+G10)</f>
        <v>65600</v>
      </c>
      <c r="C12" s="20" t="s">
        <v>57</v>
      </c>
      <c r="D12" s="18">
        <f>SUM(D13+D14)</f>
        <v>207500</v>
      </c>
      <c r="E12" s="16"/>
      <c r="F12" s="29"/>
      <c r="G12" s="30"/>
      <c r="H12" s="37" t="s">
        <v>42</v>
      </c>
      <c r="I12" s="31">
        <v>23200</v>
      </c>
      <c r="J12" s="16"/>
      <c r="K12" s="16"/>
      <c r="L12" s="16"/>
      <c r="M12" s="16"/>
      <c r="N12" s="16"/>
      <c r="O12" s="16"/>
    </row>
    <row r="13" spans="1:15" x14ac:dyDescent="0.25">
      <c r="A13" s="16" t="s">
        <v>60</v>
      </c>
      <c r="B13" s="18"/>
      <c r="C13" s="16" t="s">
        <v>59</v>
      </c>
      <c r="D13" s="18">
        <v>87500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x14ac:dyDescent="0.25">
      <c r="A14" s="16"/>
      <c r="B14" s="18"/>
      <c r="C14" s="16" t="s">
        <v>80</v>
      </c>
      <c r="D14" s="18">
        <v>120000</v>
      </c>
      <c r="E14" s="16"/>
      <c r="F14" s="16"/>
      <c r="G14" s="16"/>
      <c r="H14" s="16"/>
      <c r="I14" s="18"/>
      <c r="J14" s="16"/>
      <c r="K14" s="16"/>
      <c r="L14" s="16"/>
      <c r="M14" s="16"/>
      <c r="N14" s="16"/>
      <c r="O14" s="16"/>
    </row>
    <row r="15" spans="1:15" x14ac:dyDescent="0.25">
      <c r="A15" s="16"/>
      <c r="B15" s="18"/>
      <c r="C15" s="16"/>
      <c r="D15" s="18"/>
      <c r="E15" s="16"/>
      <c r="F15" s="16"/>
      <c r="G15" s="18"/>
      <c r="H15" s="16"/>
      <c r="I15" s="16"/>
      <c r="J15" s="16"/>
      <c r="K15" s="16"/>
      <c r="L15" s="16"/>
      <c r="M15" s="16"/>
      <c r="N15" s="16"/>
      <c r="O15" s="16"/>
    </row>
    <row r="16" spans="1:15" ht="26.25" x14ac:dyDescent="0.4">
      <c r="A16" s="16"/>
      <c r="B16" s="18"/>
      <c r="C16" s="19" t="s">
        <v>61</v>
      </c>
      <c r="D16" s="18">
        <f>SUM(D17+D18+D19)</f>
        <v>460450</v>
      </c>
      <c r="E16" s="16"/>
      <c r="F16" s="16"/>
      <c r="G16" s="16"/>
      <c r="I16" s="16"/>
      <c r="J16" s="16"/>
      <c r="K16" s="16"/>
      <c r="L16" s="16"/>
      <c r="M16" s="16"/>
      <c r="N16" s="16"/>
      <c r="O16" s="16"/>
    </row>
    <row r="17" spans="1:15" x14ac:dyDescent="0.25">
      <c r="A17" s="16"/>
      <c r="B17" s="18"/>
      <c r="C17" s="16" t="s">
        <v>62</v>
      </c>
      <c r="D17" s="18">
        <f>SUM(I2)</f>
        <v>450000</v>
      </c>
      <c r="E17" s="16"/>
      <c r="F17" s="16"/>
      <c r="G17" s="16"/>
      <c r="I17" s="16"/>
      <c r="J17" s="16"/>
      <c r="K17" s="16"/>
      <c r="L17" s="16"/>
      <c r="M17" s="16"/>
      <c r="N17" s="16"/>
      <c r="O17" s="16"/>
    </row>
    <row r="18" spans="1:15" x14ac:dyDescent="0.25">
      <c r="A18" s="16"/>
      <c r="B18" s="18"/>
      <c r="C18" s="16" t="s">
        <v>63</v>
      </c>
      <c r="D18" s="18">
        <f>SUM(I9)</f>
        <v>2300</v>
      </c>
      <c r="E18" s="16"/>
      <c r="F18" s="16"/>
      <c r="G18" s="16"/>
      <c r="I18" s="16"/>
      <c r="J18" s="16"/>
      <c r="K18" s="16"/>
      <c r="L18" s="16"/>
      <c r="M18" s="16"/>
      <c r="N18" s="16"/>
      <c r="O18" s="16"/>
    </row>
    <row r="19" spans="1:15" x14ac:dyDescent="0.25">
      <c r="A19" s="16"/>
      <c r="B19" s="18"/>
      <c r="C19" s="16" t="s">
        <v>5</v>
      </c>
      <c r="D19" s="18">
        <f>SUM(-17550+25700)</f>
        <v>8150</v>
      </c>
      <c r="E19" s="16"/>
      <c r="F19" s="16"/>
      <c r="G19" s="16"/>
      <c r="I19" s="16"/>
      <c r="J19" s="16"/>
      <c r="K19" s="16"/>
      <c r="L19" s="16"/>
      <c r="M19" s="16"/>
      <c r="N19" s="16"/>
      <c r="O19" s="16"/>
    </row>
    <row r="20" spans="1:15" x14ac:dyDescent="0.25">
      <c r="A20" s="18"/>
      <c r="B20" s="18"/>
      <c r="C20" s="25"/>
      <c r="D20" s="18"/>
      <c r="E20" s="16"/>
      <c r="F20" s="16"/>
      <c r="G20" s="18"/>
      <c r="I20" s="16"/>
      <c r="J20" s="16"/>
      <c r="K20" s="16"/>
      <c r="L20" s="16"/>
      <c r="M20" s="16"/>
      <c r="N20" s="16"/>
      <c r="O20" s="16"/>
    </row>
    <row r="21" spans="1:15" x14ac:dyDescent="0.25">
      <c r="A21" s="16"/>
      <c r="B21" s="18"/>
      <c r="C21" s="16"/>
      <c r="D21" s="16"/>
      <c r="E21" s="16"/>
      <c r="F21" s="16"/>
      <c r="G21" s="18"/>
      <c r="I21" s="16"/>
      <c r="J21" s="16"/>
      <c r="K21" s="16"/>
      <c r="L21" s="16"/>
      <c r="M21" s="16"/>
      <c r="N21" s="16"/>
      <c r="O21" s="16"/>
    </row>
    <row r="22" spans="1:15" x14ac:dyDescent="0.25">
      <c r="A22" s="16"/>
      <c r="B22" s="16"/>
      <c r="C22" s="16"/>
      <c r="D22" s="16"/>
      <c r="E22" s="16"/>
      <c r="F22" s="16"/>
      <c r="G22" s="16"/>
      <c r="I22" s="16"/>
      <c r="J22" s="16"/>
      <c r="K22" s="16"/>
      <c r="L22" s="16"/>
      <c r="M22" s="16"/>
      <c r="N22" s="16"/>
      <c r="O22" s="16"/>
    </row>
    <row r="23" spans="1:15" x14ac:dyDescent="0.25">
      <c r="A23" s="16"/>
      <c r="B23" s="16"/>
      <c r="C23" s="16"/>
      <c r="D23" s="16"/>
      <c r="E23" s="16"/>
      <c r="F23" s="16"/>
      <c r="G23" s="16"/>
      <c r="I23" s="16"/>
      <c r="J23" s="16"/>
      <c r="K23" s="16"/>
      <c r="L23" s="16"/>
      <c r="M23" s="16"/>
      <c r="N23" s="16"/>
      <c r="O23" s="16"/>
    </row>
    <row r="24" spans="1:15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A16" sqref="A16"/>
    </sheetView>
  </sheetViews>
  <sheetFormatPr baseColWidth="10" defaultRowHeight="15" x14ac:dyDescent="0.25"/>
  <cols>
    <col min="1" max="1" width="47.28515625" bestFit="1" customWidth="1"/>
    <col min="2" max="2" width="10.85546875" bestFit="1" customWidth="1"/>
    <col min="10" max="10" width="25.28515625" bestFit="1" customWidth="1"/>
    <col min="12" max="12" width="30.28515625" bestFit="1" customWidth="1"/>
  </cols>
  <sheetData>
    <row r="1" spans="1:15" ht="34.5" thickBot="1" x14ac:dyDescent="0.55000000000000004">
      <c r="A1" s="15" t="s">
        <v>66</v>
      </c>
      <c r="B1" s="6"/>
      <c r="C1" s="7"/>
      <c r="D1" s="7"/>
      <c r="E1" s="34" t="s">
        <v>64</v>
      </c>
      <c r="F1" s="33" t="s">
        <v>78</v>
      </c>
      <c r="G1" s="34" t="s">
        <v>64</v>
      </c>
      <c r="H1" s="33" t="s">
        <v>79</v>
      </c>
      <c r="I1" s="7"/>
      <c r="O1" s="7"/>
    </row>
    <row r="2" spans="1:15" x14ac:dyDescent="0.25">
      <c r="A2" s="16"/>
      <c r="B2" s="6"/>
      <c r="C2" s="7"/>
      <c r="D2" s="7"/>
      <c r="E2" s="8" t="s">
        <v>18</v>
      </c>
      <c r="F2" s="9">
        <v>56000</v>
      </c>
      <c r="G2" s="8" t="s">
        <v>26</v>
      </c>
      <c r="H2" s="32">
        <v>38000</v>
      </c>
      <c r="I2" s="7"/>
      <c r="O2" s="7"/>
    </row>
    <row r="3" spans="1:15" x14ac:dyDescent="0.25">
      <c r="A3" s="16" t="s">
        <v>43</v>
      </c>
      <c r="B3" s="6">
        <v>663750</v>
      </c>
      <c r="C3" s="7"/>
      <c r="D3" s="7"/>
      <c r="E3" s="10" t="s">
        <v>22</v>
      </c>
      <c r="F3" s="11">
        <v>223500</v>
      </c>
      <c r="G3" s="10" t="s">
        <v>34</v>
      </c>
      <c r="H3" s="11">
        <v>9400</v>
      </c>
      <c r="I3" s="7"/>
      <c r="O3" s="7"/>
    </row>
    <row r="4" spans="1:15" ht="15.75" thickBot="1" x14ac:dyDescent="0.3">
      <c r="A4" s="16" t="s">
        <v>67</v>
      </c>
      <c r="B4" s="6">
        <v>-223500</v>
      </c>
      <c r="C4" s="7"/>
      <c r="D4" s="7"/>
      <c r="E4" s="10" t="s">
        <v>28</v>
      </c>
      <c r="F4" s="11">
        <v>82800</v>
      </c>
      <c r="G4" s="14" t="s">
        <v>43</v>
      </c>
      <c r="H4" s="13">
        <v>663750</v>
      </c>
      <c r="I4" s="7"/>
      <c r="O4" s="7"/>
    </row>
    <row r="5" spans="1:15" x14ac:dyDescent="0.25">
      <c r="A5" s="16" t="s">
        <v>68</v>
      </c>
      <c r="B5" s="17">
        <f>SUM(B3+B4)</f>
        <v>440250</v>
      </c>
      <c r="C5" s="7"/>
      <c r="D5" s="7"/>
      <c r="E5" s="10" t="s">
        <v>29</v>
      </c>
      <c r="F5" s="11">
        <v>12300</v>
      </c>
      <c r="G5" s="7"/>
      <c r="H5" s="7"/>
      <c r="I5" s="7"/>
      <c r="O5" s="7"/>
    </row>
    <row r="6" spans="1:15" x14ac:dyDescent="0.25">
      <c r="A6" s="16" t="s">
        <v>77</v>
      </c>
      <c r="B6" s="6">
        <f>SUM(-82800-297800-56000)</f>
        <v>-436600</v>
      </c>
      <c r="C6" s="7"/>
      <c r="D6" s="7"/>
      <c r="E6" s="10" t="s">
        <v>30</v>
      </c>
      <c r="F6" s="11">
        <v>5800</v>
      </c>
      <c r="G6" s="7"/>
      <c r="H6" s="7"/>
      <c r="I6" s="7"/>
      <c r="O6" s="7"/>
    </row>
    <row r="7" spans="1:15" x14ac:dyDescent="0.25">
      <c r="A7" s="16" t="s">
        <v>69</v>
      </c>
      <c r="B7" s="6">
        <v>-12300</v>
      </c>
      <c r="C7" s="7"/>
      <c r="D7" s="7"/>
      <c r="E7" s="10" t="s">
        <v>31</v>
      </c>
      <c r="F7" s="11">
        <v>50500</v>
      </c>
      <c r="G7" s="7"/>
      <c r="H7" s="7"/>
      <c r="I7" s="7"/>
      <c r="O7" s="7"/>
    </row>
    <row r="8" spans="1:15" ht="15.75" thickBot="1" x14ac:dyDescent="0.3">
      <c r="A8" s="16" t="s">
        <v>70</v>
      </c>
      <c r="B8" s="6">
        <v>-5800</v>
      </c>
      <c r="C8" s="7"/>
      <c r="D8" s="7"/>
      <c r="E8" s="12" t="s">
        <v>17</v>
      </c>
      <c r="F8" s="13">
        <v>297800</v>
      </c>
      <c r="G8" s="7"/>
      <c r="H8" s="7"/>
      <c r="I8" s="7"/>
      <c r="O8" s="7"/>
    </row>
    <row r="9" spans="1:15" x14ac:dyDescent="0.25">
      <c r="A9" s="16" t="s">
        <v>71</v>
      </c>
      <c r="B9" s="17">
        <f>SUM(B5:B8)</f>
        <v>-14450</v>
      </c>
      <c r="C9" s="7"/>
      <c r="D9" s="7"/>
      <c r="E9" s="7"/>
      <c r="F9" s="7"/>
      <c r="G9" s="7"/>
      <c r="H9" s="7"/>
      <c r="I9" s="7"/>
      <c r="N9" s="7"/>
      <c r="O9" s="7"/>
    </row>
    <row r="10" spans="1:15" x14ac:dyDescent="0.25">
      <c r="A10" s="16" t="s">
        <v>72</v>
      </c>
      <c r="B10" s="6">
        <f>SUM(38000+9400)</f>
        <v>47400</v>
      </c>
      <c r="C10" s="7"/>
      <c r="D10" s="7"/>
      <c r="E10" s="7"/>
      <c r="F10" s="7"/>
      <c r="G10" s="7"/>
      <c r="H10" s="7"/>
      <c r="I10" s="7"/>
      <c r="N10" s="7"/>
      <c r="O10" s="7"/>
    </row>
    <row r="11" spans="1:15" x14ac:dyDescent="0.25">
      <c r="A11" s="16" t="s">
        <v>73</v>
      </c>
      <c r="B11" s="6"/>
      <c r="C11" s="7"/>
      <c r="D11" s="7"/>
      <c r="E11" s="7"/>
      <c r="F11" s="7"/>
      <c r="G11" s="7"/>
      <c r="H11" s="7"/>
      <c r="I11" s="7"/>
      <c r="N11" s="7"/>
      <c r="O11" s="7"/>
    </row>
    <row r="12" spans="1:15" x14ac:dyDescent="0.25">
      <c r="A12" s="16" t="s">
        <v>74</v>
      </c>
      <c r="B12" s="17">
        <f>SUM(B9:B11)</f>
        <v>32950</v>
      </c>
      <c r="C12" s="7"/>
      <c r="D12" s="7"/>
      <c r="E12" s="7"/>
      <c r="F12" s="7"/>
      <c r="G12" s="7"/>
      <c r="H12" s="7"/>
      <c r="I12" s="7"/>
      <c r="N12" s="7"/>
      <c r="O12" s="7"/>
    </row>
    <row r="13" spans="1:15" x14ac:dyDescent="0.25">
      <c r="A13" s="16" t="s">
        <v>75</v>
      </c>
      <c r="B13" s="6">
        <v>-50500</v>
      </c>
      <c r="C13" s="7"/>
      <c r="D13" s="7"/>
      <c r="E13" s="7"/>
      <c r="F13" s="7"/>
      <c r="G13" s="7"/>
      <c r="H13" s="7"/>
      <c r="I13" s="7"/>
      <c r="N13" s="7"/>
      <c r="O13" s="7"/>
    </row>
    <row r="14" spans="1:15" x14ac:dyDescent="0.25">
      <c r="A14" s="16" t="s">
        <v>76</v>
      </c>
      <c r="B14" s="17">
        <f>SUM(B12:B13)</f>
        <v>-17550</v>
      </c>
      <c r="C14" s="7"/>
      <c r="D14" s="7"/>
      <c r="E14" s="7"/>
      <c r="F14" s="7"/>
      <c r="G14" s="35"/>
      <c r="H14" s="7"/>
      <c r="I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 de Saldos Ajustados</vt:lpstr>
      <vt:lpstr>Balance General</vt:lpstr>
      <vt:lpstr>Estado de 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Mach</cp:lastModifiedBy>
  <dcterms:created xsi:type="dcterms:W3CDTF">2020-10-29T23:47:19Z</dcterms:created>
  <dcterms:modified xsi:type="dcterms:W3CDTF">2020-10-30T20:23:12Z</dcterms:modified>
</cp:coreProperties>
</file>