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xinye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I2" i="1"/>
  <c r="J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  <c r="B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P22" i="1"/>
  <c r="P21" i="1"/>
  <c r="P20" i="1"/>
  <c r="P19" i="1"/>
  <c r="P18" i="1"/>
  <c r="P17" i="1"/>
  <c r="P16" i="1"/>
  <c r="P15" i="1"/>
  <c r="P14" i="1"/>
  <c r="O15" i="1"/>
  <c r="O16" i="1"/>
  <c r="O17" i="1"/>
  <c r="O18" i="1"/>
  <c r="O19" i="1"/>
  <c r="O20" i="1"/>
  <c r="O21" i="1"/>
  <c r="O22" i="1"/>
  <c r="L49" i="1"/>
  <c r="L50" i="1"/>
  <c r="L51" i="1"/>
  <c r="L52" i="1"/>
  <c r="L53" i="1"/>
  <c r="L54" i="1"/>
  <c r="L55" i="1"/>
  <c r="L56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H101" i="1"/>
  <c r="M7" i="1"/>
  <c r="G101" i="1"/>
  <c r="M6" i="1"/>
  <c r="F101" i="1"/>
  <c r="B101" i="1"/>
  <c r="H100" i="1"/>
  <c r="G100" i="1"/>
  <c r="F100" i="1"/>
  <c r="B100" i="1"/>
  <c r="H99" i="1"/>
  <c r="G99" i="1"/>
  <c r="F99" i="1"/>
  <c r="B99" i="1"/>
  <c r="H98" i="1"/>
  <c r="G98" i="1"/>
  <c r="F98" i="1"/>
  <c r="B98" i="1"/>
  <c r="H97" i="1"/>
  <c r="G97" i="1"/>
  <c r="F97" i="1"/>
  <c r="B97" i="1"/>
  <c r="H96" i="1"/>
  <c r="G96" i="1"/>
  <c r="F96" i="1"/>
  <c r="B96" i="1"/>
  <c r="H95" i="1"/>
  <c r="G95" i="1"/>
  <c r="F95" i="1"/>
  <c r="B95" i="1"/>
  <c r="H94" i="1"/>
  <c r="G94" i="1"/>
  <c r="F94" i="1"/>
  <c r="B94" i="1"/>
  <c r="H93" i="1"/>
  <c r="G93" i="1"/>
  <c r="F93" i="1"/>
  <c r="B93" i="1"/>
  <c r="H92" i="1"/>
  <c r="G92" i="1"/>
  <c r="F92" i="1"/>
  <c r="B92" i="1"/>
  <c r="H91" i="1"/>
  <c r="G91" i="1"/>
  <c r="F91" i="1"/>
  <c r="B91" i="1"/>
  <c r="H90" i="1"/>
  <c r="G90" i="1"/>
  <c r="F90" i="1"/>
  <c r="B90" i="1"/>
  <c r="H89" i="1"/>
  <c r="G89" i="1"/>
  <c r="F89" i="1"/>
  <c r="B89" i="1"/>
  <c r="H88" i="1"/>
  <c r="G88" i="1"/>
  <c r="F88" i="1"/>
  <c r="B88" i="1"/>
  <c r="H87" i="1"/>
  <c r="G87" i="1"/>
  <c r="F87" i="1"/>
  <c r="B87" i="1"/>
  <c r="H86" i="1"/>
  <c r="G86" i="1"/>
  <c r="F86" i="1"/>
  <c r="B86" i="1"/>
  <c r="H85" i="1"/>
  <c r="G85" i="1"/>
  <c r="F85" i="1"/>
  <c r="B85" i="1"/>
  <c r="H84" i="1"/>
  <c r="G84" i="1"/>
  <c r="F84" i="1"/>
  <c r="B84" i="1"/>
  <c r="H83" i="1"/>
  <c r="G83" i="1"/>
  <c r="F83" i="1"/>
  <c r="B83" i="1"/>
  <c r="H82" i="1"/>
  <c r="G82" i="1"/>
  <c r="F82" i="1"/>
  <c r="B82" i="1"/>
  <c r="H81" i="1"/>
  <c r="G81" i="1"/>
  <c r="F81" i="1"/>
  <c r="B81" i="1"/>
  <c r="H80" i="1"/>
  <c r="G80" i="1"/>
  <c r="F80" i="1"/>
  <c r="B80" i="1"/>
  <c r="H79" i="1"/>
  <c r="G79" i="1"/>
  <c r="F79" i="1"/>
  <c r="B79" i="1"/>
  <c r="H78" i="1"/>
  <c r="G78" i="1"/>
  <c r="F78" i="1"/>
  <c r="B78" i="1"/>
  <c r="H77" i="1"/>
  <c r="G77" i="1"/>
  <c r="F77" i="1"/>
  <c r="B77" i="1"/>
  <c r="H76" i="1"/>
  <c r="G76" i="1"/>
  <c r="F76" i="1"/>
  <c r="B76" i="1"/>
  <c r="H75" i="1"/>
  <c r="G75" i="1"/>
  <c r="F75" i="1"/>
  <c r="B75" i="1"/>
  <c r="H74" i="1"/>
  <c r="G74" i="1"/>
  <c r="F74" i="1"/>
  <c r="B74" i="1"/>
  <c r="H73" i="1"/>
  <c r="G73" i="1"/>
  <c r="F73" i="1"/>
  <c r="B73" i="1"/>
  <c r="H72" i="1"/>
  <c r="G72" i="1"/>
  <c r="F72" i="1"/>
  <c r="B72" i="1"/>
  <c r="H71" i="1"/>
  <c r="G71" i="1"/>
  <c r="F71" i="1"/>
  <c r="B71" i="1"/>
  <c r="H70" i="1"/>
  <c r="G70" i="1"/>
  <c r="F70" i="1"/>
  <c r="B70" i="1"/>
  <c r="H69" i="1"/>
  <c r="G69" i="1"/>
  <c r="F69" i="1"/>
  <c r="B69" i="1"/>
  <c r="H68" i="1"/>
  <c r="G68" i="1"/>
  <c r="F68" i="1"/>
  <c r="B68" i="1"/>
  <c r="H67" i="1"/>
  <c r="G67" i="1"/>
  <c r="F67" i="1"/>
  <c r="B67" i="1"/>
  <c r="H66" i="1"/>
  <c r="G66" i="1"/>
  <c r="F66" i="1"/>
  <c r="B66" i="1"/>
  <c r="H65" i="1"/>
  <c r="G65" i="1"/>
  <c r="F65" i="1"/>
  <c r="B65" i="1"/>
  <c r="H64" i="1"/>
  <c r="G64" i="1"/>
  <c r="F64" i="1"/>
  <c r="B64" i="1"/>
  <c r="H63" i="1"/>
  <c r="G63" i="1"/>
  <c r="F63" i="1"/>
  <c r="B63" i="1"/>
  <c r="H62" i="1"/>
  <c r="G62" i="1"/>
  <c r="F62" i="1"/>
  <c r="B62" i="1"/>
  <c r="H61" i="1"/>
  <c r="G61" i="1"/>
  <c r="F61" i="1"/>
  <c r="B61" i="1"/>
  <c r="H60" i="1"/>
  <c r="G60" i="1"/>
  <c r="F60" i="1"/>
  <c r="B60" i="1"/>
  <c r="H59" i="1"/>
  <c r="G59" i="1"/>
  <c r="F59" i="1"/>
  <c r="B59" i="1"/>
  <c r="H58" i="1"/>
  <c r="G58" i="1"/>
  <c r="F58" i="1"/>
  <c r="B58" i="1"/>
  <c r="H57" i="1"/>
  <c r="G57" i="1"/>
  <c r="F57" i="1"/>
  <c r="B57" i="1"/>
  <c r="H56" i="1"/>
  <c r="G56" i="1"/>
  <c r="F56" i="1"/>
  <c r="B56" i="1"/>
  <c r="H55" i="1"/>
  <c r="G55" i="1"/>
  <c r="F55" i="1"/>
  <c r="B55" i="1"/>
  <c r="H54" i="1"/>
  <c r="G54" i="1"/>
  <c r="F54" i="1"/>
  <c r="B54" i="1"/>
  <c r="H53" i="1"/>
  <c r="G53" i="1"/>
  <c r="F53" i="1"/>
  <c r="B53" i="1"/>
  <c r="H52" i="1"/>
  <c r="G52" i="1"/>
  <c r="F52" i="1"/>
  <c r="B52" i="1"/>
  <c r="H51" i="1"/>
  <c r="G51" i="1"/>
  <c r="F51" i="1"/>
  <c r="B51" i="1"/>
  <c r="H50" i="1"/>
  <c r="G50" i="1"/>
  <c r="F50" i="1"/>
  <c r="B50" i="1"/>
  <c r="H49" i="1"/>
  <c r="G49" i="1"/>
  <c r="F49" i="1"/>
  <c r="B49" i="1"/>
  <c r="H48" i="1"/>
  <c r="G48" i="1"/>
  <c r="F48" i="1"/>
  <c r="B48" i="1"/>
  <c r="H47" i="1"/>
  <c r="G47" i="1"/>
  <c r="F47" i="1"/>
  <c r="B47" i="1"/>
  <c r="H46" i="1"/>
  <c r="G46" i="1"/>
  <c r="F46" i="1"/>
  <c r="B46" i="1"/>
  <c r="H45" i="1"/>
  <c r="G45" i="1"/>
  <c r="F45" i="1"/>
  <c r="B45" i="1"/>
  <c r="H44" i="1"/>
  <c r="G44" i="1"/>
  <c r="F44" i="1"/>
  <c r="B44" i="1"/>
  <c r="H43" i="1"/>
  <c r="G43" i="1"/>
  <c r="F43" i="1"/>
  <c r="B43" i="1"/>
  <c r="H42" i="1"/>
  <c r="G42" i="1"/>
  <c r="F42" i="1"/>
  <c r="B42" i="1"/>
  <c r="H41" i="1"/>
  <c r="G41" i="1"/>
  <c r="F41" i="1"/>
  <c r="B41" i="1"/>
  <c r="H40" i="1"/>
  <c r="G40" i="1"/>
  <c r="F40" i="1"/>
  <c r="B40" i="1"/>
  <c r="H39" i="1"/>
  <c r="G39" i="1"/>
  <c r="F39" i="1"/>
  <c r="B39" i="1"/>
  <c r="H38" i="1"/>
  <c r="G38" i="1"/>
  <c r="F38" i="1"/>
  <c r="B38" i="1"/>
  <c r="H37" i="1"/>
  <c r="G37" i="1"/>
  <c r="F37" i="1"/>
  <c r="B37" i="1"/>
  <c r="H36" i="1"/>
  <c r="G36" i="1"/>
  <c r="F36" i="1"/>
  <c r="B36" i="1"/>
  <c r="H35" i="1"/>
  <c r="G35" i="1"/>
  <c r="F35" i="1"/>
  <c r="B35" i="1"/>
  <c r="H34" i="1"/>
  <c r="G34" i="1"/>
  <c r="F34" i="1"/>
  <c r="B34" i="1"/>
  <c r="H33" i="1"/>
  <c r="G33" i="1"/>
  <c r="F33" i="1"/>
  <c r="B33" i="1"/>
  <c r="H32" i="1"/>
  <c r="G32" i="1"/>
  <c r="F32" i="1"/>
  <c r="B32" i="1"/>
  <c r="H31" i="1"/>
  <c r="G31" i="1"/>
  <c r="F31" i="1"/>
  <c r="B31" i="1"/>
  <c r="H30" i="1"/>
  <c r="G30" i="1"/>
  <c r="F30" i="1"/>
  <c r="B30" i="1"/>
  <c r="H29" i="1"/>
  <c r="G29" i="1"/>
  <c r="F29" i="1"/>
  <c r="B29" i="1"/>
  <c r="H28" i="1"/>
  <c r="G28" i="1"/>
  <c r="F28" i="1"/>
  <c r="B28" i="1"/>
  <c r="H27" i="1"/>
  <c r="G27" i="1"/>
  <c r="F27" i="1"/>
  <c r="B27" i="1"/>
  <c r="H26" i="1"/>
  <c r="G26" i="1"/>
  <c r="F26" i="1"/>
  <c r="B26" i="1"/>
  <c r="H25" i="1"/>
  <c r="G25" i="1"/>
  <c r="F25" i="1"/>
  <c r="B25" i="1"/>
  <c r="H24" i="1"/>
  <c r="G24" i="1"/>
  <c r="F24" i="1"/>
  <c r="B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F2" i="1"/>
  <c r="G2" i="1"/>
</calcChain>
</file>

<file path=xl/sharedStrings.xml><?xml version="1.0" encoding="utf-8"?>
<sst xmlns="http://schemas.openxmlformats.org/spreadsheetml/2006/main" count="79" uniqueCount="55">
  <si>
    <t>born_y</t>
  </si>
  <si>
    <t>acc_user</t>
  </si>
  <si>
    <t>inv_for</t>
  </si>
  <si>
    <t>acc_type</t>
  </si>
  <si>
    <t>start_amo</t>
  </si>
  <si>
    <t>contri_em</t>
  </si>
  <si>
    <t>family_inc</t>
  </si>
  <si>
    <t>risk_tol</t>
  </si>
  <si>
    <t xml:space="preserve">Assumptions: </t>
  </si>
  <si>
    <t>Mean</t>
  </si>
  <si>
    <t>one/partner</t>
  </si>
  <si>
    <t>pension/other</t>
  </si>
  <si>
    <t>https://www.statista.com/statistics/203183/percentage-distribution-of-household-income-in-the-us/</t>
  </si>
  <si>
    <t>Suppose our customers are top 30% rich, Young?</t>
  </si>
  <si>
    <t>https://www.magnifymoney.com/blog/news/average-american-savings/</t>
  </si>
  <si>
    <t>https://dqydj.com/income-percentile-calculator/</t>
  </si>
  <si>
    <t xml:space="preserve">Gen Xers (born in the 1960s and 1970s). have an average of $165,860 in retirement savings. </t>
  </si>
  <si>
    <t>Assumed 15% would be used to invest</t>
  </si>
  <si>
    <t>Top 30% Individual Income Distribution in 2018</t>
  </si>
  <si>
    <t>Assumed 20% would be used to invest</t>
  </si>
  <si>
    <t>Std Dev-estimated</t>
  </si>
  <si>
    <t>tax advantaged (IRA)/ taxable (Brokerage</t>
  </si>
  <si>
    <t>about a third of adults involved in household investment decisions (32%) also said they typically make high-risk investments</t>
  </si>
  <si>
    <t>https://www.journalofaccountancy.com/news/2018/aug/tolerance-for-high-risk-investments-201819371.html</t>
  </si>
  <si>
    <t>Criteria</t>
  </si>
  <si>
    <t>Age</t>
  </si>
  <si>
    <t xml:space="preserve">10 Levels, 10 has more risk capability </t>
  </si>
  <si>
    <t>inv_goal</t>
  </si>
  <si>
    <t>Outperform/Social/Low cost</t>
  </si>
  <si>
    <t>Time_horiz</t>
  </si>
  <si>
    <t>Retirement/</t>
  </si>
  <si>
    <t xml:space="preserve">Choose investment them? </t>
  </si>
  <si>
    <t>Retirement Age 65</t>
  </si>
  <si>
    <t>&gt;70 or &lt;20</t>
  </si>
  <si>
    <t>Using top 30%,  $61,372 is the average in 2017</t>
  </si>
  <si>
    <t>Age-st</t>
  </si>
  <si>
    <t>Age-end</t>
  </si>
  <si>
    <t>&lt;15000</t>
  </si>
  <si>
    <t>&gt;175000</t>
  </si>
  <si>
    <t>&gt;45%</t>
  </si>
  <si>
    <t>&lt;5%</t>
  </si>
  <si>
    <t>35-40 has strong ability to earn</t>
  </si>
  <si>
    <t>$61,372 is the average in 2017, based on quantile of distribution</t>
  </si>
  <si>
    <t>percentrage of annual family income</t>
  </si>
  <si>
    <t>&lt;0.5%</t>
  </si>
  <si>
    <t>&gt;4.5%</t>
  </si>
  <si>
    <t>percentrage of annual family income, strongest ones has contribution equaling to one people's month earning</t>
  </si>
  <si>
    <t>Factor Categories:</t>
  </si>
  <si>
    <t>Risk Capability</t>
  </si>
  <si>
    <t>RISK Tolerance</t>
  </si>
  <si>
    <t>Choose portfolio by:</t>
  </si>
  <si>
    <t>Consider when people chose growth. Based on percentage of time until retirement age</t>
  </si>
  <si>
    <t>&lt;1/12</t>
  </si>
  <si>
    <t>&gt;9</t>
  </si>
  <si>
    <t xml:space="preserve">Age should be adjusted to after 1954 before 2000 manually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</si>
</sst>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Menlo"/>
    </font>
    <font>
      <b/>
      <sz val="12"/>
      <color theme="1"/>
      <name val="Calibri"/>
      <family val="2"/>
      <scheme val="minor"/>
    </font>
    <font>
      <b/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3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21" zoomScale="125" workbookViewId="0">
      <selection activeCell="D11" sqref="D11"/>
    </sheetView>
  </sheetViews>
  <sheetFormatPr baseColWidth="10" defaultRowHeight="16" x14ac:dyDescent="0.2"/>
  <cols>
    <col min="2" max="2" width="12" customWidth="1"/>
    <col min="3" max="3" width="11.6640625" customWidth="1"/>
    <col min="6" max="6" width="13.6640625" customWidth="1"/>
    <col min="7" max="7" width="14.6640625" customWidth="1"/>
    <col min="8" max="8" width="14.5" customWidth="1"/>
    <col min="13" max="13" width="14.16406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</v>
      </c>
      <c r="L1" s="7" t="s">
        <v>8</v>
      </c>
      <c r="M1" t="s">
        <v>9</v>
      </c>
      <c r="N1" t="s">
        <v>20</v>
      </c>
      <c r="O1" t="s">
        <v>13</v>
      </c>
    </row>
    <row r="2" spans="1:18" x14ac:dyDescent="0.2">
      <c r="A2">
        <v>1</v>
      </c>
      <c r="B2">
        <f ca="1">ROUND(NORMINV(RAND(),$M$2,$N$2), 0)</f>
        <v>1966</v>
      </c>
      <c r="C2" t="str">
        <f ca="1">IF(NORMINV(RAND(),0,1) &gt; 0, "one", "partner")</f>
        <v>partner</v>
      </c>
      <c r="D2" t="str">
        <f ca="1">IF(NORMINV(RAND(),0,1) &gt; 0, "pension", "other")</f>
        <v>other</v>
      </c>
      <c r="E2" t="str">
        <f ca="1">IF(NORMINV(RAND(),0,1) &gt; 0, "IRA", "Brokerage")</f>
        <v>Brokerage</v>
      </c>
      <c r="F2">
        <f ca="1">ROUND(NORMINV(RAND(),$M$6,$N$6), 0)</f>
        <v>25480</v>
      </c>
      <c r="G2">
        <f ca="1">ROUND(NORMINV(RAND(),$M$7,$N$7), 0)</f>
        <v>893</v>
      </c>
      <c r="H2">
        <f ca="1">ROUND(NORMINV(RAND(),$M$8,$N$8), 0)</f>
        <v>90938</v>
      </c>
      <c r="I2">
        <f ca="1">ROUND(RANDBETWEEN(1,10), 0)</f>
        <v>9</v>
      </c>
      <c r="J2">
        <f ca="1">ROUND(POWER(NORMINV(RAND(),$M$10,$N$10),2),1)</f>
        <v>2.9</v>
      </c>
      <c r="L2" s="1" t="s">
        <v>0</v>
      </c>
      <c r="M2">
        <v>1980</v>
      </c>
      <c r="N2">
        <v>10</v>
      </c>
      <c r="O2" t="s">
        <v>54</v>
      </c>
    </row>
    <row r="3" spans="1:18" x14ac:dyDescent="0.2">
      <c r="A3">
        <v>2</v>
      </c>
      <c r="B3">
        <f ca="1">ROUND(NORMINV(RAND(),$M$2,$N$2), 0)</f>
        <v>1974</v>
      </c>
      <c r="C3" t="str">
        <f t="shared" ref="C3:C66" ca="1" si="0">IF(NORMINV(RAND(),0,1) &gt; 0, "one", "partner")</f>
        <v>one</v>
      </c>
      <c r="D3" t="str">
        <f t="shared" ref="D3:D66" ca="1" si="1">IF(NORMINV(RAND(),0,1) &gt; 0, "pension", "other")</f>
        <v>pension</v>
      </c>
      <c r="E3" t="str">
        <f t="shared" ref="E3:E66" ca="1" si="2">IF(NORMINV(RAND(),0,1) &gt; 0, "IRA", "Brokerage")</f>
        <v>Brokerage</v>
      </c>
      <c r="F3">
        <f ca="1">ROUND(NORMINV(RAND(),$M$6,$N$6), 0)</f>
        <v>32007</v>
      </c>
      <c r="G3">
        <f ca="1">ROUND(NORMINV(RAND(),$M$7,$N$7), 0)</f>
        <v>1053</v>
      </c>
      <c r="H3">
        <f ca="1">ROUND(NORMINV(RAND(),$M$8,$N$8), 0)</f>
        <v>128190</v>
      </c>
      <c r="I3">
        <f t="shared" ref="I3:I66" ca="1" si="3">ROUND(RANDBETWEEN(1,10), 0)</f>
        <v>2</v>
      </c>
      <c r="J3">
        <f t="shared" ref="J3:J66" ca="1" si="4">ROUND(POWER(NORMINV(RAND(),$M$10,$N$10),2),1)</f>
        <v>6.6</v>
      </c>
      <c r="L3" s="1" t="s">
        <v>1</v>
      </c>
      <c r="O3" t="s">
        <v>10</v>
      </c>
    </row>
    <row r="4" spans="1:18" x14ac:dyDescent="0.2">
      <c r="A4">
        <v>3</v>
      </c>
      <c r="B4">
        <f t="shared" ref="B4:B67" ca="1" si="5">ROUND(NORMINV(RAND(),$M$2,$N$2), 0)</f>
        <v>1988</v>
      </c>
      <c r="C4" t="str">
        <f t="shared" ca="1" si="0"/>
        <v>partner</v>
      </c>
      <c r="D4" t="str">
        <f t="shared" ca="1" si="1"/>
        <v>other</v>
      </c>
      <c r="E4" t="str">
        <f t="shared" ca="1" si="2"/>
        <v>Brokerage</v>
      </c>
      <c r="F4">
        <f t="shared" ref="F4:F67" ca="1" si="6">ROUND(NORMINV(RAND(),$M$6,$N$6), 0)</f>
        <v>19085</v>
      </c>
      <c r="G4">
        <f t="shared" ref="G4:G67" ca="1" si="7">ROUND(NORMINV(RAND(),$M$7,$N$7), 0)</f>
        <v>979</v>
      </c>
      <c r="H4">
        <f t="shared" ref="H4:H67" ca="1" si="8">ROUND(NORMINV(RAND(),$M$8,$N$8), 0)</f>
        <v>118364</v>
      </c>
      <c r="I4">
        <f t="shared" ca="1" si="3"/>
        <v>7</v>
      </c>
      <c r="J4">
        <f t="shared" ca="1" si="4"/>
        <v>0.7</v>
      </c>
      <c r="L4" s="1" t="s">
        <v>2</v>
      </c>
      <c r="O4" t="s">
        <v>11</v>
      </c>
    </row>
    <row r="5" spans="1:18" x14ac:dyDescent="0.2">
      <c r="A5">
        <v>4</v>
      </c>
      <c r="B5">
        <f t="shared" ca="1" si="5"/>
        <v>2006</v>
      </c>
      <c r="C5" t="str">
        <f t="shared" ca="1" si="0"/>
        <v>one</v>
      </c>
      <c r="D5" t="str">
        <f t="shared" ca="1" si="1"/>
        <v>other</v>
      </c>
      <c r="E5" t="str">
        <f t="shared" ca="1" si="2"/>
        <v>IRA</v>
      </c>
      <c r="F5">
        <f t="shared" ca="1" si="6"/>
        <v>20703</v>
      </c>
      <c r="G5">
        <f t="shared" ca="1" si="7"/>
        <v>1201</v>
      </c>
      <c r="H5">
        <f t="shared" ca="1" si="8"/>
        <v>90671</v>
      </c>
      <c r="I5">
        <f t="shared" ca="1" si="3"/>
        <v>5</v>
      </c>
      <c r="J5">
        <f t="shared" ca="1" si="4"/>
        <v>3</v>
      </c>
      <c r="L5" s="1" t="s">
        <v>3</v>
      </c>
      <c r="O5" t="s">
        <v>21</v>
      </c>
    </row>
    <row r="6" spans="1:18" x14ac:dyDescent="0.2">
      <c r="A6">
        <v>5</v>
      </c>
      <c r="B6">
        <f t="shared" ca="1" si="5"/>
        <v>1964</v>
      </c>
      <c r="C6" t="str">
        <f t="shared" ca="1" si="0"/>
        <v>partner</v>
      </c>
      <c r="D6" t="str">
        <f t="shared" ca="1" si="1"/>
        <v>pension</v>
      </c>
      <c r="E6" t="str">
        <f t="shared" ca="1" si="2"/>
        <v>IRA</v>
      </c>
      <c r="F6">
        <f t="shared" ca="1" si="6"/>
        <v>17762</v>
      </c>
      <c r="G6">
        <f t="shared" ca="1" si="7"/>
        <v>1146</v>
      </c>
      <c r="H6">
        <f t="shared" ca="1" si="8"/>
        <v>121343</v>
      </c>
      <c r="I6">
        <f t="shared" ca="1" si="3"/>
        <v>2</v>
      </c>
      <c r="J6">
        <f t="shared" ca="1" si="4"/>
        <v>5.0999999999999996</v>
      </c>
      <c r="L6" s="1" t="s">
        <v>4</v>
      </c>
      <c r="M6">
        <f>165860*15%</f>
        <v>24879</v>
      </c>
      <c r="N6">
        <v>5000</v>
      </c>
      <c r="O6" t="s">
        <v>16</v>
      </c>
      <c r="P6" t="s">
        <v>17</v>
      </c>
      <c r="Q6" t="s">
        <v>14</v>
      </c>
    </row>
    <row r="7" spans="1:18" x14ac:dyDescent="0.2">
      <c r="A7">
        <v>6</v>
      </c>
      <c r="B7">
        <f t="shared" ca="1" si="5"/>
        <v>1983</v>
      </c>
      <c r="C7" t="str">
        <f t="shared" ca="1" si="0"/>
        <v>partner</v>
      </c>
      <c r="D7" t="str">
        <f t="shared" ca="1" si="1"/>
        <v>other</v>
      </c>
      <c r="E7" t="str">
        <f t="shared" ca="1" si="2"/>
        <v>Brokerage</v>
      </c>
      <c r="F7">
        <f t="shared" ca="1" si="6"/>
        <v>20300</v>
      </c>
      <c r="G7">
        <f t="shared" ca="1" si="7"/>
        <v>951</v>
      </c>
      <c r="H7">
        <f t="shared" ca="1" si="8"/>
        <v>110426</v>
      </c>
      <c r="I7">
        <f ca="1">ROUND(RANDBETWEEN(1,10), 0)</f>
        <v>6</v>
      </c>
      <c r="J7">
        <f t="shared" ca="1" si="4"/>
        <v>0</v>
      </c>
      <c r="L7" s="1" t="s">
        <v>5</v>
      </c>
      <c r="M7">
        <f>60020/12*20%</f>
        <v>1000.3333333333335</v>
      </c>
      <c r="N7">
        <v>300</v>
      </c>
      <c r="O7" t="s">
        <v>18</v>
      </c>
      <c r="P7" t="s">
        <v>19</v>
      </c>
      <c r="Q7" t="s">
        <v>15</v>
      </c>
    </row>
    <row r="8" spans="1:18" x14ac:dyDescent="0.2">
      <c r="A8">
        <v>7</v>
      </c>
      <c r="B8">
        <f t="shared" ca="1" si="5"/>
        <v>1956</v>
      </c>
      <c r="C8" t="str">
        <f t="shared" ca="1" si="0"/>
        <v>partner</v>
      </c>
      <c r="D8" t="str">
        <f t="shared" ca="1" si="1"/>
        <v>other</v>
      </c>
      <c r="E8" t="str">
        <f t="shared" ca="1" si="2"/>
        <v>Brokerage</v>
      </c>
      <c r="F8">
        <f t="shared" ca="1" si="6"/>
        <v>23225</v>
      </c>
      <c r="G8">
        <f t="shared" ca="1" si="7"/>
        <v>1336</v>
      </c>
      <c r="H8">
        <f t="shared" ca="1" si="8"/>
        <v>101226</v>
      </c>
      <c r="I8">
        <f t="shared" ca="1" si="3"/>
        <v>3</v>
      </c>
      <c r="J8">
        <f t="shared" ca="1" si="4"/>
        <v>8.6999999999999993</v>
      </c>
      <c r="L8" s="1" t="s">
        <v>6</v>
      </c>
      <c r="M8">
        <v>100000</v>
      </c>
      <c r="N8">
        <v>20000</v>
      </c>
      <c r="O8" t="s">
        <v>34</v>
      </c>
      <c r="Q8" t="s">
        <v>12</v>
      </c>
    </row>
    <row r="9" spans="1:18" x14ac:dyDescent="0.2">
      <c r="A9">
        <v>8</v>
      </c>
      <c r="B9">
        <f t="shared" ca="1" si="5"/>
        <v>1969</v>
      </c>
      <c r="C9" t="str">
        <f t="shared" ca="1" si="0"/>
        <v>partner</v>
      </c>
      <c r="D9" t="str">
        <f t="shared" ca="1" si="1"/>
        <v>pension</v>
      </c>
      <c r="E9" t="str">
        <f t="shared" ca="1" si="2"/>
        <v>IRA</v>
      </c>
      <c r="F9">
        <f t="shared" ca="1" si="6"/>
        <v>20445</v>
      </c>
      <c r="G9">
        <f t="shared" ca="1" si="7"/>
        <v>1060</v>
      </c>
      <c r="H9">
        <f t="shared" ca="1" si="8"/>
        <v>124996</v>
      </c>
      <c r="I9">
        <f t="shared" ca="1" si="3"/>
        <v>10</v>
      </c>
      <c r="J9">
        <f t="shared" ca="1" si="4"/>
        <v>6.8</v>
      </c>
      <c r="L9" s="1" t="s">
        <v>7</v>
      </c>
      <c r="M9">
        <v>6</v>
      </c>
      <c r="N9">
        <v>3</v>
      </c>
      <c r="O9" t="s">
        <v>22</v>
      </c>
      <c r="Q9" t="s">
        <v>23</v>
      </c>
    </row>
    <row r="10" spans="1:18" x14ac:dyDescent="0.2">
      <c r="A10">
        <v>9</v>
      </c>
      <c r="B10">
        <f t="shared" ca="1" si="5"/>
        <v>2008</v>
      </c>
      <c r="C10" t="str">
        <f t="shared" ca="1" si="0"/>
        <v>partner</v>
      </c>
      <c r="D10" t="str">
        <f t="shared" ca="1" si="1"/>
        <v>other</v>
      </c>
      <c r="E10" t="str">
        <f t="shared" ca="1" si="2"/>
        <v>IRA</v>
      </c>
      <c r="F10">
        <f t="shared" ca="1" si="6"/>
        <v>25074</v>
      </c>
      <c r="G10">
        <f t="shared" ca="1" si="7"/>
        <v>387</v>
      </c>
      <c r="H10">
        <f t="shared" ca="1" si="8"/>
        <v>78634</v>
      </c>
      <c r="I10">
        <f t="shared" ca="1" si="3"/>
        <v>3</v>
      </c>
      <c r="J10">
        <f t="shared" ca="1" si="4"/>
        <v>0</v>
      </c>
      <c r="L10" s="1" t="s">
        <v>29</v>
      </c>
      <c r="M10">
        <v>2</v>
      </c>
      <c r="N10">
        <v>1</v>
      </c>
    </row>
    <row r="11" spans="1:18" x14ac:dyDescent="0.2">
      <c r="A11">
        <v>10</v>
      </c>
      <c r="B11">
        <f t="shared" ca="1" si="5"/>
        <v>1984</v>
      </c>
      <c r="C11" t="str">
        <f t="shared" ca="1" si="0"/>
        <v>one</v>
      </c>
      <c r="D11" t="str">
        <f t="shared" ca="1" si="1"/>
        <v>pension</v>
      </c>
      <c r="E11" t="str">
        <f t="shared" ca="1" si="2"/>
        <v>IRA</v>
      </c>
      <c r="F11">
        <f t="shared" ca="1" si="6"/>
        <v>25508</v>
      </c>
      <c r="G11">
        <f t="shared" ca="1" si="7"/>
        <v>1082</v>
      </c>
      <c r="H11">
        <f t="shared" ca="1" si="8"/>
        <v>96244</v>
      </c>
      <c r="I11">
        <f t="shared" ca="1" si="3"/>
        <v>7</v>
      </c>
      <c r="J11">
        <f t="shared" ca="1" si="4"/>
        <v>0.4</v>
      </c>
      <c r="L11" s="7" t="s">
        <v>24</v>
      </c>
      <c r="N11" t="s">
        <v>26</v>
      </c>
    </row>
    <row r="12" spans="1:18" x14ac:dyDescent="0.2">
      <c r="A12">
        <v>11</v>
      </c>
      <c r="B12">
        <f t="shared" ca="1" si="5"/>
        <v>1978</v>
      </c>
      <c r="C12" t="str">
        <f t="shared" ca="1" si="0"/>
        <v>one</v>
      </c>
      <c r="D12" t="str">
        <f t="shared" ca="1" si="1"/>
        <v>pension</v>
      </c>
      <c r="E12" t="str">
        <f t="shared" ca="1" si="2"/>
        <v>Brokerage</v>
      </c>
      <c r="F12">
        <f t="shared" ca="1" si="6"/>
        <v>21759</v>
      </c>
      <c r="G12">
        <f t="shared" ca="1" si="7"/>
        <v>1151</v>
      </c>
      <c r="H12">
        <f t="shared" ca="1" si="8"/>
        <v>87704</v>
      </c>
      <c r="I12">
        <f t="shared" ca="1" si="3"/>
        <v>5</v>
      </c>
      <c r="J12">
        <f t="shared" ca="1" si="4"/>
        <v>0.1</v>
      </c>
      <c r="L12" s="1" t="s">
        <v>35</v>
      </c>
      <c r="M12" s="1" t="s">
        <v>36</v>
      </c>
      <c r="N12" s="1" t="s">
        <v>6</v>
      </c>
      <c r="O12" s="1" t="s">
        <v>4</v>
      </c>
      <c r="P12" s="1" t="s">
        <v>5</v>
      </c>
      <c r="R12" t="s">
        <v>29</v>
      </c>
    </row>
    <row r="13" spans="1:18" x14ac:dyDescent="0.2">
      <c r="A13">
        <v>12</v>
      </c>
      <c r="B13">
        <f t="shared" ca="1" si="5"/>
        <v>1990</v>
      </c>
      <c r="C13" t="str">
        <f t="shared" ca="1" si="0"/>
        <v>partner</v>
      </c>
      <c r="D13" t="str">
        <f t="shared" ca="1" si="1"/>
        <v>pension</v>
      </c>
      <c r="E13" t="str">
        <f t="shared" ca="1" si="2"/>
        <v>Brokerage</v>
      </c>
      <c r="F13">
        <f t="shared" ca="1" si="6"/>
        <v>21323</v>
      </c>
      <c r="G13">
        <f t="shared" ca="1" si="7"/>
        <v>1342</v>
      </c>
      <c r="H13">
        <f t="shared" ca="1" si="8"/>
        <v>57880</v>
      </c>
      <c r="I13">
        <f t="shared" ca="1" si="3"/>
        <v>2</v>
      </c>
      <c r="J13">
        <f t="shared" ca="1" si="4"/>
        <v>3.4</v>
      </c>
      <c r="N13" s="2" t="s">
        <v>37</v>
      </c>
      <c r="O13" s="2" t="s">
        <v>40</v>
      </c>
      <c r="P13" s="2" t="s">
        <v>44</v>
      </c>
      <c r="R13" s="2" t="s">
        <v>52</v>
      </c>
    </row>
    <row r="14" spans="1:18" x14ac:dyDescent="0.2">
      <c r="A14">
        <v>13</v>
      </c>
      <c r="B14">
        <f t="shared" ca="1" si="5"/>
        <v>1975</v>
      </c>
      <c r="C14" t="str">
        <f t="shared" ca="1" si="0"/>
        <v>one</v>
      </c>
      <c r="D14" t="str">
        <f t="shared" ca="1" si="1"/>
        <v>pension</v>
      </c>
      <c r="E14" t="str">
        <f t="shared" ca="1" si="2"/>
        <v>Brokerage</v>
      </c>
      <c r="F14">
        <f t="shared" ca="1" si="6"/>
        <v>31038</v>
      </c>
      <c r="G14">
        <f t="shared" ca="1" si="7"/>
        <v>1038</v>
      </c>
      <c r="H14">
        <f t="shared" ca="1" si="8"/>
        <v>88646</v>
      </c>
      <c r="I14">
        <f t="shared" ca="1" si="3"/>
        <v>5</v>
      </c>
      <c r="J14">
        <f t="shared" ca="1" si="4"/>
        <v>0.2</v>
      </c>
      <c r="K14">
        <v>1</v>
      </c>
      <c r="L14">
        <v>20</v>
      </c>
      <c r="M14">
        <v>25</v>
      </c>
      <c r="N14" s="2">
        <v>15000</v>
      </c>
      <c r="O14" s="4">
        <v>0.05</v>
      </c>
      <c r="P14" s="5">
        <f t="shared" ref="P14:P21" si="9">P15-0.005</f>
        <v>5.0000000000000053E-3</v>
      </c>
      <c r="R14" s="6">
        <v>8.3333333333333329E-2</v>
      </c>
    </row>
    <row r="15" spans="1:18" x14ac:dyDescent="0.2">
      <c r="A15">
        <v>14</v>
      </c>
      <c r="B15">
        <f t="shared" ca="1" si="5"/>
        <v>1983</v>
      </c>
      <c r="C15" t="str">
        <f t="shared" ca="1" si="0"/>
        <v>one</v>
      </c>
      <c r="D15" t="str">
        <f t="shared" ca="1" si="1"/>
        <v>other</v>
      </c>
      <c r="E15" t="str">
        <f t="shared" ca="1" si="2"/>
        <v>Brokerage</v>
      </c>
      <c r="F15">
        <f t="shared" ca="1" si="6"/>
        <v>29300</v>
      </c>
      <c r="G15">
        <f t="shared" ca="1" si="7"/>
        <v>1142</v>
      </c>
      <c r="H15">
        <f t="shared" ca="1" si="8"/>
        <v>101136</v>
      </c>
      <c r="I15">
        <f t="shared" ca="1" si="3"/>
        <v>5</v>
      </c>
      <c r="J15">
        <f t="shared" ca="1" si="4"/>
        <v>5</v>
      </c>
      <c r="K15">
        <v>2</v>
      </c>
      <c r="L15">
        <v>60</v>
      </c>
      <c r="M15">
        <v>65</v>
      </c>
      <c r="N15" s="2">
        <v>25000</v>
      </c>
      <c r="O15" s="4">
        <f>O14+0.05</f>
        <v>0.1</v>
      </c>
      <c r="P15" s="5">
        <f t="shared" si="9"/>
        <v>1.0000000000000005E-2</v>
      </c>
      <c r="R15">
        <v>0.5</v>
      </c>
    </row>
    <row r="16" spans="1:18" x14ac:dyDescent="0.2">
      <c r="A16">
        <v>15</v>
      </c>
      <c r="B16">
        <f t="shared" ca="1" si="5"/>
        <v>1980</v>
      </c>
      <c r="C16" t="str">
        <f t="shared" ca="1" si="0"/>
        <v>partner</v>
      </c>
      <c r="D16" t="str">
        <f t="shared" ca="1" si="1"/>
        <v>pension</v>
      </c>
      <c r="E16" t="str">
        <f t="shared" ca="1" si="2"/>
        <v>IRA</v>
      </c>
      <c r="F16">
        <f t="shared" ca="1" si="6"/>
        <v>27756</v>
      </c>
      <c r="G16">
        <f t="shared" ca="1" si="7"/>
        <v>747</v>
      </c>
      <c r="H16">
        <f t="shared" ca="1" si="8"/>
        <v>100922</v>
      </c>
      <c r="I16">
        <f t="shared" ca="1" si="3"/>
        <v>3</v>
      </c>
      <c r="J16">
        <f t="shared" ca="1" si="4"/>
        <v>17.600000000000001</v>
      </c>
      <c r="K16">
        <v>3</v>
      </c>
      <c r="L16">
        <v>55</v>
      </c>
      <c r="M16">
        <v>60</v>
      </c>
      <c r="N16" s="2">
        <v>37000</v>
      </c>
      <c r="O16" s="4">
        <f t="shared" ref="O16:O22" si="10">O15+0.05</f>
        <v>0.15000000000000002</v>
      </c>
      <c r="P16" s="5">
        <f t="shared" si="9"/>
        <v>1.5000000000000006E-2</v>
      </c>
      <c r="R16">
        <v>1</v>
      </c>
    </row>
    <row r="17" spans="1:18" x14ac:dyDescent="0.2">
      <c r="A17">
        <v>16</v>
      </c>
      <c r="B17">
        <f t="shared" ca="1" si="5"/>
        <v>1972</v>
      </c>
      <c r="C17" t="str">
        <f t="shared" ca="1" si="0"/>
        <v>partner</v>
      </c>
      <c r="D17" t="str">
        <f t="shared" ca="1" si="1"/>
        <v>other</v>
      </c>
      <c r="E17" t="str">
        <f t="shared" ca="1" si="2"/>
        <v>IRA</v>
      </c>
      <c r="F17">
        <f t="shared" ca="1" si="6"/>
        <v>25868</v>
      </c>
      <c r="G17">
        <f t="shared" ca="1" si="7"/>
        <v>336</v>
      </c>
      <c r="H17">
        <f t="shared" ca="1" si="8"/>
        <v>103722</v>
      </c>
      <c r="I17">
        <f t="shared" ca="1" si="3"/>
        <v>10</v>
      </c>
      <c r="J17">
        <f t="shared" ca="1" si="4"/>
        <v>5.2</v>
      </c>
      <c r="K17">
        <v>4</v>
      </c>
      <c r="L17">
        <v>50</v>
      </c>
      <c r="M17">
        <v>55</v>
      </c>
      <c r="N17" s="2">
        <v>50000</v>
      </c>
      <c r="O17" s="4">
        <f t="shared" si="10"/>
        <v>0.2</v>
      </c>
      <c r="P17" s="5">
        <f t="shared" si="9"/>
        <v>2.0000000000000007E-2</v>
      </c>
      <c r="R17">
        <v>3</v>
      </c>
    </row>
    <row r="18" spans="1:18" x14ac:dyDescent="0.2">
      <c r="A18">
        <v>17</v>
      </c>
      <c r="B18">
        <f t="shared" ca="1" si="5"/>
        <v>1978</v>
      </c>
      <c r="C18" t="str">
        <f t="shared" ca="1" si="0"/>
        <v>one</v>
      </c>
      <c r="D18" t="str">
        <f t="shared" ca="1" si="1"/>
        <v>pension</v>
      </c>
      <c r="E18" t="str">
        <f t="shared" ca="1" si="2"/>
        <v>IRA</v>
      </c>
      <c r="F18">
        <f t="shared" ca="1" si="6"/>
        <v>28977</v>
      </c>
      <c r="G18">
        <f t="shared" ca="1" si="7"/>
        <v>581</v>
      </c>
      <c r="H18">
        <f t="shared" ca="1" si="8"/>
        <v>139666</v>
      </c>
      <c r="I18">
        <f t="shared" ca="1" si="3"/>
        <v>7</v>
      </c>
      <c r="J18">
        <f t="shared" ca="1" si="4"/>
        <v>3.5</v>
      </c>
      <c r="K18">
        <v>5</v>
      </c>
      <c r="L18">
        <v>20</v>
      </c>
      <c r="M18">
        <v>25</v>
      </c>
      <c r="N18" s="2">
        <v>61000</v>
      </c>
      <c r="O18" s="4">
        <f t="shared" si="10"/>
        <v>0.25</v>
      </c>
      <c r="P18" s="5">
        <f t="shared" si="9"/>
        <v>2.5000000000000008E-2</v>
      </c>
      <c r="R18">
        <v>4</v>
      </c>
    </row>
    <row r="19" spans="1:18" x14ac:dyDescent="0.2">
      <c r="A19">
        <v>18</v>
      </c>
      <c r="B19">
        <f t="shared" ca="1" si="5"/>
        <v>1986</v>
      </c>
      <c r="C19" t="str">
        <f t="shared" ca="1" si="0"/>
        <v>one</v>
      </c>
      <c r="D19" t="str">
        <f t="shared" ca="1" si="1"/>
        <v>other</v>
      </c>
      <c r="E19" t="str">
        <f t="shared" ca="1" si="2"/>
        <v>Brokerage</v>
      </c>
      <c r="F19">
        <f t="shared" ca="1" si="6"/>
        <v>21087</v>
      </c>
      <c r="G19">
        <f t="shared" ca="1" si="7"/>
        <v>877</v>
      </c>
      <c r="H19">
        <f t="shared" ca="1" si="8"/>
        <v>110659</v>
      </c>
      <c r="I19">
        <f t="shared" ca="1" si="3"/>
        <v>5</v>
      </c>
      <c r="J19">
        <f t="shared" ca="1" si="4"/>
        <v>8.5</v>
      </c>
      <c r="K19">
        <v>6</v>
      </c>
      <c r="L19">
        <v>45</v>
      </c>
      <c r="M19">
        <v>50</v>
      </c>
      <c r="N19" s="2">
        <v>75000</v>
      </c>
      <c r="O19" s="4">
        <f t="shared" si="10"/>
        <v>0.3</v>
      </c>
      <c r="P19" s="5">
        <f t="shared" si="9"/>
        <v>3.0000000000000009E-2</v>
      </c>
      <c r="R19">
        <v>5</v>
      </c>
    </row>
    <row r="20" spans="1:18" x14ac:dyDescent="0.2">
      <c r="A20">
        <v>19</v>
      </c>
      <c r="B20">
        <f t="shared" ca="1" si="5"/>
        <v>1981</v>
      </c>
      <c r="C20" t="str">
        <f t="shared" ca="1" si="0"/>
        <v>partner</v>
      </c>
      <c r="D20" t="str">
        <f t="shared" ca="1" si="1"/>
        <v>other</v>
      </c>
      <c r="E20" t="str">
        <f t="shared" ca="1" si="2"/>
        <v>Brokerage</v>
      </c>
      <c r="F20">
        <f t="shared" ca="1" si="6"/>
        <v>28090</v>
      </c>
      <c r="G20">
        <f t="shared" ca="1" si="7"/>
        <v>1180</v>
      </c>
      <c r="H20">
        <f t="shared" ca="1" si="8"/>
        <v>147160</v>
      </c>
      <c r="I20">
        <f t="shared" ca="1" si="3"/>
        <v>2</v>
      </c>
      <c r="J20">
        <f t="shared" ca="1" si="4"/>
        <v>4.3</v>
      </c>
      <c r="K20">
        <v>7</v>
      </c>
      <c r="L20">
        <v>25</v>
      </c>
      <c r="M20">
        <v>30</v>
      </c>
      <c r="N20" s="2">
        <v>100000</v>
      </c>
      <c r="O20" s="4">
        <f t="shared" si="10"/>
        <v>0.35</v>
      </c>
      <c r="P20" s="5">
        <f t="shared" si="9"/>
        <v>3.500000000000001E-2</v>
      </c>
      <c r="R20">
        <v>6</v>
      </c>
    </row>
    <row r="21" spans="1:18" x14ac:dyDescent="0.2">
      <c r="A21">
        <v>20</v>
      </c>
      <c r="B21">
        <f t="shared" ca="1" si="5"/>
        <v>1984</v>
      </c>
      <c r="C21" t="str">
        <f t="shared" ca="1" si="0"/>
        <v>partner</v>
      </c>
      <c r="D21" t="str">
        <f t="shared" ca="1" si="1"/>
        <v>other</v>
      </c>
      <c r="E21" t="str">
        <f t="shared" ca="1" si="2"/>
        <v>Brokerage</v>
      </c>
      <c r="F21">
        <f t="shared" ca="1" si="6"/>
        <v>24686</v>
      </c>
      <c r="G21">
        <f t="shared" ca="1" si="7"/>
        <v>1039</v>
      </c>
      <c r="H21">
        <f t="shared" ca="1" si="8"/>
        <v>106221</v>
      </c>
      <c r="I21">
        <f t="shared" ca="1" si="3"/>
        <v>10</v>
      </c>
      <c r="J21">
        <f t="shared" ca="1" si="4"/>
        <v>2.5</v>
      </c>
      <c r="K21">
        <v>8</v>
      </c>
      <c r="L21">
        <v>30</v>
      </c>
      <c r="M21">
        <v>35</v>
      </c>
      <c r="N21" s="2">
        <v>125000</v>
      </c>
      <c r="O21" s="4">
        <f t="shared" si="10"/>
        <v>0.39999999999999997</v>
      </c>
      <c r="P21" s="5">
        <f t="shared" si="9"/>
        <v>4.0000000000000008E-2</v>
      </c>
      <c r="R21">
        <v>7</v>
      </c>
    </row>
    <row r="22" spans="1:18" x14ac:dyDescent="0.2">
      <c r="A22">
        <v>21</v>
      </c>
      <c r="B22">
        <f t="shared" ca="1" si="5"/>
        <v>1967</v>
      </c>
      <c r="C22" t="str">
        <f t="shared" ca="1" si="0"/>
        <v>one</v>
      </c>
      <c r="D22" t="str">
        <f t="shared" ca="1" si="1"/>
        <v>pension</v>
      </c>
      <c r="E22" t="str">
        <f t="shared" ca="1" si="2"/>
        <v>Brokerage</v>
      </c>
      <c r="F22">
        <f t="shared" ca="1" si="6"/>
        <v>22919</v>
      </c>
      <c r="G22">
        <f t="shared" ca="1" si="7"/>
        <v>1051</v>
      </c>
      <c r="H22">
        <f t="shared" ca="1" si="8"/>
        <v>125377</v>
      </c>
      <c r="I22">
        <f t="shared" ca="1" si="3"/>
        <v>5</v>
      </c>
      <c r="J22">
        <f t="shared" ca="1" si="4"/>
        <v>1.2</v>
      </c>
      <c r="K22">
        <v>9</v>
      </c>
      <c r="L22">
        <v>40</v>
      </c>
      <c r="M22">
        <v>45</v>
      </c>
      <c r="N22" s="2">
        <v>175000</v>
      </c>
      <c r="O22" s="4">
        <f t="shared" si="10"/>
        <v>0.44999999999999996</v>
      </c>
      <c r="P22" s="5">
        <f>0.05-0.005</f>
        <v>4.5000000000000005E-2</v>
      </c>
      <c r="R22">
        <v>9</v>
      </c>
    </row>
    <row r="23" spans="1:18" x14ac:dyDescent="0.2">
      <c r="A23">
        <v>22</v>
      </c>
      <c r="B23">
        <f t="shared" ca="1" si="5"/>
        <v>1955</v>
      </c>
      <c r="C23" t="str">
        <f t="shared" ca="1" si="0"/>
        <v>one</v>
      </c>
      <c r="D23" t="str">
        <f t="shared" ca="1" si="1"/>
        <v>other</v>
      </c>
      <c r="E23" t="str">
        <f t="shared" ca="1" si="2"/>
        <v>IRA</v>
      </c>
      <c r="F23">
        <f t="shared" ca="1" si="6"/>
        <v>22065</v>
      </c>
      <c r="G23">
        <f t="shared" ca="1" si="7"/>
        <v>1159</v>
      </c>
      <c r="H23">
        <f t="shared" ca="1" si="8"/>
        <v>84431</v>
      </c>
      <c r="I23">
        <f t="shared" ca="1" si="3"/>
        <v>6</v>
      </c>
      <c r="J23">
        <f t="shared" ca="1" si="4"/>
        <v>4.2</v>
      </c>
      <c r="K23">
        <v>10</v>
      </c>
      <c r="L23">
        <v>35</v>
      </c>
      <c r="M23">
        <v>40</v>
      </c>
      <c r="N23" s="2" t="s">
        <v>38</v>
      </c>
      <c r="O23" s="4" t="s">
        <v>39</v>
      </c>
      <c r="P23" s="4" t="s">
        <v>45</v>
      </c>
      <c r="R23" t="s">
        <v>53</v>
      </c>
    </row>
    <row r="24" spans="1:18" x14ac:dyDescent="0.2">
      <c r="A24">
        <v>23</v>
      </c>
      <c r="B24">
        <f t="shared" ca="1" si="5"/>
        <v>1994</v>
      </c>
      <c r="C24" t="str">
        <f t="shared" ca="1" si="0"/>
        <v>one</v>
      </c>
      <c r="D24" t="str">
        <f t="shared" ca="1" si="1"/>
        <v>other</v>
      </c>
      <c r="E24" t="str">
        <f t="shared" ca="1" si="2"/>
        <v>IRA</v>
      </c>
      <c r="F24">
        <f t="shared" ca="1" si="6"/>
        <v>26083</v>
      </c>
      <c r="G24">
        <f t="shared" ca="1" si="7"/>
        <v>790</v>
      </c>
      <c r="H24">
        <f t="shared" ca="1" si="8"/>
        <v>101784</v>
      </c>
      <c r="I24">
        <f t="shared" ca="1" si="3"/>
        <v>9</v>
      </c>
      <c r="J24">
        <f t="shared" ca="1" si="4"/>
        <v>4.8</v>
      </c>
      <c r="N24" s="3"/>
      <c r="O24" s="4"/>
    </row>
    <row r="25" spans="1:18" x14ac:dyDescent="0.2">
      <c r="A25">
        <v>24</v>
      </c>
      <c r="B25">
        <f t="shared" ca="1" si="5"/>
        <v>1970</v>
      </c>
      <c r="C25" t="str">
        <f t="shared" ca="1" si="0"/>
        <v>partner</v>
      </c>
      <c r="D25" t="str">
        <f t="shared" ca="1" si="1"/>
        <v>pension</v>
      </c>
      <c r="E25" t="str">
        <f t="shared" ca="1" si="2"/>
        <v>Brokerage</v>
      </c>
      <c r="F25">
        <f t="shared" ca="1" si="6"/>
        <v>20152</v>
      </c>
      <c r="G25">
        <f t="shared" ca="1" si="7"/>
        <v>948</v>
      </c>
      <c r="H25">
        <f t="shared" ca="1" si="8"/>
        <v>62505</v>
      </c>
      <c r="I25">
        <f t="shared" ca="1" si="3"/>
        <v>7</v>
      </c>
      <c r="J25">
        <f t="shared" ca="1" si="4"/>
        <v>1.9</v>
      </c>
      <c r="L25" t="s">
        <v>25</v>
      </c>
      <c r="M25" t="s">
        <v>41</v>
      </c>
      <c r="N25" s="3"/>
      <c r="O25" s="4"/>
    </row>
    <row r="26" spans="1:18" x14ac:dyDescent="0.2">
      <c r="A26">
        <v>25</v>
      </c>
      <c r="B26">
        <f t="shared" ca="1" si="5"/>
        <v>1980</v>
      </c>
      <c r="C26" t="str">
        <f t="shared" ca="1" si="0"/>
        <v>one</v>
      </c>
      <c r="D26" t="str">
        <f t="shared" ca="1" si="1"/>
        <v>pension</v>
      </c>
      <c r="E26" t="str">
        <f t="shared" ca="1" si="2"/>
        <v>Brokerage</v>
      </c>
      <c r="F26">
        <f t="shared" ca="1" si="6"/>
        <v>18205</v>
      </c>
      <c r="G26">
        <f t="shared" ca="1" si="7"/>
        <v>1112</v>
      </c>
      <c r="H26">
        <f t="shared" ca="1" si="8"/>
        <v>102538</v>
      </c>
      <c r="I26">
        <f t="shared" ca="1" si="3"/>
        <v>3</v>
      </c>
      <c r="J26">
        <f t="shared" ca="1" si="4"/>
        <v>6.2</v>
      </c>
      <c r="L26" s="1" t="s">
        <v>6</v>
      </c>
      <c r="M26" t="s">
        <v>42</v>
      </c>
      <c r="N26" s="3"/>
      <c r="O26" s="4"/>
    </row>
    <row r="27" spans="1:18" x14ac:dyDescent="0.2">
      <c r="A27">
        <v>26</v>
      </c>
      <c r="B27">
        <f t="shared" ca="1" si="5"/>
        <v>1980</v>
      </c>
      <c r="C27" t="str">
        <f t="shared" ca="1" si="0"/>
        <v>partner</v>
      </c>
      <c r="D27" t="str">
        <f t="shared" ca="1" si="1"/>
        <v>other</v>
      </c>
      <c r="E27" t="str">
        <f t="shared" ca="1" si="2"/>
        <v>Brokerage</v>
      </c>
      <c r="F27">
        <f t="shared" ca="1" si="6"/>
        <v>28877</v>
      </c>
      <c r="G27">
        <f t="shared" ca="1" si="7"/>
        <v>675</v>
      </c>
      <c r="H27">
        <f t="shared" ca="1" si="8"/>
        <v>107445</v>
      </c>
      <c r="I27">
        <f t="shared" ca="1" si="3"/>
        <v>3</v>
      </c>
      <c r="J27">
        <f t="shared" ca="1" si="4"/>
        <v>8.6999999999999993</v>
      </c>
      <c r="L27" s="1" t="s">
        <v>4</v>
      </c>
      <c r="M27" t="s">
        <v>43</v>
      </c>
      <c r="N27" s="3"/>
      <c r="O27" s="4"/>
    </row>
    <row r="28" spans="1:18" x14ac:dyDescent="0.2">
      <c r="A28">
        <v>27</v>
      </c>
      <c r="B28">
        <f t="shared" ca="1" si="5"/>
        <v>1975</v>
      </c>
      <c r="C28" t="str">
        <f t="shared" ca="1" si="0"/>
        <v>partner</v>
      </c>
      <c r="D28" t="str">
        <f t="shared" ca="1" si="1"/>
        <v>other</v>
      </c>
      <c r="E28" t="str">
        <f t="shared" ca="1" si="2"/>
        <v>IRA</v>
      </c>
      <c r="F28">
        <f t="shared" ca="1" si="6"/>
        <v>17213</v>
      </c>
      <c r="G28">
        <f t="shared" ca="1" si="7"/>
        <v>624</v>
      </c>
      <c r="H28">
        <f t="shared" ca="1" si="8"/>
        <v>74061</v>
      </c>
      <c r="I28">
        <f t="shared" ca="1" si="3"/>
        <v>8</v>
      </c>
      <c r="J28">
        <f t="shared" ca="1" si="4"/>
        <v>13.6</v>
      </c>
      <c r="L28" s="1" t="s">
        <v>5</v>
      </c>
      <c r="M28" t="s">
        <v>46</v>
      </c>
    </row>
    <row r="29" spans="1:18" x14ac:dyDescent="0.2">
      <c r="A29">
        <v>28</v>
      </c>
      <c r="B29">
        <f t="shared" ca="1" si="5"/>
        <v>1966</v>
      </c>
      <c r="C29" t="str">
        <f t="shared" ca="1" si="0"/>
        <v>partner</v>
      </c>
      <c r="D29" t="str">
        <f t="shared" ca="1" si="1"/>
        <v>other</v>
      </c>
      <c r="E29" t="str">
        <f t="shared" ca="1" si="2"/>
        <v>Brokerage</v>
      </c>
      <c r="F29">
        <f t="shared" ca="1" si="6"/>
        <v>23515</v>
      </c>
      <c r="G29">
        <f t="shared" ca="1" si="7"/>
        <v>784</v>
      </c>
      <c r="H29">
        <f t="shared" ca="1" si="8"/>
        <v>132971</v>
      </c>
      <c r="I29">
        <f t="shared" ca="1" si="3"/>
        <v>7</v>
      </c>
      <c r="J29">
        <f t="shared" ca="1" si="4"/>
        <v>6.3</v>
      </c>
      <c r="L29" s="1"/>
    </row>
    <row r="30" spans="1:18" x14ac:dyDescent="0.2">
      <c r="A30">
        <v>29</v>
      </c>
      <c r="B30">
        <f t="shared" ca="1" si="5"/>
        <v>1989</v>
      </c>
      <c r="C30" t="str">
        <f t="shared" ca="1" si="0"/>
        <v>partner</v>
      </c>
      <c r="D30" t="str">
        <f t="shared" ca="1" si="1"/>
        <v>other</v>
      </c>
      <c r="E30" t="str">
        <f t="shared" ca="1" si="2"/>
        <v>Brokerage</v>
      </c>
      <c r="F30">
        <f t="shared" ca="1" si="6"/>
        <v>27890</v>
      </c>
      <c r="G30">
        <f t="shared" ca="1" si="7"/>
        <v>584</v>
      </c>
      <c r="H30">
        <f t="shared" ca="1" si="8"/>
        <v>100449</v>
      </c>
      <c r="I30">
        <f t="shared" ca="1" si="3"/>
        <v>10</v>
      </c>
      <c r="J30">
        <f t="shared" ca="1" si="4"/>
        <v>6.8</v>
      </c>
      <c r="L30" s="8" t="s">
        <v>47</v>
      </c>
    </row>
    <row r="31" spans="1:18" x14ac:dyDescent="0.2">
      <c r="A31">
        <v>30</v>
      </c>
      <c r="B31">
        <f t="shared" ca="1" si="5"/>
        <v>1992</v>
      </c>
      <c r="C31" t="str">
        <f t="shared" ca="1" si="0"/>
        <v>partner</v>
      </c>
      <c r="D31" t="str">
        <f t="shared" ca="1" si="1"/>
        <v>pension</v>
      </c>
      <c r="E31" t="str">
        <f t="shared" ca="1" si="2"/>
        <v>Brokerage</v>
      </c>
      <c r="F31">
        <f t="shared" ca="1" si="6"/>
        <v>33640</v>
      </c>
      <c r="G31">
        <f t="shared" ca="1" si="7"/>
        <v>1149</v>
      </c>
      <c r="H31">
        <f t="shared" ca="1" si="8"/>
        <v>134435</v>
      </c>
      <c r="I31">
        <f t="shared" ca="1" si="3"/>
        <v>2</v>
      </c>
      <c r="J31">
        <f t="shared" ca="1" si="4"/>
        <v>0.1</v>
      </c>
      <c r="L31" s="1" t="s">
        <v>48</v>
      </c>
      <c r="M31" t="s">
        <v>25</v>
      </c>
      <c r="N31" s="1" t="s">
        <v>6</v>
      </c>
    </row>
    <row r="32" spans="1:18" x14ac:dyDescent="0.2">
      <c r="A32">
        <v>31</v>
      </c>
      <c r="B32">
        <f t="shared" ca="1" si="5"/>
        <v>1978</v>
      </c>
      <c r="C32" t="str">
        <f t="shared" ca="1" si="0"/>
        <v>one</v>
      </c>
      <c r="D32" t="str">
        <f t="shared" ca="1" si="1"/>
        <v>other</v>
      </c>
      <c r="E32" t="str">
        <f t="shared" ca="1" si="2"/>
        <v>IRA</v>
      </c>
      <c r="F32">
        <f t="shared" ca="1" si="6"/>
        <v>26343</v>
      </c>
      <c r="G32">
        <f t="shared" ca="1" si="7"/>
        <v>1008</v>
      </c>
      <c r="H32">
        <f t="shared" ca="1" si="8"/>
        <v>94170</v>
      </c>
      <c r="I32">
        <f t="shared" ca="1" si="3"/>
        <v>8</v>
      </c>
      <c r="J32">
        <f t="shared" ca="1" si="4"/>
        <v>3.4</v>
      </c>
      <c r="L32" s="1" t="s">
        <v>49</v>
      </c>
      <c r="M32" s="1" t="s">
        <v>4</v>
      </c>
      <c r="N32" s="1" t="s">
        <v>5</v>
      </c>
      <c r="O32" s="1" t="s">
        <v>7</v>
      </c>
    </row>
    <row r="33" spans="1:13" x14ac:dyDescent="0.2">
      <c r="A33">
        <v>32</v>
      </c>
      <c r="B33">
        <f t="shared" ca="1" si="5"/>
        <v>1990</v>
      </c>
      <c r="C33" t="str">
        <f t="shared" ca="1" si="0"/>
        <v>one</v>
      </c>
      <c r="D33" t="str">
        <f t="shared" ca="1" si="1"/>
        <v>other</v>
      </c>
      <c r="E33" t="str">
        <f t="shared" ca="1" si="2"/>
        <v>Brokerage</v>
      </c>
      <c r="F33">
        <f t="shared" ca="1" si="6"/>
        <v>23781</v>
      </c>
      <c r="G33">
        <f t="shared" ca="1" si="7"/>
        <v>611</v>
      </c>
      <c r="H33">
        <f t="shared" ca="1" si="8"/>
        <v>85161</v>
      </c>
      <c r="I33">
        <f t="shared" ca="1" si="3"/>
        <v>4</v>
      </c>
      <c r="J33">
        <f t="shared" ca="1" si="4"/>
        <v>2.4</v>
      </c>
      <c r="L33" s="1"/>
    </row>
    <row r="34" spans="1:13" x14ac:dyDescent="0.2">
      <c r="A34">
        <v>33</v>
      </c>
      <c r="B34">
        <f t="shared" ca="1" si="5"/>
        <v>1976</v>
      </c>
      <c r="C34" t="str">
        <f t="shared" ca="1" si="0"/>
        <v>partner</v>
      </c>
      <c r="D34" t="str">
        <f t="shared" ca="1" si="1"/>
        <v>other</v>
      </c>
      <c r="E34" t="str">
        <f t="shared" ca="1" si="2"/>
        <v>IRA</v>
      </c>
      <c r="F34">
        <f t="shared" ca="1" si="6"/>
        <v>28570</v>
      </c>
      <c r="G34">
        <f t="shared" ca="1" si="7"/>
        <v>1152</v>
      </c>
      <c r="H34">
        <f t="shared" ca="1" si="8"/>
        <v>98150</v>
      </c>
      <c r="I34">
        <f t="shared" ca="1" si="3"/>
        <v>6</v>
      </c>
      <c r="J34">
        <f t="shared" ca="1" si="4"/>
        <v>4</v>
      </c>
      <c r="L34" s="8" t="s">
        <v>50</v>
      </c>
    </row>
    <row r="35" spans="1:13" x14ac:dyDescent="0.2">
      <c r="A35">
        <v>34</v>
      </c>
      <c r="B35">
        <f t="shared" ca="1" si="5"/>
        <v>1975</v>
      </c>
      <c r="C35" t="str">
        <f t="shared" ca="1" si="0"/>
        <v>one</v>
      </c>
      <c r="D35" t="str">
        <f t="shared" ca="1" si="1"/>
        <v>pension</v>
      </c>
      <c r="E35" t="str">
        <f t="shared" ca="1" si="2"/>
        <v>IRA</v>
      </c>
      <c r="F35">
        <f t="shared" ca="1" si="6"/>
        <v>33332</v>
      </c>
      <c r="G35">
        <f t="shared" ca="1" si="7"/>
        <v>1010</v>
      </c>
      <c r="H35">
        <f t="shared" ca="1" si="8"/>
        <v>89823</v>
      </c>
      <c r="I35">
        <f t="shared" ca="1" si="3"/>
        <v>5</v>
      </c>
      <c r="J35">
        <f t="shared" ca="1" si="4"/>
        <v>10.199999999999999</v>
      </c>
      <c r="L35" s="1" t="s">
        <v>48</v>
      </c>
    </row>
    <row r="36" spans="1:13" x14ac:dyDescent="0.2">
      <c r="A36">
        <v>35</v>
      </c>
      <c r="B36">
        <f t="shared" ca="1" si="5"/>
        <v>1981</v>
      </c>
      <c r="C36" t="str">
        <f t="shared" ca="1" si="0"/>
        <v>partner</v>
      </c>
      <c r="D36" t="str">
        <f t="shared" ca="1" si="1"/>
        <v>pension</v>
      </c>
      <c r="E36" t="str">
        <f t="shared" ca="1" si="2"/>
        <v>IRA</v>
      </c>
      <c r="F36">
        <f t="shared" ca="1" si="6"/>
        <v>30638</v>
      </c>
      <c r="G36">
        <f t="shared" ca="1" si="7"/>
        <v>1053</v>
      </c>
      <c r="H36">
        <f t="shared" ca="1" si="8"/>
        <v>106009</v>
      </c>
      <c r="I36">
        <f t="shared" ca="1" si="3"/>
        <v>9</v>
      </c>
      <c r="J36">
        <f t="shared" ca="1" si="4"/>
        <v>1.1000000000000001</v>
      </c>
      <c r="L36" s="1" t="s">
        <v>49</v>
      </c>
    </row>
    <row r="37" spans="1:13" x14ac:dyDescent="0.2">
      <c r="A37">
        <v>36</v>
      </c>
      <c r="B37">
        <f t="shared" ca="1" si="5"/>
        <v>1970</v>
      </c>
      <c r="C37" t="str">
        <f t="shared" ca="1" si="0"/>
        <v>partner</v>
      </c>
      <c r="D37" t="str">
        <f t="shared" ca="1" si="1"/>
        <v>other</v>
      </c>
      <c r="E37" t="str">
        <f t="shared" ca="1" si="2"/>
        <v>IRA</v>
      </c>
      <c r="F37">
        <f t="shared" ca="1" si="6"/>
        <v>25508</v>
      </c>
      <c r="G37">
        <f t="shared" ca="1" si="7"/>
        <v>806</v>
      </c>
      <c r="H37">
        <f t="shared" ca="1" si="8"/>
        <v>96380</v>
      </c>
      <c r="I37">
        <f t="shared" ca="1" si="3"/>
        <v>10</v>
      </c>
      <c r="J37">
        <f t="shared" ca="1" si="4"/>
        <v>7.2</v>
      </c>
      <c r="L37" t="s">
        <v>27</v>
      </c>
      <c r="M37" t="s">
        <v>28</v>
      </c>
    </row>
    <row r="38" spans="1:13" x14ac:dyDescent="0.2">
      <c r="A38">
        <v>37</v>
      </c>
      <c r="B38">
        <f t="shared" ca="1" si="5"/>
        <v>1976</v>
      </c>
      <c r="C38" t="str">
        <f t="shared" ca="1" si="0"/>
        <v>one</v>
      </c>
      <c r="D38" t="str">
        <f t="shared" ca="1" si="1"/>
        <v>other</v>
      </c>
      <c r="E38" t="str">
        <f t="shared" ca="1" si="2"/>
        <v>Brokerage</v>
      </c>
      <c r="F38">
        <f t="shared" ca="1" si="6"/>
        <v>23060</v>
      </c>
      <c r="G38">
        <f t="shared" ca="1" si="7"/>
        <v>765</v>
      </c>
      <c r="H38">
        <f t="shared" ca="1" si="8"/>
        <v>97890</v>
      </c>
      <c r="I38">
        <f t="shared" ca="1" si="3"/>
        <v>3</v>
      </c>
      <c r="J38">
        <f t="shared" ca="1" si="4"/>
        <v>2.1</v>
      </c>
      <c r="L38" t="s">
        <v>29</v>
      </c>
      <c r="M38" t="s">
        <v>51</v>
      </c>
    </row>
    <row r="39" spans="1:13" x14ac:dyDescent="0.2">
      <c r="A39">
        <v>38</v>
      </c>
      <c r="B39">
        <f t="shared" ca="1" si="5"/>
        <v>1980</v>
      </c>
      <c r="C39" t="str">
        <f t="shared" ca="1" si="0"/>
        <v>one</v>
      </c>
      <c r="D39" t="str">
        <f t="shared" ca="1" si="1"/>
        <v>pension</v>
      </c>
      <c r="E39" t="str">
        <f t="shared" ca="1" si="2"/>
        <v>Brokerage</v>
      </c>
      <c r="F39">
        <f t="shared" ca="1" si="6"/>
        <v>25234</v>
      </c>
      <c r="G39">
        <f t="shared" ca="1" si="7"/>
        <v>1620</v>
      </c>
      <c r="H39">
        <f t="shared" ca="1" si="8"/>
        <v>113094</v>
      </c>
      <c r="I39">
        <f t="shared" ca="1" si="3"/>
        <v>10</v>
      </c>
      <c r="J39">
        <f t="shared" ca="1" si="4"/>
        <v>0.5</v>
      </c>
      <c r="L39" t="s">
        <v>32</v>
      </c>
    </row>
    <row r="40" spans="1:13" x14ac:dyDescent="0.2">
      <c r="A40">
        <v>39</v>
      </c>
      <c r="B40">
        <f t="shared" ca="1" si="5"/>
        <v>1974</v>
      </c>
      <c r="C40" t="str">
        <f t="shared" ca="1" si="0"/>
        <v>one</v>
      </c>
      <c r="D40" t="str">
        <f t="shared" ca="1" si="1"/>
        <v>pension</v>
      </c>
      <c r="E40" t="str">
        <f t="shared" ca="1" si="2"/>
        <v>Brokerage</v>
      </c>
      <c r="F40">
        <f t="shared" ca="1" si="6"/>
        <v>21928</v>
      </c>
      <c r="G40">
        <f t="shared" ca="1" si="7"/>
        <v>980</v>
      </c>
      <c r="H40">
        <f t="shared" ca="1" si="8"/>
        <v>96244</v>
      </c>
      <c r="I40">
        <f t="shared" ca="1" si="3"/>
        <v>5</v>
      </c>
      <c r="J40">
        <f t="shared" ca="1" si="4"/>
        <v>3.1</v>
      </c>
    </row>
    <row r="41" spans="1:13" x14ac:dyDescent="0.2">
      <c r="A41">
        <v>40</v>
      </c>
      <c r="B41">
        <f t="shared" ca="1" si="5"/>
        <v>1976</v>
      </c>
      <c r="C41" t="str">
        <f t="shared" ca="1" si="0"/>
        <v>one</v>
      </c>
      <c r="D41" t="str">
        <f t="shared" ca="1" si="1"/>
        <v>other</v>
      </c>
      <c r="E41" t="str">
        <f t="shared" ca="1" si="2"/>
        <v>IRA</v>
      </c>
      <c r="F41">
        <f t="shared" ca="1" si="6"/>
        <v>20121</v>
      </c>
      <c r="G41">
        <f t="shared" ca="1" si="7"/>
        <v>1074</v>
      </c>
      <c r="H41">
        <f t="shared" ca="1" si="8"/>
        <v>100549</v>
      </c>
      <c r="I41">
        <f t="shared" ca="1" si="3"/>
        <v>6</v>
      </c>
      <c r="J41">
        <f t="shared" ca="1" si="4"/>
        <v>2.4</v>
      </c>
      <c r="L41" s="1"/>
    </row>
    <row r="42" spans="1:13" x14ac:dyDescent="0.2">
      <c r="A42">
        <v>41</v>
      </c>
      <c r="B42">
        <f t="shared" ca="1" si="5"/>
        <v>1973</v>
      </c>
      <c r="C42" t="str">
        <f t="shared" ca="1" si="0"/>
        <v>partner</v>
      </c>
      <c r="D42" t="str">
        <f t="shared" ca="1" si="1"/>
        <v>other</v>
      </c>
      <c r="E42" t="str">
        <f t="shared" ca="1" si="2"/>
        <v>IRA</v>
      </c>
      <c r="F42">
        <f t="shared" ca="1" si="6"/>
        <v>31241</v>
      </c>
      <c r="G42">
        <f t="shared" ca="1" si="7"/>
        <v>869</v>
      </c>
      <c r="H42">
        <f t="shared" ca="1" si="8"/>
        <v>78390</v>
      </c>
      <c r="I42">
        <f t="shared" ca="1" si="3"/>
        <v>3</v>
      </c>
      <c r="J42">
        <f t="shared" ca="1" si="4"/>
        <v>5.7</v>
      </c>
      <c r="L42" s="1"/>
    </row>
    <row r="43" spans="1:13" x14ac:dyDescent="0.2">
      <c r="A43">
        <v>42</v>
      </c>
      <c r="B43">
        <f t="shared" ca="1" si="5"/>
        <v>1963</v>
      </c>
      <c r="C43" t="str">
        <f t="shared" ca="1" si="0"/>
        <v>partner</v>
      </c>
      <c r="D43" t="str">
        <f t="shared" ca="1" si="1"/>
        <v>other</v>
      </c>
      <c r="E43" t="str">
        <f t="shared" ca="1" si="2"/>
        <v>Brokerage</v>
      </c>
      <c r="F43">
        <f t="shared" ca="1" si="6"/>
        <v>26864</v>
      </c>
      <c r="G43">
        <f t="shared" ca="1" si="7"/>
        <v>1210</v>
      </c>
      <c r="H43">
        <f t="shared" ca="1" si="8"/>
        <v>92622</v>
      </c>
      <c r="I43">
        <f t="shared" ca="1" si="3"/>
        <v>1</v>
      </c>
      <c r="J43">
        <f t="shared" ca="1" si="4"/>
        <v>1.6</v>
      </c>
      <c r="L43" t="s">
        <v>31</v>
      </c>
    </row>
    <row r="44" spans="1:13" x14ac:dyDescent="0.2">
      <c r="A44">
        <v>43</v>
      </c>
      <c r="B44">
        <f t="shared" ca="1" si="5"/>
        <v>1987</v>
      </c>
      <c r="C44" t="str">
        <f t="shared" ca="1" si="0"/>
        <v>partner</v>
      </c>
      <c r="D44" t="str">
        <f t="shared" ca="1" si="1"/>
        <v>pension</v>
      </c>
      <c r="E44" t="str">
        <f t="shared" ca="1" si="2"/>
        <v>IRA</v>
      </c>
      <c r="F44">
        <f t="shared" ca="1" si="6"/>
        <v>15562</v>
      </c>
      <c r="G44">
        <f t="shared" ca="1" si="7"/>
        <v>735</v>
      </c>
      <c r="H44">
        <f t="shared" ca="1" si="8"/>
        <v>96555</v>
      </c>
      <c r="I44">
        <f t="shared" ca="1" si="3"/>
        <v>8</v>
      </c>
      <c r="J44">
        <f t="shared" ca="1" si="4"/>
        <v>0.2</v>
      </c>
      <c r="M44" t="s">
        <v>30</v>
      </c>
    </row>
    <row r="45" spans="1:13" x14ac:dyDescent="0.2">
      <c r="A45">
        <v>44</v>
      </c>
      <c r="B45">
        <f t="shared" ca="1" si="5"/>
        <v>1980</v>
      </c>
      <c r="C45" t="str">
        <f t="shared" ca="1" si="0"/>
        <v>partner</v>
      </c>
      <c r="D45" t="str">
        <f t="shared" ca="1" si="1"/>
        <v>pension</v>
      </c>
      <c r="E45" t="str">
        <f t="shared" ca="1" si="2"/>
        <v>Brokerage</v>
      </c>
      <c r="F45">
        <f t="shared" ca="1" si="6"/>
        <v>25904</v>
      </c>
      <c r="G45">
        <f t="shared" ca="1" si="7"/>
        <v>1586</v>
      </c>
      <c r="H45">
        <f t="shared" ca="1" si="8"/>
        <v>99346</v>
      </c>
      <c r="I45">
        <f t="shared" ca="1" si="3"/>
        <v>3</v>
      </c>
      <c r="J45">
        <f t="shared" ca="1" si="4"/>
        <v>0.7</v>
      </c>
    </row>
    <row r="46" spans="1:13" x14ac:dyDescent="0.2">
      <c r="A46">
        <v>45</v>
      </c>
      <c r="B46">
        <f t="shared" ca="1" si="5"/>
        <v>1987</v>
      </c>
      <c r="C46" t="str">
        <f t="shared" ca="1" si="0"/>
        <v>one</v>
      </c>
      <c r="D46" t="str">
        <f t="shared" ca="1" si="1"/>
        <v>pension</v>
      </c>
      <c r="E46" t="str">
        <f t="shared" ca="1" si="2"/>
        <v>Brokerage</v>
      </c>
      <c r="F46">
        <f t="shared" ca="1" si="6"/>
        <v>25387</v>
      </c>
      <c r="G46">
        <f t="shared" ca="1" si="7"/>
        <v>1060</v>
      </c>
      <c r="H46">
        <f t="shared" ca="1" si="8"/>
        <v>113815</v>
      </c>
      <c r="I46">
        <f t="shared" ca="1" si="3"/>
        <v>7</v>
      </c>
      <c r="J46">
        <f t="shared" ca="1" si="4"/>
        <v>11.2</v>
      </c>
    </row>
    <row r="47" spans="1:13" x14ac:dyDescent="0.2">
      <c r="A47">
        <v>46</v>
      </c>
      <c r="B47">
        <f t="shared" ca="1" si="5"/>
        <v>1972</v>
      </c>
      <c r="C47" t="str">
        <f t="shared" ca="1" si="0"/>
        <v>one</v>
      </c>
      <c r="D47" t="str">
        <f t="shared" ca="1" si="1"/>
        <v>other</v>
      </c>
      <c r="E47" t="str">
        <f t="shared" ca="1" si="2"/>
        <v>IRA</v>
      </c>
      <c r="F47">
        <f t="shared" ca="1" si="6"/>
        <v>29619</v>
      </c>
      <c r="G47">
        <f t="shared" ca="1" si="7"/>
        <v>1210</v>
      </c>
      <c r="H47">
        <f t="shared" ca="1" si="8"/>
        <v>83243</v>
      </c>
      <c r="I47">
        <f t="shared" ca="1" si="3"/>
        <v>2</v>
      </c>
      <c r="J47">
        <f t="shared" ca="1" si="4"/>
        <v>2.1</v>
      </c>
    </row>
    <row r="48" spans="1:13" x14ac:dyDescent="0.2">
      <c r="A48">
        <v>47</v>
      </c>
      <c r="B48">
        <f t="shared" ca="1" si="5"/>
        <v>1959</v>
      </c>
      <c r="C48" t="str">
        <f t="shared" ca="1" si="0"/>
        <v>one</v>
      </c>
      <c r="D48" t="str">
        <f t="shared" ca="1" si="1"/>
        <v>other</v>
      </c>
      <c r="E48" t="str">
        <f t="shared" ca="1" si="2"/>
        <v>IRA</v>
      </c>
      <c r="F48">
        <f t="shared" ca="1" si="6"/>
        <v>34323</v>
      </c>
      <c r="G48">
        <f t="shared" ca="1" si="7"/>
        <v>1097</v>
      </c>
      <c r="H48">
        <f t="shared" ca="1" si="8"/>
        <v>68412</v>
      </c>
      <c r="I48">
        <f t="shared" ca="1" si="3"/>
        <v>8</v>
      </c>
      <c r="J48">
        <f t="shared" ca="1" si="4"/>
        <v>4.2</v>
      </c>
      <c r="L48">
        <v>20</v>
      </c>
    </row>
    <row r="49" spans="1:12" x14ac:dyDescent="0.2">
      <c r="A49">
        <v>48</v>
      </c>
      <c r="B49">
        <f t="shared" ca="1" si="5"/>
        <v>1965</v>
      </c>
      <c r="C49" t="str">
        <f t="shared" ca="1" si="0"/>
        <v>partner</v>
      </c>
      <c r="D49" t="str">
        <f t="shared" ca="1" si="1"/>
        <v>other</v>
      </c>
      <c r="E49" t="str">
        <f t="shared" ca="1" si="2"/>
        <v>IRA</v>
      </c>
      <c r="F49">
        <f t="shared" ca="1" si="6"/>
        <v>36611</v>
      </c>
      <c r="G49">
        <f t="shared" ca="1" si="7"/>
        <v>929</v>
      </c>
      <c r="H49">
        <f t="shared" ca="1" si="8"/>
        <v>132751</v>
      </c>
      <c r="I49">
        <f t="shared" ca="1" si="3"/>
        <v>5</v>
      </c>
      <c r="J49">
        <f t="shared" ca="1" si="4"/>
        <v>9.1999999999999993</v>
      </c>
      <c r="L49">
        <f t="shared" ref="L49:L56" si="11">L48+ROUND(($K$22-$K$13)/10, 0)</f>
        <v>21</v>
      </c>
    </row>
    <row r="50" spans="1:12" x14ac:dyDescent="0.2">
      <c r="A50">
        <v>49</v>
      </c>
      <c r="B50">
        <f t="shared" ca="1" si="5"/>
        <v>1974</v>
      </c>
      <c r="C50" t="str">
        <f t="shared" ca="1" si="0"/>
        <v>partner</v>
      </c>
      <c r="D50" t="str">
        <f t="shared" ca="1" si="1"/>
        <v>pension</v>
      </c>
      <c r="E50" t="str">
        <f t="shared" ca="1" si="2"/>
        <v>IRA</v>
      </c>
      <c r="F50">
        <f t="shared" ca="1" si="6"/>
        <v>27367</v>
      </c>
      <c r="G50">
        <f t="shared" ca="1" si="7"/>
        <v>1478</v>
      </c>
      <c r="H50">
        <f t="shared" ca="1" si="8"/>
        <v>111095</v>
      </c>
      <c r="I50">
        <f t="shared" ca="1" si="3"/>
        <v>1</v>
      </c>
      <c r="J50">
        <f t="shared" ca="1" si="4"/>
        <v>7.9</v>
      </c>
      <c r="L50">
        <f t="shared" si="11"/>
        <v>22</v>
      </c>
    </row>
    <row r="51" spans="1:12" x14ac:dyDescent="0.2">
      <c r="A51">
        <v>50</v>
      </c>
      <c r="B51">
        <f t="shared" ca="1" si="5"/>
        <v>1963</v>
      </c>
      <c r="C51" t="str">
        <f t="shared" ca="1" si="0"/>
        <v>partner</v>
      </c>
      <c r="D51" t="str">
        <f t="shared" ca="1" si="1"/>
        <v>pension</v>
      </c>
      <c r="E51" t="str">
        <f t="shared" ca="1" si="2"/>
        <v>Brokerage</v>
      </c>
      <c r="F51">
        <f t="shared" ca="1" si="6"/>
        <v>19032</v>
      </c>
      <c r="G51">
        <f t="shared" ca="1" si="7"/>
        <v>624</v>
      </c>
      <c r="H51">
        <f t="shared" ca="1" si="8"/>
        <v>122560</v>
      </c>
      <c r="I51">
        <f t="shared" ca="1" si="3"/>
        <v>6</v>
      </c>
      <c r="J51">
        <f t="shared" ca="1" si="4"/>
        <v>3.6</v>
      </c>
      <c r="L51">
        <f t="shared" si="11"/>
        <v>23</v>
      </c>
    </row>
    <row r="52" spans="1:12" x14ac:dyDescent="0.2">
      <c r="A52">
        <v>51</v>
      </c>
      <c r="B52">
        <f t="shared" ca="1" si="5"/>
        <v>1976</v>
      </c>
      <c r="C52" t="str">
        <f t="shared" ca="1" si="0"/>
        <v>one</v>
      </c>
      <c r="D52" t="str">
        <f t="shared" ca="1" si="1"/>
        <v>other</v>
      </c>
      <c r="E52" t="str">
        <f t="shared" ca="1" si="2"/>
        <v>IRA</v>
      </c>
      <c r="F52">
        <f t="shared" ca="1" si="6"/>
        <v>23472</v>
      </c>
      <c r="G52">
        <f t="shared" ca="1" si="7"/>
        <v>1055</v>
      </c>
      <c r="H52">
        <f t="shared" ca="1" si="8"/>
        <v>95825</v>
      </c>
      <c r="I52">
        <f t="shared" ca="1" si="3"/>
        <v>6</v>
      </c>
      <c r="J52">
        <f t="shared" ca="1" si="4"/>
        <v>7.8</v>
      </c>
      <c r="L52">
        <f t="shared" si="11"/>
        <v>24</v>
      </c>
    </row>
    <row r="53" spans="1:12" x14ac:dyDescent="0.2">
      <c r="A53">
        <v>52</v>
      </c>
      <c r="B53">
        <f t="shared" ca="1" si="5"/>
        <v>1980</v>
      </c>
      <c r="C53" t="str">
        <f t="shared" ca="1" si="0"/>
        <v>one</v>
      </c>
      <c r="D53" t="str">
        <f t="shared" ca="1" si="1"/>
        <v>other</v>
      </c>
      <c r="E53" t="str">
        <f t="shared" ca="1" si="2"/>
        <v>IRA</v>
      </c>
      <c r="F53">
        <f t="shared" ca="1" si="6"/>
        <v>28685</v>
      </c>
      <c r="G53">
        <f t="shared" ca="1" si="7"/>
        <v>812</v>
      </c>
      <c r="H53">
        <f t="shared" ca="1" si="8"/>
        <v>76744</v>
      </c>
      <c r="I53">
        <f t="shared" ca="1" si="3"/>
        <v>7</v>
      </c>
      <c r="J53">
        <f t="shared" ca="1" si="4"/>
        <v>2.4</v>
      </c>
      <c r="L53">
        <f t="shared" si="11"/>
        <v>25</v>
      </c>
    </row>
    <row r="54" spans="1:12" x14ac:dyDescent="0.2">
      <c r="A54">
        <v>53</v>
      </c>
      <c r="B54">
        <f t="shared" ca="1" si="5"/>
        <v>1975</v>
      </c>
      <c r="C54" t="str">
        <f t="shared" ca="1" si="0"/>
        <v>one</v>
      </c>
      <c r="D54" t="str">
        <f t="shared" ca="1" si="1"/>
        <v>pension</v>
      </c>
      <c r="E54" t="str">
        <f t="shared" ca="1" si="2"/>
        <v>Brokerage</v>
      </c>
      <c r="F54">
        <f t="shared" ca="1" si="6"/>
        <v>28847</v>
      </c>
      <c r="G54">
        <f t="shared" ca="1" si="7"/>
        <v>1257</v>
      </c>
      <c r="H54">
        <f t="shared" ca="1" si="8"/>
        <v>92794</v>
      </c>
      <c r="I54">
        <f t="shared" ca="1" si="3"/>
        <v>5</v>
      </c>
      <c r="J54">
        <f t="shared" ca="1" si="4"/>
        <v>0.4</v>
      </c>
      <c r="L54">
        <f t="shared" si="11"/>
        <v>26</v>
      </c>
    </row>
    <row r="55" spans="1:12" x14ac:dyDescent="0.2">
      <c r="A55">
        <v>54</v>
      </c>
      <c r="B55">
        <f t="shared" ca="1" si="5"/>
        <v>1963</v>
      </c>
      <c r="C55" t="str">
        <f t="shared" ca="1" si="0"/>
        <v>one</v>
      </c>
      <c r="D55" t="str">
        <f t="shared" ca="1" si="1"/>
        <v>other</v>
      </c>
      <c r="E55" t="str">
        <f t="shared" ca="1" si="2"/>
        <v>Brokerage</v>
      </c>
      <c r="F55">
        <f t="shared" ca="1" si="6"/>
        <v>22876</v>
      </c>
      <c r="G55">
        <f t="shared" ca="1" si="7"/>
        <v>1315</v>
      </c>
      <c r="H55">
        <f t="shared" ca="1" si="8"/>
        <v>81687</v>
      </c>
      <c r="I55">
        <f t="shared" ca="1" si="3"/>
        <v>4</v>
      </c>
      <c r="J55">
        <f t="shared" ca="1" si="4"/>
        <v>5.0999999999999996</v>
      </c>
      <c r="L55">
        <f t="shared" si="11"/>
        <v>27</v>
      </c>
    </row>
    <row r="56" spans="1:12" x14ac:dyDescent="0.2">
      <c r="A56">
        <v>55</v>
      </c>
      <c r="B56">
        <f t="shared" ca="1" si="5"/>
        <v>1997</v>
      </c>
      <c r="C56" t="str">
        <f t="shared" ca="1" si="0"/>
        <v>one</v>
      </c>
      <c r="D56" t="str">
        <f t="shared" ca="1" si="1"/>
        <v>other</v>
      </c>
      <c r="E56" t="str">
        <f t="shared" ca="1" si="2"/>
        <v>Brokerage</v>
      </c>
      <c r="F56">
        <f t="shared" ca="1" si="6"/>
        <v>25261</v>
      </c>
      <c r="G56">
        <f t="shared" ca="1" si="7"/>
        <v>1792</v>
      </c>
      <c r="H56">
        <f t="shared" ca="1" si="8"/>
        <v>113288</v>
      </c>
      <c r="I56">
        <f t="shared" ca="1" si="3"/>
        <v>3</v>
      </c>
      <c r="J56">
        <f t="shared" ca="1" si="4"/>
        <v>9.9</v>
      </c>
      <c r="L56">
        <f t="shared" si="11"/>
        <v>28</v>
      </c>
    </row>
    <row r="57" spans="1:12" x14ac:dyDescent="0.2">
      <c r="A57">
        <v>56</v>
      </c>
      <c r="B57">
        <f t="shared" ca="1" si="5"/>
        <v>1992</v>
      </c>
      <c r="C57" t="str">
        <f t="shared" ca="1" si="0"/>
        <v>one</v>
      </c>
      <c r="D57" t="str">
        <f t="shared" ca="1" si="1"/>
        <v>pension</v>
      </c>
      <c r="E57" t="str">
        <f t="shared" ca="1" si="2"/>
        <v>Brokerage</v>
      </c>
      <c r="F57">
        <f t="shared" ca="1" si="6"/>
        <v>23551</v>
      </c>
      <c r="G57">
        <f t="shared" ca="1" si="7"/>
        <v>996</v>
      </c>
      <c r="H57">
        <f t="shared" ca="1" si="8"/>
        <v>87793</v>
      </c>
      <c r="I57">
        <f t="shared" ca="1" si="3"/>
        <v>10</v>
      </c>
      <c r="J57">
        <f t="shared" ca="1" si="4"/>
        <v>4.4000000000000004</v>
      </c>
      <c r="L57">
        <v>65</v>
      </c>
    </row>
    <row r="58" spans="1:12" x14ac:dyDescent="0.2">
      <c r="A58">
        <v>57</v>
      </c>
      <c r="B58">
        <f t="shared" ca="1" si="5"/>
        <v>1976</v>
      </c>
      <c r="C58" t="str">
        <f t="shared" ca="1" si="0"/>
        <v>one</v>
      </c>
      <c r="D58" t="str">
        <f t="shared" ca="1" si="1"/>
        <v>other</v>
      </c>
      <c r="E58" t="str">
        <f t="shared" ca="1" si="2"/>
        <v>IRA</v>
      </c>
      <c r="F58">
        <f t="shared" ca="1" si="6"/>
        <v>24018</v>
      </c>
      <c r="G58">
        <f t="shared" ca="1" si="7"/>
        <v>802</v>
      </c>
      <c r="H58">
        <f t="shared" ca="1" si="8"/>
        <v>80434</v>
      </c>
      <c r="I58">
        <f t="shared" ca="1" si="3"/>
        <v>3</v>
      </c>
      <c r="J58">
        <f t="shared" ca="1" si="4"/>
        <v>4.4000000000000004</v>
      </c>
      <c r="L58" s="2" t="s">
        <v>33</v>
      </c>
    </row>
    <row r="59" spans="1:12" x14ac:dyDescent="0.2">
      <c r="A59">
        <v>58</v>
      </c>
      <c r="B59">
        <f t="shared" ca="1" si="5"/>
        <v>1995</v>
      </c>
      <c r="C59" t="str">
        <f t="shared" ca="1" si="0"/>
        <v>partner</v>
      </c>
      <c r="D59" t="str">
        <f t="shared" ca="1" si="1"/>
        <v>other</v>
      </c>
      <c r="E59" t="str">
        <f t="shared" ca="1" si="2"/>
        <v>Brokerage</v>
      </c>
      <c r="F59">
        <f t="shared" ca="1" si="6"/>
        <v>25272</v>
      </c>
      <c r="G59">
        <f t="shared" ca="1" si="7"/>
        <v>1011</v>
      </c>
      <c r="H59">
        <f t="shared" ca="1" si="8"/>
        <v>105933</v>
      </c>
      <c r="I59">
        <f t="shared" ca="1" si="3"/>
        <v>10</v>
      </c>
      <c r="J59">
        <f t="shared" ca="1" si="4"/>
        <v>3.7</v>
      </c>
    </row>
    <row r="60" spans="1:12" x14ac:dyDescent="0.2">
      <c r="A60">
        <v>59</v>
      </c>
      <c r="B60">
        <f t="shared" ca="1" si="5"/>
        <v>1987</v>
      </c>
      <c r="C60" t="str">
        <f t="shared" ca="1" si="0"/>
        <v>one</v>
      </c>
      <c r="D60" t="str">
        <f t="shared" ca="1" si="1"/>
        <v>pension</v>
      </c>
      <c r="E60" t="str">
        <f t="shared" ca="1" si="2"/>
        <v>IRA</v>
      </c>
      <c r="F60">
        <f t="shared" ca="1" si="6"/>
        <v>28291</v>
      </c>
      <c r="G60">
        <f t="shared" ca="1" si="7"/>
        <v>661</v>
      </c>
      <c r="H60">
        <f t="shared" ca="1" si="8"/>
        <v>105213</v>
      </c>
      <c r="I60">
        <f t="shared" ca="1" si="3"/>
        <v>6</v>
      </c>
      <c r="J60">
        <f t="shared" ca="1" si="4"/>
        <v>13.2</v>
      </c>
    </row>
    <row r="61" spans="1:12" x14ac:dyDescent="0.2">
      <c r="A61">
        <v>60</v>
      </c>
      <c r="B61">
        <f t="shared" ca="1" si="5"/>
        <v>1987</v>
      </c>
      <c r="C61" t="str">
        <f t="shared" ca="1" si="0"/>
        <v>one</v>
      </c>
      <c r="D61" t="str">
        <f t="shared" ca="1" si="1"/>
        <v>other</v>
      </c>
      <c r="E61" t="str">
        <f t="shared" ca="1" si="2"/>
        <v>IRA</v>
      </c>
      <c r="F61">
        <f t="shared" ca="1" si="6"/>
        <v>23290</v>
      </c>
      <c r="G61">
        <f t="shared" ca="1" si="7"/>
        <v>1068</v>
      </c>
      <c r="H61">
        <f t="shared" ca="1" si="8"/>
        <v>87905</v>
      </c>
      <c r="I61">
        <f t="shared" ca="1" si="3"/>
        <v>3</v>
      </c>
      <c r="J61">
        <f t="shared" ca="1" si="4"/>
        <v>0.6</v>
      </c>
    </row>
    <row r="62" spans="1:12" x14ac:dyDescent="0.2">
      <c r="A62">
        <v>61</v>
      </c>
      <c r="B62">
        <f t="shared" ca="1" si="5"/>
        <v>1980</v>
      </c>
      <c r="C62" t="str">
        <f t="shared" ca="1" si="0"/>
        <v>partner</v>
      </c>
      <c r="D62" t="str">
        <f t="shared" ca="1" si="1"/>
        <v>other</v>
      </c>
      <c r="E62" t="str">
        <f t="shared" ca="1" si="2"/>
        <v>Brokerage</v>
      </c>
      <c r="F62">
        <f t="shared" ca="1" si="6"/>
        <v>31976</v>
      </c>
      <c r="G62">
        <f t="shared" ca="1" si="7"/>
        <v>666</v>
      </c>
      <c r="H62">
        <f t="shared" ca="1" si="8"/>
        <v>152423</v>
      </c>
      <c r="I62">
        <f t="shared" ca="1" si="3"/>
        <v>6</v>
      </c>
      <c r="J62">
        <f t="shared" ca="1" si="4"/>
        <v>1.6</v>
      </c>
    </row>
    <row r="63" spans="1:12" x14ac:dyDescent="0.2">
      <c r="A63">
        <v>62</v>
      </c>
      <c r="B63">
        <f t="shared" ca="1" si="5"/>
        <v>1989</v>
      </c>
      <c r="C63" t="str">
        <f t="shared" ca="1" si="0"/>
        <v>one</v>
      </c>
      <c r="D63" t="str">
        <f t="shared" ca="1" si="1"/>
        <v>pension</v>
      </c>
      <c r="E63" t="str">
        <f t="shared" ca="1" si="2"/>
        <v>IRA</v>
      </c>
      <c r="F63">
        <f t="shared" ca="1" si="6"/>
        <v>22795</v>
      </c>
      <c r="G63">
        <f t="shared" ca="1" si="7"/>
        <v>1144</v>
      </c>
      <c r="H63">
        <f t="shared" ca="1" si="8"/>
        <v>120094</v>
      </c>
      <c r="I63">
        <f t="shared" ca="1" si="3"/>
        <v>8</v>
      </c>
      <c r="J63">
        <f t="shared" ca="1" si="4"/>
        <v>3.2</v>
      </c>
    </row>
    <row r="64" spans="1:12" x14ac:dyDescent="0.2">
      <c r="A64">
        <v>63</v>
      </c>
      <c r="B64">
        <f t="shared" ca="1" si="5"/>
        <v>1972</v>
      </c>
      <c r="C64" t="str">
        <f t="shared" ca="1" si="0"/>
        <v>one</v>
      </c>
      <c r="D64" t="str">
        <f t="shared" ca="1" si="1"/>
        <v>other</v>
      </c>
      <c r="E64" t="str">
        <f t="shared" ca="1" si="2"/>
        <v>Brokerage</v>
      </c>
      <c r="F64">
        <f t="shared" ca="1" si="6"/>
        <v>25361</v>
      </c>
      <c r="G64">
        <f t="shared" ca="1" si="7"/>
        <v>822</v>
      </c>
      <c r="H64">
        <f t="shared" ca="1" si="8"/>
        <v>78024</v>
      </c>
      <c r="I64">
        <f t="shared" ca="1" si="3"/>
        <v>8</v>
      </c>
      <c r="J64">
        <f t="shared" ca="1" si="4"/>
        <v>0</v>
      </c>
    </row>
    <row r="65" spans="1:10" x14ac:dyDescent="0.2">
      <c r="A65">
        <v>64</v>
      </c>
      <c r="B65">
        <f t="shared" ca="1" si="5"/>
        <v>1993</v>
      </c>
      <c r="C65" t="str">
        <f t="shared" ca="1" si="0"/>
        <v>one</v>
      </c>
      <c r="D65" t="str">
        <f t="shared" ca="1" si="1"/>
        <v>other</v>
      </c>
      <c r="E65" t="str">
        <f t="shared" ca="1" si="2"/>
        <v>Brokerage</v>
      </c>
      <c r="F65">
        <f t="shared" ca="1" si="6"/>
        <v>26175</v>
      </c>
      <c r="G65">
        <f t="shared" ca="1" si="7"/>
        <v>1376</v>
      </c>
      <c r="H65">
        <f t="shared" ca="1" si="8"/>
        <v>91055</v>
      </c>
      <c r="I65">
        <f t="shared" ca="1" si="3"/>
        <v>4</v>
      </c>
      <c r="J65">
        <f t="shared" ca="1" si="4"/>
        <v>5.9</v>
      </c>
    </row>
    <row r="66" spans="1:10" x14ac:dyDescent="0.2">
      <c r="A66">
        <v>65</v>
      </c>
      <c r="B66">
        <f t="shared" ca="1" si="5"/>
        <v>1977</v>
      </c>
      <c r="C66" t="str">
        <f t="shared" ca="1" si="0"/>
        <v>one</v>
      </c>
      <c r="D66" t="str">
        <f t="shared" ca="1" si="1"/>
        <v>other</v>
      </c>
      <c r="E66" t="str">
        <f t="shared" ca="1" si="2"/>
        <v>Brokerage</v>
      </c>
      <c r="F66">
        <f t="shared" ca="1" si="6"/>
        <v>22168</v>
      </c>
      <c r="G66">
        <f t="shared" ca="1" si="7"/>
        <v>905</v>
      </c>
      <c r="H66">
        <f t="shared" ca="1" si="8"/>
        <v>109225</v>
      </c>
      <c r="I66">
        <f t="shared" ca="1" si="3"/>
        <v>2</v>
      </c>
      <c r="J66">
        <f t="shared" ca="1" si="4"/>
        <v>0.4</v>
      </c>
    </row>
    <row r="67" spans="1:10" x14ac:dyDescent="0.2">
      <c r="A67">
        <v>66</v>
      </c>
      <c r="B67">
        <f t="shared" ca="1" si="5"/>
        <v>1977</v>
      </c>
      <c r="C67" t="str">
        <f t="shared" ref="C67:C101" ca="1" si="12">IF(NORMINV(RAND(),0,1) &gt; 0, "one", "partner")</f>
        <v>one</v>
      </c>
      <c r="D67" t="str">
        <f t="shared" ref="D67:D101" ca="1" si="13">IF(NORMINV(RAND(),0,1) &gt; 0, "pension", "other")</f>
        <v>other</v>
      </c>
      <c r="E67" t="str">
        <f t="shared" ref="E67:E101" ca="1" si="14">IF(NORMINV(RAND(),0,1) &gt; 0, "IRA", "Brokerage")</f>
        <v>Brokerage</v>
      </c>
      <c r="F67">
        <f t="shared" ca="1" si="6"/>
        <v>33524</v>
      </c>
      <c r="G67">
        <f t="shared" ca="1" si="7"/>
        <v>988</v>
      </c>
      <c r="H67">
        <f t="shared" ca="1" si="8"/>
        <v>118306</v>
      </c>
      <c r="I67">
        <f t="shared" ref="I67:I101" ca="1" si="15">ROUND(RANDBETWEEN(1,10), 0)</f>
        <v>5</v>
      </c>
      <c r="J67">
        <f t="shared" ref="J67:J101" ca="1" si="16">ROUND(POWER(NORMINV(RAND(),$M$10,$N$10),2),1)</f>
        <v>3.2</v>
      </c>
    </row>
    <row r="68" spans="1:10" x14ac:dyDescent="0.2">
      <c r="A68">
        <v>67</v>
      </c>
      <c r="B68">
        <f t="shared" ref="B68:B101" ca="1" si="17">ROUND(NORMINV(RAND(),$M$2,$N$2), 0)</f>
        <v>1971</v>
      </c>
      <c r="C68" t="str">
        <f t="shared" ca="1" si="12"/>
        <v>one</v>
      </c>
      <c r="D68" t="str">
        <f t="shared" ca="1" si="13"/>
        <v>pension</v>
      </c>
      <c r="E68" t="str">
        <f t="shared" ca="1" si="14"/>
        <v>IRA</v>
      </c>
      <c r="F68">
        <f t="shared" ref="F68:F101" ca="1" si="18">ROUND(NORMINV(RAND(),$M$6,$N$6), 0)</f>
        <v>25091</v>
      </c>
      <c r="G68">
        <f t="shared" ref="G68:G101" ca="1" si="19">ROUND(NORMINV(RAND(),$M$7,$N$7), 0)</f>
        <v>1322</v>
      </c>
      <c r="H68">
        <f t="shared" ref="H68:H101" ca="1" si="20">ROUND(NORMINV(RAND(),$M$8,$N$8), 0)</f>
        <v>94053</v>
      </c>
      <c r="I68">
        <f t="shared" ca="1" si="15"/>
        <v>8</v>
      </c>
      <c r="J68">
        <f t="shared" ca="1" si="16"/>
        <v>4.2</v>
      </c>
    </row>
    <row r="69" spans="1:10" x14ac:dyDescent="0.2">
      <c r="A69">
        <v>68</v>
      </c>
      <c r="B69">
        <f t="shared" ca="1" si="17"/>
        <v>1989</v>
      </c>
      <c r="C69" t="str">
        <f t="shared" ca="1" si="12"/>
        <v>partner</v>
      </c>
      <c r="D69" t="str">
        <f t="shared" ca="1" si="13"/>
        <v>other</v>
      </c>
      <c r="E69" t="str">
        <f t="shared" ca="1" si="14"/>
        <v>Brokerage</v>
      </c>
      <c r="F69">
        <f t="shared" ca="1" si="18"/>
        <v>26076</v>
      </c>
      <c r="G69">
        <f t="shared" ca="1" si="19"/>
        <v>845</v>
      </c>
      <c r="H69">
        <f t="shared" ca="1" si="20"/>
        <v>95700</v>
      </c>
      <c r="I69">
        <f t="shared" ca="1" si="15"/>
        <v>7</v>
      </c>
      <c r="J69">
        <f t="shared" ca="1" si="16"/>
        <v>8.1</v>
      </c>
    </row>
    <row r="70" spans="1:10" x14ac:dyDescent="0.2">
      <c r="A70">
        <v>69</v>
      </c>
      <c r="B70">
        <f t="shared" ca="1" si="17"/>
        <v>1981</v>
      </c>
      <c r="C70" t="str">
        <f t="shared" ca="1" si="12"/>
        <v>partner</v>
      </c>
      <c r="D70" t="str">
        <f t="shared" ca="1" si="13"/>
        <v>pension</v>
      </c>
      <c r="E70" t="str">
        <f t="shared" ca="1" si="14"/>
        <v>Brokerage</v>
      </c>
      <c r="F70">
        <f t="shared" ca="1" si="18"/>
        <v>27368</v>
      </c>
      <c r="G70">
        <f t="shared" ca="1" si="19"/>
        <v>1218</v>
      </c>
      <c r="H70">
        <f t="shared" ca="1" si="20"/>
        <v>83744</v>
      </c>
      <c r="I70">
        <f t="shared" ca="1" si="15"/>
        <v>8</v>
      </c>
      <c r="J70">
        <f t="shared" ca="1" si="16"/>
        <v>2</v>
      </c>
    </row>
    <row r="71" spans="1:10" x14ac:dyDescent="0.2">
      <c r="A71">
        <v>70</v>
      </c>
      <c r="B71">
        <f t="shared" ca="1" si="17"/>
        <v>1988</v>
      </c>
      <c r="C71" t="str">
        <f t="shared" ca="1" si="12"/>
        <v>one</v>
      </c>
      <c r="D71" t="str">
        <f t="shared" ca="1" si="13"/>
        <v>pension</v>
      </c>
      <c r="E71" t="str">
        <f t="shared" ca="1" si="14"/>
        <v>IRA</v>
      </c>
      <c r="F71">
        <f t="shared" ca="1" si="18"/>
        <v>30855</v>
      </c>
      <c r="G71">
        <f t="shared" ca="1" si="19"/>
        <v>629</v>
      </c>
      <c r="H71">
        <f t="shared" ca="1" si="20"/>
        <v>79927</v>
      </c>
      <c r="I71">
        <f t="shared" ca="1" si="15"/>
        <v>10</v>
      </c>
      <c r="J71">
        <f t="shared" ca="1" si="16"/>
        <v>0</v>
      </c>
    </row>
    <row r="72" spans="1:10" x14ac:dyDescent="0.2">
      <c r="A72">
        <v>71</v>
      </c>
      <c r="B72">
        <f t="shared" ca="1" si="17"/>
        <v>1981</v>
      </c>
      <c r="C72" t="str">
        <f t="shared" ca="1" si="12"/>
        <v>one</v>
      </c>
      <c r="D72" t="str">
        <f t="shared" ca="1" si="13"/>
        <v>pension</v>
      </c>
      <c r="E72" t="str">
        <f t="shared" ca="1" si="14"/>
        <v>Brokerage</v>
      </c>
      <c r="F72">
        <f t="shared" ca="1" si="18"/>
        <v>22015</v>
      </c>
      <c r="G72">
        <f t="shared" ca="1" si="19"/>
        <v>1307</v>
      </c>
      <c r="H72">
        <f t="shared" ca="1" si="20"/>
        <v>90038</v>
      </c>
      <c r="I72">
        <f t="shared" ca="1" si="15"/>
        <v>4</v>
      </c>
      <c r="J72">
        <f t="shared" ca="1" si="16"/>
        <v>4.2</v>
      </c>
    </row>
    <row r="73" spans="1:10" x14ac:dyDescent="0.2">
      <c r="A73">
        <v>72</v>
      </c>
      <c r="B73">
        <f t="shared" ca="1" si="17"/>
        <v>1978</v>
      </c>
      <c r="C73" t="str">
        <f t="shared" ca="1" si="12"/>
        <v>partner</v>
      </c>
      <c r="D73" t="str">
        <f t="shared" ca="1" si="13"/>
        <v>other</v>
      </c>
      <c r="E73" t="str">
        <f t="shared" ca="1" si="14"/>
        <v>Brokerage</v>
      </c>
      <c r="F73">
        <f t="shared" ca="1" si="18"/>
        <v>31852</v>
      </c>
      <c r="G73">
        <f t="shared" ca="1" si="19"/>
        <v>951</v>
      </c>
      <c r="H73">
        <f t="shared" ca="1" si="20"/>
        <v>80408</v>
      </c>
      <c r="I73">
        <f t="shared" ca="1" si="15"/>
        <v>5</v>
      </c>
      <c r="J73">
        <f t="shared" ca="1" si="16"/>
        <v>4.3</v>
      </c>
    </row>
    <row r="74" spans="1:10" x14ac:dyDescent="0.2">
      <c r="A74">
        <v>73</v>
      </c>
      <c r="B74">
        <f t="shared" ca="1" si="17"/>
        <v>1959</v>
      </c>
      <c r="C74" t="str">
        <f t="shared" ca="1" si="12"/>
        <v>partner</v>
      </c>
      <c r="D74" t="str">
        <f t="shared" ca="1" si="13"/>
        <v>other</v>
      </c>
      <c r="E74" t="str">
        <f t="shared" ca="1" si="14"/>
        <v>Brokerage</v>
      </c>
      <c r="F74">
        <f t="shared" ca="1" si="18"/>
        <v>34404</v>
      </c>
      <c r="G74">
        <f t="shared" ca="1" si="19"/>
        <v>768</v>
      </c>
      <c r="H74">
        <f t="shared" ca="1" si="20"/>
        <v>123665</v>
      </c>
      <c r="I74">
        <f t="shared" ca="1" si="15"/>
        <v>8</v>
      </c>
      <c r="J74">
        <f t="shared" ca="1" si="16"/>
        <v>4.5999999999999996</v>
      </c>
    </row>
    <row r="75" spans="1:10" x14ac:dyDescent="0.2">
      <c r="A75">
        <v>74</v>
      </c>
      <c r="B75">
        <f t="shared" ca="1" si="17"/>
        <v>1976</v>
      </c>
      <c r="C75" t="str">
        <f t="shared" ca="1" si="12"/>
        <v>partner</v>
      </c>
      <c r="D75" t="str">
        <f t="shared" ca="1" si="13"/>
        <v>other</v>
      </c>
      <c r="E75" t="str">
        <f t="shared" ca="1" si="14"/>
        <v>IRA</v>
      </c>
      <c r="F75">
        <f t="shared" ca="1" si="18"/>
        <v>33382</v>
      </c>
      <c r="G75">
        <f t="shared" ca="1" si="19"/>
        <v>940</v>
      </c>
      <c r="H75">
        <f t="shared" ca="1" si="20"/>
        <v>98272</v>
      </c>
      <c r="I75">
        <f t="shared" ca="1" si="15"/>
        <v>1</v>
      </c>
      <c r="J75">
        <f t="shared" ca="1" si="16"/>
        <v>5.9</v>
      </c>
    </row>
    <row r="76" spans="1:10" x14ac:dyDescent="0.2">
      <c r="A76">
        <v>75</v>
      </c>
      <c r="B76">
        <f t="shared" ca="1" si="17"/>
        <v>1980</v>
      </c>
      <c r="C76" t="str">
        <f t="shared" ca="1" si="12"/>
        <v>partner</v>
      </c>
      <c r="D76" t="str">
        <f t="shared" ca="1" si="13"/>
        <v>other</v>
      </c>
      <c r="E76" t="str">
        <f t="shared" ca="1" si="14"/>
        <v>Brokerage</v>
      </c>
      <c r="F76">
        <f t="shared" ca="1" si="18"/>
        <v>25220</v>
      </c>
      <c r="G76">
        <f t="shared" ca="1" si="19"/>
        <v>946</v>
      </c>
      <c r="H76">
        <f t="shared" ca="1" si="20"/>
        <v>106920</v>
      </c>
      <c r="I76">
        <f t="shared" ca="1" si="15"/>
        <v>8</v>
      </c>
      <c r="J76">
        <f t="shared" ca="1" si="16"/>
        <v>0.9</v>
      </c>
    </row>
    <row r="77" spans="1:10" x14ac:dyDescent="0.2">
      <c r="A77">
        <v>76</v>
      </c>
      <c r="B77">
        <f t="shared" ca="1" si="17"/>
        <v>1965</v>
      </c>
      <c r="C77" t="str">
        <f t="shared" ca="1" si="12"/>
        <v>partner</v>
      </c>
      <c r="D77" t="str">
        <f t="shared" ca="1" si="13"/>
        <v>pension</v>
      </c>
      <c r="E77" t="str">
        <f t="shared" ca="1" si="14"/>
        <v>Brokerage</v>
      </c>
      <c r="F77">
        <f t="shared" ca="1" si="18"/>
        <v>28650</v>
      </c>
      <c r="G77">
        <f t="shared" ca="1" si="19"/>
        <v>879</v>
      </c>
      <c r="H77">
        <f t="shared" ca="1" si="20"/>
        <v>102987</v>
      </c>
      <c r="I77">
        <f t="shared" ca="1" si="15"/>
        <v>9</v>
      </c>
      <c r="J77">
        <f t="shared" ca="1" si="16"/>
        <v>2.2999999999999998</v>
      </c>
    </row>
    <row r="78" spans="1:10" x14ac:dyDescent="0.2">
      <c r="A78">
        <v>77</v>
      </c>
      <c r="B78">
        <f t="shared" ca="1" si="17"/>
        <v>1975</v>
      </c>
      <c r="C78" t="str">
        <f t="shared" ca="1" si="12"/>
        <v>partner</v>
      </c>
      <c r="D78" t="str">
        <f t="shared" ca="1" si="13"/>
        <v>pension</v>
      </c>
      <c r="E78" t="str">
        <f t="shared" ca="1" si="14"/>
        <v>Brokerage</v>
      </c>
      <c r="F78">
        <f t="shared" ca="1" si="18"/>
        <v>25743</v>
      </c>
      <c r="G78">
        <f t="shared" ca="1" si="19"/>
        <v>1161</v>
      </c>
      <c r="H78">
        <f t="shared" ca="1" si="20"/>
        <v>111075</v>
      </c>
      <c r="I78">
        <f t="shared" ca="1" si="15"/>
        <v>2</v>
      </c>
      <c r="J78">
        <f t="shared" ca="1" si="16"/>
        <v>2.7</v>
      </c>
    </row>
    <row r="79" spans="1:10" x14ac:dyDescent="0.2">
      <c r="A79">
        <v>78</v>
      </c>
      <c r="B79">
        <f t="shared" ca="1" si="17"/>
        <v>1970</v>
      </c>
      <c r="C79" t="str">
        <f t="shared" ca="1" si="12"/>
        <v>partner</v>
      </c>
      <c r="D79" t="str">
        <f t="shared" ca="1" si="13"/>
        <v>pension</v>
      </c>
      <c r="E79" t="str">
        <f t="shared" ca="1" si="14"/>
        <v>IRA</v>
      </c>
      <c r="F79">
        <f t="shared" ca="1" si="18"/>
        <v>20895</v>
      </c>
      <c r="G79">
        <f t="shared" ca="1" si="19"/>
        <v>672</v>
      </c>
      <c r="H79">
        <f t="shared" ca="1" si="20"/>
        <v>102830</v>
      </c>
      <c r="I79">
        <f t="shared" ca="1" si="15"/>
        <v>5</v>
      </c>
      <c r="J79">
        <f t="shared" ca="1" si="16"/>
        <v>8</v>
      </c>
    </row>
    <row r="80" spans="1:10" x14ac:dyDescent="0.2">
      <c r="A80">
        <v>79</v>
      </c>
      <c r="B80">
        <f t="shared" ca="1" si="17"/>
        <v>1999</v>
      </c>
      <c r="C80" t="str">
        <f t="shared" ca="1" si="12"/>
        <v>partner</v>
      </c>
      <c r="D80" t="str">
        <f t="shared" ca="1" si="13"/>
        <v>other</v>
      </c>
      <c r="E80" t="str">
        <f t="shared" ca="1" si="14"/>
        <v>IRA</v>
      </c>
      <c r="F80">
        <f t="shared" ca="1" si="18"/>
        <v>22773</v>
      </c>
      <c r="G80">
        <f t="shared" ca="1" si="19"/>
        <v>711</v>
      </c>
      <c r="H80">
        <f t="shared" ca="1" si="20"/>
        <v>108528</v>
      </c>
      <c r="I80">
        <f t="shared" ca="1" si="15"/>
        <v>1</v>
      </c>
      <c r="J80">
        <f t="shared" ca="1" si="16"/>
        <v>5.6</v>
      </c>
    </row>
    <row r="81" spans="1:10" x14ac:dyDescent="0.2">
      <c r="A81">
        <v>80</v>
      </c>
      <c r="B81">
        <f t="shared" ca="1" si="17"/>
        <v>1974</v>
      </c>
      <c r="C81" t="str">
        <f t="shared" ca="1" si="12"/>
        <v>partner</v>
      </c>
      <c r="D81" t="str">
        <f t="shared" ca="1" si="13"/>
        <v>other</v>
      </c>
      <c r="E81" t="str">
        <f t="shared" ca="1" si="14"/>
        <v>Brokerage</v>
      </c>
      <c r="F81">
        <f t="shared" ca="1" si="18"/>
        <v>34513</v>
      </c>
      <c r="G81">
        <f t="shared" ca="1" si="19"/>
        <v>811</v>
      </c>
      <c r="H81">
        <f t="shared" ca="1" si="20"/>
        <v>117644</v>
      </c>
      <c r="I81">
        <f t="shared" ca="1" si="15"/>
        <v>1</v>
      </c>
      <c r="J81">
        <f t="shared" ca="1" si="16"/>
        <v>8.9</v>
      </c>
    </row>
    <row r="82" spans="1:10" x14ac:dyDescent="0.2">
      <c r="A82">
        <v>81</v>
      </c>
      <c r="B82">
        <f t="shared" ca="1" si="17"/>
        <v>1985</v>
      </c>
      <c r="C82" t="str">
        <f t="shared" ca="1" si="12"/>
        <v>one</v>
      </c>
      <c r="D82" t="str">
        <f t="shared" ca="1" si="13"/>
        <v>pension</v>
      </c>
      <c r="E82" t="str">
        <f t="shared" ca="1" si="14"/>
        <v>IRA</v>
      </c>
      <c r="F82">
        <f t="shared" ca="1" si="18"/>
        <v>22289</v>
      </c>
      <c r="G82">
        <f t="shared" ca="1" si="19"/>
        <v>1565</v>
      </c>
      <c r="H82">
        <f t="shared" ca="1" si="20"/>
        <v>85952</v>
      </c>
      <c r="I82">
        <f t="shared" ca="1" si="15"/>
        <v>7</v>
      </c>
      <c r="J82">
        <f t="shared" ca="1" si="16"/>
        <v>0</v>
      </c>
    </row>
    <row r="83" spans="1:10" x14ac:dyDescent="0.2">
      <c r="A83">
        <v>82</v>
      </c>
      <c r="B83">
        <f t="shared" ca="1" si="17"/>
        <v>1993</v>
      </c>
      <c r="C83" t="str">
        <f t="shared" ca="1" si="12"/>
        <v>one</v>
      </c>
      <c r="D83" t="str">
        <f t="shared" ca="1" si="13"/>
        <v>pension</v>
      </c>
      <c r="E83" t="str">
        <f t="shared" ca="1" si="14"/>
        <v>Brokerage</v>
      </c>
      <c r="F83">
        <f t="shared" ca="1" si="18"/>
        <v>30802</v>
      </c>
      <c r="G83">
        <f t="shared" ca="1" si="19"/>
        <v>830</v>
      </c>
      <c r="H83">
        <f t="shared" ca="1" si="20"/>
        <v>78579</v>
      </c>
      <c r="I83">
        <f t="shared" ca="1" si="15"/>
        <v>3</v>
      </c>
      <c r="J83">
        <f t="shared" ca="1" si="16"/>
        <v>6.2</v>
      </c>
    </row>
    <row r="84" spans="1:10" x14ac:dyDescent="0.2">
      <c r="A84">
        <v>83</v>
      </c>
      <c r="B84">
        <f t="shared" ca="1" si="17"/>
        <v>1981</v>
      </c>
      <c r="C84" t="str">
        <f t="shared" ca="1" si="12"/>
        <v>one</v>
      </c>
      <c r="D84" t="str">
        <f t="shared" ca="1" si="13"/>
        <v>pension</v>
      </c>
      <c r="E84" t="str">
        <f t="shared" ca="1" si="14"/>
        <v>IRA</v>
      </c>
      <c r="F84">
        <f t="shared" ca="1" si="18"/>
        <v>23016</v>
      </c>
      <c r="G84">
        <f t="shared" ca="1" si="19"/>
        <v>655</v>
      </c>
      <c r="H84">
        <f t="shared" ca="1" si="20"/>
        <v>111734</v>
      </c>
      <c r="I84">
        <f t="shared" ca="1" si="15"/>
        <v>1</v>
      </c>
      <c r="J84">
        <f t="shared" ca="1" si="16"/>
        <v>15.2</v>
      </c>
    </row>
    <row r="85" spans="1:10" x14ac:dyDescent="0.2">
      <c r="A85">
        <v>84</v>
      </c>
      <c r="B85">
        <f t="shared" ca="1" si="17"/>
        <v>1976</v>
      </c>
      <c r="C85" t="str">
        <f t="shared" ca="1" si="12"/>
        <v>partner</v>
      </c>
      <c r="D85" t="str">
        <f t="shared" ca="1" si="13"/>
        <v>pension</v>
      </c>
      <c r="E85" t="str">
        <f t="shared" ca="1" si="14"/>
        <v>IRA</v>
      </c>
      <c r="F85">
        <f t="shared" ca="1" si="18"/>
        <v>21504</v>
      </c>
      <c r="G85">
        <f t="shared" ca="1" si="19"/>
        <v>713</v>
      </c>
      <c r="H85">
        <f t="shared" ca="1" si="20"/>
        <v>92705</v>
      </c>
      <c r="I85">
        <f t="shared" ca="1" si="15"/>
        <v>4</v>
      </c>
      <c r="J85">
        <f t="shared" ca="1" si="16"/>
        <v>3</v>
      </c>
    </row>
    <row r="86" spans="1:10" x14ac:dyDescent="0.2">
      <c r="A86">
        <v>85</v>
      </c>
      <c r="B86">
        <f t="shared" ca="1" si="17"/>
        <v>1979</v>
      </c>
      <c r="C86" t="str">
        <f t="shared" ca="1" si="12"/>
        <v>partner</v>
      </c>
      <c r="D86" t="str">
        <f t="shared" ca="1" si="13"/>
        <v>other</v>
      </c>
      <c r="E86" t="str">
        <f t="shared" ca="1" si="14"/>
        <v>IRA</v>
      </c>
      <c r="F86">
        <f t="shared" ca="1" si="18"/>
        <v>28131</v>
      </c>
      <c r="G86">
        <f t="shared" ca="1" si="19"/>
        <v>1579</v>
      </c>
      <c r="H86">
        <f t="shared" ca="1" si="20"/>
        <v>105177</v>
      </c>
      <c r="I86">
        <f t="shared" ca="1" si="15"/>
        <v>1</v>
      </c>
      <c r="J86">
        <f t="shared" ca="1" si="16"/>
        <v>0.5</v>
      </c>
    </row>
    <row r="87" spans="1:10" x14ac:dyDescent="0.2">
      <c r="A87">
        <v>86</v>
      </c>
      <c r="B87">
        <f t="shared" ca="1" si="17"/>
        <v>1993</v>
      </c>
      <c r="C87" t="str">
        <f t="shared" ca="1" si="12"/>
        <v>partner</v>
      </c>
      <c r="D87" t="str">
        <f t="shared" ca="1" si="13"/>
        <v>pension</v>
      </c>
      <c r="E87" t="str">
        <f t="shared" ca="1" si="14"/>
        <v>Brokerage</v>
      </c>
      <c r="F87">
        <f t="shared" ca="1" si="18"/>
        <v>30574</v>
      </c>
      <c r="G87">
        <f t="shared" ca="1" si="19"/>
        <v>339</v>
      </c>
      <c r="H87">
        <f t="shared" ca="1" si="20"/>
        <v>96023</v>
      </c>
      <c r="I87">
        <f t="shared" ca="1" si="15"/>
        <v>6</v>
      </c>
      <c r="J87">
        <f t="shared" ca="1" si="16"/>
        <v>3.1</v>
      </c>
    </row>
    <row r="88" spans="1:10" x14ac:dyDescent="0.2">
      <c r="A88">
        <v>87</v>
      </c>
      <c r="B88">
        <f t="shared" ca="1" si="17"/>
        <v>1989</v>
      </c>
      <c r="C88" t="str">
        <f t="shared" ca="1" si="12"/>
        <v>partner</v>
      </c>
      <c r="D88" t="str">
        <f t="shared" ca="1" si="13"/>
        <v>pension</v>
      </c>
      <c r="E88" t="str">
        <f t="shared" ca="1" si="14"/>
        <v>Brokerage</v>
      </c>
      <c r="F88">
        <f t="shared" ca="1" si="18"/>
        <v>25106</v>
      </c>
      <c r="G88">
        <f t="shared" ca="1" si="19"/>
        <v>857</v>
      </c>
      <c r="H88">
        <f t="shared" ca="1" si="20"/>
        <v>96142</v>
      </c>
      <c r="I88">
        <f t="shared" ca="1" si="15"/>
        <v>3</v>
      </c>
      <c r="J88">
        <f t="shared" ca="1" si="16"/>
        <v>0</v>
      </c>
    </row>
    <row r="89" spans="1:10" x14ac:dyDescent="0.2">
      <c r="A89">
        <v>88</v>
      </c>
      <c r="B89">
        <f t="shared" ca="1" si="17"/>
        <v>1989</v>
      </c>
      <c r="C89" t="str">
        <f t="shared" ca="1" si="12"/>
        <v>partner</v>
      </c>
      <c r="D89" t="str">
        <f t="shared" ca="1" si="13"/>
        <v>other</v>
      </c>
      <c r="E89" t="str">
        <f t="shared" ca="1" si="14"/>
        <v>Brokerage</v>
      </c>
      <c r="F89">
        <f t="shared" ca="1" si="18"/>
        <v>20793</v>
      </c>
      <c r="G89">
        <f t="shared" ca="1" si="19"/>
        <v>1340</v>
      </c>
      <c r="H89">
        <f t="shared" ca="1" si="20"/>
        <v>131593</v>
      </c>
      <c r="I89">
        <f t="shared" ca="1" si="15"/>
        <v>10</v>
      </c>
      <c r="J89">
        <f t="shared" ca="1" si="16"/>
        <v>3.1</v>
      </c>
    </row>
    <row r="90" spans="1:10" x14ac:dyDescent="0.2">
      <c r="A90">
        <v>89</v>
      </c>
      <c r="B90">
        <f t="shared" ca="1" si="17"/>
        <v>1972</v>
      </c>
      <c r="C90" t="str">
        <f t="shared" ca="1" si="12"/>
        <v>partner</v>
      </c>
      <c r="D90" t="str">
        <f t="shared" ca="1" si="13"/>
        <v>pension</v>
      </c>
      <c r="E90" t="str">
        <f t="shared" ca="1" si="14"/>
        <v>Brokerage</v>
      </c>
      <c r="F90">
        <f t="shared" ca="1" si="18"/>
        <v>17646</v>
      </c>
      <c r="G90">
        <f t="shared" ca="1" si="19"/>
        <v>1114</v>
      </c>
      <c r="H90">
        <f t="shared" ca="1" si="20"/>
        <v>98463</v>
      </c>
      <c r="I90">
        <f t="shared" ca="1" si="15"/>
        <v>2</v>
      </c>
      <c r="J90">
        <f t="shared" ca="1" si="16"/>
        <v>6.9</v>
      </c>
    </row>
    <row r="91" spans="1:10" x14ac:dyDescent="0.2">
      <c r="A91">
        <v>90</v>
      </c>
      <c r="B91">
        <f t="shared" ca="1" si="17"/>
        <v>2003</v>
      </c>
      <c r="C91" t="str">
        <f t="shared" ca="1" si="12"/>
        <v>one</v>
      </c>
      <c r="D91" t="str">
        <f t="shared" ca="1" si="13"/>
        <v>pension</v>
      </c>
      <c r="E91" t="str">
        <f t="shared" ca="1" si="14"/>
        <v>IRA</v>
      </c>
      <c r="F91">
        <f t="shared" ca="1" si="18"/>
        <v>18525</v>
      </c>
      <c r="G91">
        <f t="shared" ca="1" si="19"/>
        <v>1634</v>
      </c>
      <c r="H91">
        <f t="shared" ca="1" si="20"/>
        <v>94730</v>
      </c>
      <c r="I91">
        <f t="shared" ca="1" si="15"/>
        <v>8</v>
      </c>
      <c r="J91">
        <f t="shared" ca="1" si="16"/>
        <v>1.4</v>
      </c>
    </row>
    <row r="92" spans="1:10" x14ac:dyDescent="0.2">
      <c r="A92">
        <v>91</v>
      </c>
      <c r="B92">
        <f t="shared" ca="1" si="17"/>
        <v>1979</v>
      </c>
      <c r="C92" t="str">
        <f t="shared" ca="1" si="12"/>
        <v>partner</v>
      </c>
      <c r="D92" t="str">
        <f t="shared" ca="1" si="13"/>
        <v>pension</v>
      </c>
      <c r="E92" t="str">
        <f t="shared" ca="1" si="14"/>
        <v>IRA</v>
      </c>
      <c r="F92">
        <f t="shared" ca="1" si="18"/>
        <v>27366</v>
      </c>
      <c r="G92">
        <f t="shared" ca="1" si="19"/>
        <v>636</v>
      </c>
      <c r="H92">
        <f t="shared" ca="1" si="20"/>
        <v>123140</v>
      </c>
      <c r="I92">
        <f t="shared" ca="1" si="15"/>
        <v>2</v>
      </c>
      <c r="J92">
        <f t="shared" ca="1" si="16"/>
        <v>2.9</v>
      </c>
    </row>
    <row r="93" spans="1:10" x14ac:dyDescent="0.2">
      <c r="A93">
        <v>92</v>
      </c>
      <c r="B93">
        <f t="shared" ca="1" si="17"/>
        <v>1986</v>
      </c>
      <c r="C93" t="str">
        <f t="shared" ca="1" si="12"/>
        <v>one</v>
      </c>
      <c r="D93" t="str">
        <f t="shared" ca="1" si="13"/>
        <v>pension</v>
      </c>
      <c r="E93" t="str">
        <f t="shared" ca="1" si="14"/>
        <v>IRA</v>
      </c>
      <c r="F93">
        <f t="shared" ca="1" si="18"/>
        <v>22911</v>
      </c>
      <c r="G93">
        <f t="shared" ca="1" si="19"/>
        <v>1065</v>
      </c>
      <c r="H93">
        <f t="shared" ca="1" si="20"/>
        <v>116244</v>
      </c>
      <c r="I93">
        <f t="shared" ca="1" si="15"/>
        <v>5</v>
      </c>
      <c r="J93">
        <f t="shared" ca="1" si="16"/>
        <v>5.0999999999999996</v>
      </c>
    </row>
    <row r="94" spans="1:10" x14ac:dyDescent="0.2">
      <c r="A94">
        <v>93</v>
      </c>
      <c r="B94">
        <f t="shared" ca="1" si="17"/>
        <v>1982</v>
      </c>
      <c r="C94" t="str">
        <f t="shared" ca="1" si="12"/>
        <v>one</v>
      </c>
      <c r="D94" t="str">
        <f t="shared" ca="1" si="13"/>
        <v>other</v>
      </c>
      <c r="E94" t="str">
        <f t="shared" ca="1" si="14"/>
        <v>IRA</v>
      </c>
      <c r="F94">
        <f t="shared" ca="1" si="18"/>
        <v>24369</v>
      </c>
      <c r="G94">
        <f t="shared" ca="1" si="19"/>
        <v>711</v>
      </c>
      <c r="H94">
        <f t="shared" ca="1" si="20"/>
        <v>94375</v>
      </c>
      <c r="I94">
        <f t="shared" ca="1" si="15"/>
        <v>8</v>
      </c>
      <c r="J94">
        <f t="shared" ca="1" si="16"/>
        <v>1.2</v>
      </c>
    </row>
    <row r="95" spans="1:10" x14ac:dyDescent="0.2">
      <c r="A95">
        <v>94</v>
      </c>
      <c r="B95">
        <f t="shared" ca="1" si="17"/>
        <v>1979</v>
      </c>
      <c r="C95" t="str">
        <f t="shared" ca="1" si="12"/>
        <v>one</v>
      </c>
      <c r="D95" t="str">
        <f t="shared" ca="1" si="13"/>
        <v>pension</v>
      </c>
      <c r="E95" t="str">
        <f t="shared" ca="1" si="14"/>
        <v>IRA</v>
      </c>
      <c r="F95">
        <f t="shared" ca="1" si="18"/>
        <v>33929</v>
      </c>
      <c r="G95">
        <f t="shared" ca="1" si="19"/>
        <v>1015</v>
      </c>
      <c r="H95">
        <f t="shared" ca="1" si="20"/>
        <v>108160</v>
      </c>
      <c r="I95">
        <f t="shared" ca="1" si="15"/>
        <v>4</v>
      </c>
      <c r="J95">
        <f t="shared" ca="1" si="16"/>
        <v>8.6</v>
      </c>
    </row>
    <row r="96" spans="1:10" x14ac:dyDescent="0.2">
      <c r="A96">
        <v>95</v>
      </c>
      <c r="B96">
        <f t="shared" ca="1" si="17"/>
        <v>1995</v>
      </c>
      <c r="C96" t="str">
        <f t="shared" ca="1" si="12"/>
        <v>one</v>
      </c>
      <c r="D96" t="str">
        <f t="shared" ca="1" si="13"/>
        <v>other</v>
      </c>
      <c r="E96" t="str">
        <f t="shared" ca="1" si="14"/>
        <v>Brokerage</v>
      </c>
      <c r="F96">
        <f t="shared" ca="1" si="18"/>
        <v>25153</v>
      </c>
      <c r="G96">
        <f t="shared" ca="1" si="19"/>
        <v>1038</v>
      </c>
      <c r="H96">
        <f t="shared" ca="1" si="20"/>
        <v>102134</v>
      </c>
      <c r="I96">
        <f t="shared" ca="1" si="15"/>
        <v>3</v>
      </c>
      <c r="J96">
        <f t="shared" ca="1" si="16"/>
        <v>6.3</v>
      </c>
    </row>
    <row r="97" spans="1:10" x14ac:dyDescent="0.2">
      <c r="A97">
        <v>96</v>
      </c>
      <c r="B97">
        <f t="shared" ca="1" si="17"/>
        <v>1967</v>
      </c>
      <c r="C97" t="str">
        <f t="shared" ca="1" si="12"/>
        <v>partner</v>
      </c>
      <c r="D97" t="str">
        <f t="shared" ca="1" si="13"/>
        <v>pension</v>
      </c>
      <c r="E97" t="str">
        <f t="shared" ca="1" si="14"/>
        <v>IRA</v>
      </c>
      <c r="F97">
        <f t="shared" ca="1" si="18"/>
        <v>27825</v>
      </c>
      <c r="G97">
        <f t="shared" ca="1" si="19"/>
        <v>1187</v>
      </c>
      <c r="H97">
        <f t="shared" ca="1" si="20"/>
        <v>108116</v>
      </c>
      <c r="I97">
        <f t="shared" ca="1" si="15"/>
        <v>10</v>
      </c>
      <c r="J97">
        <f t="shared" ca="1" si="16"/>
        <v>1.1000000000000001</v>
      </c>
    </row>
    <row r="98" spans="1:10" x14ac:dyDescent="0.2">
      <c r="A98">
        <v>97</v>
      </c>
      <c r="B98">
        <f t="shared" ca="1" si="17"/>
        <v>1970</v>
      </c>
      <c r="C98" t="str">
        <f t="shared" ca="1" si="12"/>
        <v>partner</v>
      </c>
      <c r="D98" t="str">
        <f t="shared" ca="1" si="13"/>
        <v>pension</v>
      </c>
      <c r="E98" t="str">
        <f t="shared" ca="1" si="14"/>
        <v>IRA</v>
      </c>
      <c r="F98">
        <f t="shared" ca="1" si="18"/>
        <v>28820</v>
      </c>
      <c r="G98">
        <f t="shared" ca="1" si="19"/>
        <v>969</v>
      </c>
      <c r="H98">
        <f t="shared" ca="1" si="20"/>
        <v>134043</v>
      </c>
      <c r="I98">
        <f t="shared" ca="1" si="15"/>
        <v>5</v>
      </c>
      <c r="J98">
        <f t="shared" ca="1" si="16"/>
        <v>9.8000000000000007</v>
      </c>
    </row>
    <row r="99" spans="1:10" x14ac:dyDescent="0.2">
      <c r="A99">
        <v>98</v>
      </c>
      <c r="B99">
        <f t="shared" ca="1" si="17"/>
        <v>1984</v>
      </c>
      <c r="C99" t="str">
        <f t="shared" ca="1" si="12"/>
        <v>partner</v>
      </c>
      <c r="D99" t="str">
        <f t="shared" ca="1" si="13"/>
        <v>other</v>
      </c>
      <c r="E99" t="str">
        <f t="shared" ca="1" si="14"/>
        <v>Brokerage</v>
      </c>
      <c r="F99">
        <f t="shared" ca="1" si="18"/>
        <v>17255</v>
      </c>
      <c r="G99">
        <f t="shared" ca="1" si="19"/>
        <v>814</v>
      </c>
      <c r="H99">
        <f t="shared" ca="1" si="20"/>
        <v>106720</v>
      </c>
      <c r="I99">
        <f t="shared" ca="1" si="15"/>
        <v>6</v>
      </c>
      <c r="J99">
        <f t="shared" ca="1" si="16"/>
        <v>2.2000000000000002</v>
      </c>
    </row>
    <row r="100" spans="1:10" x14ac:dyDescent="0.2">
      <c r="A100">
        <v>99</v>
      </c>
      <c r="B100">
        <f t="shared" ca="1" si="17"/>
        <v>1978</v>
      </c>
      <c r="C100" t="str">
        <f t="shared" ca="1" si="12"/>
        <v>one</v>
      </c>
      <c r="D100" t="str">
        <f t="shared" ca="1" si="13"/>
        <v>other</v>
      </c>
      <c r="E100" t="str">
        <f t="shared" ca="1" si="14"/>
        <v>IRA</v>
      </c>
      <c r="F100">
        <f t="shared" ca="1" si="18"/>
        <v>26005</v>
      </c>
      <c r="G100">
        <f t="shared" ca="1" si="19"/>
        <v>881</v>
      </c>
      <c r="H100">
        <f t="shared" ca="1" si="20"/>
        <v>84151</v>
      </c>
      <c r="I100">
        <f t="shared" ca="1" si="15"/>
        <v>9</v>
      </c>
      <c r="J100">
        <f t="shared" ca="1" si="16"/>
        <v>12.2</v>
      </c>
    </row>
    <row r="101" spans="1:10" x14ac:dyDescent="0.2">
      <c r="A101">
        <v>100</v>
      </c>
      <c r="B101">
        <f t="shared" ca="1" si="17"/>
        <v>1986</v>
      </c>
      <c r="C101" t="str">
        <f t="shared" ca="1" si="12"/>
        <v>partner</v>
      </c>
      <c r="D101" t="str">
        <f t="shared" ca="1" si="13"/>
        <v>pension</v>
      </c>
      <c r="E101" t="str">
        <f t="shared" ca="1" si="14"/>
        <v>IRA</v>
      </c>
      <c r="F101">
        <f t="shared" ca="1" si="18"/>
        <v>19463</v>
      </c>
      <c r="G101">
        <f t="shared" ca="1" si="19"/>
        <v>1170</v>
      </c>
      <c r="H101">
        <f t="shared" ca="1" si="20"/>
        <v>116413</v>
      </c>
      <c r="I101">
        <f t="shared" ca="1" si="15"/>
        <v>3</v>
      </c>
      <c r="J101">
        <f t="shared" ca="1" si="16"/>
        <v>9.1999999999999993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Xinye Xu</dc:creator>
  <cp:lastModifiedBy>Xinye Xu</cp:lastModifiedBy>
  <dcterms:created xsi:type="dcterms:W3CDTF">2019-01-26T18:34:14Z</dcterms:created>
  <dcterms:modified xsi:type="dcterms:W3CDTF">2019-01-29T14:36:49Z</dcterms:modified>
</cp:coreProperties>
</file>