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Ikin\IntelliJIDEAProjects\Algo øvinger\"/>
    </mc:Choice>
  </mc:AlternateContent>
  <xr:revisionPtr revIDLastSave="0" documentId="13_ncr:40009_{DB3A0B42-25A5-449D-AEA3-65DA3B5ECFB3}" xr6:coauthVersionLast="43" xr6:coauthVersionMax="43" xr10:uidLastSave="{00000000-0000-0000-0000-000000000000}"/>
  <bookViews>
    <workbookView xWindow="-108" yWindow="-108" windowWidth="23256" windowHeight="12576" activeTab="1"/>
  </bookViews>
  <sheets>
    <sheet name="Øving_2.Xnte" sheetId="3" r:id="rId1"/>
    <sheet name="Sheet8" sheetId="9" r:id="rId2"/>
    <sheet name="Øving_1.Aksjedata" sheetId="1" r:id="rId3"/>
  </sheets>
  <definedNames>
    <definedName name="ExternalData_1" localSheetId="2" hidden="1">Øving_1.Aksjedata!$A$1:$B$5</definedName>
    <definedName name="ExternalData_2" localSheetId="0" hidden="1">Øving_2.Xnte!$A$2:$D$6</definedName>
    <definedName name="ExternalData_2" localSheetId="1" hidden="1">Sheet8!$A$2:$C$6</definedName>
    <definedName name="ExternalData_3" localSheetId="0" hidden="1">Øving_2.Xnte!$A$7:$C$11</definedName>
    <definedName name="ExternalData_4" localSheetId="0" hidden="1">Øving_2.Xnte!$A$12:$C$16</definedName>
    <definedName name="ExternalData_4" localSheetId="1" hidden="1">Sheet8!$I$2:$K$6</definedName>
    <definedName name="ExternalData_5" localSheetId="1" hidden="1">Sheet8!$M$2:$O$6</definedName>
    <definedName name="ExternalData_6" localSheetId="1" hidden="1">Sheet8!$E$2:$G$6</definedName>
  </definedNames>
  <calcPr calcId="0"/>
</workbook>
</file>

<file path=xl/calcChain.xml><?xml version="1.0" encoding="utf-8"?>
<calcChain xmlns="http://schemas.openxmlformats.org/spreadsheetml/2006/main">
  <c r="E6" i="3" l="1"/>
  <c r="E15" i="3"/>
  <c r="E16" i="3"/>
  <c r="E14" i="3"/>
  <c r="E10" i="3"/>
  <c r="E11" i="3"/>
  <c r="E9" i="3"/>
  <c r="E5" i="3"/>
  <c r="E4" i="3"/>
  <c r="B16" i="1"/>
  <c r="C4" i="1"/>
  <c r="C5" i="1"/>
  <c r="C3" i="1"/>
  <c r="A20" i="1"/>
  <c r="C20" i="1" s="1"/>
  <c r="A21" i="1"/>
  <c r="C21" i="1" s="1"/>
  <c r="A22" i="1"/>
  <c r="C22" i="1" s="1"/>
  <c r="A19" i="1"/>
  <c r="C19" i="1" s="1"/>
  <c r="B15" i="1"/>
  <c r="B14" i="1"/>
  <c r="A9" i="1"/>
  <c r="C9" i="1" s="1"/>
  <c r="A10" i="1"/>
  <c r="C10" i="1" s="1"/>
  <c r="A11" i="1"/>
  <c r="C11" i="1" s="1"/>
  <c r="A8" i="1"/>
  <c r="C8" i="1" s="1"/>
  <c r="B22" i="1" l="1"/>
  <c r="B11" i="1"/>
  <c r="B19" i="1"/>
  <c r="B21" i="1"/>
  <c r="B8" i="1"/>
  <c r="B9" i="1"/>
  <c r="B20" i="1"/>
  <c r="B10" i="1"/>
  <c r="D20" i="1"/>
  <c r="D22" i="1"/>
  <c r="D21" i="1"/>
  <c r="D9" i="1"/>
  <c r="D11" i="1"/>
  <c r="D10" i="1"/>
</calcChain>
</file>

<file path=xl/connections.xml><?xml version="1.0" encoding="utf-8"?>
<connections xmlns="http://schemas.openxmlformats.org/spreadsheetml/2006/main">
  <connection id="1" keepAlive="1" name="Query - Øving_1 Aksjedata (2)" description="Connection to the 'Øving_1 Aksjedata (2)' query in the workbook." type="5" refreshedVersion="6" background="1" saveData="1">
    <dbPr connection="Provider=Microsoft.Mashup.OleDb.1;Data Source=$Workbook$;Location=Øving_1 Aksjedata (2);Extended Properties=&quot;&quot;" command="SELECT * FROM [Øving_1 Aksjedata (2)]"/>
  </connection>
  <connection id="2" keepAlive="1" name="Query - Øving_2 Xnte" description="Connection to the 'Øving_2 Xnte' query in the workbook." type="5" refreshedVersion="6" background="1" saveData="1">
    <dbPr connection="Provider=Microsoft.Mashup.OleDb.1;Data Source=$Workbook$;Location=Øving_2 Xnte;Extended Properties=&quot;&quot;" command="SELECT * FROM [Øving_2 Xnte]"/>
  </connection>
  <connection id="3" keepAlive="1" name="Query - Øving_2 Xnte2" description="Connection to the 'Øving_2 Xnte2' query in the workbook." type="5" refreshedVersion="6" background="1">
    <dbPr connection="Provider=Microsoft.Mashup.OleDb.1;Data Source=$Workbook$;Location=Øving_2 Xnte2;Extended Properties=&quot;&quot;" command="SELECT * FROM [Øving_2 Xnte2]"/>
  </connection>
  <connection id="4" keepAlive="1" name="Query - Øving_2 Xnte2 (2)" description="Connection to the 'Øving_2 Xnte2 (2)' query in the workbook." type="5" refreshedVersion="6" background="1" saveData="1">
    <dbPr connection="Provider=Microsoft.Mashup.OleDb.1;Data Source=$Workbook$;Location=Øving_2 Xnte2 (2);Extended Properties=&quot;&quot;" command="SELECT * FROM [Øving_2 Xnte2 (2)]"/>
  </connection>
  <connection id="5" keepAlive="1" name="Query - Øving_2 Xntejava (2)" description="Connection to the 'Øving_2 Xntejava (2)' query in the workbook." type="5" refreshedVersion="6" background="1" saveData="1">
    <dbPr connection="Provider=Microsoft.Mashup.OleDb.1;Data Source=$Workbook$;Location=Øving_2 Xntejava (2);Extended Properties=&quot;&quot;" command="SELECT * FROM [Øving_2 Xntejava (2)]"/>
  </connection>
  <connection id="6" keepAlive="1" name="Query - Øving_3 Sorteringsdata" description="Connection to the 'Øving_3 Sorteringsdata' query in the workbook." type="5" refreshedVersion="6" background="1" saveData="1">
    <dbPr connection="Provider=Microsoft.Mashup.OleDb.1;Data Source=$Workbook$;Location=Øving_3 Sorteringsdata;Extended Properties=&quot;&quot;" command="SELECT * FROM [Øving_3 Sorteringsdata]"/>
  </connection>
  <connection id="7" keepAlive="1" name="Query - Øving_3 SorteringsdataQDupe" description="Connection to the 'Øving_3 SorteringsdataQDupe' query in the workbook." type="5" refreshedVersion="6" background="1" saveData="1">
    <dbPr connection="Provider=Microsoft.Mashup.OleDb.1;Data Source=$Workbook$;Location=Øving_3 SorteringsdataQDupe;Extended Properties=&quot;&quot;" command="SELECT * FROM [Øving_3 SorteringsdataQDupe]"/>
  </connection>
  <connection id="8" keepAlive="1" name="Query - Øving_3 SorteringsdataQuicker" description="Connection to the 'Øving_3 SorteringsdataQuicker' query in the workbook." type="5" refreshedVersion="6" background="1" saveData="1">
    <dbPr connection="Provider=Microsoft.Mashup.OleDb.1;Data Source=$Workbook$;Location=Øving_3 SorteringsdataQuicker;Extended Properties=&quot;&quot;" command="SELECT * FROM [Øving_3 SorteringsdataQuicker]"/>
  </connection>
  <connection id="9" keepAlive="1" name="Query - Øving_3 SorteringsdataQukerDupe" description="Connection to the 'Øving_3 SorteringsdataQukerDupe' query in the workbook." type="5" refreshedVersion="6" background="1" saveData="1">
    <dbPr connection="Provider=Microsoft.Mashup.OleDb.1;Data Source=$Workbook$;Location=Øving_3 SorteringsdataQukerDupe;Extended Properties=&quot;&quot;" command="SELECT * FROM [Øving_3 SorteringsdataQukerDupe]"/>
  </connection>
</connections>
</file>

<file path=xl/sharedStrings.xml><?xml version="1.0" encoding="utf-8"?>
<sst xmlns="http://schemas.openxmlformats.org/spreadsheetml/2006/main" count="73" uniqueCount="22">
  <si>
    <t xml:space="preserve"> </t>
  </si>
  <si>
    <t>K(n) = 5n^2 +6n +8</t>
  </si>
  <si>
    <t>UJustert</t>
  </si>
  <si>
    <t>Column1</t>
  </si>
  <si>
    <t>Column2</t>
  </si>
  <si>
    <t>Op.Bench</t>
  </si>
  <si>
    <t>Internjustert</t>
  </si>
  <si>
    <t>Ugyldig</t>
  </si>
  <si>
    <t>Millisek/OP</t>
  </si>
  <si>
    <t>1000 millisek over klokkefrekvens</t>
  </si>
  <si>
    <t>Millisek/Op justert for intern CPU frekvens</t>
  </si>
  <si>
    <t>Kubisk kompleksitet</t>
  </si>
  <si>
    <t>Vekst</t>
  </si>
  <si>
    <t>vekst</t>
  </si>
  <si>
    <t>Valgt tidsmål</t>
  </si>
  <si>
    <t>Column3</t>
  </si>
  <si>
    <t>Column22</t>
  </si>
  <si>
    <t>Algo 1</t>
  </si>
  <si>
    <t>Quicksort</t>
  </si>
  <si>
    <t>Quicksort med forbedring</t>
  </si>
  <si>
    <t>Quciksort på 25% dublikat</t>
  </si>
  <si>
    <t>Forbedret Quicksort på duplikat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</si>
</sst>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.2"/>
      <color rgb="FF000000"/>
      <name val="Courier New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right style="thin">
          <color theme="9" tint="0.39997558519241921"/>
        </right>
      </border>
    </dxf>
    <dxf>
      <border outline="0">
        <right style="thin">
          <color theme="9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Tid/Data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Java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Øving_2.Xnte!$A$8:$A$11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xVal>
          <c:yVal>
            <c:numRef>
              <c:f>Øving_2.Xnte!$B$8:$B$11</c:f>
              <c:numCache>
                <c:formatCode>General</c:formatCode>
                <c:ptCount val="4"/>
                <c:pt idx="0">
                  <c:v>3.2143825360796757E-5</c:v>
                </c:pt>
                <c:pt idx="1">
                  <c:v>3.4715291217899204E-5</c:v>
                </c:pt>
                <c:pt idx="2">
                  <c:v>3.4390887515316841E-5</c:v>
                </c:pt>
                <c:pt idx="3">
                  <c:v>3.4417476974535815E-5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F-4F80-B9FD-19916B4C71CA}"/>
            </c:ext>
          </c:extLst>
        </c:ser>
        <c:ser>
          <c:idx val="3"/>
          <c:order val="3"/>
          <c:tx>
            <c:v>Algo2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Øving_2.Xnte!$A$13:$A$16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xVal>
          <c:yVal>
            <c:numRef>
              <c:f>Øving_2.Xnte!$B$13:$B$16</c:f>
              <c:numCache>
                <c:formatCode>General</c:formatCode>
                <c:ptCount val="4"/>
                <c:pt idx="0">
                  <c:v>2.6955050485596581E-5</c:v>
                </c:pt>
                <c:pt idx="1">
                  <c:v>3.4026647833143937E-5</c:v>
                </c:pt>
                <c:pt idx="2">
                  <c:v>3.7194223960184325E-5</c:v>
                </c:pt>
                <c:pt idx="3">
                  <c:v>3.7872404083402609E-5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F-4F80-B9FD-19916B4C7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47872"/>
        <c:axId val="1013389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Algo1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Øving_2.Xnte!$A$3:$A$6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Øving_2.Xnte!$B$3:$B$6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3.6520475204423362E-3</c:v>
                      </c:pt>
                      <c:pt idx="1">
                        <c:v>1.8738873793684999E-2</c:v>
                      </c:pt>
                      <c:pt idx="2">
                        <c:v>3.3912099837221918E-2</c:v>
                      </c:pt>
                      <c:pt idx="3">
                        <c:v>4.6408019305736029E-2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44F-4F80-B9FD-19916B4C71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Utregnede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Øving_2.Xnte!$A$19:$A$22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Øving_2.Xnte!$E$20:$E$23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44F-4F80-B9FD-19916B4C71CA}"/>
                  </c:ext>
                </c:extLst>
              </c15:ser>
            </c15:filteredScatterSeries>
          </c:ext>
        </c:extLst>
      </c:scatterChart>
      <c:valAx>
        <c:axId val="100954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Datastørrelse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3389888"/>
        <c:crosses val="autoZero"/>
        <c:crossBetween val="midCat"/>
      </c:valAx>
      <c:valAx>
        <c:axId val="10133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Vekst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95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Tid/Data</a:t>
            </a:r>
            <a:r>
              <a:rPr lang="nb-NO" baseline="0"/>
              <a:t> algo1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Øving_2.Xnte!$A$3:$A$6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xVal>
          <c:yVal>
            <c:numRef>
              <c:f>Øving_2.Xnte!$B$3:$B$6</c:f>
              <c:numCache>
                <c:formatCode>General</c:formatCode>
                <c:ptCount val="4"/>
                <c:pt idx="0">
                  <c:v>3.6520475204423362E-3</c:v>
                </c:pt>
                <c:pt idx="1">
                  <c:v>1.8738873793684999E-2</c:v>
                </c:pt>
                <c:pt idx="2">
                  <c:v>3.3912099837221918E-2</c:v>
                </c:pt>
                <c:pt idx="3">
                  <c:v>4.6408019305736029E-2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F-4D27-97CC-4682E725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36112"/>
        <c:axId val="1014661152"/>
      </c:scatterChart>
      <c:valAx>
        <c:axId val="17680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4661152"/>
        <c:crosses val="autoZero"/>
        <c:crossBetween val="midCat"/>
      </c:valAx>
      <c:valAx>
        <c:axId val="1014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80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Sheet8!$B$3:$B$6</c:f>
              <c:numCache>
                <c:formatCode>General</c:formatCode>
                <c:ptCount val="4"/>
                <c:pt idx="0">
                  <c:v>23.674418604651162</c:v>
                </c:pt>
                <c:pt idx="1">
                  <c:v>42.833333333333336</c:v>
                </c:pt>
                <c:pt idx="2">
                  <c:v>56.777777777777779</c:v>
                </c:pt>
                <c:pt idx="3">
                  <c:v>71.642857142857139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E-4B31-8404-B781E04AF9AA}"/>
            </c:ext>
          </c:extLst>
        </c:ser>
        <c:ser>
          <c:idx val="1"/>
          <c:order val="1"/>
          <c:tx>
            <c:v>QuickerSort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Sheet8!$E$3:$E$6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Sheet8!$F$3:$F$6</c:f>
              <c:numCache>
                <c:formatCode>General</c:formatCode>
                <c:ptCount val="4"/>
                <c:pt idx="0">
                  <c:v>6.1097560975609753</c:v>
                </c:pt>
                <c:pt idx="1">
                  <c:v>13.090909090909092</c:v>
                </c:pt>
                <c:pt idx="2">
                  <c:v>19.686274509803923</c:v>
                </c:pt>
                <c:pt idx="3">
                  <c:v>28.25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8E-4B31-8404-B781E04A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56272"/>
        <c:axId val="1098156032"/>
      </c:scatterChart>
      <c:valAx>
        <c:axId val="10095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8156032"/>
        <c:crosses val="autoZero"/>
        <c:crossBetween val="midCat"/>
      </c:valAx>
      <c:valAx>
        <c:axId val="10981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95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Sheet8!$I$3:$I$6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Sheet8!$J$3:$J$6</c:f>
              <c:numCache>
                <c:formatCode>General</c:formatCode>
                <c:ptCount val="4"/>
                <c:pt idx="0">
                  <c:v>6.0059880239520957</c:v>
                </c:pt>
                <c:pt idx="1">
                  <c:v>12.948717948717949</c:v>
                </c:pt>
                <c:pt idx="2">
                  <c:v>19.48076923076923</c:v>
                </c:pt>
                <c:pt idx="3">
                  <c:v>28.138888888888889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0-472F-B9CF-E7748063352A}"/>
            </c:ext>
          </c:extLst>
        </c:ser>
        <c:ser>
          <c:idx val="1"/>
          <c:order val="1"/>
          <c:tx>
            <c:v>QuickerSort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Sheet8!$M$3:$M$6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Sheet8!$N$3:$N$6</c:f>
              <c:numCache>
                <c:formatCode>General</c:formatCode>
                <c:ptCount val="4"/>
                <c:pt idx="0">
                  <c:v>6.0179640718562872</c:v>
                </c:pt>
                <c:pt idx="1">
                  <c:v>12.974358974358974</c:v>
                </c:pt>
                <c:pt idx="2">
                  <c:v>20.22</c:v>
                </c:pt>
                <c:pt idx="3">
                  <c:v>28.194444444444443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E0-472F-B9CF-E7748063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56272"/>
        <c:axId val="1098156032"/>
      </c:scatterChart>
      <c:valAx>
        <c:axId val="10095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8156032"/>
        <c:crosses val="autoZero"/>
        <c:crossBetween val="midCat"/>
      </c:valAx>
      <c:valAx>
        <c:axId val="10981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95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Målte</a:t>
            </a:r>
            <a:r>
              <a:rPr lang="nb-NO" baseline="0"/>
              <a:t> v. Utregnede verdier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Målte Verdier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Øving_1.Aksjedata!$A$2:$A$5</c:f>
              <c:numCache>
                <c:formatCode>General</c:formatCode>
                <c:ptCount val="4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</c:numCache>
            </c:numRef>
          </c:xVal>
          <c:yVal>
            <c:numRef>
              <c:f>Øving_1.Aksjedata!$B$2:$B$5</c:f>
              <c:numCache>
                <c:formatCode>General</c:formatCode>
                <c:ptCount val="4"/>
                <c:pt idx="0">
                  <c:v>26.358974358974358</c:v>
                </c:pt>
                <c:pt idx="1">
                  <c:v>44.652173913043477</c:v>
                </c:pt>
                <c:pt idx="2">
                  <c:v>70.86666666666666</c:v>
                </c:pt>
                <c:pt idx="3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4-4288-AE09-D49D1A85CCE3}"/>
            </c:ext>
          </c:extLst>
        </c:ser>
        <c:ser>
          <c:idx val="1"/>
          <c:order val="1"/>
          <c:tx>
            <c:v>Utregnede verdier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Øving_1.Aksjedata!$A$8:$A$11</c:f>
              <c:numCache>
                <c:formatCode>General</c:formatCode>
                <c:ptCount val="4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</c:numCache>
            </c:numRef>
          </c:xVal>
          <c:yVal>
            <c:numRef>
              <c:f>Øving_1.Aksjedata!$B$8:$B$11</c:f>
              <c:numCache>
                <c:formatCode>0.00E+00</c:formatCode>
                <c:ptCount val="4"/>
                <c:pt idx="0">
                  <c:v>5.2089584166666674</c:v>
                </c:pt>
                <c:pt idx="1">
                  <c:v>11.719687583333334</c:v>
                </c:pt>
                <c:pt idx="2">
                  <c:v>20.834583416666668</c:v>
                </c:pt>
                <c:pt idx="3">
                  <c:v>32.553645916666667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4-4288-AE09-D49D1A85CCE3}"/>
            </c:ext>
          </c:extLst>
        </c:ser>
        <c:ser>
          <c:idx val="2"/>
          <c:order val="2"/>
          <c:tx>
            <c:v>Kvadratisk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Øving_1.Aksjedata!$A$19:$A$22</c:f>
              <c:numCache>
                <c:formatCode>General</c:formatCode>
                <c:ptCount val="4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</c:numCache>
            </c:numRef>
          </c:xVal>
          <c:yVal>
            <c:numRef>
              <c:f>Øving_1.Aksjedata!$B$19:$B$22</c:f>
              <c:numCache>
                <c:formatCode>General</c:formatCode>
                <c:ptCount val="4"/>
                <c:pt idx="0">
                  <c:v>1.0416666666666667</c:v>
                </c:pt>
                <c:pt idx="1">
                  <c:v>2.34375</c:v>
                </c:pt>
                <c:pt idx="2">
                  <c:v>4.166666666666667</c:v>
                </c:pt>
                <c:pt idx="3">
                  <c:v>6.510416666666667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4-4288-AE09-D49D1A85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93056"/>
        <c:axId val="1856817568"/>
      </c:scatterChart>
      <c:valAx>
        <c:axId val="18287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6817568"/>
        <c:crosses val="autoZero"/>
        <c:crossBetween val="midCat"/>
      </c:valAx>
      <c:valAx>
        <c:axId val="18568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87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30480</xdr:rowOff>
    </xdr:from>
    <xdr:to>
      <xdr:col>10</xdr:col>
      <xdr:colOff>99060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2B03E-FBB8-430C-82D2-4AABFF5C3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30480</xdr:rowOff>
    </xdr:from>
    <xdr:to>
      <xdr:col>4</xdr:col>
      <xdr:colOff>792480</xdr:colOff>
      <xdr:row>24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FD7064-47C5-4D40-B29B-41AED835DA4F}"/>
            </a:ext>
          </a:extLst>
        </xdr:cNvPr>
        <xdr:cNvSpPr txBox="1"/>
      </xdr:nvSpPr>
      <xdr:spPr>
        <a:xfrm>
          <a:off x="0" y="3322320"/>
          <a:ext cx="3916680" cy="1379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I Algo2</a:t>
          </a:r>
          <a:r>
            <a:rPr lang="nb-NO" sz="1100" baseline="0"/>
            <a:t> så benytter vi oss av splitt og hersk teknikken ved at algoritmen vår benytter seg av to definisjoner som i praksis gjør at man kan halvere antall problemer i et rekursivt kall. Dette er ikke tilfellet i den første algoritmen, hvor man kan se i henhold til modellen ved siden av er av en annen størrelsesorden.  Allikevel ser vi at den native java-algoritmen er den mest effektive(Noe som er rimelig å forvente).</a:t>
          </a:r>
          <a:endParaRPr lang="nb-NO" sz="1100"/>
        </a:p>
      </xdr:txBody>
    </xdr:sp>
    <xdr:clientData/>
  </xdr:twoCellAnchor>
  <xdr:twoCellAnchor>
    <xdr:from>
      <xdr:col>5</xdr:col>
      <xdr:colOff>53340</xdr:colOff>
      <xdr:row>13</xdr:row>
      <xdr:rowOff>144780</xdr:rowOff>
    </xdr:from>
    <xdr:to>
      <xdr:col>10</xdr:col>
      <xdr:colOff>129540</xdr:colOff>
      <xdr:row>25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312F8F-AB05-4E18-9FE0-285061A24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6</xdr:row>
      <xdr:rowOff>91440</xdr:rowOff>
    </xdr:from>
    <xdr:to>
      <xdr:col>7</xdr:col>
      <xdr:colOff>30480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D0D4A-AAF6-436D-A53C-654D5FEE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7620</xdr:colOff>
      <xdr:row>22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DC4F24-D7A8-495C-AF04-AEBE2DF8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28575</xdr:rowOff>
    </xdr:from>
    <xdr:to>
      <xdr:col>14</xdr:col>
      <xdr:colOff>247650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19187-534C-4952-B822-04C8B4CA7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2" name="Column2" tableColumnId="2"/>
      <queryTableField id="7" dataBound="0" tableColumnId="7"/>
      <queryTableField id="6" name="Column3" tableColumnId="6"/>
      <queryTableField id="4" dataBound="0" tableColumnId="4"/>
    </queryTableFields>
    <queryTableDeletedFields count="2">
      <deletedField name="Column3"/>
      <deletedField name="Column3"/>
    </queryTableDeletedFields>
  </queryTableRefresh>
</queryTable>
</file>

<file path=xl/queryTables/queryTable2.xml><?xml version="1.0" encoding="utf-8"?>
<queryTable xmlns="http://schemas.openxmlformats.org/spreadsheetml/2006/main" name="ExternalData_3" connectionId="5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3" tableColumnId="4"/>
    </queryTableFields>
    <queryTableDeletedFields count="1">
      <deletedField name="Column3"/>
    </queryTableDeletedFields>
  </queryTableRefresh>
</queryTable>
</file>

<file path=xl/queryTables/queryTable3.xml><?xml version="1.0" encoding="utf-8"?>
<queryTable xmlns="http://schemas.openxmlformats.org/spreadsheetml/2006/main" name="ExternalData_4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name="ExternalData_2" connectionId="6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3" tableColumnId="4"/>
    </queryTableFields>
    <queryTableDeletedFields count="1">
      <deletedField name="Column3"/>
    </queryTableDeletedFields>
  </queryTableRefresh>
</queryTable>
</file>

<file path=xl/queryTables/queryTable5.xml><?xml version="1.0" encoding="utf-8"?>
<queryTable xmlns="http://schemas.openxmlformats.org/spreadsheetml/2006/main" name="ExternalData_4" connectionId="7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3" tableColumnId="4"/>
    </queryTableFields>
    <queryTableDeletedFields count="1">
      <deletedField name="Column3"/>
    </queryTableDeletedFields>
  </queryTableRefresh>
</queryTable>
</file>

<file path=xl/queryTables/queryTable6.xml><?xml version="1.0" encoding="utf-8"?>
<queryTable xmlns="http://schemas.openxmlformats.org/spreadsheetml/2006/main" name="ExternalData_5" connectionId="9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3" tableColumnId="4"/>
    </queryTableFields>
    <queryTableDeletedFields count="1">
      <deletedField name="Column3"/>
    </queryTableDeletedFields>
  </queryTableRefresh>
</queryTable>
</file>

<file path=xl/queryTables/queryTable7.xml><?xml version="1.0" encoding="utf-8"?>
<queryTable xmlns="http://schemas.openxmlformats.org/spreadsheetml/2006/main" name="ExternalData_6" connectionId="8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4" name="Øving_2_Xnte" displayName="Øving_2_Xnte" ref="A2:E6" tableType="queryTable" totalsRowShown="0">
  <autoFilter ref="A2:E6"/>
  <tableColumns count="5">
    <tableColumn id="1" uniqueName="1" name="Column1" queryTableFieldId="1"/>
    <tableColumn id="2" uniqueName="2" name="Column2" queryTableFieldId="2"/>
    <tableColumn id="7" uniqueName="7" name="Column22" queryTableFieldId="7"/>
    <tableColumn id="6" uniqueName="6" name="Column3" queryTableFieldId="6" dataDxfId="5"/>
    <tableColumn id="4" uniqueName="4" name="Veks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7" name="Øving_2_Xntejava__2" displayName="Øving_2_Xntejava__2" ref="A7:C11" tableType="queryTable" totalsRowShown="0" tableBorderDxfId="8">
  <autoFilter ref="A7:C11"/>
  <tableColumns count="3">
    <tableColumn id="1" uniqueName="1" name="Column1" queryTableFieldId="1"/>
    <tableColumn id="2" uniqueName="2" name="Column2" queryTableFieldId="2"/>
    <tableColumn id="4" uniqueName="4" name="Column3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0" name="Øving_2_Xnte2__2" displayName="Øving_2_Xnte2__2" ref="A12:C16" tableType="queryTable" totalsRowShown="0" tableBorderDxfId="7">
  <autoFilter ref="A12:C16"/>
  <tableColumns count="3">
    <tableColumn id="1" uniqueName="1" name="Column1" queryTableFieldId="1"/>
    <tableColumn id="2" uniqueName="2" name="Column2" queryTableFieldId="2"/>
    <tableColumn id="3" uniqueName="3" name="Column3" queryTableFieldId="3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1" name="Øving_3_Sorteringsdata" displayName="Øving_3_Sorteringsdata" ref="A2:C6" tableType="queryTable" totalsRowShown="0">
  <autoFilter ref="A2:C6"/>
  <tableColumns count="3">
    <tableColumn id="1" uniqueName="1" name="Column1" queryTableFieldId="1"/>
    <tableColumn id="2" uniqueName="2" name="Column2" queryTableFieldId="2"/>
    <tableColumn id="4" uniqueName="4" name="Column3" queryTableFieldId="4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3" name="Øving_3_SorteringsdataQDupe" displayName="Øving_3_SorteringsdataQDupe" ref="I2:K6" tableType="queryTable" totalsRowShown="0">
  <autoFilter ref="I2:K6"/>
  <tableColumns count="3">
    <tableColumn id="1" uniqueName="1" name="Column1" queryTableFieldId="1"/>
    <tableColumn id="2" uniqueName="2" name="Column2" queryTableFieldId="2"/>
    <tableColumn id="4" uniqueName="4" name="Column3" queryTableFieldId="4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4" name="Øving_3_SorteringsdataQukerDupe" displayName="Øving_3_SorteringsdataQukerDupe" ref="M2:O6" tableType="queryTable" totalsRowShown="0">
  <autoFilter ref="M2:O6"/>
  <tableColumns count="3">
    <tableColumn id="1" uniqueName="1" name="Column1" queryTableFieldId="1"/>
    <tableColumn id="2" uniqueName="2" name="Column2" queryTableFieldId="2"/>
    <tableColumn id="4" uniqueName="4" name="Column3" queryTableFieldId="4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5" name="Øving_3_SorteringsdataQuicker" displayName="Øving_3_SorteringsdataQuicker" ref="E2:G6" tableType="queryTable" totalsRowShown="0">
  <autoFilter ref="E2:G6"/>
  <tableColumns count="3">
    <tableColumn id="1" uniqueName="1" name="Column1" queryTableFieldId="1"/>
    <tableColumn id="2" uniqueName="2" name="Column2" queryTableFieldId="2"/>
    <tableColumn id="3" uniqueName="3" name="Column3" queryTableFieldId="3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Øving_1_Aksjedata4" displayName="Øving_1_Aksjedata4" ref="A1:B5" tableType="queryTable" totalsRowShown="0">
  <autoFilter ref="A1:B5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2" sqref="A12:C16"/>
    </sheetView>
  </sheetViews>
  <sheetFormatPr defaultRowHeight="14.4" x14ac:dyDescent="0.3"/>
  <cols>
    <col min="1" max="1" width="10.77734375" bestFit="1" customWidth="1"/>
    <col min="2" max="2" width="12" bestFit="1" customWidth="1"/>
    <col min="3" max="4" width="10.77734375" bestFit="1" customWidth="1"/>
    <col min="5" max="5" width="12.109375" bestFit="1" customWidth="1"/>
    <col min="6" max="6" width="11.77734375" bestFit="1" customWidth="1"/>
    <col min="7" max="7" width="10.77734375" bestFit="1" customWidth="1"/>
    <col min="8" max="8" width="12.109375" bestFit="1" customWidth="1"/>
    <col min="9" max="9" width="10.77734375" bestFit="1" customWidth="1"/>
    <col min="10" max="10" width="12" bestFit="1" customWidth="1"/>
    <col min="11" max="11" width="10.77734375" bestFit="1" customWidth="1"/>
    <col min="12" max="12" width="12" bestFit="1" customWidth="1"/>
  </cols>
  <sheetData>
    <row r="1" spans="1:5" x14ac:dyDescent="0.3">
      <c r="A1" t="s">
        <v>17</v>
      </c>
    </row>
    <row r="2" spans="1:5" x14ac:dyDescent="0.3">
      <c r="A2" t="s">
        <v>3</v>
      </c>
      <c r="B2" t="s">
        <v>4</v>
      </c>
      <c r="C2" t="s">
        <v>16</v>
      </c>
      <c r="D2" t="s">
        <v>15</v>
      </c>
      <c r="E2" t="s">
        <v>12</v>
      </c>
    </row>
    <row r="3" spans="1:5" x14ac:dyDescent="0.3">
      <c r="A3">
        <v>1000</v>
      </c>
      <c r="B3">
        <v>3.6520475204423362E-3</v>
      </c>
      <c r="D3" s="3" t="s">
        <v>0</v>
      </c>
      <c r="E3">
        <v>0</v>
      </c>
    </row>
    <row r="4" spans="1:5" x14ac:dyDescent="0.3">
      <c r="A4">
        <v>5000</v>
      </c>
      <c r="B4">
        <v>1.8738873793684999E-2</v>
      </c>
      <c r="D4" s="3" t="s">
        <v>0</v>
      </c>
      <c r="E4">
        <f>Øving_2_Xnte[[#This Row],[Column2]]/B3</f>
        <v>5.1310596833130324</v>
      </c>
    </row>
    <row r="5" spans="1:5" x14ac:dyDescent="0.3">
      <c r="A5">
        <v>10000</v>
      </c>
      <c r="B5">
        <v>3.3912099837221918E-2</v>
      </c>
      <c r="D5" s="3" t="s">
        <v>0</v>
      </c>
      <c r="E5">
        <f>Øving_2_Xnte[[#This Row],[Column2]]/B4</f>
        <v>1.8097192078133477</v>
      </c>
    </row>
    <row r="6" spans="1:5" x14ac:dyDescent="0.3">
      <c r="A6">
        <v>15000</v>
      </c>
      <c r="B6">
        <v>4.6408019305736029E-2</v>
      </c>
      <c r="D6" s="3" t="s">
        <v>0</v>
      </c>
      <c r="E6">
        <f>Øving_2_Xnte[[#This Row],[Column2]]/B5</f>
        <v>1.3684796732875442</v>
      </c>
    </row>
    <row r="7" spans="1:5" x14ac:dyDescent="0.3">
      <c r="A7" t="s">
        <v>3</v>
      </c>
      <c r="B7" t="s">
        <v>4</v>
      </c>
      <c r="C7" t="s">
        <v>15</v>
      </c>
      <c r="E7" t="s">
        <v>12</v>
      </c>
    </row>
    <row r="8" spans="1:5" x14ac:dyDescent="0.3">
      <c r="A8">
        <v>1000</v>
      </c>
      <c r="B8">
        <v>3.2143825360796757E-5</v>
      </c>
      <c r="C8" s="3" t="s">
        <v>0</v>
      </c>
      <c r="E8">
        <v>0</v>
      </c>
    </row>
    <row r="9" spans="1:5" x14ac:dyDescent="0.3">
      <c r="A9">
        <v>5000</v>
      </c>
      <c r="B9">
        <v>3.4715291217899204E-5</v>
      </c>
      <c r="C9" s="3" t="s">
        <v>0</v>
      </c>
      <c r="E9">
        <f>Øving_2_Xntejava__2[[#This Row],[Column2]]/B8</f>
        <v>1.0799987502495163</v>
      </c>
    </row>
    <row r="10" spans="1:5" x14ac:dyDescent="0.3">
      <c r="A10">
        <v>10000</v>
      </c>
      <c r="B10">
        <v>3.4390887515316841E-5</v>
      </c>
      <c r="C10" s="3" t="s">
        <v>0</v>
      </c>
      <c r="E10">
        <f>Øving_2_Xntejava__2[[#This Row],[Column2]]/B9</f>
        <v>0.9906553080443381</v>
      </c>
    </row>
    <row r="11" spans="1:5" x14ac:dyDescent="0.3">
      <c r="A11">
        <v>15000</v>
      </c>
      <c r="B11">
        <v>3.4417476974535815E-5</v>
      </c>
      <c r="C11" s="3" t="s">
        <v>0</v>
      </c>
      <c r="E11">
        <f>Øving_2_Xntejava__2[[#This Row],[Column2]]/B10</f>
        <v>1.000773154202756</v>
      </c>
    </row>
    <row r="12" spans="1:5" x14ac:dyDescent="0.3">
      <c r="A12" t="s">
        <v>3</v>
      </c>
      <c r="B12" t="s">
        <v>4</v>
      </c>
      <c r="C12" t="s">
        <v>15</v>
      </c>
      <c r="E12" t="s">
        <v>12</v>
      </c>
    </row>
    <row r="13" spans="1:5" x14ac:dyDescent="0.3">
      <c r="A13">
        <v>1000</v>
      </c>
      <c r="B13">
        <v>2.6955050485596581E-5</v>
      </c>
      <c r="C13" s="3" t="s">
        <v>0</v>
      </c>
      <c r="E13">
        <v>0</v>
      </c>
    </row>
    <row r="14" spans="1:5" x14ac:dyDescent="0.3">
      <c r="A14">
        <v>5000</v>
      </c>
      <c r="B14">
        <v>3.4026647833143937E-5</v>
      </c>
      <c r="C14" s="3" t="s">
        <v>0</v>
      </c>
      <c r="E14">
        <f>Øving_2_Xnte2__2[[#This Row],[Column2]]/B13</f>
        <v>1.2623477686055926</v>
      </c>
    </row>
    <row r="15" spans="1:5" x14ac:dyDescent="0.3">
      <c r="A15">
        <v>10000</v>
      </c>
      <c r="B15">
        <v>3.7194223960184325E-5</v>
      </c>
      <c r="C15" s="3" t="s">
        <v>0</v>
      </c>
      <c r="E15">
        <f>Øving_2_Xnte2__2[[#This Row],[Column2]]/B14</f>
        <v>1.0930910427196119</v>
      </c>
    </row>
    <row r="16" spans="1:5" x14ac:dyDescent="0.3">
      <c r="A16">
        <v>15000</v>
      </c>
      <c r="B16">
        <v>3.7872404083402609E-5</v>
      </c>
      <c r="C16" s="3" t="s">
        <v>0</v>
      </c>
      <c r="E16">
        <f>Øving_2_Xnte2__2[[#This Row],[Column2]]/B15</f>
        <v>1.0182334795839338</v>
      </c>
    </row>
  </sheetData>
  <phoneticPr fontId="19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R5" sqref="R5"/>
    </sheetView>
  </sheetViews>
  <sheetFormatPr defaultRowHeight="14.4" x14ac:dyDescent="0.3"/>
  <cols>
    <col min="1" max="1" width="10.77734375" bestFit="1" customWidth="1"/>
    <col min="2" max="2" width="12" bestFit="1" customWidth="1"/>
    <col min="3" max="5" width="10.77734375" bestFit="1" customWidth="1"/>
    <col min="6" max="6" width="12.109375" bestFit="1" customWidth="1"/>
    <col min="7" max="9" width="10.77734375" bestFit="1" customWidth="1"/>
    <col min="10" max="10" width="12.109375" bestFit="1" customWidth="1"/>
    <col min="11" max="13" width="10.77734375" bestFit="1" customWidth="1"/>
    <col min="14" max="14" width="12.109375" bestFit="1" customWidth="1"/>
    <col min="15" max="16" width="10.77734375" bestFit="1" customWidth="1"/>
  </cols>
  <sheetData>
    <row r="1" spans="1:15" x14ac:dyDescent="0.3">
      <c r="A1" t="s">
        <v>18</v>
      </c>
      <c r="E1" t="s">
        <v>19</v>
      </c>
      <c r="I1" t="s">
        <v>20</v>
      </c>
      <c r="M1" t="s">
        <v>21</v>
      </c>
    </row>
    <row r="2" spans="1:15" x14ac:dyDescent="0.3">
      <c r="A2" t="s">
        <v>3</v>
      </c>
      <c r="B2" t="s">
        <v>4</v>
      </c>
      <c r="C2" t="s">
        <v>15</v>
      </c>
      <c r="E2" t="s">
        <v>3</v>
      </c>
      <c r="F2" t="s">
        <v>4</v>
      </c>
      <c r="G2" t="s">
        <v>15</v>
      </c>
      <c r="I2" t="s">
        <v>3</v>
      </c>
      <c r="J2" t="s">
        <v>4</v>
      </c>
      <c r="K2" t="s">
        <v>15</v>
      </c>
      <c r="M2" t="s">
        <v>3</v>
      </c>
      <c r="N2" t="s">
        <v>4</v>
      </c>
      <c r="O2" t="s">
        <v>15</v>
      </c>
    </row>
    <row r="3" spans="1:15" x14ac:dyDescent="0.3">
      <c r="A3">
        <v>250000</v>
      </c>
      <c r="B3">
        <v>23.674418604651162</v>
      </c>
      <c r="C3" s="3" t="s">
        <v>0</v>
      </c>
      <c r="E3">
        <v>250000</v>
      </c>
      <c r="F3">
        <v>6.1097560975609753</v>
      </c>
      <c r="G3" s="3" t="s">
        <v>0</v>
      </c>
      <c r="I3">
        <v>250000</v>
      </c>
      <c r="J3">
        <v>6.0059880239520957</v>
      </c>
      <c r="K3" s="3" t="s">
        <v>0</v>
      </c>
      <c r="M3">
        <v>250000</v>
      </c>
      <c r="N3">
        <v>6.0179640718562872</v>
      </c>
      <c r="O3" s="3" t="s">
        <v>0</v>
      </c>
    </row>
    <row r="4" spans="1:15" x14ac:dyDescent="0.3">
      <c r="A4">
        <v>500000</v>
      </c>
      <c r="B4">
        <v>42.833333333333336</v>
      </c>
      <c r="C4" s="3" t="s">
        <v>0</v>
      </c>
      <c r="E4">
        <v>500000</v>
      </c>
      <c r="F4">
        <v>13.090909090909092</v>
      </c>
      <c r="G4" s="3" t="s">
        <v>0</v>
      </c>
      <c r="I4">
        <v>500000</v>
      </c>
      <c r="J4">
        <v>12.948717948717949</v>
      </c>
      <c r="K4" s="3" t="s">
        <v>0</v>
      </c>
      <c r="M4">
        <v>500000</v>
      </c>
      <c r="N4">
        <v>12.974358974358974</v>
      </c>
      <c r="O4" s="3" t="s">
        <v>0</v>
      </c>
    </row>
    <row r="5" spans="1:15" x14ac:dyDescent="0.3">
      <c r="A5">
        <v>750000</v>
      </c>
      <c r="B5">
        <v>56.777777777777779</v>
      </c>
      <c r="C5" s="3" t="s">
        <v>0</v>
      </c>
      <c r="E5">
        <v>750000</v>
      </c>
      <c r="F5">
        <v>19.686274509803923</v>
      </c>
      <c r="G5" s="3" t="s">
        <v>0</v>
      </c>
      <c r="I5">
        <v>750000</v>
      </c>
      <c r="J5">
        <v>19.48076923076923</v>
      </c>
      <c r="K5" s="3" t="s">
        <v>0</v>
      </c>
      <c r="M5">
        <v>750000</v>
      </c>
      <c r="N5">
        <v>20.22</v>
      </c>
      <c r="O5" s="3" t="s">
        <v>0</v>
      </c>
    </row>
    <row r="6" spans="1:15" x14ac:dyDescent="0.3">
      <c r="A6">
        <v>1000000</v>
      </c>
      <c r="B6">
        <v>71.642857142857139</v>
      </c>
      <c r="C6" s="3" t="s">
        <v>0</v>
      </c>
      <c r="E6">
        <v>1000000</v>
      </c>
      <c r="F6">
        <v>28.25</v>
      </c>
      <c r="G6" s="3" t="s">
        <v>0</v>
      </c>
      <c r="I6">
        <v>1000000</v>
      </c>
      <c r="J6">
        <v>28.138888888888889</v>
      </c>
      <c r="K6" s="3" t="s">
        <v>0</v>
      </c>
      <c r="M6">
        <v>1000000</v>
      </c>
      <c r="N6">
        <v>28.194444444444443</v>
      </c>
      <c r="O6" s="3" t="s">
        <v>0</v>
      </c>
    </row>
  </sheetData>
  <phoneticPr fontId="19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5"/>
    </sheetView>
  </sheetViews>
  <sheetFormatPr defaultRowHeight="14.4" x14ac:dyDescent="0.3"/>
  <cols>
    <col min="1" max="1" width="14.88671875" bestFit="1" customWidth="1"/>
    <col min="2" max="2" width="12" bestFit="1" customWidth="1"/>
  </cols>
  <sheetData>
    <row r="1" spans="1:4" x14ac:dyDescent="0.3">
      <c r="A1" t="s">
        <v>3</v>
      </c>
      <c r="B1" t="s">
        <v>4</v>
      </c>
      <c r="C1" t="s">
        <v>12</v>
      </c>
    </row>
    <row r="2" spans="1:4" x14ac:dyDescent="0.3">
      <c r="A2">
        <v>10000</v>
      </c>
      <c r="B2">
        <v>26.358974358974358</v>
      </c>
    </row>
    <row r="3" spans="1:4" x14ac:dyDescent="0.3">
      <c r="A3">
        <v>15000</v>
      </c>
      <c r="B3">
        <v>44.652173913043477</v>
      </c>
      <c r="C3">
        <f>Øving_1_Aksjedata4[[#This Row],[Column2]]/B2</f>
        <v>1.6940027068177974</v>
      </c>
    </row>
    <row r="4" spans="1:4" x14ac:dyDescent="0.3">
      <c r="A4">
        <v>20000</v>
      </c>
      <c r="B4">
        <v>70.86666666666666</v>
      </c>
      <c r="C4">
        <f>Øving_1_Aksjedata4[[#This Row],[Column2]]/B3</f>
        <v>1.5870821161960402</v>
      </c>
    </row>
    <row r="5" spans="1:4" x14ac:dyDescent="0.3">
      <c r="A5">
        <v>25000</v>
      </c>
      <c r="B5">
        <v>100.6</v>
      </c>
      <c r="C5">
        <f>Øving_1_Aksjedata4[[#This Row],[Column2]]/B4</f>
        <v>1.4195672624647226</v>
      </c>
    </row>
    <row r="7" spans="1:4" x14ac:dyDescent="0.3">
      <c r="A7" s="2" t="s">
        <v>1</v>
      </c>
      <c r="C7" t="s">
        <v>2</v>
      </c>
      <c r="D7" t="s">
        <v>12</v>
      </c>
    </row>
    <row r="8" spans="1:4" x14ac:dyDescent="0.3">
      <c r="A8">
        <f>A2</f>
        <v>10000</v>
      </c>
      <c r="B8" s="1">
        <f>C8*B16</f>
        <v>5.2089584166666674</v>
      </c>
      <c r="C8">
        <f>5*(A8*A8)+6*A8+8</f>
        <v>500060008</v>
      </c>
      <c r="D8" s="1"/>
    </row>
    <row r="9" spans="1:4" x14ac:dyDescent="0.3">
      <c r="A9">
        <f t="shared" ref="A9:A11" si="0">A3</f>
        <v>15000</v>
      </c>
      <c r="B9" s="1">
        <f>C9*B16</f>
        <v>11.719687583333334</v>
      </c>
      <c r="C9">
        <f>5*(A9*A9)+6*A9+8</f>
        <v>1125090008</v>
      </c>
      <c r="D9">
        <f>C9/C8</f>
        <v>2.2499099908025437</v>
      </c>
    </row>
    <row r="10" spans="1:4" x14ac:dyDescent="0.3">
      <c r="A10">
        <f t="shared" si="0"/>
        <v>20000</v>
      </c>
      <c r="B10" s="1">
        <f>C10*B16</f>
        <v>20.834583416666668</v>
      </c>
      <c r="C10">
        <f>5*(A10*A10)+6*A10+8</f>
        <v>2000120008</v>
      </c>
      <c r="D10">
        <f t="shared" ref="D10:D11" si="1">C10/C9</f>
        <v>1.7777422195362702</v>
      </c>
    </row>
    <row r="11" spans="1:4" x14ac:dyDescent="0.3">
      <c r="A11">
        <f t="shared" si="0"/>
        <v>25000</v>
      </c>
      <c r="B11" s="1">
        <f>C11*B16</f>
        <v>32.553645916666667</v>
      </c>
      <c r="C11">
        <f>5*(A11*A11)+6*A11+8</f>
        <v>3125150008</v>
      </c>
      <c r="D11">
        <f t="shared" si="1"/>
        <v>1.5624812488751425</v>
      </c>
    </row>
    <row r="13" spans="1:4" x14ac:dyDescent="0.3">
      <c r="A13" t="s">
        <v>5</v>
      </c>
      <c r="B13" s="1">
        <v>4.2187892008535999E-6</v>
      </c>
      <c r="C13" t="s">
        <v>7</v>
      </c>
    </row>
    <row r="14" spans="1:4" x14ac:dyDescent="0.3">
      <c r="A14" t="s">
        <v>8</v>
      </c>
      <c r="B14">
        <f>1/3200000</f>
        <v>3.1250000000000003E-7</v>
      </c>
      <c r="C14" t="s">
        <v>9</v>
      </c>
    </row>
    <row r="15" spans="1:4" x14ac:dyDescent="0.3">
      <c r="A15" t="s">
        <v>6</v>
      </c>
      <c r="B15">
        <f>B14/30</f>
        <v>1.0416666666666667E-8</v>
      </c>
      <c r="C15" t="s">
        <v>10</v>
      </c>
    </row>
    <row r="16" spans="1:4" x14ac:dyDescent="0.3">
      <c r="A16" t="s">
        <v>14</v>
      </c>
      <c r="B16" s="1">
        <f>B15</f>
        <v>1.0416666666666667E-8</v>
      </c>
    </row>
    <row r="18" spans="1:4" x14ac:dyDescent="0.3">
      <c r="A18" t="s">
        <v>11</v>
      </c>
      <c r="D18" t="s">
        <v>13</v>
      </c>
    </row>
    <row r="19" spans="1:4" x14ac:dyDescent="0.3">
      <c r="A19">
        <f>A2</f>
        <v>10000</v>
      </c>
      <c r="B19">
        <f>C19*B16</f>
        <v>1.0416666666666667</v>
      </c>
      <c r="C19">
        <f>A19*A19</f>
        <v>100000000</v>
      </c>
    </row>
    <row r="20" spans="1:4" x14ac:dyDescent="0.3">
      <c r="A20">
        <f>A3</f>
        <v>15000</v>
      </c>
      <c r="B20">
        <f>C20*B16</f>
        <v>2.34375</v>
      </c>
      <c r="C20">
        <f>A20*A20</f>
        <v>225000000</v>
      </c>
      <c r="D20">
        <f>C20/C19</f>
        <v>2.25</v>
      </c>
    </row>
    <row r="21" spans="1:4" x14ac:dyDescent="0.3">
      <c r="A21">
        <f>A4</f>
        <v>20000</v>
      </c>
      <c r="B21">
        <f>C21*B16</f>
        <v>4.166666666666667</v>
      </c>
      <c r="C21">
        <f>A21*A21</f>
        <v>400000000</v>
      </c>
      <c r="D21">
        <f t="shared" ref="D21:D22" si="2">C21/C20</f>
        <v>1.7777777777777777</v>
      </c>
    </row>
    <row r="22" spans="1:4" x14ac:dyDescent="0.3">
      <c r="A22">
        <f>A5</f>
        <v>25000</v>
      </c>
      <c r="B22">
        <f>C22*B16</f>
        <v>6.510416666666667</v>
      </c>
      <c r="C22">
        <f>A22*A22</f>
        <v>625000000</v>
      </c>
      <c r="D22">
        <f t="shared" si="2"/>
        <v>1.5625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9 b 1 9 c 4 - 6 0 2 3 - 4 e 9 5 - 9 d 4 e - a d e 0 2 e b 8 2 0 0 1 "   x m l n s = " h t t p : / / s c h e m a s . m i c r o s o f t . c o m / D a t a M a s h u p " > A A A A A L g E A A B Q S w M E F A A C A A g A k l 0 k T w O U K 7 S n A A A A + A A A A B I A H A B D b 2 5 m a W c v U G F j a 2 F n Z S 5 4 b W w g o h g A K K A U A A A A A A A A A A A A A A A A A A A A A A A A A A A A h Y / N C o J A G E V f R W b v / C h S y O c I t W i T E A T R d h g n H d I x n L H x 3 V r 0 S L 1 C Q l n t W t 7 D W Z z 7 u N 0 h H 9 s m u K r e 6 s 5 k i G G K A m V k V 2 p T Z W h w p 3 C J c g 4 7 I c + i U s E k G 5 u O t s x Q 7 d w l J c R 7 j 3 2 M u 7 4 i E a W M H I v t X t a q F e g j 6 / 9 y q I 1 1 w k i F O B x e M T z C C 4 a T J I p x Q h m Q G U O h z V e J p m J M g f x A W A + N G 3 r F l Q k 3 K y D z B P J + w Z 9 Q S w M E F A A C A A g A k l 0 k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d J E 9 I 5 W z 6 r w E A A I 4 O A A A T A B w A R m 9 y b X V s Y X M v U 2 V j d G l v b j E u b S C i G A A o o B Q A A A A A A A A A A A A A A A A A A A A A A A A A A A D t l d F K w z A U h u 8 H e 4 d Q b z o I h X X q h d K L 0 S n M C 1 E 7 R b A y s u 6 o 2 d p E k n Q 4 x t 7 D R / F + L + a p X Z 3 b 1 N s O b W + a n j / N + f 9 8 h G i I D J e C B P m 7 e V y v 1 W v 6 i S k Y k j 1 r 8 T r h 4 r H f J O 2 x H s G Q G U Z s t 2 E R j 8 R g 6 j W C T y B T F Q F W f D 1 x O j J K E x D G P u U x O L 4 U B j + 0 b f l H 4 b U G p c M A B k w b z g T p j r k I u z g h j v l Z t 3 P S v l B y h C Z 0 2 I 4 f J V m 8 Z Z 1 B h Y U F 5 9 O C 4 w c 3 V o P e d S D m C T e g P I t a l P g y T h O h v R Y l J y K S Q / z L a 7 o H L i W X q T Q Q m G k M 3 m r o n E s B 9 w 2 a p 9 i z / C e G / Y a k N 3 2 G L G C P D X B S T z G h H 6 R K 8 t U z U d t 5 Z D q b W X m 1 i d 0 x y e G + k + l z S g r B R c F g i Y g 0 G Y D 6 o r Q K x c C L m c 9 X N q 4 g k R O 0 s U y z c p I L y 7 K 9 4 Z e u 1 p 0 3 6 j U u f l r u W 7 w u u U U O Z V B 1 n a z z X w T 6 F c K a k 1 8 I j N i k t P O V k 8 g c V D R y G m 5 5 G N y K w Z J B u c e h 4 t B v 4 Y 4 r D I 5 j n V 2 + Z c B o O e s e K i q b V C 4 7 6 X M p F / g m m g 8 j F Z 8 t P u k Y 1 M 4 w K s x U n L Y 5 8 Q g 3 Z z c o f V j 5 X 4 z e A V B L A Q I t A B Q A A g A I A J J d J E 8 D l C u 0 p w A A A P g A A A A S A A A A A A A A A A A A A A A A A A A A A A B D b 2 5 m a W c v U G F j a 2 F n Z S 5 4 b W x Q S w E C L Q A U A A I A C A C S X S R P D 8 r p q 6 Q A A A D p A A A A E w A A A A A A A A A A A A A A A A D z A A A A W 0 N v b n R l b n R f V H l w Z X N d L n h t b F B L A Q I t A B Q A A g A I A J J d J E 9 I 5 W z 6 r w E A A I 4 O A A A T A A A A A A A A A A A A A A A A A O Q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F O A A A A A A A A X 0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D M y U 5 O H Z p b m d f M S U y M E F r c 2 p l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D m H Z p b m d f M V 9 B a 3 N q Z W R h d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N F Q w O T o 0 M D o w O C 4 w M D c y M D U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Y d m l u Z 1 8 x I E F r c 2 p l Z G F 0 Y S A o M i k v Q 2 h h b m d l Z C B U e X B l L n t D b 2 x 1 b W 4 x L D B 9 J n F 1 b 3 Q 7 L C Z x d W 9 0 O 1 N l Y 3 R p b 2 4 x L 8 O Y d m l u Z 1 8 x I E F r c 2 p l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8 O Y d m l u Z 1 8 x I E F r c 2 p l Z G F 0 Y S A o M i k v Q 2 h h b m d l Z C B U e X B l L n t D b 2 x 1 b W 4 x L D B 9 J n F 1 b 3 Q 7 L C Z x d W 9 0 O 1 N l Y 3 R p b 2 4 x L 8 O Y d m l u Z 1 8 x I E F r c 2 p l Z G F 0 Y S A o M i k v Q 2 h h b m d l Z C B U e X B l L n t D b 2 x 1 b W 4 y L D F 9 J n F 1 b 3 Q 7 X S w m c X V v d D t S Z W x h d G l v b n N o a X B J b m Z v J n F 1 b 3 Q 7 O l t d f S I g L z 4 8 R W 5 0 c n k g V H l w Z T 0 i U X V l c n l J R C I g V m F s d W U 9 I n M 2 O G Z m O T g w N S 1 l M D F m L T R j Y W E t O T M 1 N C 1 l Y T Q 2 O D B h N D A 2 M j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D M y U 5 O H Z p b m d f M S U y M E F r c 2 p l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E l M j B B a 3 N q Z W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E l M j B B a 3 N q Z W R h d G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I l M j B Y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5 h 2 a W 5 n X z J f W G 5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0 V D A 5 O j Q w O j A w L j g x N T g z N T F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Y d m l u Z 1 8 y I F h u d G U v Q 2 h h b m d l Z C B U e X B l L n t D b 2 x 1 b W 4 x L D B 9 J n F 1 b 3 Q 7 L C Z x d W 9 0 O 1 N l Y 3 R p b 2 4 x L 8 O Y d m l u Z 1 8 y I F h u d G U v Q 2 h h b m d l Z C B U e X B l L n t D b 2 x 1 b W 4 y L D F 9 J n F 1 b 3 Q 7 L C Z x d W 9 0 O 1 N l Y 3 R p b 2 4 x L 8 O Y d m l u Z 1 8 y I F h u d G U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8 O Y d m l u Z 1 8 y I F h u d G U v Q 2 h h b m d l Z C B U e X B l L n t D b 2 x 1 b W 4 x L D B 9 J n F 1 b 3 Q 7 L C Z x d W 9 0 O 1 N l Y 3 R p b 2 4 x L 8 O Y d m l u Z 1 8 y I F h u d G U v Q 2 h h b m d l Z C B U e X B l L n t D b 2 x 1 b W 4 y L D F 9 J n F 1 b 3 Q 7 L C Z x d W 9 0 O 1 N l Y 3 R p b 2 4 x L 8 O Y d m l u Z 1 8 y I F h u d G U v Q 2 h h b m d l Z C B U e X B l L n t D b 2 x 1 b W 4 z L D J 9 J n F 1 b 3 Q 7 X S w m c X V v d D t S Z W x h d G l v b n N o a X B J b m Z v J n F 1 b 3 Q 7 O l t d f S I g L z 4 8 R W 5 0 c n k g V H l w Z T 0 i U X V l c n l J R C I g V m F s d W U 9 I n N j Z D l m Z m I 5 Y S 1 l Y j U 2 L T Q 3 O D k t O D A w O C 1 h N z I 4 Y m M 0 M z J m Z j E i I C 8 + P C 9 T d G F i b G V F b n R y a W V z P j w v S X R l b T 4 8 S X R l b T 4 8 S X R l b U x v Y 2 F 0 a W 9 u P j x J d G V t V H l w Z T 5 G b 3 J t d W x h P C 9 J d G V t V H l w Z T 4 8 S X R l b V B h d G g + U 2 V j d G l v b j E v J U M z J T k 4 d m l u Z 1 8 y J T I w W G 5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I l M j B Y b n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4 d m l u Z 1 8 y J T I w W G 5 0 Z W p h d m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w 5 h 2 a W 5 n X z J f W G 5 0 Z W p h d m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N F Q w O T o 0 M D o w M C 4 3 O T E 4 O T g 0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H Z p b m d f M i B Y b n R l a m F 2 Y S A o M i k v Q 2 h h b m d l Z C B U e X B l L n t D b 2 x 1 b W 4 x L D B 9 J n F 1 b 3 Q 7 L C Z x d W 9 0 O 1 N l Y 3 R p b 2 4 x L 8 O Y d m l u Z 1 8 y I F h u d G V q Y X Z h I C g y K S 9 D a G F u Z 2 V k I F R 5 c G U u e 0 N v b H V t b j I s M X 0 m c X V v d D s s J n F 1 b 3 Q 7 U 2 V j d G l v b j E v w 5 h 2 a W 5 n X z I g W G 5 0 Z W p h d m E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D m H Z p b m d f M i B Y b n R l a m F 2 Y S A o M i k v Q 2 h h b m d l Z C B U e X B l L n t D b 2 x 1 b W 4 x L D B 9 J n F 1 b 3 Q 7 L C Z x d W 9 0 O 1 N l Y 3 R p b 2 4 x L 8 O Y d m l u Z 1 8 y I F h u d G V q Y X Z h I C g y K S 9 D a G F u Z 2 V k I F R 5 c G U u e 0 N v b H V t b j I s M X 0 m c X V v d D s s J n F 1 b 3 Q 7 U 2 V j d G l v b j E v w 5 h 2 a W 5 n X z I g W G 5 0 Z W p h d m E g K D I p L 0 N o Y W 5 n Z W Q g V H l w Z S 5 7 Q 2 9 s d W 1 u M y w y f S Z x d W 9 0 O 1 0 s J n F 1 b 3 Q 7 U m V s Y X R p b 2 5 z a G l w S W 5 m b y Z x d W 9 0 O z p b X X 0 i I C 8 + P E V u d H J 5 I F R 5 c G U 9 I l F 1 Z X J 5 S U Q i I F Z h b H V l P S J z Y z E 4 M z E x O G M t Z G J l Y i 0 0 M D h h L W I x N 2 Y t N m Z i N T A y Y j I 2 O T U 1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Q z M l O T h 2 a W 5 n X z I l M j B Y b n R l a m F 2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I l M j B Y b n R l a m F 2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O H Z p b m d f M i U y M F h u d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Z U M D g 6 N T g 6 M z E u N j M w N z g 1 M 1 o i I C 8 + P E V u d H J 5 I F R 5 c G U 9 I k Z p b G x D b 2 x 1 b W 5 U e X B l c y I g V m F s d W U 9 I n N B d 1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5 h 2 a W 5 n X z I g W G 5 0 Z T I v Q 2 h h b m d l Z C B U e X B l L n t D b 2 x 1 b W 4 x L D B 9 J n F 1 b 3 Q 7 L C Z x d W 9 0 O 1 N l Y 3 R p b 2 4 x L 8 O Y d m l u Z 1 8 y I F h u d G U y L 0 N o Y W 5 n Z W Q g V H l w Z S 5 7 Q 2 9 s d W 1 u M i w x f S Z x d W 9 0 O y w m c X V v d D t T Z W N 0 a W 9 u M S / D m H Z p b m d f M i B Y b n R l M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5 h 2 a W 5 n X z I g W G 5 0 Z T I v Q 2 h h b m d l Z C B U e X B l L n t D b 2 x 1 b W 4 x L D B 9 J n F 1 b 3 Q 7 L C Z x d W 9 0 O 1 N l Y 3 R p b 2 4 x L 8 O Y d m l u Z 1 8 y I F h u d G U y L 0 N o Y W 5 n Z W Q g V H l w Z S 5 7 Q 2 9 s d W 1 u M i w x f S Z x d W 9 0 O y w m c X V v d D t T Z W N 0 a W 9 u M S / D m H Z p b m d f M i B Y b n R l M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D M y U 5 O H Z p b m d f M i U y M F h u d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O H Z p b m d f M i U y M F h u d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4 d m l u Z 1 8 y J T I w W G 5 0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D m H Z p b m d f M i 5 Y b n R l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P D m H Z p b m d f M l 9 Y b n R l M l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H Z p b m d f M i B Y b n R l M i A o M i k v Q 2 h h b m d l Z C B U e X B l L n t D b 2 x 1 b W 4 x L D B 9 J n F 1 b 3 Q 7 L C Z x d W 9 0 O 1 N l Y 3 R p b 2 4 x L 8 O Y d m l u Z 1 8 y I F h u d G U y I C g y K S 9 D a G F u Z 2 V k I F R 5 c G U u e 0 N v b H V t b j I s M X 0 m c X V v d D s s J n F 1 b 3 Q 7 U 2 V j d G l v b j E v w 5 h 2 a W 5 n X z I g W G 5 0 Z T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D m H Z p b m d f M i B Y b n R l M i A o M i k v Q 2 h h b m d l Z C B U e X B l L n t D b 2 x 1 b W 4 x L D B 9 J n F 1 b 3 Q 7 L C Z x d W 9 0 O 1 N l Y 3 R p b 2 4 x L 8 O Y d m l u Z 1 8 y I F h u d G U y I C g y K S 9 D a G F u Z 2 V k I F R 5 c G U u e 0 N v b H V t b j I s M X 0 m c X V v d D s s J n F 1 b 3 Q 7 U 2 V j d G l v b j E v w 5 h 2 a W 5 n X z I g W G 5 0 Z T I g K D I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y I g L z 4 8 R W 5 0 c n k g V H l w Z T 0 i R m l s b E x h c 3 R V c G R h d G V k I i B W Y W x 1 Z T 0 i Z D I w M T k t M D k t M D R U M D k 6 N D A 6 M D A u O D I 4 O D A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3 M D Z j Y j E y N y 0 5 M 2 E z L T Q 2 Y 2 E t O T c 0 Z i 0 y O D E 1 Z m Q z Y 2 U 3 M m I i I C 8 + P C 9 T d G F i b G V F b n R y a W V z P j w v S X R l b T 4 8 S X R l b T 4 8 S X R l b U x v Y 2 F 0 a W 9 u P j x J d G V t V H l w Z T 5 G b 3 J t d W x h P C 9 J d G V t V H l w Z T 4 8 S X R l b V B h d G g + U 2 V j d G l v b j E v J U M z J T k 4 d m l u Z 1 8 y J T I w W G 5 0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4 d m l u Z 1 8 y J T I w W G 5 0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M l M j B T b 3 J 0 Z X J p b m d z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8 O Y d m l u Z 1 8 z X 1 N v c n R l c m l u Z 3 N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Y d m l u Z 1 8 z I F N v c n R l c m l u Z 3 N k Y X R h L 0 N o Y W 5 n Z W Q g V H l w Z S 5 7 Q 2 9 s d W 1 u M S w w f S Z x d W 9 0 O y w m c X V v d D t T Z W N 0 a W 9 u M S / D m H Z p b m d f M y B T b 3 J 0 Z X J p b m d z Z G F 0 Y S 9 D a G F u Z 2 V k I F R 5 c G U u e 0 N v b H V t b j I s M X 0 m c X V v d D s s J n F 1 b 3 Q 7 U 2 V j d G l v b j E v w 5 h 2 a W 5 n X z M g U 2 9 y d G V y a W 5 n c 2 R h d G E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8 O Y d m l u Z 1 8 z I F N v c n R l c m l u Z 3 N k Y X R h L 0 N o Y W 5 n Z W Q g V H l w Z S 5 7 Q 2 9 s d W 1 u M S w w f S Z x d W 9 0 O y w m c X V v d D t T Z W N 0 a W 9 u M S / D m H Z p b m d f M y B T b 3 J 0 Z X J p b m d z Z G F 0 Y S 9 D a G F u Z 2 V k I F R 5 c G U u e 0 N v b H V t b j I s M X 0 m c X V v d D s s J n F 1 b 3 Q 7 U 2 V j d G l v b j E v w 5 h 2 a W 5 n X z M g U 2 9 y d G V y a W 5 n c 2 R h d G E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1 V H I i A v P j x F b n R y e S B U e X B l P S J G a W x s T G F z d F V w Z G F 0 Z W Q i I F Z h b H V l P S J k M j A x O S 0 w O S 0 w N F Q w O T o 0 M D o w M y 4 5 M T E 3 M j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2 I 1 M z c 2 N 2 M 5 L T Y 2 M j Q t N D d k Z i 0 5 M T Y 1 L T M y Y m M 4 Y W N h N T J h N y I g L z 4 8 L 1 N 0 Y W J s Z U V u d H J p Z X M + P C 9 J d G V t P j x J d G V t P j x J d G V t T G 9 j Y X R p b 2 4 + P E l 0 Z W 1 U e X B l P k Z v c m 1 1 b G E 8 L 0 l 0 Z W 1 U e X B l P j x J d G V t U G F 0 a D 5 T Z W N 0 a W 9 u M S 8 l Q z M l O T h 2 a W 5 n X z M l M j B T b 3 J 0 Z X J p b m d z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M l M j B T b 3 J 0 Z X J p b m d z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O H Z p b m d f M y U y M F N v c n R l c m l u Z 3 N k Y X R h U U R 1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c i I C 8 + P E V u d H J 5 I F R 5 c G U 9 I l J l Y 2 9 2 Z X J 5 V G F y Z 2 V 0 U m 9 3 I i B W Y W x 1 Z T 0 i b D I i I C 8 + P E V u d H J 5 I F R 5 c G U 9 I k Z p b G x U Y X J n Z X Q i I F Z h b H V l P S J z w 5 h 2 a W 5 n X z N f U 2 9 y d G V y a W 5 n c 2 R h d G F R R H V w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H Z p b m d f M y B T b 3 J 0 Z X J p b m d z Z G F 0 Y V F E d X B l L 0 N o Y W 5 n Z W Q g V H l w Z S 5 7 Q 2 9 s d W 1 u M S w w f S Z x d W 9 0 O y w m c X V v d D t T Z W N 0 a W 9 u M S / D m H Z p b m d f M y B T b 3 J 0 Z X J p b m d z Z G F 0 Y V F E d X B l L 0 N o Y W 5 n Z W Q g V H l w Z S 5 7 Q 2 9 s d W 1 u M i w x f S Z x d W 9 0 O y w m c X V v d D t T Z W N 0 a W 9 u M S / D m H Z p b m d f M y B T b 3 J 0 Z X J p b m d z Z G F 0 Y V F E d X B l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D m H Z p b m d f M y B T b 3 J 0 Z X J p b m d z Z G F 0 Y V F E d X B l L 0 N o Y W 5 n Z W Q g V H l w Z S 5 7 Q 2 9 s d W 1 u M S w w f S Z x d W 9 0 O y w m c X V v d D t T Z W N 0 a W 9 u M S / D m H Z p b m d f M y B T b 3 J 0 Z X J p b m d z Z G F 0 Y V F E d X B l L 0 N o Y W 5 n Z W Q g V H l w Z S 5 7 Q 2 9 s d W 1 u M i w x f S Z x d W 9 0 O y w m c X V v d D t T Z W N 0 a W 9 u M S / D m H Z p b m d f M y B T b 3 J 0 Z X J p b m d z Z G F 0 Y V F E d X B l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y I g L z 4 8 R W 5 0 c n k g V H l w Z T 0 i R m l s b E x h c 3 R V c G R h d G V k I i B W Y W x 1 Z T 0 i Z D I w M T k t M D k t M D R U M D k 6 N D A 6 M D E u O D c 4 O D Q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5 Y j M z O W I 0 Z C 1 j M z c w L T R i O W Y t O W U 2 O S 0 1 Y 2 M 3 Y m Q 1 N T A 0 Z G M i I C 8 + P C 9 T d G F i b G V F b n R y a W V z P j w v S X R l b T 4 8 S X R l b T 4 8 S X R l b U x v Y 2 F 0 a W 9 u P j x J d G V t V H l w Z T 5 G b 3 J t d W x h P C 9 J d G V t V H l w Z T 4 8 S X R l b V B h d G g + U 2 V j d G l v b j E v J U M z J T k 4 d m l u Z 1 8 z J T I w U 2 9 y d G V y a W 5 n c 2 R h d G F R R H V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M l M j B T b 3 J 0 Z X J p b m d z Z G F 0 Y V F E d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4 d m l u Z 1 8 z J T I w U 2 9 y d G V y a W 5 n c 2 R h d G F R d W t l c k R 1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w I i A v P j x F b n R y e S B U e X B l P S J S Z W N v d m V y e V R h c m d l d F J v d y I g V m F s d W U 9 I m w y I i A v P j x F b n R y e S B U e X B l P S J G a W x s V G F y Z 2 V 0 I i B W Y W x 1 Z T 0 i c 8 O Y d m l u Z 1 8 z X 1 N v c n R l c m l u Z 3 N k Y X R h U X V r Z X J E d X B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Y d m l u Z 1 8 z I F N v c n R l c m l u Z 3 N k Y X R h U X V r Z X J E d X B l L 0 N o Y W 5 n Z W Q g V H l w Z S 5 7 Q 2 9 s d W 1 u M S w w f S Z x d W 9 0 O y w m c X V v d D t T Z W N 0 a W 9 u M S / D m H Z p b m d f M y B T b 3 J 0 Z X J p b m d z Z G F 0 Y V F 1 a 2 V y R H V w Z S 9 D a G F u Z 2 V k I F R 5 c G U u e 0 N v b H V t b j I s M X 0 m c X V v d D s s J n F 1 b 3 Q 7 U 2 V j d G l v b j E v w 5 h 2 a W 5 n X z M g U 2 9 y d G V y a W 5 n c 2 R h d G F R d W t l c k R 1 c G U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8 O Y d m l u Z 1 8 z I F N v c n R l c m l u Z 3 N k Y X R h U X V r Z X J E d X B l L 0 N o Y W 5 n Z W Q g V H l w Z S 5 7 Q 2 9 s d W 1 u M S w w f S Z x d W 9 0 O y w m c X V v d D t T Z W N 0 a W 9 u M S / D m H Z p b m d f M y B T b 3 J 0 Z X J p b m d z Z G F 0 Y V F 1 a 2 V y R H V w Z S 9 D a G F u Z 2 V k I F R 5 c G U u e 0 N v b H V t b j I s M X 0 m c X V v d D s s J n F 1 b 3 Q 7 U 2 V j d G l v b j E v w 5 h 2 a W 5 n X z M g U 2 9 y d G V y a W 5 n c 2 R h d G F R d W t l c k R 1 c G U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1 V H I i A v P j x F b n R y e S B U e X B l P S J G a W x s T G F z d F V w Z G F 0 Z W Q i I F Z h b H V l P S J k M j A x O S 0 w O S 0 w N F Q w O T o 0 M D o w M C 4 3 N j g 5 N T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z M 5 N j R k Y z d l L T J k Z D E t N D R m N i 1 h O D c x L T c z M W I 0 M G I z M j I x M y I g L z 4 8 L 1 N 0 Y W J s Z U V u d H J p Z X M + P C 9 J d G V t P j x J d G V t P j x J d G V t T G 9 j Y X R p b 2 4 + P E l 0 Z W 1 U e X B l P k Z v c m 1 1 b G E 8 L 0 l 0 Z W 1 U e X B l P j x J d G V t U G F 0 a D 5 T Z W N 0 a W 9 u M S 8 l Q z M l O T h 2 a W 5 n X z M l M j B T b 3 J 0 Z X J p b m d z Z G F 0 Y V F 1 a 2 V y R H V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M l M j B T b 3 J 0 Z X J p b m d z Z G F 0 Y V F 1 a 2 V y R H V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O H Z p b m d f M y U y M F N v c n R l c m l u Z 3 N k Y X R h U X V p Y 2 t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j A i I C 8 + P E V u d H J 5 I F R 5 c G U 9 I k Z p b G x U Y X J n Z X Q i I F Z h b H V l P S J z w 5 h 2 a W 5 n X z N f U 2 9 y d G V y a W 5 n c 2 R h d G F R d W l j a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D R U M D k 6 N D Q 6 M z Y u N j A 5 M z A z M F o i I C 8 + P E V u d H J 5 I F R 5 c G U 9 I k Z p b G x D b 2 x 1 b W 5 U e X B l c y I g V m F s d W U 9 I n N B d 1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5 h 2 a W 5 n X z M g U 2 9 y d G V y a W 5 n c 2 R h d G F R d W l j a 2 V y L 0 N o Y W 5 n Z W Q g V H l w Z S 5 7 Q 2 9 s d W 1 u M S w w f S Z x d W 9 0 O y w m c X V v d D t T Z W N 0 a W 9 u M S / D m H Z p b m d f M y B T b 3 J 0 Z X J p b m d z Z G F 0 Y V F 1 a W N r Z X I v Q 2 h h b m d l Z C B U e X B l L n t D b 2 x 1 b W 4 y L D F 9 J n F 1 b 3 Q 7 L C Z x d W 9 0 O 1 N l Y 3 R p b 2 4 x L 8 O Y d m l u Z 1 8 z I F N v c n R l c m l u Z 3 N k Y X R h U X V p Y 2 t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5 h 2 a W 5 n X z M g U 2 9 y d G V y a W 5 n c 2 R h d G F R d W l j a 2 V y L 0 N o Y W 5 n Z W Q g V H l w Z S 5 7 Q 2 9 s d W 1 u M S w w f S Z x d W 9 0 O y w m c X V v d D t T Z W N 0 a W 9 u M S / D m H Z p b m d f M y B T b 3 J 0 Z X J p b m d z Z G F 0 Y V F 1 a W N r Z X I v Q 2 h h b m d l Z C B U e X B l L n t D b 2 x 1 b W 4 y L D F 9 J n F 1 b 3 Q 7 L C Z x d W 9 0 O 1 N l Y 3 R p b 2 4 x L 8 O Y d m l u Z 1 8 z I F N v c n R l c m l u Z 3 N k Y X R h U X V p Y 2 t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D M y U 5 O H Z p b m d f M y U y M F N v c n R l c m l u Z 3 N k Y X R h U X V p Y 2 t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T h 2 a W 5 n X z M l M j B T b 3 J 0 Z X J p b m d z Z G F 0 Y V F 1 a W N r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y X W c L t V R E S m f Z F q 0 8 L 5 2 A A A A A A C A A A A A A A Q Z g A A A A E A A C A A A A B h F s H 7 m C q K f X X b d 3 v 0 p q h v 0 d g p H e 5 Y x 8 5 a F I N 1 d g 4 k z w A A A A A O g A A A A A I A A C A A A A C 5 e x p i D q W z z f M e s B 7 Q s U a x P X t O f r 1 u 0 5 N k X x 0 4 U z H R 7 V A A A A B b d 0 p V e Y x w i 8 w g Q Y m 6 1 e r x v / 5 Q N N V b 8 S z w l W I Z a U p 3 G s / Z E t Q b N 6 l F I f s j c E g h 8 c v o q A E g 9 0 l + Z U e L + h + z h k i N 8 v s F n v 1 g a 3 a R j r E 0 F b n 6 h U A A A A A h U Q g R s V + 4 C I b F a U 0 Y 6 f 5 n 6 5 n M k x + i C A 0 v h Q M J H H c l I 0 S X M R + x a V e p C N h m k f t P U H 3 t a M E v J V f 0 r t + s Q L 4 n j 5 n r < / D a t a M a s h u p > 
</file>

<file path=customXml/itemProps1.xml><?xml version="1.0" encoding="utf-8"?>
<ds:datastoreItem xmlns:ds="http://schemas.openxmlformats.org/officeDocument/2006/customXml" ds:itemID="{6FE24F45-B092-4F80-A3EE-10CB1ED59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Øving_2.Xnte</vt:lpstr>
      <vt:lpstr>Sheet8</vt:lpstr>
      <vt:lpstr>Øving_1.Aksjedata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Ikin</dc:creator>
  <cp:lastModifiedBy>Sebastian Ikin</cp:lastModifiedBy>
  <dcterms:created xsi:type="dcterms:W3CDTF">2019-08-20T07:39:10Z</dcterms:created>
  <dcterms:modified xsi:type="dcterms:W3CDTF">2019-09-05T12:05:32Z</dcterms:modified>
</cp:coreProperties>
</file>