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aec8637a321ac5/Desktop/RPD PAPERS/"/>
    </mc:Choice>
  </mc:AlternateContent>
  <xr:revisionPtr revIDLastSave="3132" documentId="8_{C376BA8E-B02C-44C4-B80C-6649EDB6679B}" xr6:coauthVersionLast="47" xr6:coauthVersionMax="47" xr10:uidLastSave="{A595296A-1DF4-4E12-AFDC-F66F21EDBB91}"/>
  <bookViews>
    <workbookView xWindow="-120" yWindow="-120" windowWidth="20730" windowHeight="11160" xr2:uid="{6FC374FB-EF95-483E-A4B8-4A94553ED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7" i="1" l="1"/>
  <c r="AM17" i="1"/>
  <c r="AL17" i="1"/>
  <c r="AK17" i="1"/>
  <c r="AN105" i="1"/>
  <c r="AN106" i="1"/>
  <c r="AN107" i="1"/>
  <c r="AN104" i="1"/>
  <c r="AM104" i="1"/>
  <c r="AL104" i="1"/>
  <c r="AK82" i="1"/>
  <c r="AN82" i="1" s="1"/>
  <c r="AM82" i="1"/>
  <c r="AL82" i="1"/>
  <c r="AN32" i="1"/>
  <c r="AN33" i="1"/>
  <c r="AN34" i="1"/>
  <c r="AN35" i="1"/>
  <c r="AN36" i="1"/>
  <c r="AN31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N40" i="1"/>
  <c r="AM40" i="1"/>
  <c r="AL40" i="1"/>
  <c r="AN28" i="1"/>
  <c r="AN29" i="1"/>
  <c r="AM28" i="1"/>
  <c r="AM29" i="1"/>
  <c r="AL28" i="1"/>
  <c r="AL29" i="1"/>
  <c r="AN27" i="1"/>
  <c r="AM27" i="1"/>
  <c r="AL27" i="1"/>
  <c r="AN19" i="1"/>
  <c r="AN20" i="1"/>
  <c r="AN21" i="1"/>
  <c r="AM20" i="1"/>
  <c r="AM21" i="1"/>
  <c r="AL20" i="1"/>
  <c r="AL21" i="1"/>
  <c r="AM19" i="1"/>
  <c r="AL19" i="1"/>
  <c r="AN13" i="1"/>
  <c r="AN14" i="1"/>
  <c r="AN15" i="1"/>
  <c r="AM13" i="1"/>
  <c r="AM14" i="1"/>
  <c r="AM15" i="1"/>
  <c r="AL13" i="1"/>
  <c r="AL14" i="1"/>
  <c r="AL15" i="1"/>
  <c r="AN12" i="1"/>
  <c r="AM12" i="1"/>
  <c r="AL12" i="1"/>
  <c r="AK104" i="1"/>
  <c r="AK28" i="1"/>
  <c r="AK29" i="1"/>
  <c r="AK27" i="1"/>
  <c r="AK19" i="1"/>
  <c r="AK20" i="1"/>
  <c r="AK21" i="1"/>
  <c r="AK15" i="1"/>
  <c r="AK14" i="1"/>
  <c r="AK13" i="1"/>
  <c r="AK12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10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86" i="1"/>
  <c r="AN38" i="1"/>
  <c r="AN39" i="1"/>
  <c r="AN37" i="1"/>
  <c r="AN23" i="1"/>
  <c r="AN24" i="1"/>
  <c r="AN25" i="1"/>
  <c r="AN26" i="1"/>
  <c r="AN22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M110" i="1"/>
  <c r="AL110" i="1"/>
  <c r="AN109" i="1"/>
  <c r="AN108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M87" i="1"/>
  <c r="AL87" i="1"/>
  <c r="AM86" i="1"/>
  <c r="AM85" i="1"/>
  <c r="AN85" i="1" s="1"/>
  <c r="AM38" i="1"/>
  <c r="AM39" i="1"/>
  <c r="AL38" i="1"/>
  <c r="AL39" i="1"/>
  <c r="AM37" i="1"/>
  <c r="AL37" i="1"/>
  <c r="AM23" i="1"/>
  <c r="AM24" i="1"/>
  <c r="AM25" i="1"/>
  <c r="AM26" i="1"/>
  <c r="AL23" i="1"/>
  <c r="AL24" i="1"/>
  <c r="AL25" i="1"/>
  <c r="AL26" i="1"/>
  <c r="AM22" i="1"/>
  <c r="AL22" i="1"/>
  <c r="AK123" i="1"/>
  <c r="AK124" i="1"/>
  <c r="AK125" i="1"/>
  <c r="AK126" i="1"/>
  <c r="AK127" i="1"/>
  <c r="AK128" i="1"/>
  <c r="AK129" i="1"/>
  <c r="AK130" i="1"/>
  <c r="AK131" i="1"/>
  <c r="AK122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86" i="1"/>
  <c r="AJ86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5" i="1"/>
  <c r="AJ85" i="1"/>
  <c r="AK37" i="1"/>
  <c r="AK38" i="1"/>
  <c r="AK39" i="1"/>
  <c r="AK23" i="1"/>
  <c r="AK24" i="1"/>
  <c r="AK25" i="1"/>
  <c r="AK26" i="1"/>
  <c r="AK22" i="1"/>
  <c r="AK108" i="1"/>
  <c r="AK109" i="1"/>
  <c r="AM16" i="1"/>
  <c r="AN16" i="1" s="1"/>
  <c r="AN11" i="1"/>
  <c r="AN10" i="1"/>
  <c r="AN9" i="1"/>
  <c r="AN8" i="1"/>
  <c r="AN7" i="1"/>
  <c r="AN6" i="1"/>
  <c r="AN5" i="1"/>
  <c r="AN4" i="1"/>
  <c r="AN3" i="1"/>
  <c r="AN2" i="1"/>
  <c r="AK16" i="1"/>
  <c r="AJ16" i="1"/>
  <c r="AK11" i="1"/>
  <c r="AK10" i="1"/>
  <c r="AK8" i="1"/>
  <c r="AK9" i="1"/>
  <c r="AK7" i="1"/>
  <c r="AK6" i="1"/>
  <c r="AK4" i="1"/>
  <c r="AK5" i="1"/>
  <c r="AK3" i="1"/>
  <c r="AK2" i="1"/>
</calcChain>
</file>

<file path=xl/sharedStrings.xml><?xml version="1.0" encoding="utf-8"?>
<sst xmlns="http://schemas.openxmlformats.org/spreadsheetml/2006/main" count="2843" uniqueCount="420">
  <si>
    <t>Phylum</t>
  </si>
  <si>
    <t>Class</t>
  </si>
  <si>
    <t>Order</t>
  </si>
  <si>
    <t>Suborder</t>
  </si>
  <si>
    <t>Superfamily</t>
  </si>
  <si>
    <t>Family</t>
  </si>
  <si>
    <t>Genus</t>
  </si>
  <si>
    <t>Species</t>
  </si>
  <si>
    <t>Primary Reference</t>
  </si>
  <si>
    <t>Secondary Reference</t>
  </si>
  <si>
    <t>Taxonomic Remarks</t>
  </si>
  <si>
    <t>Source</t>
  </si>
  <si>
    <t>Source category</t>
  </si>
  <si>
    <t>Source type</t>
  </si>
  <si>
    <t>Source Comments</t>
  </si>
  <si>
    <t>Host name</t>
  </si>
  <si>
    <t>Host type</t>
  </si>
  <si>
    <t>Host evidence</t>
  </si>
  <si>
    <t>Host species</t>
  </si>
  <si>
    <t>Host genus</t>
  </si>
  <si>
    <t>Host family</t>
  </si>
  <si>
    <t>Host Comments</t>
  </si>
  <si>
    <t>Host Diet</t>
  </si>
  <si>
    <t>Diet remarks</t>
  </si>
  <si>
    <t>Host Category</t>
  </si>
  <si>
    <t>Archeological site/ mummy</t>
  </si>
  <si>
    <t>Locality</t>
  </si>
  <si>
    <t>Country</t>
  </si>
  <si>
    <t>Latitude</t>
  </si>
  <si>
    <t>Longitude</t>
  </si>
  <si>
    <t>Coordinate comments</t>
  </si>
  <si>
    <t>Age in Secondary Publication</t>
  </si>
  <si>
    <t>Scale</t>
  </si>
  <si>
    <t>Age basis</t>
  </si>
  <si>
    <t>Minimum age</t>
  </si>
  <si>
    <t>Maximum age</t>
  </si>
  <si>
    <t>Average age</t>
  </si>
  <si>
    <t>Minimum age (BP)</t>
  </si>
  <si>
    <t>Maximum age (BP)</t>
  </si>
  <si>
    <t>Average age (BP)</t>
  </si>
  <si>
    <t>Methods</t>
  </si>
  <si>
    <t>World</t>
  </si>
  <si>
    <t>Checked</t>
  </si>
  <si>
    <t>Comments</t>
  </si>
  <si>
    <t xml:space="preserve"> Argentina</t>
  </si>
  <si>
    <t>The rock shelter Gruta del Indio</t>
  </si>
  <si>
    <t>Nematoda</t>
  </si>
  <si>
    <t>Helminthoxys sp</t>
  </si>
  <si>
    <t>Oxyurida</t>
  </si>
  <si>
    <t>Oxyuridae</t>
  </si>
  <si>
    <t>Right margin of the Atuel river,Mendoza</t>
  </si>
  <si>
    <t>MinDec</t>
  </si>
  <si>
    <t>Spirurida</t>
  </si>
  <si>
    <t>Eggs</t>
  </si>
  <si>
    <t>Physical Remains</t>
  </si>
  <si>
    <t>Sigmodontinae Coprolite</t>
  </si>
  <si>
    <t>Coprolite</t>
  </si>
  <si>
    <t>Cricetidae</t>
  </si>
  <si>
    <t>NA</t>
  </si>
  <si>
    <t>Toxascaris</t>
  </si>
  <si>
    <t>T.leonina</t>
  </si>
  <si>
    <t>Ascaridida</t>
  </si>
  <si>
    <t>Ascarididae</t>
  </si>
  <si>
    <t xml:space="preserve"> drylands vesper mouse</t>
  </si>
  <si>
    <t>rodent</t>
  </si>
  <si>
    <t>2.3–1.9 ky</t>
  </si>
  <si>
    <t>BP</t>
  </si>
  <si>
    <t>Trichuris sp.</t>
  </si>
  <si>
    <t>Trichinellida</t>
  </si>
  <si>
    <t>3.8–2.3 ky</t>
  </si>
  <si>
    <t>Trichuridae</t>
  </si>
  <si>
    <t xml:space="preserve"> Physalopteridae</t>
  </si>
  <si>
    <t>Physaloptera sp.</t>
  </si>
  <si>
    <t xml:space="preserve">Heteroxynema </t>
  </si>
  <si>
    <t>H.viscaciae</t>
  </si>
  <si>
    <t xml:space="preserve"> Heteroxynematidae</t>
  </si>
  <si>
    <t xml:space="preserve">Enterobius </t>
  </si>
  <si>
    <t>E.vermicularis</t>
  </si>
  <si>
    <t xml:space="preserve">1150–1450 </t>
  </si>
  <si>
    <t>AD</t>
  </si>
  <si>
    <t>Capillariidae</t>
  </si>
  <si>
    <t>Mummy</t>
  </si>
  <si>
    <t>Body fossils</t>
  </si>
  <si>
    <t>Human</t>
  </si>
  <si>
    <r>
      <rPr>
        <i/>
        <sz val="11"/>
        <color theme="1"/>
        <rFont val="Calibri"/>
        <family val="2"/>
        <scheme val="minor"/>
      </rPr>
      <t>H.Sapiens</t>
    </r>
    <r>
      <rPr>
        <sz val="11"/>
        <color theme="1"/>
        <rFont val="Calibri"/>
        <family val="2"/>
        <scheme val="minor"/>
      </rPr>
      <t xml:space="preserve"> </t>
    </r>
  </si>
  <si>
    <t>Homo</t>
  </si>
  <si>
    <t>Hominidae</t>
  </si>
  <si>
    <t>Bolivia</t>
  </si>
  <si>
    <t>M 25-30</t>
  </si>
  <si>
    <t>1150–1451</t>
  </si>
  <si>
    <t>Zanjan</t>
  </si>
  <si>
    <t>Iran</t>
  </si>
  <si>
    <t>Chehrabad salt mine</t>
  </si>
  <si>
    <t>herbivores</t>
  </si>
  <si>
    <t xml:space="preserve">224-651 </t>
  </si>
  <si>
    <t>Strongylidae</t>
  </si>
  <si>
    <t>Anoplocephalidae</t>
  </si>
  <si>
    <t>Equidae</t>
  </si>
  <si>
    <t>Equus</t>
  </si>
  <si>
    <t>E. africanus</t>
  </si>
  <si>
    <t xml:space="preserve"> Platyhelminthes</t>
  </si>
  <si>
    <t>Cyclophyllidea</t>
  </si>
  <si>
    <t>Taeniidae</t>
  </si>
  <si>
    <r>
      <t xml:space="preserve">2,2866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28</t>
    </r>
  </si>
  <si>
    <t>Taenia sp.</t>
  </si>
  <si>
    <t>latitude.to</t>
  </si>
  <si>
    <t>BC</t>
  </si>
  <si>
    <t>A.lumbricoides</t>
  </si>
  <si>
    <t>Ascaris sp.</t>
  </si>
  <si>
    <t>H.Sapiens</t>
  </si>
  <si>
    <t xml:space="preserve">H.Sapiens </t>
  </si>
  <si>
    <t xml:space="preserve"> Homo</t>
  </si>
  <si>
    <t>Opisthorchiidae</t>
  </si>
  <si>
    <t xml:space="preserve">Carnivorous </t>
  </si>
  <si>
    <t>Omnivores</t>
  </si>
  <si>
    <t>T. trichiura</t>
  </si>
  <si>
    <t>Dumping pit</t>
  </si>
  <si>
    <t>Faeces</t>
  </si>
  <si>
    <t>Viking-age settlement</t>
  </si>
  <si>
    <t>Viborg</t>
  </si>
  <si>
    <t>Denmark</t>
  </si>
  <si>
    <t xml:space="preserve">1018–1030 </t>
  </si>
  <si>
    <t>A. lumbricoides</t>
  </si>
  <si>
    <t>Ascaris  sp.</t>
  </si>
  <si>
    <t>Vikings</t>
  </si>
  <si>
    <t>Human, pigs</t>
  </si>
  <si>
    <t xml:space="preserve"> Homo, Sus</t>
  </si>
  <si>
    <t>Hominidae, Suidae</t>
  </si>
  <si>
    <t>F. hepatica</t>
  </si>
  <si>
    <t>Fasciola sp.</t>
  </si>
  <si>
    <t>Platyhelminthes</t>
  </si>
  <si>
    <t>Fasciolidae</t>
  </si>
  <si>
    <t xml:space="preserve">	Plagiorchiida</t>
  </si>
  <si>
    <t xml:space="preserve">latrine </t>
  </si>
  <si>
    <t>Cettle or sheep</t>
  </si>
  <si>
    <t>Herbivores</t>
  </si>
  <si>
    <t xml:space="preserve"> Domestic livestock</t>
  </si>
  <si>
    <t>Bovidae</t>
  </si>
  <si>
    <t>Soil samples collected from the pelvic girdle of human</t>
  </si>
  <si>
    <t>Montijo</t>
  </si>
  <si>
    <t xml:space="preserve">São Jorge churchyard of Sarilhos
Grandes </t>
  </si>
  <si>
    <t>maps123.net</t>
  </si>
  <si>
    <t xml:space="preserve">16th century </t>
  </si>
  <si>
    <t>Male &gt;25 years</t>
  </si>
  <si>
    <t>Trichostrongylus</t>
  </si>
  <si>
    <t>Rhabditida</t>
  </si>
  <si>
    <t>Trichostrongylidae</t>
  </si>
  <si>
    <t xml:space="preserve">17th century </t>
  </si>
  <si>
    <t xml:space="preserve">18th century </t>
  </si>
  <si>
    <t xml:space="preserve"> Rhabditida</t>
  </si>
  <si>
    <t>Female &gt;29 years</t>
  </si>
  <si>
    <t>M. yokogawai</t>
  </si>
  <si>
    <t>Metagonimus</t>
  </si>
  <si>
    <t>Plagiorchiida</t>
  </si>
  <si>
    <t>Heterophyidae</t>
  </si>
  <si>
    <t xml:space="preserve">G. seoi </t>
  </si>
  <si>
    <t>Gymnophalloides sp.</t>
  </si>
  <si>
    <t>Gymnophallidae</t>
  </si>
  <si>
    <t>South Korea</t>
  </si>
  <si>
    <t>Yongin</t>
  </si>
  <si>
    <t>1392–1897</t>
  </si>
  <si>
    <t>Han, 2003</t>
  </si>
  <si>
    <t>C. sinensis</t>
  </si>
  <si>
    <t>Clonorchis sp.</t>
  </si>
  <si>
    <t>the Joseon Dynasty</t>
  </si>
  <si>
    <t>Chilgok-gun, Taegu-city</t>
  </si>
  <si>
    <t>668-935</t>
  </si>
  <si>
    <t xml:space="preserve"> Unified Shilla Dynasty</t>
  </si>
  <si>
    <t>Han, 2004</t>
  </si>
  <si>
    <t>T.trichiura</t>
  </si>
  <si>
    <t>Soil sample from pit</t>
  </si>
  <si>
    <t xml:space="preserve">They're not sure </t>
  </si>
  <si>
    <t>Agustín, B et al., 2021</t>
  </si>
  <si>
    <t>Valverde, 2020</t>
  </si>
  <si>
    <t>MEIGOUNI, 2019</t>
  </si>
  <si>
    <t>Nezamabadi, M. ,2013</t>
  </si>
  <si>
    <t>Søe et al., 2015</t>
  </si>
  <si>
    <t>Sianto, 2016</t>
  </si>
  <si>
    <t>Shin, 2009</t>
  </si>
  <si>
    <t>Beltrame et al., 2020</t>
  </si>
  <si>
    <t>F.hepatica</t>
  </si>
  <si>
    <t>Deer</t>
  </si>
  <si>
    <t>P. puda/ H. bisulcus</t>
  </si>
  <si>
    <t>Cervidae</t>
  </si>
  <si>
    <t xml:space="preserve">Pudu/ Hippocamelus </t>
  </si>
  <si>
    <t>Lanín National Park</t>
  </si>
  <si>
    <t>North Patagonia</t>
  </si>
  <si>
    <t>Flueck, 2012</t>
  </si>
  <si>
    <t>Red Deer</t>
  </si>
  <si>
    <t>C.elaphus</t>
  </si>
  <si>
    <t xml:space="preserve">Cervus </t>
  </si>
  <si>
    <t>Patagonia</t>
  </si>
  <si>
    <t>between Andean forests
and Patagonian grasslands</t>
  </si>
  <si>
    <t>T.krabbei</t>
  </si>
  <si>
    <t xml:space="preserve"> Cyclophyllidea</t>
  </si>
  <si>
    <t>Ostertagia
sp</t>
  </si>
  <si>
    <t>Dictyocaulus sp</t>
  </si>
  <si>
    <r>
      <rPr>
        <i/>
        <sz val="11"/>
        <color theme="1"/>
        <rFont val="Calibri"/>
        <family val="2"/>
        <scheme val="minor"/>
      </rPr>
      <t>Bunostomum</t>
    </r>
    <r>
      <rPr>
        <sz val="11"/>
        <color theme="1"/>
        <rFont val="Calibri"/>
        <family val="2"/>
        <scheme val="minor"/>
      </rPr>
      <t xml:space="preserve">
sp.</t>
    </r>
  </si>
  <si>
    <t xml:space="preserve">Ancylostomatidae </t>
  </si>
  <si>
    <t>Dictyocaulidae</t>
  </si>
  <si>
    <t>Søe, 2018</t>
  </si>
  <si>
    <t>human latrines</t>
  </si>
  <si>
    <t>Feces</t>
  </si>
  <si>
    <t>Bahrain Fort</t>
  </si>
  <si>
    <t>Manama</t>
  </si>
  <si>
    <t>Bahrain</t>
  </si>
  <si>
    <t>5-400</t>
  </si>
  <si>
    <t>aDNA</t>
  </si>
  <si>
    <t>T.muris</t>
  </si>
  <si>
    <t>Black rat</t>
  </si>
  <si>
    <t>R.rattus</t>
  </si>
  <si>
    <t xml:space="preserve">Rattus </t>
  </si>
  <si>
    <t>Jordan</t>
  </si>
  <si>
    <t>Gerasa</t>
  </si>
  <si>
    <t xml:space="preserve">the Central Bathhouse, located in the commercial centre of Gerasa </t>
  </si>
  <si>
    <t xml:space="preserve">650-750 </t>
  </si>
  <si>
    <t xml:space="preserve">human latrine </t>
  </si>
  <si>
    <t>island of Funen</t>
  </si>
  <si>
    <t xml:space="preserve">City of Odense </t>
  </si>
  <si>
    <t>Google map</t>
  </si>
  <si>
    <t xml:space="preserve">1375-1400 </t>
  </si>
  <si>
    <t>Sheep</t>
  </si>
  <si>
    <t xml:space="preserve">Domestic sheep </t>
  </si>
  <si>
    <t>D.dendriticum</t>
  </si>
  <si>
    <t xml:space="preserve">Dicrocoelium </t>
  </si>
  <si>
    <t>Dicrocoeliidae</t>
  </si>
  <si>
    <t>Ovis</t>
  </si>
  <si>
    <t>Metro station building site (Gammel Strand)</t>
  </si>
  <si>
    <t xml:space="preserve"> Copenhagen</t>
  </si>
  <si>
    <t>T.hydatigena</t>
  </si>
  <si>
    <t>Dog</t>
  </si>
  <si>
    <t>Canis</t>
  </si>
  <si>
    <t>Canidae</t>
  </si>
  <si>
    <t>Adelgade 12</t>
  </si>
  <si>
    <t>Adelgade 13</t>
  </si>
  <si>
    <t>Adelgade 14</t>
  </si>
  <si>
    <t>T.solium</t>
  </si>
  <si>
    <t>Pig</t>
  </si>
  <si>
    <t>Sus</t>
  </si>
  <si>
    <t>Suidae</t>
  </si>
  <si>
    <t xml:space="preserve">Kultorvet square </t>
  </si>
  <si>
    <t>Lithuania</t>
  </si>
  <si>
    <t>Vilnius</t>
  </si>
  <si>
    <t xml:space="preserve">1550-1580 </t>
  </si>
  <si>
    <t xml:space="preserve">Boksto (Tower) Street </t>
  </si>
  <si>
    <t>Diphyllobothrium sp.</t>
  </si>
  <si>
    <t>Diphyllobothriidae</t>
  </si>
  <si>
    <t>Diphyllobothriidea</t>
  </si>
  <si>
    <t>P. univalens</t>
  </si>
  <si>
    <t>Parascaris sp.</t>
  </si>
  <si>
    <t>Horse</t>
  </si>
  <si>
    <t>T. suis</t>
  </si>
  <si>
    <t>Enterobius sp.</t>
  </si>
  <si>
    <t>Copenhagen</t>
  </si>
  <si>
    <t>1375-1400</t>
  </si>
  <si>
    <t>1018–1030</t>
  </si>
  <si>
    <t>224-651</t>
  </si>
  <si>
    <t>The Netherland</t>
  </si>
  <si>
    <t>city of Kampen</t>
  </si>
  <si>
    <t>Overijssel</t>
  </si>
  <si>
    <t>1350-1425</t>
  </si>
  <si>
    <t>Toxocara sp.</t>
  </si>
  <si>
    <t>Toxocaridae</t>
  </si>
  <si>
    <t>1500-1850</t>
  </si>
  <si>
    <t>Nieuwstraat, Zwolle</t>
  </si>
  <si>
    <t>1540-1850</t>
  </si>
  <si>
    <t>Diphyllobothrium  sp.</t>
  </si>
  <si>
    <t>D.latum</t>
  </si>
  <si>
    <t>Finland</t>
  </si>
  <si>
    <t>Iron Age Luistari cemetery</t>
  </si>
  <si>
    <t>Eura</t>
  </si>
  <si>
    <t>600-1200</t>
  </si>
  <si>
    <t>sediment sample of the grave</t>
  </si>
  <si>
    <t>Oocyst</t>
  </si>
  <si>
    <t>Apicomplexa</t>
  </si>
  <si>
    <t>Conoidasida</t>
  </si>
  <si>
    <t>Sediment sample</t>
  </si>
  <si>
    <t>JOHNICA J., 2018</t>
  </si>
  <si>
    <t>Donkey Coprolite</t>
  </si>
  <si>
    <t>Deer Coprolite</t>
  </si>
  <si>
    <t>Red Deer Coprolite</t>
  </si>
  <si>
    <t>Rodents Coprolite</t>
  </si>
  <si>
    <t>Sheep latrine</t>
  </si>
  <si>
    <t>Dog latrine</t>
  </si>
  <si>
    <t>Pig latrine</t>
  </si>
  <si>
    <t>Horse latrine</t>
  </si>
  <si>
    <t>Rodents latrine</t>
  </si>
  <si>
    <t>Human Coprolite</t>
  </si>
  <si>
    <t>Human+S80:U80</t>
  </si>
  <si>
    <t xml:space="preserve">H.sapiens </t>
  </si>
  <si>
    <t>La Cueva de losMuertos Chiquitos</t>
  </si>
  <si>
    <t>Mexico</t>
  </si>
  <si>
    <t>Rio Zape Valley, Durango</t>
  </si>
  <si>
    <t xml:space="preserve">600–800 </t>
  </si>
  <si>
    <t>CE</t>
  </si>
  <si>
    <t>BCE-CE</t>
  </si>
  <si>
    <t xml:space="preserve">57 -660 </t>
  </si>
  <si>
    <t>the Silla Dynasty</t>
  </si>
  <si>
    <t>gyo-dong, gyeongju</t>
  </si>
  <si>
    <t>Faulkner, 1989</t>
  </si>
  <si>
    <r>
      <t>2220</t>
    </r>
    <r>
      <rPr>
        <sz val="11"/>
        <color theme="1"/>
        <rFont val="Calibri"/>
        <family val="2"/>
      </rPr>
      <t>±135</t>
    </r>
  </si>
  <si>
    <t>Big Bone Cave</t>
  </si>
  <si>
    <t>Van Buren County, Tennessee</t>
  </si>
  <si>
    <t>USA</t>
  </si>
  <si>
    <t>Seo, 2017</t>
  </si>
  <si>
    <t>Fonzo, 2017</t>
  </si>
  <si>
    <t xml:space="preserve">Soil sample from pelvic region </t>
  </si>
  <si>
    <t>Female 18-22 years</t>
  </si>
  <si>
    <t>Canada</t>
  </si>
  <si>
    <t xml:space="preserve">Nova Scotia </t>
  </si>
  <si>
    <t>45° 53' 32.3226"</t>
  </si>
  <si>
    <t xml:space="preserve">The Fortress of Louisbourg Cemetery </t>
  </si>
  <si>
    <t xml:space="preserve"> 59' 7.6776"</t>
  </si>
  <si>
    <t>Namu</t>
  </si>
  <si>
    <t xml:space="preserve"> British Columbia</t>
  </si>
  <si>
    <t>Nanophyetus sp.</t>
  </si>
  <si>
    <t>N.salmincola</t>
  </si>
  <si>
    <t>Coastal shell middens soil</t>
  </si>
  <si>
    <t>Bathurst, 2005</t>
  </si>
  <si>
    <t>Anastasiou, E., Mitchell, P.D., Jeffries, N., 2012</t>
  </si>
  <si>
    <t>17th century-18th century</t>
  </si>
  <si>
    <t>UK</t>
  </si>
  <si>
    <t>London</t>
  </si>
  <si>
    <t>no.23 duke street</t>
  </si>
  <si>
    <t xml:space="preserve"> Coprolite</t>
  </si>
  <si>
    <t xml:space="preserve">Colony of Avalon </t>
  </si>
  <si>
    <t>Horne and Tuck, 1996</t>
  </si>
  <si>
    <t>Latrine</t>
  </si>
  <si>
    <t xml:space="preserve">Ferryland </t>
  </si>
  <si>
    <t>Church of Our Lady of Conception</t>
  </si>
  <si>
    <t xml:space="preserve"> Santa Cruz de Tenerife</t>
  </si>
  <si>
    <t>Spain</t>
  </si>
  <si>
    <t>Botella et al., 2010</t>
  </si>
  <si>
    <t>Female</t>
  </si>
  <si>
    <t>Yamalo-Nenets Autonomous Okrug</t>
  </si>
  <si>
    <t>Serbia</t>
  </si>
  <si>
    <t>Slepchenko &amp; Ivanov, 2015</t>
  </si>
  <si>
    <t xml:space="preserve">soil samples from sacral foramina part </t>
  </si>
  <si>
    <t xml:space="preserve">Body fossils </t>
  </si>
  <si>
    <t>Kikki-Akki archeological site</t>
  </si>
  <si>
    <t>17th-19th century</t>
  </si>
  <si>
    <t>Basel-Gasfabrik site</t>
  </si>
  <si>
    <t>Basel</t>
  </si>
  <si>
    <t>Switzerland</t>
  </si>
  <si>
    <t>150 - 80</t>
  </si>
  <si>
    <t>Pichler, 2014</t>
  </si>
  <si>
    <t xml:space="preserve">Corpolite </t>
  </si>
  <si>
    <t>Reinhard &amp; Otto, 2003</t>
  </si>
  <si>
    <t>D.pacificum</t>
  </si>
  <si>
    <t>Dicrocoelium sp.</t>
  </si>
  <si>
    <t>Chile</t>
  </si>
  <si>
    <t>Juhola, 2019</t>
  </si>
  <si>
    <t xml:space="preserve">Czech Republic </t>
  </si>
  <si>
    <t>Chrudim</t>
  </si>
  <si>
    <t>The Hradební Street excavation</t>
  </si>
  <si>
    <t>Bartošová, 2011</t>
  </si>
  <si>
    <t>Soil sample from the pit</t>
  </si>
  <si>
    <t>13th-14th century</t>
  </si>
  <si>
    <t>larvae</t>
  </si>
  <si>
    <t>Trichinella sp.</t>
  </si>
  <si>
    <t xml:space="preserve"> LYNNERUP, 2015</t>
  </si>
  <si>
    <t>child</t>
  </si>
  <si>
    <t>The Thule Inuit Mummies</t>
  </si>
  <si>
    <t>Greenland</t>
  </si>
  <si>
    <t xml:space="preserve">Nuuk </t>
  </si>
  <si>
    <t xml:space="preserve">1200–1700 </t>
  </si>
  <si>
    <t xml:space="preserve">Antelope Cave
</t>
  </si>
  <si>
    <t>Mojave County, Northwest Arizona</t>
  </si>
  <si>
    <t>36.889914030423185,</t>
  </si>
  <si>
    <t>T. vulpis</t>
  </si>
  <si>
    <t>Fugassa et al., 2011</t>
  </si>
  <si>
    <t>Kruger Cave</t>
  </si>
  <si>
    <t>Rustenburg</t>
  </si>
  <si>
    <t>South Africa</t>
  </si>
  <si>
    <t>10 000 - 7 000</t>
  </si>
  <si>
    <t>Evans et al., 1996</t>
  </si>
  <si>
    <t xml:space="preserve">La Draga </t>
  </si>
  <si>
    <t xml:space="preserve">5320–4980 </t>
  </si>
  <si>
    <t>Lake Banyoles</t>
  </si>
  <si>
    <t>Maicher, 2017</t>
  </si>
  <si>
    <t>T.saginata</t>
  </si>
  <si>
    <t>F. gigantica</t>
  </si>
  <si>
    <r>
      <t xml:space="preserve">D.
</t>
    </r>
    <r>
      <rPr>
        <i/>
        <sz val="11"/>
        <color theme="1"/>
        <rFont val="Calibri"/>
        <family val="2"/>
        <scheme val="minor"/>
      </rPr>
      <t>D.nihonkaiense</t>
    </r>
  </si>
  <si>
    <t>E.granulosus</t>
  </si>
  <si>
    <t>Echinococcus sp.</t>
  </si>
  <si>
    <t>E. multilocularis</t>
  </si>
  <si>
    <t>residues of human and animal activities</t>
  </si>
  <si>
    <t>Yeh et al., 2015</t>
  </si>
  <si>
    <t>Jerusalem</t>
  </si>
  <si>
    <t xml:space="preserve">Israel </t>
  </si>
  <si>
    <t>the Spanish School (Colegio del Pilar)</t>
  </si>
  <si>
    <t xml:space="preserve">15th- 16th century </t>
  </si>
  <si>
    <t xml:space="preserve">Collegiate-Basilica of St. Isidoro </t>
  </si>
  <si>
    <t xml:space="preserve">Leon </t>
  </si>
  <si>
    <t>abdominal cavity of the mummy</t>
  </si>
  <si>
    <t>Hidalgo-Argu¨ ello, 2003</t>
  </si>
  <si>
    <t xml:space="preserve">13th century </t>
  </si>
  <si>
    <t>Aspo¨ck et al., 1996</t>
  </si>
  <si>
    <t>Glacial mummy</t>
  </si>
  <si>
    <t xml:space="preserve">Italo-Austrian alpine valley </t>
  </si>
  <si>
    <t>Ötztal</t>
  </si>
  <si>
    <t>Italy</t>
  </si>
  <si>
    <t>5,200–5,300</t>
  </si>
  <si>
    <t>Sebela et al., 1990</t>
  </si>
  <si>
    <t>pelvic region of human skeletal remains</t>
  </si>
  <si>
    <t>1600-
1500</t>
  </si>
  <si>
    <t>Czech Republic</t>
  </si>
  <si>
    <t>Moravia</t>
  </si>
  <si>
    <t xml:space="preserve">Bronze Age Settlement </t>
  </si>
  <si>
    <t>A.duodenale</t>
  </si>
  <si>
    <t>Ancylostoma sp.</t>
  </si>
  <si>
    <t>Ancylostomatidae</t>
  </si>
  <si>
    <t>Child, 3 ya</t>
  </si>
  <si>
    <t>New</t>
  </si>
  <si>
    <t>Old</t>
  </si>
  <si>
    <t>1550-1580</t>
  </si>
  <si>
    <t>El Morro flat topped hill</t>
  </si>
  <si>
    <t>Arica</t>
  </si>
  <si>
    <t>2000-5000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</si>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</sst>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theme="1"/>
      <name val="Arial"/>
    </font>
    <font>
      <b/>
      <sz val="10"/>
      <color rgb="FF000000"/>
      <name val="Arial"/>
    </font>
    <font>
      <sz val="11"/>
      <color rgb="FF202124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rgb="FFD5A6BD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0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8" fillId="2" borderId="3" xfId="1" applyFill="1" applyBorder="1" applyAlignment="1">
      <alignment horizontal="left" vertical="center" wrapText="1"/>
    </xf>
    <xf numFmtId="0" fontId="4" fillId="3" borderId="0" xfId="0" applyFont="1" applyFill="1"/>
    <xf numFmtId="0" fontId="0" fillId="4" borderId="0" xfId="0" applyFill="1"/>
    <xf numFmtId="0" fontId="4" fillId="4" borderId="0" xfId="0" applyFont="1" applyFill="1"/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6" fillId="0" borderId="0" xfId="0" applyFont="1" applyFill="1" applyBorder="1"/>
    <xf numFmtId="0" fontId="0" fillId="3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3" fontId="0" fillId="0" borderId="0" xfId="0" applyNumberFormat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975F-4AA5-4B97-B4F0-7C486AD0CBCB}">
  <dimension ref="A1:AR1048576"/>
  <sheetViews>
    <sheetView tabSelected="1" topLeftCell="S121" workbookViewId="0">
      <selection activeCell="AB126" sqref="AB126:AD127"/>
    </sheetView>
  </sheetViews>
  <sheetFormatPr defaultRowHeight="15" x14ac:dyDescent="0.25"/>
  <cols>
    <col min="1" max="1" width="17.85546875" customWidth="1"/>
    <col min="3" max="3" width="17.28515625" customWidth="1"/>
    <col min="4" max="4" width="11.5703125" customWidth="1"/>
    <col min="7" max="7" width="15.28515625" customWidth="1"/>
    <col min="9" max="9" width="18.28515625" customWidth="1"/>
    <col min="12" max="12" width="26.140625" customWidth="1"/>
    <col min="13" max="13" width="16.5703125" customWidth="1"/>
    <col min="18" max="18" width="11.42578125" bestFit="1" customWidth="1"/>
    <col min="19" max="19" width="11.28515625" customWidth="1"/>
    <col min="21" max="21" width="13" customWidth="1"/>
    <col min="22" max="22" width="18.28515625" customWidth="1"/>
    <col min="23" max="23" width="18" customWidth="1"/>
    <col min="26" max="26" width="29.7109375" customWidth="1"/>
    <col min="31" max="31" width="16.85546875" customWidth="1"/>
    <col min="32" max="32" width="14.85546875" customWidth="1"/>
  </cols>
  <sheetData>
    <row r="1" spans="1:44" ht="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1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2" t="s">
        <v>41</v>
      </c>
      <c r="AQ1" s="13" t="s">
        <v>42</v>
      </c>
      <c r="AR1" s="12" t="s">
        <v>43</v>
      </c>
    </row>
    <row r="2" spans="1:44" x14ac:dyDescent="0.25">
      <c r="A2" s="8" t="s">
        <v>46</v>
      </c>
      <c r="C2" t="s">
        <v>48</v>
      </c>
      <c r="F2" t="s">
        <v>49</v>
      </c>
      <c r="G2" s="1" t="s">
        <v>47</v>
      </c>
      <c r="H2" s="1"/>
      <c r="I2" t="s">
        <v>172</v>
      </c>
      <c r="M2" t="s">
        <v>54</v>
      </c>
      <c r="N2" t="s">
        <v>53</v>
      </c>
      <c r="P2" t="s">
        <v>58</v>
      </c>
      <c r="Q2" t="s">
        <v>58</v>
      </c>
      <c r="R2" t="s">
        <v>56</v>
      </c>
      <c r="U2" t="s">
        <v>58</v>
      </c>
      <c r="Z2" t="s">
        <v>45</v>
      </c>
      <c r="AA2" t="s">
        <v>50</v>
      </c>
      <c r="AB2" t="s">
        <v>44</v>
      </c>
      <c r="AC2">
        <v>-34.583333000000003</v>
      </c>
      <c r="AD2">
        <v>-68.366667000000007</v>
      </c>
      <c r="AE2" t="s">
        <v>51</v>
      </c>
      <c r="AF2" t="s">
        <v>65</v>
      </c>
      <c r="AG2" t="s">
        <v>66</v>
      </c>
      <c r="AI2">
        <v>1900</v>
      </c>
      <c r="AJ2">
        <v>2300</v>
      </c>
      <c r="AK2">
        <f>(AI2+AJ2)/2</f>
        <v>2100</v>
      </c>
      <c r="AL2">
        <v>1900</v>
      </c>
      <c r="AM2">
        <v>2300</v>
      </c>
      <c r="AN2">
        <f>(AL2+AM2)/2</f>
        <v>2100</v>
      </c>
      <c r="AP2" t="s">
        <v>413</v>
      </c>
    </row>
    <row r="3" spans="1:44" x14ac:dyDescent="0.25">
      <c r="A3" s="9" t="s">
        <v>46</v>
      </c>
      <c r="C3" t="s">
        <v>52</v>
      </c>
      <c r="G3" s="1"/>
      <c r="H3" s="1"/>
      <c r="I3" t="s">
        <v>172</v>
      </c>
      <c r="L3" t="s">
        <v>55</v>
      </c>
      <c r="M3" t="s">
        <v>54</v>
      </c>
      <c r="N3" t="s">
        <v>53</v>
      </c>
      <c r="P3" t="s">
        <v>58</v>
      </c>
      <c r="Q3" t="s">
        <v>64</v>
      </c>
      <c r="R3" t="s">
        <v>56</v>
      </c>
      <c r="U3" t="s">
        <v>57</v>
      </c>
      <c r="W3" t="s">
        <v>113</v>
      </c>
      <c r="Z3" t="s">
        <v>45</v>
      </c>
      <c r="AA3" t="s">
        <v>50</v>
      </c>
      <c r="AB3" t="s">
        <v>44</v>
      </c>
      <c r="AC3">
        <v>-34.583333000000003</v>
      </c>
      <c r="AD3">
        <v>-68.366667000000007</v>
      </c>
      <c r="AE3" t="s">
        <v>51</v>
      </c>
      <c r="AF3" t="s">
        <v>65</v>
      </c>
      <c r="AG3" t="s">
        <v>66</v>
      </c>
      <c r="AI3">
        <v>1900</v>
      </c>
      <c r="AJ3">
        <v>2300</v>
      </c>
      <c r="AK3">
        <f>(AI3+AJ3)/2</f>
        <v>2100</v>
      </c>
      <c r="AL3">
        <v>1900</v>
      </c>
      <c r="AM3">
        <v>2300</v>
      </c>
      <c r="AN3">
        <f>(AL3+AM3)/2</f>
        <v>2100</v>
      </c>
      <c r="AP3" t="s">
        <v>413</v>
      </c>
    </row>
    <row r="4" spans="1:44" x14ac:dyDescent="0.25">
      <c r="A4" s="9" t="s">
        <v>46</v>
      </c>
      <c r="C4" t="s">
        <v>61</v>
      </c>
      <c r="F4" t="s">
        <v>62</v>
      </c>
      <c r="G4" s="1" t="s">
        <v>59</v>
      </c>
      <c r="H4" s="1" t="s">
        <v>60</v>
      </c>
      <c r="I4" t="s">
        <v>172</v>
      </c>
      <c r="L4" t="s">
        <v>55</v>
      </c>
      <c r="M4" t="s">
        <v>54</v>
      </c>
      <c r="N4" t="s">
        <v>53</v>
      </c>
      <c r="R4" t="s">
        <v>56</v>
      </c>
      <c r="U4" t="s">
        <v>57</v>
      </c>
      <c r="W4" t="s">
        <v>113</v>
      </c>
      <c r="Z4" t="s">
        <v>45</v>
      </c>
      <c r="AA4" t="s">
        <v>50</v>
      </c>
      <c r="AB4" t="s">
        <v>44</v>
      </c>
      <c r="AC4">
        <v>-34.583333000000003</v>
      </c>
      <c r="AD4">
        <v>-68.366667000000007</v>
      </c>
      <c r="AE4" t="s">
        <v>51</v>
      </c>
      <c r="AF4" t="s">
        <v>65</v>
      </c>
      <c r="AG4" t="s">
        <v>66</v>
      </c>
      <c r="AI4">
        <v>1900</v>
      </c>
      <c r="AJ4">
        <v>2300</v>
      </c>
      <c r="AK4">
        <f t="shared" ref="AK4:AK67" si="0">(AI4+AJ4)/2</f>
        <v>2100</v>
      </c>
      <c r="AL4">
        <v>1900</v>
      </c>
      <c r="AM4">
        <v>2300</v>
      </c>
      <c r="AN4">
        <f t="shared" ref="AN4:AN11" si="1">(AL4+AM4)/2</f>
        <v>2100</v>
      </c>
      <c r="AP4" t="s">
        <v>413</v>
      </c>
    </row>
    <row r="5" spans="1:44" x14ac:dyDescent="0.25">
      <c r="A5" s="9" t="s">
        <v>46</v>
      </c>
      <c r="C5" t="s">
        <v>68</v>
      </c>
      <c r="F5" t="s">
        <v>70</v>
      </c>
      <c r="G5" s="3" t="s">
        <v>67</v>
      </c>
      <c r="H5" s="1"/>
      <c r="I5" t="s">
        <v>172</v>
      </c>
      <c r="L5" t="s">
        <v>55</v>
      </c>
      <c r="M5" t="s">
        <v>54</v>
      </c>
      <c r="N5" t="s">
        <v>53</v>
      </c>
      <c r="P5" t="s">
        <v>58</v>
      </c>
      <c r="Q5" t="s">
        <v>64</v>
      </c>
      <c r="R5" t="s">
        <v>56</v>
      </c>
      <c r="U5" t="s">
        <v>57</v>
      </c>
      <c r="W5" t="s">
        <v>113</v>
      </c>
      <c r="Z5" t="s">
        <v>45</v>
      </c>
      <c r="AA5" t="s">
        <v>50</v>
      </c>
      <c r="AB5" t="s">
        <v>44</v>
      </c>
      <c r="AC5">
        <v>-34.583333000000003</v>
      </c>
      <c r="AD5">
        <v>-68.366667000000007</v>
      </c>
      <c r="AE5" t="s">
        <v>51</v>
      </c>
      <c r="AF5" t="s">
        <v>69</v>
      </c>
      <c r="AG5" t="s">
        <v>66</v>
      </c>
      <c r="AI5">
        <v>2300</v>
      </c>
      <c r="AJ5">
        <v>3800</v>
      </c>
      <c r="AK5">
        <f t="shared" si="0"/>
        <v>3050</v>
      </c>
      <c r="AL5">
        <v>2300</v>
      </c>
      <c r="AM5">
        <v>3800</v>
      </c>
      <c r="AN5">
        <f t="shared" si="1"/>
        <v>3050</v>
      </c>
      <c r="AP5" t="s">
        <v>413</v>
      </c>
    </row>
    <row r="6" spans="1:44" x14ac:dyDescent="0.25">
      <c r="A6" s="9" t="s">
        <v>46</v>
      </c>
      <c r="C6" t="s">
        <v>52</v>
      </c>
      <c r="F6" t="s">
        <v>71</v>
      </c>
      <c r="G6" s="1" t="s">
        <v>72</v>
      </c>
      <c r="H6" s="1"/>
      <c r="I6" t="s">
        <v>172</v>
      </c>
      <c r="M6" t="s">
        <v>54</v>
      </c>
      <c r="N6" t="s">
        <v>53</v>
      </c>
      <c r="P6" t="s">
        <v>58</v>
      </c>
      <c r="Q6" t="s">
        <v>58</v>
      </c>
      <c r="R6" t="s">
        <v>56</v>
      </c>
      <c r="U6" t="s">
        <v>58</v>
      </c>
      <c r="Z6" t="s">
        <v>45</v>
      </c>
      <c r="AA6" t="s">
        <v>50</v>
      </c>
      <c r="AB6" t="s">
        <v>44</v>
      </c>
      <c r="AC6">
        <v>-34.583333000000003</v>
      </c>
      <c r="AD6">
        <v>-68.366667000000007</v>
      </c>
      <c r="AE6" t="s">
        <v>51</v>
      </c>
      <c r="AF6" t="s">
        <v>65</v>
      </c>
      <c r="AG6" t="s">
        <v>66</v>
      </c>
      <c r="AI6">
        <v>1900</v>
      </c>
      <c r="AJ6">
        <v>2300</v>
      </c>
      <c r="AK6">
        <f t="shared" si="0"/>
        <v>2100</v>
      </c>
      <c r="AL6">
        <v>1900</v>
      </c>
      <c r="AM6">
        <v>2300</v>
      </c>
      <c r="AN6">
        <f t="shared" si="1"/>
        <v>2100</v>
      </c>
      <c r="AP6" t="s">
        <v>413</v>
      </c>
    </row>
    <row r="7" spans="1:44" x14ac:dyDescent="0.25">
      <c r="A7" s="9" t="s">
        <v>46</v>
      </c>
      <c r="C7" t="s">
        <v>48</v>
      </c>
      <c r="F7" t="s">
        <v>49</v>
      </c>
      <c r="G7" s="1"/>
      <c r="H7" s="1"/>
      <c r="I7" t="s">
        <v>172</v>
      </c>
      <c r="M7" t="s">
        <v>54</v>
      </c>
      <c r="N7" t="s">
        <v>53</v>
      </c>
      <c r="P7" t="s">
        <v>63</v>
      </c>
      <c r="Q7" t="s">
        <v>64</v>
      </c>
      <c r="R7" t="s">
        <v>56</v>
      </c>
      <c r="U7" t="s">
        <v>57</v>
      </c>
      <c r="W7" t="s">
        <v>113</v>
      </c>
      <c r="Z7" t="s">
        <v>45</v>
      </c>
      <c r="AA7" t="s">
        <v>50</v>
      </c>
      <c r="AB7" t="s">
        <v>44</v>
      </c>
      <c r="AC7">
        <v>-34.583333000000003</v>
      </c>
      <c r="AD7">
        <v>-68.366667000000007</v>
      </c>
      <c r="AE7" t="s">
        <v>51</v>
      </c>
      <c r="AF7" t="s">
        <v>65</v>
      </c>
      <c r="AG7" t="s">
        <v>66</v>
      </c>
      <c r="AI7">
        <v>1900</v>
      </c>
      <c r="AJ7">
        <v>2300</v>
      </c>
      <c r="AK7">
        <f t="shared" si="0"/>
        <v>2100</v>
      </c>
      <c r="AL7">
        <v>1900</v>
      </c>
      <c r="AM7">
        <v>2300</v>
      </c>
      <c r="AN7">
        <f t="shared" si="1"/>
        <v>2100</v>
      </c>
      <c r="AP7" t="s">
        <v>413</v>
      </c>
    </row>
    <row r="8" spans="1:44" x14ac:dyDescent="0.25">
      <c r="A8" s="9" t="s">
        <v>46</v>
      </c>
      <c r="C8" t="s">
        <v>48</v>
      </c>
      <c r="F8" t="s">
        <v>75</v>
      </c>
      <c r="G8" s="1" t="s">
        <v>73</v>
      </c>
      <c r="H8" s="1" t="s">
        <v>74</v>
      </c>
      <c r="I8" t="s">
        <v>172</v>
      </c>
      <c r="M8" t="s">
        <v>54</v>
      </c>
      <c r="N8" t="s">
        <v>53</v>
      </c>
      <c r="P8" t="s">
        <v>58</v>
      </c>
      <c r="Q8" t="s">
        <v>64</v>
      </c>
      <c r="R8" t="s">
        <v>56</v>
      </c>
      <c r="U8" t="s">
        <v>57</v>
      </c>
      <c r="W8" t="s">
        <v>113</v>
      </c>
      <c r="Z8" t="s">
        <v>45</v>
      </c>
      <c r="AA8" t="s">
        <v>50</v>
      </c>
      <c r="AB8" t="s">
        <v>44</v>
      </c>
      <c r="AC8">
        <v>-34.583333000000003</v>
      </c>
      <c r="AD8">
        <v>-68.366667000000007</v>
      </c>
      <c r="AE8" t="s">
        <v>51</v>
      </c>
      <c r="AF8" t="s">
        <v>69</v>
      </c>
      <c r="AG8" t="s">
        <v>66</v>
      </c>
      <c r="AI8">
        <v>2300</v>
      </c>
      <c r="AJ8">
        <v>3800</v>
      </c>
      <c r="AK8">
        <f t="shared" si="0"/>
        <v>3050</v>
      </c>
      <c r="AL8">
        <v>2300</v>
      </c>
      <c r="AM8">
        <v>3800</v>
      </c>
      <c r="AN8">
        <f t="shared" si="1"/>
        <v>3050</v>
      </c>
      <c r="AP8" t="s">
        <v>413</v>
      </c>
    </row>
    <row r="9" spans="1:44" x14ac:dyDescent="0.25">
      <c r="A9" s="9" t="s">
        <v>46</v>
      </c>
      <c r="C9" t="s">
        <v>61</v>
      </c>
      <c r="F9" t="s">
        <v>62</v>
      </c>
      <c r="G9" s="1" t="s">
        <v>59</v>
      </c>
      <c r="H9" s="1" t="s">
        <v>60</v>
      </c>
      <c r="I9" t="s">
        <v>172</v>
      </c>
      <c r="M9" t="s">
        <v>54</v>
      </c>
      <c r="N9" t="s">
        <v>53</v>
      </c>
      <c r="Q9" t="s">
        <v>64</v>
      </c>
      <c r="R9" t="s">
        <v>56</v>
      </c>
      <c r="U9" t="s">
        <v>57</v>
      </c>
      <c r="W9" t="s">
        <v>113</v>
      </c>
      <c r="Z9" t="s">
        <v>45</v>
      </c>
      <c r="AA9" t="s">
        <v>50</v>
      </c>
      <c r="AB9" t="s">
        <v>44</v>
      </c>
      <c r="AC9">
        <v>-34.583333000000003</v>
      </c>
      <c r="AD9">
        <v>-68.366667000000007</v>
      </c>
      <c r="AE9" t="s">
        <v>51</v>
      </c>
      <c r="AF9" t="s">
        <v>69</v>
      </c>
      <c r="AG9" t="s">
        <v>66</v>
      </c>
      <c r="AI9">
        <v>2300</v>
      </c>
      <c r="AJ9">
        <v>3800</v>
      </c>
      <c r="AK9">
        <f t="shared" si="0"/>
        <v>3050</v>
      </c>
      <c r="AL9">
        <v>2300</v>
      </c>
      <c r="AM9">
        <v>3800</v>
      </c>
      <c r="AN9">
        <f t="shared" si="1"/>
        <v>3050</v>
      </c>
      <c r="AP9" t="s">
        <v>413</v>
      </c>
    </row>
    <row r="10" spans="1:44" x14ac:dyDescent="0.25">
      <c r="A10" s="9" t="s">
        <v>46</v>
      </c>
      <c r="C10" t="s">
        <v>68</v>
      </c>
      <c r="F10" t="s">
        <v>70</v>
      </c>
      <c r="G10" s="1" t="s">
        <v>67</v>
      </c>
      <c r="H10" s="1"/>
      <c r="I10" t="s">
        <v>172</v>
      </c>
      <c r="L10" t="s">
        <v>55</v>
      </c>
      <c r="M10" t="s">
        <v>54</v>
      </c>
      <c r="N10" t="s">
        <v>53</v>
      </c>
      <c r="P10" t="s">
        <v>58</v>
      </c>
      <c r="Q10" t="s">
        <v>64</v>
      </c>
      <c r="R10" t="s">
        <v>56</v>
      </c>
      <c r="U10" t="s">
        <v>57</v>
      </c>
      <c r="W10" t="s">
        <v>113</v>
      </c>
      <c r="Z10" t="s">
        <v>45</v>
      </c>
      <c r="AA10" t="s">
        <v>50</v>
      </c>
      <c r="AB10" t="s">
        <v>44</v>
      </c>
      <c r="AC10">
        <v>-34.583333000000003</v>
      </c>
      <c r="AD10">
        <v>-68.366667000000007</v>
      </c>
      <c r="AE10" t="s">
        <v>51</v>
      </c>
      <c r="AF10" t="s">
        <v>65</v>
      </c>
      <c r="AG10" t="s">
        <v>66</v>
      </c>
      <c r="AI10">
        <v>1900</v>
      </c>
      <c r="AJ10">
        <v>2300</v>
      </c>
      <c r="AK10">
        <f t="shared" si="0"/>
        <v>2100</v>
      </c>
      <c r="AL10">
        <v>1900</v>
      </c>
      <c r="AM10">
        <v>2300</v>
      </c>
      <c r="AN10">
        <f t="shared" si="1"/>
        <v>2100</v>
      </c>
      <c r="AP10" t="s">
        <v>413</v>
      </c>
    </row>
    <row r="11" spans="1:44" x14ac:dyDescent="0.25">
      <c r="A11" s="9" t="s">
        <v>46</v>
      </c>
      <c r="C11" t="s">
        <v>48</v>
      </c>
      <c r="F11" t="s">
        <v>49</v>
      </c>
      <c r="G11" s="1"/>
      <c r="H11" s="1"/>
      <c r="I11" t="s">
        <v>172</v>
      </c>
      <c r="L11" t="s">
        <v>55</v>
      </c>
      <c r="M11" t="s">
        <v>54</v>
      </c>
      <c r="N11" t="s">
        <v>53</v>
      </c>
      <c r="P11" t="s">
        <v>58</v>
      </c>
      <c r="Q11" t="s">
        <v>64</v>
      </c>
      <c r="R11" t="s">
        <v>56</v>
      </c>
      <c r="U11" t="s">
        <v>57</v>
      </c>
      <c r="W11" t="s">
        <v>113</v>
      </c>
      <c r="Z11" t="s">
        <v>45</v>
      </c>
      <c r="AA11" t="s">
        <v>50</v>
      </c>
      <c r="AB11" t="s">
        <v>44</v>
      </c>
      <c r="AC11">
        <v>-34.583333000000003</v>
      </c>
      <c r="AD11">
        <v>-68.366667000000007</v>
      </c>
      <c r="AE11" t="s">
        <v>51</v>
      </c>
      <c r="AF11" t="s">
        <v>65</v>
      </c>
      <c r="AG11" t="s">
        <v>66</v>
      </c>
      <c r="AI11">
        <v>1900</v>
      </c>
      <c r="AJ11">
        <v>2300</v>
      </c>
      <c r="AK11">
        <f t="shared" si="0"/>
        <v>2100</v>
      </c>
      <c r="AL11">
        <v>1900</v>
      </c>
      <c r="AM11">
        <v>2300</v>
      </c>
      <c r="AN11">
        <f t="shared" si="1"/>
        <v>2100</v>
      </c>
      <c r="AP11" t="s">
        <v>413</v>
      </c>
    </row>
    <row r="12" spans="1:44" x14ac:dyDescent="0.25">
      <c r="A12" s="9" t="s">
        <v>46</v>
      </c>
      <c r="C12" t="s">
        <v>48</v>
      </c>
      <c r="F12" t="s">
        <v>49</v>
      </c>
      <c r="G12" s="1" t="s">
        <v>76</v>
      </c>
      <c r="H12" s="1" t="s">
        <v>77</v>
      </c>
      <c r="I12" t="s">
        <v>173</v>
      </c>
      <c r="L12" t="s">
        <v>81</v>
      </c>
      <c r="M12" t="s">
        <v>54</v>
      </c>
      <c r="N12" t="s">
        <v>53</v>
      </c>
      <c r="P12" t="s">
        <v>58</v>
      </c>
      <c r="Q12" t="s">
        <v>83</v>
      </c>
      <c r="R12" t="s">
        <v>56</v>
      </c>
      <c r="S12" t="s">
        <v>84</v>
      </c>
      <c r="T12" t="s">
        <v>85</v>
      </c>
      <c r="U12" s="2" t="s">
        <v>86</v>
      </c>
      <c r="V12" s="2" t="s">
        <v>88</v>
      </c>
      <c r="W12" t="s">
        <v>114</v>
      </c>
      <c r="Z12" t="s">
        <v>58</v>
      </c>
      <c r="AA12" t="s">
        <v>58</v>
      </c>
      <c r="AB12" t="s">
        <v>87</v>
      </c>
      <c r="AC12" t="s">
        <v>58</v>
      </c>
      <c r="AD12" t="s">
        <v>58</v>
      </c>
      <c r="AE12" t="s">
        <v>58</v>
      </c>
      <c r="AF12" t="s">
        <v>78</v>
      </c>
      <c r="AG12" t="s">
        <v>79</v>
      </c>
      <c r="AI12">
        <v>1150</v>
      </c>
      <c r="AJ12">
        <v>1450</v>
      </c>
      <c r="AK12">
        <f t="shared" si="0"/>
        <v>1300</v>
      </c>
      <c r="AL12">
        <f>1950-AI12</f>
        <v>800</v>
      </c>
      <c r="AM12">
        <f>1950-AJ12</f>
        <v>500</v>
      </c>
      <c r="AN12">
        <f>1950-AK12</f>
        <v>650</v>
      </c>
      <c r="AP12" t="s">
        <v>414</v>
      </c>
    </row>
    <row r="13" spans="1:44" x14ac:dyDescent="0.25">
      <c r="A13" s="9" t="s">
        <v>46</v>
      </c>
      <c r="C13" t="s">
        <v>48</v>
      </c>
      <c r="F13" t="s">
        <v>80</v>
      </c>
      <c r="G13" s="1"/>
      <c r="I13" t="s">
        <v>173</v>
      </c>
      <c r="L13" t="s">
        <v>81</v>
      </c>
      <c r="M13" t="s">
        <v>54</v>
      </c>
      <c r="N13" t="s">
        <v>53</v>
      </c>
      <c r="P13" t="s">
        <v>58</v>
      </c>
      <c r="Q13" t="s">
        <v>83</v>
      </c>
      <c r="R13" t="s">
        <v>82</v>
      </c>
      <c r="S13" t="s">
        <v>84</v>
      </c>
      <c r="T13" t="s">
        <v>111</v>
      </c>
      <c r="U13" s="2" t="s">
        <v>86</v>
      </c>
      <c r="V13" s="2" t="s">
        <v>88</v>
      </c>
      <c r="W13" t="s">
        <v>114</v>
      </c>
      <c r="Z13" t="s">
        <v>58</v>
      </c>
      <c r="AA13" t="s">
        <v>58</v>
      </c>
      <c r="AB13" t="s">
        <v>87</v>
      </c>
      <c r="AC13" t="s">
        <v>58</v>
      </c>
      <c r="AD13" t="s">
        <v>58</v>
      </c>
      <c r="AE13" t="s">
        <v>58</v>
      </c>
      <c r="AF13" t="s">
        <v>89</v>
      </c>
      <c r="AG13" t="s">
        <v>79</v>
      </c>
      <c r="AI13">
        <v>1150</v>
      </c>
      <c r="AJ13">
        <v>1450</v>
      </c>
      <c r="AK13">
        <f t="shared" si="0"/>
        <v>1300</v>
      </c>
      <c r="AL13">
        <f t="shared" ref="AL13:AL15" si="2">1950-AI13</f>
        <v>800</v>
      </c>
      <c r="AM13">
        <f t="shared" ref="AM13:AM15" si="3">1950-AJ13</f>
        <v>500</v>
      </c>
      <c r="AN13">
        <f t="shared" ref="AN13:AN15" si="4">1950-AK13</f>
        <v>650</v>
      </c>
      <c r="AP13" t="s">
        <v>414</v>
      </c>
    </row>
    <row r="14" spans="1:44" x14ac:dyDescent="0.25">
      <c r="A14" s="9" t="s">
        <v>46</v>
      </c>
      <c r="C14" t="s">
        <v>149</v>
      </c>
      <c r="F14" t="s">
        <v>95</v>
      </c>
      <c r="I14" t="s">
        <v>174</v>
      </c>
      <c r="L14" t="s">
        <v>278</v>
      </c>
      <c r="M14" t="s">
        <v>54</v>
      </c>
      <c r="N14" t="s">
        <v>53</v>
      </c>
      <c r="P14" t="s">
        <v>58</v>
      </c>
      <c r="R14" t="s">
        <v>56</v>
      </c>
      <c r="S14" s="1" t="s">
        <v>99</v>
      </c>
      <c r="T14" t="s">
        <v>98</v>
      </c>
      <c r="U14" s="2" t="s">
        <v>97</v>
      </c>
      <c r="W14" t="s">
        <v>93</v>
      </c>
      <c r="Z14" t="s">
        <v>92</v>
      </c>
      <c r="AA14" t="s">
        <v>90</v>
      </c>
      <c r="AB14" t="s">
        <v>91</v>
      </c>
      <c r="AC14">
        <v>36.880122999999998</v>
      </c>
      <c r="AD14">
        <v>47.871164999999998</v>
      </c>
      <c r="AE14" t="s">
        <v>219</v>
      </c>
      <c r="AF14" t="s">
        <v>94</v>
      </c>
      <c r="AG14" t="s">
        <v>79</v>
      </c>
      <c r="AI14">
        <v>224</v>
      </c>
      <c r="AJ14">
        <v>651</v>
      </c>
      <c r="AK14">
        <f t="shared" si="0"/>
        <v>437.5</v>
      </c>
      <c r="AL14">
        <f t="shared" si="2"/>
        <v>1726</v>
      </c>
      <c r="AM14">
        <f t="shared" si="3"/>
        <v>1299</v>
      </c>
      <c r="AN14">
        <f t="shared" si="4"/>
        <v>1512.5</v>
      </c>
      <c r="AP14" t="s">
        <v>414</v>
      </c>
    </row>
    <row r="15" spans="1:44" x14ac:dyDescent="0.25">
      <c r="A15" s="9" t="s">
        <v>46</v>
      </c>
      <c r="F15" t="s">
        <v>96</v>
      </c>
      <c r="I15" t="s">
        <v>174</v>
      </c>
      <c r="L15" t="s">
        <v>278</v>
      </c>
      <c r="M15" t="s">
        <v>54</v>
      </c>
      <c r="N15" t="s">
        <v>53</v>
      </c>
      <c r="P15" t="s">
        <v>58</v>
      </c>
      <c r="R15" t="s">
        <v>56</v>
      </c>
      <c r="S15" s="1" t="s">
        <v>99</v>
      </c>
      <c r="T15" t="s">
        <v>98</v>
      </c>
      <c r="U15" s="2" t="s">
        <v>97</v>
      </c>
      <c r="W15" t="s">
        <v>93</v>
      </c>
      <c r="Z15" t="s">
        <v>92</v>
      </c>
      <c r="AA15" t="s">
        <v>90</v>
      </c>
      <c r="AB15" t="s">
        <v>91</v>
      </c>
      <c r="AC15">
        <v>36.880122999999998</v>
      </c>
      <c r="AD15">
        <v>47.871164999999998</v>
      </c>
      <c r="AE15" t="s">
        <v>219</v>
      </c>
      <c r="AF15" t="s">
        <v>256</v>
      </c>
      <c r="AG15" t="s">
        <v>79</v>
      </c>
      <c r="AI15">
        <v>224</v>
      </c>
      <c r="AJ15">
        <v>651</v>
      </c>
      <c r="AK15">
        <f t="shared" si="0"/>
        <v>437.5</v>
      </c>
      <c r="AL15">
        <f t="shared" si="2"/>
        <v>1726</v>
      </c>
      <c r="AM15">
        <f t="shared" si="3"/>
        <v>1299</v>
      </c>
      <c r="AN15">
        <f t="shared" si="4"/>
        <v>1512.5</v>
      </c>
      <c r="AP15" t="s">
        <v>414</v>
      </c>
    </row>
    <row r="16" spans="1:44" x14ac:dyDescent="0.25">
      <c r="A16" s="7" t="s">
        <v>100</v>
      </c>
      <c r="C16" t="s">
        <v>101</v>
      </c>
      <c r="F16" t="s">
        <v>102</v>
      </c>
      <c r="G16" s="1" t="s">
        <v>104</v>
      </c>
      <c r="I16" t="s">
        <v>175</v>
      </c>
      <c r="L16" t="s">
        <v>81</v>
      </c>
      <c r="M16" t="s">
        <v>54</v>
      </c>
      <c r="N16" t="s">
        <v>53</v>
      </c>
      <c r="P16" t="s">
        <v>58</v>
      </c>
      <c r="Q16" t="s">
        <v>83</v>
      </c>
      <c r="R16" t="s">
        <v>82</v>
      </c>
      <c r="S16" s="1" t="s">
        <v>110</v>
      </c>
      <c r="T16" t="s">
        <v>111</v>
      </c>
      <c r="U16" s="2" t="s">
        <v>86</v>
      </c>
      <c r="W16" t="s">
        <v>114</v>
      </c>
      <c r="Z16" t="s">
        <v>92</v>
      </c>
      <c r="AA16" t="s">
        <v>90</v>
      </c>
      <c r="AB16" t="s">
        <v>91</v>
      </c>
      <c r="AC16">
        <v>36.880122999999998</v>
      </c>
      <c r="AD16">
        <v>47.871164999999998</v>
      </c>
      <c r="AE16" t="s">
        <v>219</v>
      </c>
      <c r="AF16" s="4" t="s">
        <v>103</v>
      </c>
      <c r="AG16" t="s">
        <v>66</v>
      </c>
      <c r="AI16">
        <v>22866</v>
      </c>
      <c r="AJ16">
        <f>AI16+28</f>
        <v>22894</v>
      </c>
      <c r="AK16">
        <f t="shared" si="0"/>
        <v>22880</v>
      </c>
      <c r="AL16">
        <v>22866</v>
      </c>
      <c r="AM16">
        <f>AL16+28</f>
        <v>22894</v>
      </c>
      <c r="AN16">
        <f t="shared" ref="AN16" si="5">(AL16+AM16)/2</f>
        <v>22880</v>
      </c>
      <c r="AP16" t="s">
        <v>414</v>
      </c>
    </row>
    <row r="17" spans="1:42" x14ac:dyDescent="0.25">
      <c r="A17" s="15" t="s">
        <v>130</v>
      </c>
      <c r="C17" t="s">
        <v>247</v>
      </c>
      <c r="F17" t="s">
        <v>246</v>
      </c>
      <c r="G17" s="1" t="s">
        <v>245</v>
      </c>
      <c r="H17" s="1" t="s">
        <v>348</v>
      </c>
      <c r="I17" t="s">
        <v>347</v>
      </c>
      <c r="L17" t="s">
        <v>81</v>
      </c>
      <c r="M17" t="s">
        <v>54</v>
      </c>
      <c r="N17" t="s">
        <v>53</v>
      </c>
      <c r="Q17" t="s">
        <v>83</v>
      </c>
      <c r="R17" t="s">
        <v>56</v>
      </c>
      <c r="S17" s="1" t="s">
        <v>110</v>
      </c>
      <c r="T17" t="s">
        <v>111</v>
      </c>
      <c r="U17" s="2" t="s">
        <v>86</v>
      </c>
      <c r="W17" t="s">
        <v>114</v>
      </c>
      <c r="Z17" s="4" t="s">
        <v>416</v>
      </c>
      <c r="AA17" t="s">
        <v>417</v>
      </c>
      <c r="AB17" t="s">
        <v>350</v>
      </c>
      <c r="AC17" s="17">
        <v>-18.478609647607801</v>
      </c>
      <c r="AD17" s="17">
        <v>-70.323719315343197</v>
      </c>
      <c r="AE17" s="17" t="s">
        <v>219</v>
      </c>
      <c r="AF17" s="4" t="s">
        <v>418</v>
      </c>
      <c r="AG17" t="s">
        <v>106</v>
      </c>
      <c r="AI17">
        <v>2000</v>
      </c>
      <c r="AJ17">
        <v>5000</v>
      </c>
      <c r="AK17">
        <f t="shared" si="0"/>
        <v>3500</v>
      </c>
      <c r="AL17">
        <f>AI17+1950</f>
        <v>3950</v>
      </c>
      <c r="AM17">
        <f>1950+AJ17</f>
        <v>6950</v>
      </c>
      <c r="AN17">
        <f>19550+AK17</f>
        <v>23050</v>
      </c>
      <c r="AP17" t="s">
        <v>413</v>
      </c>
    </row>
    <row r="18" spans="1:42" x14ac:dyDescent="0.25">
      <c r="A18" s="9"/>
      <c r="G18" s="3"/>
      <c r="H18" s="1"/>
      <c r="S18" s="1"/>
      <c r="U18" s="2"/>
      <c r="Z18" s="4"/>
      <c r="AC18" s="17"/>
      <c r="AD18" s="17"/>
      <c r="AE18" s="17"/>
      <c r="AF18" s="4"/>
    </row>
    <row r="19" spans="1:42" x14ac:dyDescent="0.25">
      <c r="A19" s="9" t="s">
        <v>46</v>
      </c>
      <c r="C19" t="s">
        <v>68</v>
      </c>
      <c r="F19" t="s">
        <v>70</v>
      </c>
      <c r="G19" s="1" t="s">
        <v>67</v>
      </c>
      <c r="H19" s="1" t="s">
        <v>115</v>
      </c>
      <c r="I19" t="s">
        <v>176</v>
      </c>
      <c r="L19" t="s">
        <v>116</v>
      </c>
      <c r="M19" t="s">
        <v>54</v>
      </c>
      <c r="N19" t="s">
        <v>53</v>
      </c>
      <c r="P19" t="s">
        <v>124</v>
      </c>
      <c r="Q19" t="s">
        <v>83</v>
      </c>
      <c r="R19" t="s">
        <v>117</v>
      </c>
      <c r="S19" s="1" t="s">
        <v>109</v>
      </c>
      <c r="T19" t="s">
        <v>111</v>
      </c>
      <c r="U19" s="2" t="s">
        <v>86</v>
      </c>
      <c r="W19" t="s">
        <v>114</v>
      </c>
      <c r="Z19" t="s">
        <v>118</v>
      </c>
      <c r="AA19" t="s">
        <v>119</v>
      </c>
      <c r="AB19" t="s">
        <v>120</v>
      </c>
      <c r="AC19" s="16"/>
      <c r="AD19" s="16"/>
      <c r="AE19" s="16"/>
      <c r="AF19" s="4" t="s">
        <v>121</v>
      </c>
      <c r="AG19" t="s">
        <v>79</v>
      </c>
      <c r="AI19">
        <v>1018</v>
      </c>
      <c r="AJ19">
        <v>1030</v>
      </c>
      <c r="AK19">
        <f t="shared" si="0"/>
        <v>1024</v>
      </c>
      <c r="AL19">
        <f>1950-AI19</f>
        <v>932</v>
      </c>
      <c r="AM19">
        <f>1950-AJ19</f>
        <v>920</v>
      </c>
      <c r="AN19">
        <f>1950-AK19</f>
        <v>926</v>
      </c>
      <c r="AP19" t="s">
        <v>414</v>
      </c>
    </row>
    <row r="20" spans="1:42" x14ac:dyDescent="0.25">
      <c r="A20" s="9" t="s">
        <v>46</v>
      </c>
      <c r="C20" t="s">
        <v>61</v>
      </c>
      <c r="F20" s="2" t="s">
        <v>62</v>
      </c>
      <c r="G20" s="1" t="s">
        <v>123</v>
      </c>
      <c r="H20" t="s">
        <v>122</v>
      </c>
      <c r="I20" t="s">
        <v>176</v>
      </c>
      <c r="L20" t="s">
        <v>116</v>
      </c>
      <c r="M20" t="s">
        <v>54</v>
      </c>
      <c r="N20" t="s">
        <v>53</v>
      </c>
      <c r="P20" t="s">
        <v>124</v>
      </c>
      <c r="Q20" t="s">
        <v>125</v>
      </c>
      <c r="R20" t="s">
        <v>82</v>
      </c>
      <c r="S20" s="1" t="s">
        <v>109</v>
      </c>
      <c r="T20" t="s">
        <v>126</v>
      </c>
      <c r="U20" s="2" t="s">
        <v>127</v>
      </c>
      <c r="W20" t="s">
        <v>114</v>
      </c>
      <c r="Z20" t="s">
        <v>118</v>
      </c>
      <c r="AA20" t="s">
        <v>119</v>
      </c>
      <c r="AB20" t="s">
        <v>120</v>
      </c>
      <c r="AC20" s="16"/>
      <c r="AD20" s="16"/>
      <c r="AE20" s="16"/>
      <c r="AF20" s="4" t="s">
        <v>255</v>
      </c>
      <c r="AG20" t="s">
        <v>79</v>
      </c>
      <c r="AI20">
        <v>1018</v>
      </c>
      <c r="AJ20">
        <v>1030</v>
      </c>
      <c r="AK20">
        <f t="shared" si="0"/>
        <v>1024</v>
      </c>
      <c r="AL20">
        <f t="shared" ref="AL20:AL21" si="6">1950-AI20</f>
        <v>932</v>
      </c>
      <c r="AM20">
        <f t="shared" ref="AM20:AM21" si="7">1950-AJ20</f>
        <v>920</v>
      </c>
      <c r="AN20">
        <f t="shared" ref="AN20:AN21" si="8">1950-AK20</f>
        <v>926</v>
      </c>
      <c r="AP20" t="s">
        <v>414</v>
      </c>
    </row>
    <row r="21" spans="1:42" x14ac:dyDescent="0.25">
      <c r="A21" s="7" t="s">
        <v>130</v>
      </c>
      <c r="C21" t="s">
        <v>132</v>
      </c>
      <c r="F21" t="s">
        <v>131</v>
      </c>
      <c r="G21" s="1" t="s">
        <v>129</v>
      </c>
      <c r="H21" s="1" t="s">
        <v>128</v>
      </c>
      <c r="I21" t="s">
        <v>176</v>
      </c>
      <c r="L21" t="s">
        <v>133</v>
      </c>
      <c r="M21" t="s">
        <v>54</v>
      </c>
      <c r="N21" t="s">
        <v>53</v>
      </c>
      <c r="P21" t="s">
        <v>136</v>
      </c>
      <c r="Q21" t="s">
        <v>134</v>
      </c>
      <c r="R21" t="s">
        <v>82</v>
      </c>
      <c r="S21" s="1"/>
      <c r="U21" s="2" t="s">
        <v>137</v>
      </c>
      <c r="W21" t="s">
        <v>135</v>
      </c>
      <c r="Z21" t="s">
        <v>118</v>
      </c>
      <c r="AA21" t="s">
        <v>119</v>
      </c>
      <c r="AB21" t="s">
        <v>120</v>
      </c>
      <c r="AC21" s="16"/>
      <c r="AD21" s="16"/>
      <c r="AE21" s="16"/>
      <c r="AF21" s="4" t="s">
        <v>255</v>
      </c>
      <c r="AG21" t="s">
        <v>79</v>
      </c>
      <c r="AI21">
        <v>1018</v>
      </c>
      <c r="AJ21">
        <v>1030</v>
      </c>
      <c r="AK21">
        <f t="shared" si="0"/>
        <v>1024</v>
      </c>
      <c r="AL21">
        <f t="shared" si="6"/>
        <v>932</v>
      </c>
      <c r="AM21">
        <f t="shared" si="7"/>
        <v>920</v>
      </c>
      <c r="AN21">
        <f t="shared" si="8"/>
        <v>926</v>
      </c>
      <c r="AP21" t="s">
        <v>414</v>
      </c>
    </row>
    <row r="22" spans="1:42" ht="45" x14ac:dyDescent="0.25">
      <c r="A22" s="9" t="s">
        <v>46</v>
      </c>
      <c r="C22" t="s">
        <v>61</v>
      </c>
      <c r="F22" t="s">
        <v>62</v>
      </c>
      <c r="G22" s="1" t="s">
        <v>123</v>
      </c>
      <c r="H22" s="1" t="s">
        <v>122</v>
      </c>
      <c r="I22" t="s">
        <v>177</v>
      </c>
      <c r="L22" t="s">
        <v>138</v>
      </c>
      <c r="M22" t="s">
        <v>54</v>
      </c>
      <c r="N22" t="s">
        <v>53</v>
      </c>
      <c r="P22" t="s">
        <v>58</v>
      </c>
      <c r="Q22" t="s">
        <v>83</v>
      </c>
      <c r="R22" t="s">
        <v>82</v>
      </c>
      <c r="S22" s="1" t="s">
        <v>109</v>
      </c>
      <c r="T22" t="s">
        <v>85</v>
      </c>
      <c r="U22" s="2" t="s">
        <v>86</v>
      </c>
      <c r="V22" s="2" t="s">
        <v>143</v>
      </c>
      <c r="W22" t="s">
        <v>114</v>
      </c>
      <c r="Z22" s="4" t="s">
        <v>140</v>
      </c>
      <c r="AA22" t="s">
        <v>139</v>
      </c>
      <c r="AB22" t="s">
        <v>419</v>
      </c>
      <c r="AC22">
        <v>38.684158654071297</v>
      </c>
      <c r="AD22">
        <v>-8.9615405585718406</v>
      </c>
      <c r="AE22" t="s">
        <v>141</v>
      </c>
      <c r="AF22" s="4" t="s">
        <v>142</v>
      </c>
      <c r="AG22" t="s">
        <v>106</v>
      </c>
      <c r="AI22">
        <v>1501</v>
      </c>
      <c r="AJ22">
        <v>1600</v>
      </c>
      <c r="AK22">
        <f t="shared" si="0"/>
        <v>1550.5</v>
      </c>
      <c r="AL22">
        <f>AI22+1950</f>
        <v>3451</v>
      </c>
      <c r="AM22">
        <f>AJ22+1950</f>
        <v>3550</v>
      </c>
      <c r="AN22">
        <f>AK22+1950-1</f>
        <v>3499.5</v>
      </c>
      <c r="AP22" t="s">
        <v>414</v>
      </c>
    </row>
    <row r="23" spans="1:42" ht="45" x14ac:dyDescent="0.25">
      <c r="A23" s="9" t="s">
        <v>46</v>
      </c>
      <c r="C23" t="s">
        <v>145</v>
      </c>
      <c r="F23" t="s">
        <v>146</v>
      </c>
      <c r="G23" s="1" t="s">
        <v>144</v>
      </c>
      <c r="I23" t="s">
        <v>177</v>
      </c>
      <c r="L23" t="s">
        <v>138</v>
      </c>
      <c r="M23" t="s">
        <v>54</v>
      </c>
      <c r="N23" t="s">
        <v>53</v>
      </c>
      <c r="P23" t="s">
        <v>58</v>
      </c>
      <c r="Q23" t="s">
        <v>83</v>
      </c>
      <c r="R23" t="s">
        <v>82</v>
      </c>
      <c r="S23" s="1" t="s">
        <v>109</v>
      </c>
      <c r="T23" t="s">
        <v>85</v>
      </c>
      <c r="U23" s="2" t="s">
        <v>86</v>
      </c>
      <c r="V23" s="2" t="s">
        <v>150</v>
      </c>
      <c r="W23" t="s">
        <v>114</v>
      </c>
      <c r="Z23" s="4" t="s">
        <v>140</v>
      </c>
      <c r="AA23" t="s">
        <v>139</v>
      </c>
      <c r="AB23" t="s">
        <v>419</v>
      </c>
      <c r="AC23">
        <v>38.684158654071297</v>
      </c>
      <c r="AD23">
        <v>-8.9615405585718406</v>
      </c>
      <c r="AE23" t="s">
        <v>141</v>
      </c>
      <c r="AF23" s="4" t="s">
        <v>147</v>
      </c>
      <c r="AG23" t="s">
        <v>106</v>
      </c>
      <c r="AI23">
        <v>1601</v>
      </c>
      <c r="AJ23">
        <v>1700</v>
      </c>
      <c r="AK23">
        <f t="shared" si="0"/>
        <v>1650.5</v>
      </c>
      <c r="AL23">
        <f t="shared" ref="AL23:AL26" si="9">AI23+1950</f>
        <v>3551</v>
      </c>
      <c r="AM23">
        <f t="shared" ref="AM23:AM26" si="10">AJ23+1950</f>
        <v>3650</v>
      </c>
      <c r="AN23">
        <f t="shared" ref="AN23:AN26" si="11">AK23+1950-1</f>
        <v>3599.5</v>
      </c>
      <c r="AP23" t="s">
        <v>414</v>
      </c>
    </row>
    <row r="24" spans="1:42" ht="45.75" thickBot="1" x14ac:dyDescent="0.3">
      <c r="A24" s="9" t="s">
        <v>46</v>
      </c>
      <c r="C24" t="s">
        <v>149</v>
      </c>
      <c r="F24" t="s">
        <v>95</v>
      </c>
      <c r="I24" t="s">
        <v>177</v>
      </c>
      <c r="L24" t="s">
        <v>138</v>
      </c>
      <c r="M24" t="s">
        <v>54</v>
      </c>
      <c r="N24" t="s">
        <v>53</v>
      </c>
      <c r="P24" t="s">
        <v>58</v>
      </c>
      <c r="Q24" t="s">
        <v>83</v>
      </c>
      <c r="R24" t="s">
        <v>82</v>
      </c>
      <c r="S24" s="1" t="s">
        <v>109</v>
      </c>
      <c r="T24" t="s">
        <v>85</v>
      </c>
      <c r="U24" s="2" t="s">
        <v>86</v>
      </c>
      <c r="V24" s="2" t="s">
        <v>150</v>
      </c>
      <c r="W24" t="s">
        <v>114</v>
      </c>
      <c r="Z24" s="4" t="s">
        <v>140</v>
      </c>
      <c r="AA24" t="s">
        <v>139</v>
      </c>
      <c r="AB24" t="s">
        <v>419</v>
      </c>
      <c r="AC24">
        <v>38.684158654071297</v>
      </c>
      <c r="AD24">
        <v>-8.9615405585718406</v>
      </c>
      <c r="AE24" t="s">
        <v>141</v>
      </c>
      <c r="AF24" s="4" t="s">
        <v>148</v>
      </c>
      <c r="AG24" t="s">
        <v>106</v>
      </c>
      <c r="AI24">
        <v>1701</v>
      </c>
      <c r="AJ24">
        <v>1800</v>
      </c>
      <c r="AK24">
        <f t="shared" si="0"/>
        <v>1750.5</v>
      </c>
      <c r="AL24">
        <f t="shared" si="9"/>
        <v>3651</v>
      </c>
      <c r="AM24">
        <f t="shared" si="10"/>
        <v>3750</v>
      </c>
      <c r="AN24">
        <f t="shared" si="11"/>
        <v>3699.5</v>
      </c>
      <c r="AP24" t="s">
        <v>414</v>
      </c>
    </row>
    <row r="25" spans="1:42" ht="30" x14ac:dyDescent="0.25">
      <c r="A25" s="7" t="s">
        <v>130</v>
      </c>
      <c r="C25" t="s">
        <v>153</v>
      </c>
      <c r="F25" s="5" t="s">
        <v>154</v>
      </c>
      <c r="G25" s="1" t="s">
        <v>152</v>
      </c>
      <c r="H25" s="1" t="s">
        <v>151</v>
      </c>
      <c r="I25" t="s">
        <v>178</v>
      </c>
      <c r="L25" t="s">
        <v>81</v>
      </c>
      <c r="M25" t="s">
        <v>54</v>
      </c>
      <c r="N25" t="s">
        <v>53</v>
      </c>
      <c r="P25" t="s">
        <v>58</v>
      </c>
      <c r="Q25" t="s">
        <v>83</v>
      </c>
      <c r="R25" t="s">
        <v>82</v>
      </c>
      <c r="S25" s="1" t="s">
        <v>109</v>
      </c>
      <c r="T25" t="s">
        <v>85</v>
      </c>
      <c r="U25" s="2" t="s">
        <v>86</v>
      </c>
      <c r="W25" t="s">
        <v>114</v>
      </c>
      <c r="Z25" s="4" t="s">
        <v>164</v>
      </c>
      <c r="AA25" t="s">
        <v>159</v>
      </c>
      <c r="AB25" t="s">
        <v>158</v>
      </c>
      <c r="AC25" s="16"/>
      <c r="AD25" s="16"/>
      <c r="AE25" s="16"/>
      <c r="AF25" s="4" t="s">
        <v>160</v>
      </c>
      <c r="AG25" t="s">
        <v>106</v>
      </c>
      <c r="AI25">
        <v>1392</v>
      </c>
      <c r="AJ25">
        <v>1897</v>
      </c>
      <c r="AK25">
        <f t="shared" si="0"/>
        <v>1644.5</v>
      </c>
      <c r="AL25">
        <f t="shared" si="9"/>
        <v>3342</v>
      </c>
      <c r="AM25">
        <f t="shared" si="10"/>
        <v>3847</v>
      </c>
      <c r="AN25">
        <f t="shared" si="11"/>
        <v>3593.5</v>
      </c>
      <c r="AP25" t="s">
        <v>414</v>
      </c>
    </row>
    <row r="26" spans="1:42" ht="30.75" thickBot="1" x14ac:dyDescent="0.3">
      <c r="A26" s="7" t="s">
        <v>130</v>
      </c>
      <c r="C26" t="s">
        <v>153</v>
      </c>
      <c r="F26" s="6" t="s">
        <v>157</v>
      </c>
      <c r="G26" s="1" t="s">
        <v>156</v>
      </c>
      <c r="H26" s="1" t="s">
        <v>155</v>
      </c>
      <c r="I26" t="s">
        <v>178</v>
      </c>
      <c r="L26" t="s">
        <v>81</v>
      </c>
      <c r="M26" t="s">
        <v>54</v>
      </c>
      <c r="N26" t="s">
        <v>53</v>
      </c>
      <c r="P26" t="s">
        <v>58</v>
      </c>
      <c r="Q26" t="s">
        <v>83</v>
      </c>
      <c r="R26" t="s">
        <v>82</v>
      </c>
      <c r="S26" s="1" t="s">
        <v>109</v>
      </c>
      <c r="T26" t="s">
        <v>85</v>
      </c>
      <c r="U26" s="2" t="s">
        <v>86</v>
      </c>
      <c r="W26" t="s">
        <v>114</v>
      </c>
      <c r="Z26" s="4" t="s">
        <v>164</v>
      </c>
      <c r="AA26" t="s">
        <v>159</v>
      </c>
      <c r="AB26" t="s">
        <v>158</v>
      </c>
      <c r="AC26" s="16"/>
      <c r="AD26" s="16"/>
      <c r="AE26" s="16"/>
      <c r="AF26" s="4" t="s">
        <v>160</v>
      </c>
      <c r="AG26" t="s">
        <v>106</v>
      </c>
      <c r="AI26">
        <v>1392</v>
      </c>
      <c r="AJ26">
        <v>1897</v>
      </c>
      <c r="AK26">
        <f t="shared" si="0"/>
        <v>1644.5</v>
      </c>
      <c r="AL26">
        <f t="shared" si="9"/>
        <v>3342</v>
      </c>
      <c r="AM26">
        <f t="shared" si="10"/>
        <v>3847</v>
      </c>
      <c r="AN26">
        <f t="shared" si="11"/>
        <v>3593.5</v>
      </c>
      <c r="AP26" t="s">
        <v>414</v>
      </c>
    </row>
    <row r="27" spans="1:42" x14ac:dyDescent="0.25">
      <c r="A27" s="9" t="s">
        <v>46</v>
      </c>
      <c r="C27" t="s">
        <v>61</v>
      </c>
      <c r="F27" t="s">
        <v>62</v>
      </c>
      <c r="G27" s="1" t="s">
        <v>108</v>
      </c>
      <c r="H27" s="1" t="s">
        <v>107</v>
      </c>
      <c r="I27" t="s">
        <v>161</v>
      </c>
      <c r="L27" t="s">
        <v>170</v>
      </c>
      <c r="M27" t="s">
        <v>54</v>
      </c>
      <c r="N27" t="s">
        <v>53</v>
      </c>
      <c r="P27" t="s">
        <v>58</v>
      </c>
      <c r="Q27" t="s">
        <v>83</v>
      </c>
      <c r="R27" t="s">
        <v>82</v>
      </c>
      <c r="S27" s="1" t="s">
        <v>109</v>
      </c>
      <c r="T27" t="s">
        <v>85</v>
      </c>
      <c r="U27" s="2" t="s">
        <v>86</v>
      </c>
      <c r="V27" s="2" t="s">
        <v>171</v>
      </c>
      <c r="W27" t="s">
        <v>114</v>
      </c>
      <c r="Z27" s="4" t="s">
        <v>167</v>
      </c>
      <c r="AA27" t="s">
        <v>165</v>
      </c>
      <c r="AB27" t="s">
        <v>158</v>
      </c>
      <c r="AC27">
        <v>35.870280999999999</v>
      </c>
      <c r="AD27">
        <v>128.59111100000001</v>
      </c>
      <c r="AE27" t="s">
        <v>105</v>
      </c>
      <c r="AF27" s="4" t="s">
        <v>166</v>
      </c>
      <c r="AG27" t="s">
        <v>79</v>
      </c>
      <c r="AI27">
        <v>668</v>
      </c>
      <c r="AJ27">
        <v>935</v>
      </c>
      <c r="AK27">
        <f t="shared" si="0"/>
        <v>801.5</v>
      </c>
      <c r="AL27">
        <f>1950-AI27</f>
        <v>1282</v>
      </c>
      <c r="AM27">
        <f>1950-AJ27</f>
        <v>1015</v>
      </c>
      <c r="AN27">
        <f>1950-AK27</f>
        <v>1148.5</v>
      </c>
      <c r="AP27" t="s">
        <v>414</v>
      </c>
    </row>
    <row r="28" spans="1:42" x14ac:dyDescent="0.25">
      <c r="A28" s="7" t="s">
        <v>130</v>
      </c>
      <c r="C28" t="s">
        <v>153</v>
      </c>
      <c r="F28" t="s">
        <v>112</v>
      </c>
      <c r="G28" s="1" t="s">
        <v>163</v>
      </c>
      <c r="H28" s="1" t="s">
        <v>162</v>
      </c>
      <c r="I28" t="s">
        <v>161</v>
      </c>
      <c r="L28" t="s">
        <v>170</v>
      </c>
      <c r="M28" t="s">
        <v>54</v>
      </c>
      <c r="N28" t="s">
        <v>53</v>
      </c>
      <c r="P28" t="s">
        <v>58</v>
      </c>
      <c r="Q28" t="s">
        <v>58</v>
      </c>
      <c r="S28" s="1"/>
      <c r="U28" s="2"/>
      <c r="W28" t="s">
        <v>114</v>
      </c>
      <c r="Z28" s="4" t="s">
        <v>167</v>
      </c>
      <c r="AA28" t="s">
        <v>165</v>
      </c>
      <c r="AB28" t="s">
        <v>158</v>
      </c>
      <c r="AC28">
        <v>35.870280999999999</v>
      </c>
      <c r="AD28">
        <v>128.59111100000001</v>
      </c>
      <c r="AE28" t="s">
        <v>105</v>
      </c>
      <c r="AF28" s="4" t="s">
        <v>166</v>
      </c>
      <c r="AG28" t="s">
        <v>79</v>
      </c>
      <c r="AI28">
        <v>668</v>
      </c>
      <c r="AJ28">
        <v>935</v>
      </c>
      <c r="AK28">
        <f t="shared" si="0"/>
        <v>801.5</v>
      </c>
      <c r="AL28">
        <f t="shared" ref="AL28:AL29" si="12">1950-AI28</f>
        <v>1282</v>
      </c>
      <c r="AM28">
        <f t="shared" ref="AM28:AM29" si="13">1950-AJ28</f>
        <v>1015</v>
      </c>
      <c r="AN28">
        <f t="shared" ref="AN28:AN29" si="14">1950-AK28</f>
        <v>1148.5</v>
      </c>
      <c r="AP28" t="s">
        <v>414</v>
      </c>
    </row>
    <row r="29" spans="1:42" x14ac:dyDescent="0.25">
      <c r="A29" s="9" t="s">
        <v>46</v>
      </c>
      <c r="C29" t="s">
        <v>68</v>
      </c>
      <c r="F29" t="s">
        <v>70</v>
      </c>
      <c r="G29" s="14" t="s">
        <v>67</v>
      </c>
      <c r="H29" s="1" t="s">
        <v>169</v>
      </c>
      <c r="I29" t="s">
        <v>168</v>
      </c>
      <c r="L29" t="s">
        <v>170</v>
      </c>
      <c r="M29" t="s">
        <v>54</v>
      </c>
      <c r="N29" t="s">
        <v>53</v>
      </c>
      <c r="P29" t="s">
        <v>58</v>
      </c>
      <c r="Q29" t="s">
        <v>83</v>
      </c>
      <c r="R29" t="s">
        <v>82</v>
      </c>
      <c r="S29" s="1" t="s">
        <v>109</v>
      </c>
      <c r="T29" t="s">
        <v>85</v>
      </c>
      <c r="U29" s="2" t="s">
        <v>86</v>
      </c>
      <c r="V29" s="2" t="s">
        <v>171</v>
      </c>
      <c r="W29" t="s">
        <v>114</v>
      </c>
      <c r="Z29" s="4" t="s">
        <v>167</v>
      </c>
      <c r="AA29" t="s">
        <v>165</v>
      </c>
      <c r="AB29" t="s">
        <v>158</v>
      </c>
      <c r="AC29">
        <v>35.870280999999999</v>
      </c>
      <c r="AD29">
        <v>128.59111100000001</v>
      </c>
      <c r="AE29" t="s">
        <v>105</v>
      </c>
      <c r="AF29" s="4" t="s">
        <v>166</v>
      </c>
      <c r="AG29" t="s">
        <v>79</v>
      </c>
      <c r="AI29">
        <v>668</v>
      </c>
      <c r="AJ29">
        <v>935</v>
      </c>
      <c r="AK29">
        <f t="shared" si="0"/>
        <v>801.5</v>
      </c>
      <c r="AL29">
        <f t="shared" si="12"/>
        <v>1282</v>
      </c>
      <c r="AM29">
        <f t="shared" si="13"/>
        <v>1015</v>
      </c>
      <c r="AN29">
        <f t="shared" si="14"/>
        <v>1148.5</v>
      </c>
      <c r="AP29" t="s">
        <v>414</v>
      </c>
    </row>
    <row r="30" spans="1:42" x14ac:dyDescent="0.25">
      <c r="A30" s="7" t="s">
        <v>130</v>
      </c>
      <c r="C30" t="s">
        <v>153</v>
      </c>
      <c r="F30" t="s">
        <v>131</v>
      </c>
      <c r="G30" s="1" t="s">
        <v>129</v>
      </c>
      <c r="H30" s="1" t="s">
        <v>180</v>
      </c>
      <c r="I30" t="s">
        <v>179</v>
      </c>
      <c r="L30" t="s">
        <v>279</v>
      </c>
      <c r="M30" t="s">
        <v>54</v>
      </c>
      <c r="N30" t="s">
        <v>53</v>
      </c>
      <c r="P30" t="s">
        <v>58</v>
      </c>
      <c r="Q30" t="s">
        <v>181</v>
      </c>
      <c r="R30" t="s">
        <v>56</v>
      </c>
      <c r="S30" s="1" t="s">
        <v>182</v>
      </c>
      <c r="T30" t="s">
        <v>184</v>
      </c>
      <c r="U30" s="2" t="s">
        <v>183</v>
      </c>
      <c r="W30" t="s">
        <v>135</v>
      </c>
      <c r="Z30" s="4" t="s">
        <v>185</v>
      </c>
      <c r="AA30" t="s">
        <v>186</v>
      </c>
      <c r="AB30" t="s">
        <v>44</v>
      </c>
      <c r="AC30">
        <v>-39.997918203785503</v>
      </c>
      <c r="AD30">
        <v>-71.407483664786</v>
      </c>
      <c r="AE30" s="17" t="s">
        <v>179</v>
      </c>
      <c r="AF30">
        <v>2300</v>
      </c>
      <c r="AG30" t="s">
        <v>66</v>
      </c>
      <c r="AI30" t="s">
        <v>58</v>
      </c>
      <c r="AJ30" t="s">
        <v>58</v>
      </c>
      <c r="AK30">
        <v>2300</v>
      </c>
      <c r="AL30" t="s">
        <v>58</v>
      </c>
      <c r="AM30" t="s">
        <v>58</v>
      </c>
      <c r="AN30">
        <v>2300</v>
      </c>
      <c r="AP30" t="s">
        <v>413</v>
      </c>
    </row>
    <row r="31" spans="1:42" ht="30" x14ac:dyDescent="0.25">
      <c r="A31" s="7" t="s">
        <v>130</v>
      </c>
      <c r="C31" t="s">
        <v>153</v>
      </c>
      <c r="F31" t="s">
        <v>131</v>
      </c>
      <c r="G31" s="1" t="s">
        <v>129</v>
      </c>
      <c r="H31" s="1" t="s">
        <v>180</v>
      </c>
      <c r="I31" t="s">
        <v>187</v>
      </c>
      <c r="L31" t="s">
        <v>280</v>
      </c>
      <c r="M31" t="s">
        <v>54</v>
      </c>
      <c r="N31" t="s">
        <v>53</v>
      </c>
      <c r="P31" t="s">
        <v>58</v>
      </c>
      <c r="Q31" t="s">
        <v>188</v>
      </c>
      <c r="R31" t="s">
        <v>56</v>
      </c>
      <c r="S31" s="1" t="s">
        <v>189</v>
      </c>
      <c r="T31" t="s">
        <v>190</v>
      </c>
      <c r="U31" s="2" t="s">
        <v>183</v>
      </c>
      <c r="W31" t="s">
        <v>135</v>
      </c>
      <c r="Z31" s="4" t="s">
        <v>192</v>
      </c>
      <c r="AA31" t="s">
        <v>191</v>
      </c>
      <c r="AB31" t="s">
        <v>44</v>
      </c>
      <c r="AC31">
        <v>-41</v>
      </c>
      <c r="AD31">
        <v>-71.283332999999999</v>
      </c>
      <c r="AE31" s="17" t="s">
        <v>187</v>
      </c>
      <c r="AF31" s="4">
        <v>2012</v>
      </c>
      <c r="AG31" s="17" t="s">
        <v>294</v>
      </c>
      <c r="AI31" t="s">
        <v>58</v>
      </c>
      <c r="AJ31" t="s">
        <v>58</v>
      </c>
      <c r="AK31">
        <v>2012</v>
      </c>
      <c r="AL31" t="s">
        <v>58</v>
      </c>
      <c r="AM31" t="s">
        <v>58</v>
      </c>
      <c r="AN31">
        <f>2012-1950</f>
        <v>62</v>
      </c>
      <c r="AP31" t="s">
        <v>413</v>
      </c>
    </row>
    <row r="32" spans="1:42" ht="30" x14ac:dyDescent="0.25">
      <c r="A32" s="7" t="s">
        <v>130</v>
      </c>
      <c r="C32" t="s">
        <v>153</v>
      </c>
      <c r="F32" t="s">
        <v>131</v>
      </c>
      <c r="G32" s="1" t="s">
        <v>129</v>
      </c>
      <c r="H32" s="1" t="s">
        <v>180</v>
      </c>
      <c r="I32" t="s">
        <v>187</v>
      </c>
      <c r="L32" t="s">
        <v>280</v>
      </c>
      <c r="M32" t="s">
        <v>54</v>
      </c>
      <c r="N32" t="s">
        <v>53</v>
      </c>
      <c r="P32" t="s">
        <v>58</v>
      </c>
      <c r="Q32" t="s">
        <v>188</v>
      </c>
      <c r="R32" t="s">
        <v>56</v>
      </c>
      <c r="S32" s="1" t="s">
        <v>189</v>
      </c>
      <c r="T32" t="s">
        <v>190</v>
      </c>
      <c r="U32" s="2" t="s">
        <v>183</v>
      </c>
      <c r="W32" t="s">
        <v>135</v>
      </c>
      <c r="Z32" s="4" t="s">
        <v>192</v>
      </c>
      <c r="AA32" t="s">
        <v>191</v>
      </c>
      <c r="AB32" t="s">
        <v>44</v>
      </c>
      <c r="AC32">
        <v>40.483333000000002</v>
      </c>
      <c r="AD32">
        <v>-70.983333000000002</v>
      </c>
      <c r="AE32" s="17" t="s">
        <v>187</v>
      </c>
      <c r="AF32" s="4">
        <v>2012</v>
      </c>
      <c r="AG32" s="17" t="s">
        <v>294</v>
      </c>
      <c r="AI32" t="s">
        <v>58</v>
      </c>
      <c r="AJ32" t="s">
        <v>58</v>
      </c>
      <c r="AK32">
        <v>2012</v>
      </c>
      <c r="AL32" t="s">
        <v>58</v>
      </c>
      <c r="AM32" t="s">
        <v>58</v>
      </c>
      <c r="AN32">
        <f t="shared" ref="AN32:AN36" si="15">2012-1950</f>
        <v>62</v>
      </c>
      <c r="AP32" t="s">
        <v>413</v>
      </c>
    </row>
    <row r="33" spans="1:42" ht="30" x14ac:dyDescent="0.25">
      <c r="A33" s="7" t="s">
        <v>130</v>
      </c>
      <c r="C33" t="s">
        <v>194</v>
      </c>
      <c r="F33" t="s">
        <v>102</v>
      </c>
      <c r="G33" s="1" t="s">
        <v>104</v>
      </c>
      <c r="H33" s="1" t="s">
        <v>193</v>
      </c>
      <c r="I33" t="s">
        <v>187</v>
      </c>
      <c r="L33" t="s">
        <v>280</v>
      </c>
      <c r="M33" t="s">
        <v>54</v>
      </c>
      <c r="N33" t="s">
        <v>53</v>
      </c>
      <c r="P33" t="s">
        <v>58</v>
      </c>
      <c r="Q33" t="s">
        <v>188</v>
      </c>
      <c r="R33" t="s">
        <v>56</v>
      </c>
      <c r="S33" s="1" t="s">
        <v>189</v>
      </c>
      <c r="T33" t="s">
        <v>190</v>
      </c>
      <c r="U33" s="2" t="s">
        <v>183</v>
      </c>
      <c r="W33" t="s">
        <v>135</v>
      </c>
      <c r="Z33" s="4" t="s">
        <v>192</v>
      </c>
      <c r="AA33" t="s">
        <v>191</v>
      </c>
      <c r="AB33" t="s">
        <v>44</v>
      </c>
      <c r="AC33">
        <v>-41</v>
      </c>
      <c r="AD33">
        <v>-71.283332999999999</v>
      </c>
      <c r="AE33" s="17" t="s">
        <v>187</v>
      </c>
      <c r="AF33" s="4">
        <v>2012</v>
      </c>
      <c r="AG33" s="17" t="s">
        <v>294</v>
      </c>
      <c r="AI33" t="s">
        <v>58</v>
      </c>
      <c r="AJ33" t="s">
        <v>58</v>
      </c>
      <c r="AK33">
        <v>2012</v>
      </c>
      <c r="AL33" t="s">
        <v>58</v>
      </c>
      <c r="AM33" t="s">
        <v>58</v>
      </c>
      <c r="AN33">
        <f t="shared" si="15"/>
        <v>62</v>
      </c>
      <c r="AP33" t="s">
        <v>413</v>
      </c>
    </row>
    <row r="34" spans="1:42" ht="30" x14ac:dyDescent="0.25">
      <c r="A34" s="9" t="s">
        <v>46</v>
      </c>
      <c r="C34" t="s">
        <v>145</v>
      </c>
      <c r="F34" t="s">
        <v>146</v>
      </c>
      <c r="G34" s="3" t="s">
        <v>195</v>
      </c>
      <c r="H34" s="1"/>
      <c r="I34" t="s">
        <v>187</v>
      </c>
      <c r="L34" t="s">
        <v>280</v>
      </c>
      <c r="M34" t="s">
        <v>54</v>
      </c>
      <c r="N34" t="s">
        <v>53</v>
      </c>
      <c r="P34" t="s">
        <v>58</v>
      </c>
      <c r="Q34" t="s">
        <v>188</v>
      </c>
      <c r="R34" t="s">
        <v>56</v>
      </c>
      <c r="S34" s="1" t="s">
        <v>189</v>
      </c>
      <c r="T34" t="s">
        <v>190</v>
      </c>
      <c r="U34" s="2" t="s">
        <v>183</v>
      </c>
      <c r="W34" t="s">
        <v>135</v>
      </c>
      <c r="Z34" s="4" t="s">
        <v>192</v>
      </c>
      <c r="AA34" t="s">
        <v>191</v>
      </c>
      <c r="AB34" t="s">
        <v>44</v>
      </c>
      <c r="AC34">
        <v>-40.483333000000002</v>
      </c>
      <c r="AD34">
        <v>-70.983333000000002</v>
      </c>
      <c r="AE34" s="17" t="s">
        <v>187</v>
      </c>
      <c r="AF34" s="4">
        <v>2012</v>
      </c>
      <c r="AG34" s="17" t="s">
        <v>294</v>
      </c>
      <c r="AI34" t="s">
        <v>58</v>
      </c>
      <c r="AJ34" t="s">
        <v>58</v>
      </c>
      <c r="AK34">
        <v>2012</v>
      </c>
      <c r="AL34" t="s">
        <v>58</v>
      </c>
      <c r="AM34" t="s">
        <v>58</v>
      </c>
      <c r="AN34">
        <f t="shared" si="15"/>
        <v>62</v>
      </c>
      <c r="AP34" t="s">
        <v>413</v>
      </c>
    </row>
    <row r="35" spans="1:42" ht="30" x14ac:dyDescent="0.25">
      <c r="A35" s="9" t="s">
        <v>46</v>
      </c>
      <c r="C35" t="s">
        <v>145</v>
      </c>
      <c r="F35" t="s">
        <v>198</v>
      </c>
      <c r="G35" s="4" t="s">
        <v>197</v>
      </c>
      <c r="I35" t="s">
        <v>187</v>
      </c>
      <c r="L35" t="s">
        <v>280</v>
      </c>
      <c r="M35" t="s">
        <v>54</v>
      </c>
      <c r="N35" t="s">
        <v>53</v>
      </c>
      <c r="P35" t="s">
        <v>58</v>
      </c>
      <c r="Q35" t="s">
        <v>188</v>
      </c>
      <c r="R35" t="s">
        <v>56</v>
      </c>
      <c r="S35" s="1" t="s">
        <v>189</v>
      </c>
      <c r="T35" t="s">
        <v>190</v>
      </c>
      <c r="U35" s="2" t="s">
        <v>183</v>
      </c>
      <c r="W35" t="s">
        <v>135</v>
      </c>
      <c r="Z35" s="4" t="s">
        <v>192</v>
      </c>
      <c r="AA35" t="s">
        <v>191</v>
      </c>
      <c r="AB35" t="s">
        <v>44</v>
      </c>
      <c r="AC35">
        <v>-40.483333000000002</v>
      </c>
      <c r="AD35">
        <v>-70.983333000000002</v>
      </c>
      <c r="AE35" s="17" t="s">
        <v>187</v>
      </c>
      <c r="AF35" s="4">
        <v>2012</v>
      </c>
      <c r="AG35" s="17" t="s">
        <v>294</v>
      </c>
      <c r="AI35" t="s">
        <v>58</v>
      </c>
      <c r="AJ35" t="s">
        <v>58</v>
      </c>
      <c r="AK35">
        <v>2012</v>
      </c>
      <c r="AL35" t="s">
        <v>58</v>
      </c>
      <c r="AM35" t="s">
        <v>58</v>
      </c>
      <c r="AN35">
        <f t="shared" si="15"/>
        <v>62</v>
      </c>
      <c r="AP35" t="s">
        <v>413</v>
      </c>
    </row>
    <row r="36" spans="1:42" ht="30" x14ac:dyDescent="0.25">
      <c r="A36" s="9" t="s">
        <v>46</v>
      </c>
      <c r="C36" t="s">
        <v>145</v>
      </c>
      <c r="F36" t="s">
        <v>199</v>
      </c>
      <c r="G36" s="1" t="s">
        <v>196</v>
      </c>
      <c r="I36" t="s">
        <v>187</v>
      </c>
      <c r="L36" t="s">
        <v>280</v>
      </c>
      <c r="M36" t="s">
        <v>54</v>
      </c>
      <c r="N36" t="s">
        <v>53</v>
      </c>
      <c r="P36" t="s">
        <v>58</v>
      </c>
      <c r="Q36" t="s">
        <v>188</v>
      </c>
      <c r="R36" t="s">
        <v>56</v>
      </c>
      <c r="S36" s="1" t="s">
        <v>189</v>
      </c>
      <c r="T36" t="s">
        <v>190</v>
      </c>
      <c r="U36" s="2" t="s">
        <v>183</v>
      </c>
      <c r="W36" t="s">
        <v>135</v>
      </c>
      <c r="Z36" s="4" t="s">
        <v>192</v>
      </c>
      <c r="AA36" t="s">
        <v>191</v>
      </c>
      <c r="AB36" t="s">
        <v>44</v>
      </c>
      <c r="AC36">
        <v>-40.483333000000002</v>
      </c>
      <c r="AD36">
        <v>-70.983333000000002</v>
      </c>
      <c r="AE36" s="17" t="s">
        <v>187</v>
      </c>
      <c r="AF36" s="4">
        <v>2012</v>
      </c>
      <c r="AG36" s="17" t="s">
        <v>294</v>
      </c>
      <c r="AI36" t="s">
        <v>58</v>
      </c>
      <c r="AJ36" t="s">
        <v>58</v>
      </c>
      <c r="AK36">
        <v>2012</v>
      </c>
      <c r="AL36" t="s">
        <v>58</v>
      </c>
      <c r="AM36" t="s">
        <v>58</v>
      </c>
      <c r="AN36">
        <f t="shared" si="15"/>
        <v>62</v>
      </c>
      <c r="AP36" t="s">
        <v>413</v>
      </c>
    </row>
    <row r="37" spans="1:42" x14ac:dyDescent="0.25">
      <c r="A37" s="9" t="s">
        <v>46</v>
      </c>
      <c r="C37" t="s">
        <v>61</v>
      </c>
      <c r="F37" s="1" t="s">
        <v>62</v>
      </c>
      <c r="G37" s="1" t="s">
        <v>108</v>
      </c>
      <c r="H37" s="1" t="s">
        <v>107</v>
      </c>
      <c r="I37" s="1" t="s">
        <v>200</v>
      </c>
      <c r="L37" s="1" t="s">
        <v>201</v>
      </c>
      <c r="M37" t="s">
        <v>54</v>
      </c>
      <c r="N37" t="s">
        <v>207</v>
      </c>
      <c r="P37" t="s">
        <v>58</v>
      </c>
      <c r="Q37" t="s">
        <v>83</v>
      </c>
      <c r="R37" t="s">
        <v>202</v>
      </c>
      <c r="S37" s="1" t="s">
        <v>109</v>
      </c>
      <c r="T37" t="s">
        <v>85</v>
      </c>
      <c r="U37" s="2" t="s">
        <v>86</v>
      </c>
      <c r="W37" t="s">
        <v>114</v>
      </c>
      <c r="Z37" s="4" t="s">
        <v>203</v>
      </c>
      <c r="AA37" t="s">
        <v>204</v>
      </c>
      <c r="AB37" t="s">
        <v>205</v>
      </c>
      <c r="AC37">
        <v>26.2331</v>
      </c>
      <c r="AD37">
        <v>50.5199</v>
      </c>
      <c r="AE37" t="s">
        <v>219</v>
      </c>
      <c r="AF37" s="4" t="s">
        <v>206</v>
      </c>
      <c r="AG37" t="s">
        <v>106</v>
      </c>
      <c r="AI37">
        <v>5</v>
      </c>
      <c r="AJ37">
        <v>400</v>
      </c>
      <c r="AK37">
        <f t="shared" si="0"/>
        <v>202.5</v>
      </c>
      <c r="AL37">
        <f>AI37+1950</f>
        <v>1955</v>
      </c>
      <c r="AM37">
        <f>AJ37+1950</f>
        <v>2350</v>
      </c>
      <c r="AN37">
        <f>AK37+1950-1</f>
        <v>2151.5</v>
      </c>
      <c r="AP37" t="s">
        <v>414</v>
      </c>
    </row>
    <row r="38" spans="1:42" x14ac:dyDescent="0.25">
      <c r="A38" s="9" t="s">
        <v>46</v>
      </c>
      <c r="C38" t="s">
        <v>68</v>
      </c>
      <c r="F38" t="s">
        <v>70</v>
      </c>
      <c r="G38" s="1" t="s">
        <v>67</v>
      </c>
      <c r="H38" s="1" t="s">
        <v>169</v>
      </c>
      <c r="I38" t="s">
        <v>200</v>
      </c>
      <c r="L38" s="1" t="s">
        <v>201</v>
      </c>
      <c r="M38" t="s">
        <v>54</v>
      </c>
      <c r="N38" t="s">
        <v>207</v>
      </c>
      <c r="P38" t="s">
        <v>58</v>
      </c>
      <c r="Q38" t="s">
        <v>83</v>
      </c>
      <c r="R38" t="s">
        <v>202</v>
      </c>
      <c r="S38" s="1" t="s">
        <v>109</v>
      </c>
      <c r="T38" t="s">
        <v>85</v>
      </c>
      <c r="U38" s="2" t="s">
        <v>86</v>
      </c>
      <c r="W38" t="s">
        <v>114</v>
      </c>
      <c r="Z38" s="4" t="s">
        <v>203</v>
      </c>
      <c r="AA38" t="s">
        <v>204</v>
      </c>
      <c r="AB38" t="s">
        <v>205</v>
      </c>
      <c r="AC38">
        <v>26.2331</v>
      </c>
      <c r="AD38">
        <v>50.5199</v>
      </c>
      <c r="AE38" t="s">
        <v>219</v>
      </c>
      <c r="AF38" s="4" t="s">
        <v>206</v>
      </c>
      <c r="AG38" t="s">
        <v>106</v>
      </c>
      <c r="AI38">
        <v>5</v>
      </c>
      <c r="AJ38">
        <v>400</v>
      </c>
      <c r="AK38">
        <f t="shared" si="0"/>
        <v>202.5</v>
      </c>
      <c r="AL38">
        <f t="shared" ref="AL38:AL39" si="16">AI38+1950</f>
        <v>1955</v>
      </c>
      <c r="AM38">
        <f t="shared" ref="AM38:AM39" si="17">AJ38+1950</f>
        <v>2350</v>
      </c>
      <c r="AN38">
        <f t="shared" ref="AN38:AN39" si="18">AK38+1950-1</f>
        <v>2151.5</v>
      </c>
      <c r="AP38" t="s">
        <v>414</v>
      </c>
    </row>
    <row r="39" spans="1:42" x14ac:dyDescent="0.25">
      <c r="A39" s="9" t="s">
        <v>46</v>
      </c>
      <c r="C39" t="s">
        <v>68</v>
      </c>
      <c r="F39" t="s">
        <v>70</v>
      </c>
      <c r="G39" s="1" t="s">
        <v>67</v>
      </c>
      <c r="H39" s="1" t="s">
        <v>208</v>
      </c>
      <c r="I39" t="s">
        <v>200</v>
      </c>
      <c r="L39" s="1" t="s">
        <v>281</v>
      </c>
      <c r="M39" t="s">
        <v>54</v>
      </c>
      <c r="N39" t="s">
        <v>207</v>
      </c>
      <c r="P39" t="s">
        <v>58</v>
      </c>
      <c r="Q39" t="s">
        <v>209</v>
      </c>
      <c r="R39" t="s">
        <v>202</v>
      </c>
      <c r="S39" s="1" t="s">
        <v>210</v>
      </c>
      <c r="T39" s="1" t="s">
        <v>211</v>
      </c>
      <c r="U39" s="2" t="s">
        <v>57</v>
      </c>
      <c r="W39" t="s">
        <v>113</v>
      </c>
      <c r="Z39" s="4" t="s">
        <v>203</v>
      </c>
      <c r="AA39" t="s">
        <v>204</v>
      </c>
      <c r="AB39" t="s">
        <v>205</v>
      </c>
      <c r="AC39">
        <v>26.2331</v>
      </c>
      <c r="AD39">
        <v>50.5199</v>
      </c>
      <c r="AE39" t="s">
        <v>219</v>
      </c>
      <c r="AF39" s="4" t="s">
        <v>206</v>
      </c>
      <c r="AG39" t="s">
        <v>106</v>
      </c>
      <c r="AI39">
        <v>5</v>
      </c>
      <c r="AJ39">
        <v>400</v>
      </c>
      <c r="AK39">
        <f t="shared" si="0"/>
        <v>202.5</v>
      </c>
      <c r="AL39">
        <f t="shared" si="16"/>
        <v>1955</v>
      </c>
      <c r="AM39">
        <f t="shared" si="17"/>
        <v>2350</v>
      </c>
      <c r="AN39">
        <f t="shared" si="18"/>
        <v>2151.5</v>
      </c>
      <c r="AP39" t="s">
        <v>414</v>
      </c>
    </row>
    <row r="40" spans="1:42" ht="45" x14ac:dyDescent="0.25">
      <c r="A40" s="9" t="s">
        <v>46</v>
      </c>
      <c r="C40" t="s">
        <v>61</v>
      </c>
      <c r="F40" t="s">
        <v>62</v>
      </c>
      <c r="G40" s="1" t="s">
        <v>108</v>
      </c>
      <c r="I40" t="s">
        <v>200</v>
      </c>
      <c r="M40" t="s">
        <v>54</v>
      </c>
      <c r="N40" t="s">
        <v>53</v>
      </c>
      <c r="P40" t="s">
        <v>58</v>
      </c>
      <c r="Q40" t="s">
        <v>83</v>
      </c>
      <c r="R40" t="s">
        <v>202</v>
      </c>
      <c r="S40" s="1" t="s">
        <v>109</v>
      </c>
      <c r="T40" t="s">
        <v>85</v>
      </c>
      <c r="U40" s="2" t="s">
        <v>86</v>
      </c>
      <c r="W40" t="s">
        <v>114</v>
      </c>
      <c r="Z40" s="4" t="s">
        <v>214</v>
      </c>
      <c r="AA40" s="17" t="s">
        <v>213</v>
      </c>
      <c r="AB40" s="17" t="s">
        <v>212</v>
      </c>
      <c r="AC40" s="17">
        <v>32.270032999999998</v>
      </c>
      <c r="AD40">
        <v>35.888168999999998</v>
      </c>
      <c r="AE40" t="s">
        <v>105</v>
      </c>
      <c r="AF40" s="4" t="s">
        <v>215</v>
      </c>
      <c r="AG40" t="s">
        <v>79</v>
      </c>
      <c r="AI40">
        <v>650</v>
      </c>
      <c r="AJ40">
        <v>750</v>
      </c>
      <c r="AK40">
        <f t="shared" si="0"/>
        <v>700</v>
      </c>
      <c r="AL40">
        <f>1950-AI40</f>
        <v>1300</v>
      </c>
      <c r="AM40">
        <f>1950-AJ40</f>
        <v>1200</v>
      </c>
      <c r="AN40">
        <f>1950-AK40</f>
        <v>1250</v>
      </c>
      <c r="AP40" t="s">
        <v>414</v>
      </c>
    </row>
    <row r="41" spans="1:42" x14ac:dyDescent="0.25">
      <c r="A41" s="9" t="s">
        <v>46</v>
      </c>
      <c r="C41" t="s">
        <v>61</v>
      </c>
      <c r="F41" t="s">
        <v>62</v>
      </c>
      <c r="G41" s="1" t="s">
        <v>108</v>
      </c>
      <c r="I41" t="s">
        <v>200</v>
      </c>
      <c r="L41" s="1" t="s">
        <v>216</v>
      </c>
      <c r="M41" t="s">
        <v>54</v>
      </c>
      <c r="N41" t="s">
        <v>53</v>
      </c>
      <c r="P41" t="s">
        <v>58</v>
      </c>
      <c r="Q41" t="s">
        <v>83</v>
      </c>
      <c r="R41" t="s">
        <v>202</v>
      </c>
      <c r="S41" s="1" t="s">
        <v>109</v>
      </c>
      <c r="T41" t="s">
        <v>85</v>
      </c>
      <c r="U41" s="2" t="s">
        <v>86</v>
      </c>
      <c r="W41" t="s">
        <v>114</v>
      </c>
      <c r="Z41" s="4" t="s">
        <v>218</v>
      </c>
      <c r="AA41" t="s">
        <v>217</v>
      </c>
      <c r="AB41" t="s">
        <v>120</v>
      </c>
      <c r="AC41" s="20">
        <v>32.270032999999998</v>
      </c>
      <c r="AD41" s="20">
        <v>35.888168999999998</v>
      </c>
      <c r="AE41" t="s">
        <v>105</v>
      </c>
      <c r="AF41" s="4" t="s">
        <v>220</v>
      </c>
      <c r="AG41" t="s">
        <v>79</v>
      </c>
      <c r="AI41">
        <v>1375</v>
      </c>
      <c r="AJ41">
        <v>1400</v>
      </c>
      <c r="AK41">
        <f t="shared" si="0"/>
        <v>1387.5</v>
      </c>
      <c r="AL41">
        <f t="shared" ref="AL41:AL82" si="19">1950-AI41</f>
        <v>575</v>
      </c>
      <c r="AM41">
        <f t="shared" ref="AM41:AM82" si="20">1950-AJ41</f>
        <v>550</v>
      </c>
      <c r="AN41">
        <f t="shared" ref="AN41:AN82" si="21">1950-AK41</f>
        <v>562.5</v>
      </c>
      <c r="AP41" t="s">
        <v>414</v>
      </c>
    </row>
    <row r="42" spans="1:42" x14ac:dyDescent="0.25">
      <c r="A42" s="9" t="s">
        <v>46</v>
      </c>
      <c r="C42" t="s">
        <v>68</v>
      </c>
      <c r="F42" t="s">
        <v>70</v>
      </c>
      <c r="G42" s="1" t="s">
        <v>67</v>
      </c>
      <c r="I42" t="s">
        <v>200</v>
      </c>
      <c r="L42" s="1" t="s">
        <v>216</v>
      </c>
      <c r="M42" t="s">
        <v>54</v>
      </c>
      <c r="N42" t="s">
        <v>53</v>
      </c>
      <c r="P42" t="s">
        <v>58</v>
      </c>
      <c r="Q42" t="s">
        <v>83</v>
      </c>
      <c r="R42" t="s">
        <v>202</v>
      </c>
      <c r="S42" s="1" t="s">
        <v>109</v>
      </c>
      <c r="T42" t="s">
        <v>85</v>
      </c>
      <c r="U42" s="2" t="s">
        <v>86</v>
      </c>
      <c r="W42" t="s">
        <v>114</v>
      </c>
      <c r="Z42" s="4" t="s">
        <v>218</v>
      </c>
      <c r="AA42" t="s">
        <v>217</v>
      </c>
      <c r="AB42" t="s">
        <v>120</v>
      </c>
      <c r="AC42" s="20">
        <v>32.270032999999998</v>
      </c>
      <c r="AD42" s="20">
        <v>35.888168999999998</v>
      </c>
      <c r="AE42" t="s">
        <v>105</v>
      </c>
      <c r="AF42" s="4" t="s">
        <v>254</v>
      </c>
      <c r="AG42" t="s">
        <v>79</v>
      </c>
      <c r="AI42">
        <v>1375</v>
      </c>
      <c r="AJ42">
        <v>1400</v>
      </c>
      <c r="AK42">
        <f t="shared" si="0"/>
        <v>1387.5</v>
      </c>
      <c r="AL42">
        <f t="shared" si="19"/>
        <v>575</v>
      </c>
      <c r="AM42">
        <f t="shared" si="20"/>
        <v>550</v>
      </c>
      <c r="AN42">
        <f t="shared" si="21"/>
        <v>562.5</v>
      </c>
      <c r="AP42" t="s">
        <v>414</v>
      </c>
    </row>
    <row r="43" spans="1:42" x14ac:dyDescent="0.25">
      <c r="A43" s="7" t="s">
        <v>130</v>
      </c>
      <c r="C43" t="s">
        <v>153</v>
      </c>
      <c r="F43" t="s">
        <v>225</v>
      </c>
      <c r="G43" s="1" t="s">
        <v>349</v>
      </c>
      <c r="H43" s="1" t="s">
        <v>223</v>
      </c>
      <c r="I43" t="s">
        <v>200</v>
      </c>
      <c r="L43" s="1" t="s">
        <v>221</v>
      </c>
      <c r="M43" t="s">
        <v>54</v>
      </c>
      <c r="N43" t="s">
        <v>207</v>
      </c>
      <c r="P43" t="s">
        <v>222</v>
      </c>
      <c r="Q43" t="s">
        <v>221</v>
      </c>
      <c r="R43" t="s">
        <v>202</v>
      </c>
      <c r="S43" s="1" t="s">
        <v>58</v>
      </c>
      <c r="T43" s="1" t="s">
        <v>226</v>
      </c>
      <c r="U43" s="2" t="s">
        <v>137</v>
      </c>
      <c r="W43" t="s">
        <v>135</v>
      </c>
      <c r="Z43" s="4" t="s">
        <v>218</v>
      </c>
      <c r="AA43" t="s">
        <v>217</v>
      </c>
      <c r="AB43" t="s">
        <v>120</v>
      </c>
      <c r="AC43" s="20">
        <v>32.270032999999998</v>
      </c>
      <c r="AD43" s="20">
        <v>35.888168999999998</v>
      </c>
      <c r="AE43" t="s">
        <v>105</v>
      </c>
      <c r="AF43" s="4" t="s">
        <v>254</v>
      </c>
      <c r="AG43" t="s">
        <v>79</v>
      </c>
      <c r="AI43">
        <v>1375</v>
      </c>
      <c r="AJ43">
        <v>1400</v>
      </c>
      <c r="AK43">
        <f t="shared" si="0"/>
        <v>1387.5</v>
      </c>
      <c r="AL43">
        <f t="shared" si="19"/>
        <v>575</v>
      </c>
      <c r="AM43">
        <f t="shared" si="20"/>
        <v>550</v>
      </c>
      <c r="AN43">
        <f t="shared" si="21"/>
        <v>562.5</v>
      </c>
      <c r="AP43" t="s">
        <v>414</v>
      </c>
    </row>
    <row r="44" spans="1:42" ht="30" x14ac:dyDescent="0.25">
      <c r="A44" s="9" t="s">
        <v>46</v>
      </c>
      <c r="C44" t="s">
        <v>68</v>
      </c>
      <c r="F44" t="s">
        <v>70</v>
      </c>
      <c r="G44" s="1" t="s">
        <v>67</v>
      </c>
      <c r="H44" t="s">
        <v>169</v>
      </c>
      <c r="I44" t="s">
        <v>200</v>
      </c>
      <c r="L44" s="1" t="s">
        <v>216</v>
      </c>
      <c r="M44" t="s">
        <v>54</v>
      </c>
      <c r="N44" t="s">
        <v>207</v>
      </c>
      <c r="P44" t="s">
        <v>58</v>
      </c>
      <c r="Q44" t="s">
        <v>83</v>
      </c>
      <c r="R44" t="s">
        <v>202</v>
      </c>
      <c r="S44" s="1" t="s">
        <v>109</v>
      </c>
      <c r="T44" t="s">
        <v>85</v>
      </c>
      <c r="U44" t="s">
        <v>86</v>
      </c>
      <c r="W44" t="s">
        <v>114</v>
      </c>
      <c r="Z44" s="4" t="s">
        <v>227</v>
      </c>
      <c r="AA44" t="s">
        <v>228</v>
      </c>
      <c r="AB44" t="s">
        <v>120</v>
      </c>
      <c r="AC44">
        <v>55.677500000000002</v>
      </c>
      <c r="AD44">
        <v>12.578099999999999</v>
      </c>
      <c r="AE44" t="s">
        <v>219</v>
      </c>
      <c r="AF44" s="4" t="s">
        <v>147</v>
      </c>
      <c r="AG44" t="s">
        <v>79</v>
      </c>
      <c r="AI44">
        <v>1601</v>
      </c>
      <c r="AJ44">
        <v>1700</v>
      </c>
      <c r="AK44">
        <f t="shared" si="0"/>
        <v>1650.5</v>
      </c>
      <c r="AL44">
        <f t="shared" si="19"/>
        <v>349</v>
      </c>
      <c r="AM44">
        <f t="shared" si="20"/>
        <v>250</v>
      </c>
      <c r="AN44">
        <f t="shared" si="21"/>
        <v>299.5</v>
      </c>
      <c r="AP44" t="s">
        <v>414</v>
      </c>
    </row>
    <row r="45" spans="1:42" ht="30" x14ac:dyDescent="0.25">
      <c r="A45" s="9" t="s">
        <v>46</v>
      </c>
      <c r="C45" t="s">
        <v>61</v>
      </c>
      <c r="F45" t="s">
        <v>62</v>
      </c>
      <c r="G45" s="1" t="s">
        <v>108</v>
      </c>
      <c r="H45" t="s">
        <v>107</v>
      </c>
      <c r="I45" t="s">
        <v>200</v>
      </c>
      <c r="L45" s="1" t="s">
        <v>216</v>
      </c>
      <c r="M45" t="s">
        <v>54</v>
      </c>
      <c r="N45" t="s">
        <v>207</v>
      </c>
      <c r="P45" t="s">
        <v>58</v>
      </c>
      <c r="Q45" t="s">
        <v>83</v>
      </c>
      <c r="R45" t="s">
        <v>202</v>
      </c>
      <c r="S45" s="1" t="s">
        <v>109</v>
      </c>
      <c r="T45" t="s">
        <v>85</v>
      </c>
      <c r="U45" t="s">
        <v>86</v>
      </c>
      <c r="W45" t="s">
        <v>114</v>
      </c>
      <c r="Z45" s="4" t="s">
        <v>227</v>
      </c>
      <c r="AA45" t="s">
        <v>228</v>
      </c>
      <c r="AB45" t="s">
        <v>120</v>
      </c>
      <c r="AC45">
        <v>55.677500000000002</v>
      </c>
      <c r="AD45">
        <v>12.578099999999999</v>
      </c>
      <c r="AE45" t="s">
        <v>219</v>
      </c>
      <c r="AF45" s="4" t="s">
        <v>147</v>
      </c>
      <c r="AG45" t="s">
        <v>79</v>
      </c>
      <c r="AI45">
        <v>1601</v>
      </c>
      <c r="AJ45">
        <v>1700</v>
      </c>
      <c r="AK45">
        <f t="shared" si="0"/>
        <v>1650.5</v>
      </c>
      <c r="AL45">
        <f t="shared" si="19"/>
        <v>349</v>
      </c>
      <c r="AM45">
        <f t="shared" si="20"/>
        <v>250</v>
      </c>
      <c r="AN45">
        <f t="shared" si="21"/>
        <v>299.5</v>
      </c>
      <c r="AP45" t="s">
        <v>414</v>
      </c>
    </row>
    <row r="46" spans="1:42" ht="30" x14ac:dyDescent="0.25">
      <c r="A46" s="7" t="s">
        <v>130</v>
      </c>
      <c r="C46" t="s">
        <v>153</v>
      </c>
      <c r="F46" t="s">
        <v>225</v>
      </c>
      <c r="G46" s="1" t="s">
        <v>349</v>
      </c>
      <c r="H46" t="s">
        <v>223</v>
      </c>
      <c r="I46" t="s">
        <v>200</v>
      </c>
      <c r="L46" s="1" t="s">
        <v>282</v>
      </c>
      <c r="M46" t="s">
        <v>54</v>
      </c>
      <c r="N46" t="s">
        <v>207</v>
      </c>
      <c r="P46" t="s">
        <v>58</v>
      </c>
      <c r="Q46" t="s">
        <v>221</v>
      </c>
      <c r="R46" t="s">
        <v>202</v>
      </c>
      <c r="S46" s="1" t="s">
        <v>58</v>
      </c>
      <c r="T46" t="s">
        <v>226</v>
      </c>
      <c r="U46" t="s">
        <v>137</v>
      </c>
      <c r="W46" t="s">
        <v>135</v>
      </c>
      <c r="Z46" s="4" t="s">
        <v>227</v>
      </c>
      <c r="AA46" t="s">
        <v>228</v>
      </c>
      <c r="AB46" t="s">
        <v>120</v>
      </c>
      <c r="AC46">
        <v>55.677500000000002</v>
      </c>
      <c r="AD46">
        <v>12.578099999999999</v>
      </c>
      <c r="AE46" t="s">
        <v>219</v>
      </c>
      <c r="AF46" s="4" t="s">
        <v>147</v>
      </c>
      <c r="AG46" t="s">
        <v>79</v>
      </c>
      <c r="AI46">
        <v>1601</v>
      </c>
      <c r="AJ46">
        <v>1700</v>
      </c>
      <c r="AK46">
        <f t="shared" si="0"/>
        <v>1650.5</v>
      </c>
      <c r="AL46">
        <f t="shared" si="19"/>
        <v>349</v>
      </c>
      <c r="AM46">
        <f t="shared" si="20"/>
        <v>250</v>
      </c>
      <c r="AN46">
        <f t="shared" si="21"/>
        <v>299.5</v>
      </c>
      <c r="AP46" t="s">
        <v>414</v>
      </c>
    </row>
    <row r="47" spans="1:42" ht="30" x14ac:dyDescent="0.25">
      <c r="A47" s="7" t="s">
        <v>130</v>
      </c>
      <c r="C47" t="s">
        <v>153</v>
      </c>
      <c r="F47" t="s">
        <v>131</v>
      </c>
      <c r="G47" t="s">
        <v>129</v>
      </c>
      <c r="H47" t="s">
        <v>180</v>
      </c>
      <c r="I47" t="s">
        <v>200</v>
      </c>
      <c r="L47" s="1" t="s">
        <v>282</v>
      </c>
      <c r="M47" t="s">
        <v>54</v>
      </c>
      <c r="N47" t="s">
        <v>207</v>
      </c>
      <c r="P47" t="s">
        <v>58</v>
      </c>
      <c r="Q47" t="s">
        <v>221</v>
      </c>
      <c r="R47" t="s">
        <v>202</v>
      </c>
      <c r="S47" s="1" t="s">
        <v>58</v>
      </c>
      <c r="T47" t="s">
        <v>226</v>
      </c>
      <c r="U47" t="s">
        <v>137</v>
      </c>
      <c r="W47" t="s">
        <v>135</v>
      </c>
      <c r="Z47" s="4" t="s">
        <v>227</v>
      </c>
      <c r="AA47" t="s">
        <v>228</v>
      </c>
      <c r="AB47" t="s">
        <v>120</v>
      </c>
      <c r="AC47">
        <v>55.677500000000002</v>
      </c>
      <c r="AD47">
        <v>12.578099999999999</v>
      </c>
      <c r="AE47" t="s">
        <v>219</v>
      </c>
      <c r="AF47" s="4" t="s">
        <v>147</v>
      </c>
      <c r="AG47" t="s">
        <v>79</v>
      </c>
      <c r="AI47">
        <v>1601</v>
      </c>
      <c r="AJ47">
        <v>1700</v>
      </c>
      <c r="AK47">
        <f t="shared" si="0"/>
        <v>1650.5</v>
      </c>
      <c r="AL47">
        <f t="shared" si="19"/>
        <v>349</v>
      </c>
      <c r="AM47">
        <f t="shared" si="20"/>
        <v>250</v>
      </c>
      <c r="AN47">
        <f t="shared" si="21"/>
        <v>299.5</v>
      </c>
      <c r="AP47" t="s">
        <v>414</v>
      </c>
    </row>
    <row r="48" spans="1:42" ht="30" x14ac:dyDescent="0.25">
      <c r="A48" s="7" t="s">
        <v>130</v>
      </c>
      <c r="C48" t="s">
        <v>194</v>
      </c>
      <c r="F48" t="s">
        <v>102</v>
      </c>
      <c r="G48" s="1" t="s">
        <v>104</v>
      </c>
      <c r="H48" s="1" t="s">
        <v>229</v>
      </c>
      <c r="I48" t="s">
        <v>200</v>
      </c>
      <c r="L48" s="1" t="s">
        <v>283</v>
      </c>
      <c r="M48" t="s">
        <v>54</v>
      </c>
      <c r="N48" t="s">
        <v>207</v>
      </c>
      <c r="P48" t="s">
        <v>58</v>
      </c>
      <c r="Q48" t="s">
        <v>230</v>
      </c>
      <c r="R48" t="s">
        <v>202</v>
      </c>
      <c r="S48" s="1" t="s">
        <v>58</v>
      </c>
      <c r="T48" t="s">
        <v>231</v>
      </c>
      <c r="U48" t="s">
        <v>232</v>
      </c>
      <c r="W48" t="s">
        <v>113</v>
      </c>
      <c r="Z48" s="4" t="s">
        <v>227</v>
      </c>
      <c r="AA48" t="s">
        <v>228</v>
      </c>
      <c r="AB48" t="s">
        <v>120</v>
      </c>
      <c r="AC48">
        <v>55.677500000000002</v>
      </c>
      <c r="AD48">
        <v>12.578099999999999</v>
      </c>
      <c r="AE48" t="s">
        <v>219</v>
      </c>
      <c r="AF48" s="4" t="s">
        <v>147</v>
      </c>
      <c r="AG48" t="s">
        <v>79</v>
      </c>
      <c r="AI48">
        <v>1601</v>
      </c>
      <c r="AJ48">
        <v>1700</v>
      </c>
      <c r="AK48">
        <f t="shared" si="0"/>
        <v>1650.5</v>
      </c>
      <c r="AL48">
        <f t="shared" si="19"/>
        <v>349</v>
      </c>
      <c r="AM48">
        <f t="shared" si="20"/>
        <v>250</v>
      </c>
      <c r="AN48">
        <f t="shared" si="21"/>
        <v>299.5</v>
      </c>
      <c r="AP48" t="s">
        <v>414</v>
      </c>
    </row>
    <row r="49" spans="1:42" x14ac:dyDescent="0.25">
      <c r="A49" s="9" t="s">
        <v>46</v>
      </c>
      <c r="C49" t="s">
        <v>68</v>
      </c>
      <c r="F49" t="s">
        <v>70</v>
      </c>
      <c r="G49" s="1" t="s">
        <v>67</v>
      </c>
      <c r="I49" t="s">
        <v>200</v>
      </c>
      <c r="L49" t="s">
        <v>216</v>
      </c>
      <c r="M49" t="s">
        <v>54</v>
      </c>
      <c r="N49" t="s">
        <v>53</v>
      </c>
      <c r="P49" t="s">
        <v>58</v>
      </c>
      <c r="Q49" t="s">
        <v>83</v>
      </c>
      <c r="R49" t="s">
        <v>202</v>
      </c>
      <c r="S49" s="1" t="s">
        <v>109</v>
      </c>
      <c r="T49" t="s">
        <v>85</v>
      </c>
      <c r="U49" t="s">
        <v>86</v>
      </c>
      <c r="W49" t="s">
        <v>114</v>
      </c>
      <c r="Z49" s="4" t="s">
        <v>233</v>
      </c>
      <c r="AA49" t="s">
        <v>228</v>
      </c>
      <c r="AB49" t="s">
        <v>120</v>
      </c>
      <c r="AC49">
        <v>55.685200000000002</v>
      </c>
      <c r="AD49">
        <v>12.5847</v>
      </c>
      <c r="AE49" t="s">
        <v>219</v>
      </c>
      <c r="AF49" s="4" t="s">
        <v>147</v>
      </c>
      <c r="AG49" t="s">
        <v>79</v>
      </c>
      <c r="AI49">
        <v>1601</v>
      </c>
      <c r="AJ49">
        <v>1700</v>
      </c>
      <c r="AK49">
        <f t="shared" si="0"/>
        <v>1650.5</v>
      </c>
      <c r="AL49">
        <f t="shared" si="19"/>
        <v>349</v>
      </c>
      <c r="AM49">
        <f t="shared" si="20"/>
        <v>250</v>
      </c>
      <c r="AN49">
        <f t="shared" si="21"/>
        <v>299.5</v>
      </c>
      <c r="AP49" t="s">
        <v>414</v>
      </c>
    </row>
    <row r="50" spans="1:42" x14ac:dyDescent="0.25">
      <c r="A50" s="9" t="s">
        <v>46</v>
      </c>
      <c r="C50" t="s">
        <v>61</v>
      </c>
      <c r="F50" t="s">
        <v>62</v>
      </c>
      <c r="G50" s="1" t="s">
        <v>108</v>
      </c>
      <c r="I50" t="s">
        <v>200</v>
      </c>
      <c r="L50" t="s">
        <v>216</v>
      </c>
      <c r="M50" t="s">
        <v>54</v>
      </c>
      <c r="N50" t="s">
        <v>53</v>
      </c>
      <c r="P50" t="s">
        <v>58</v>
      </c>
      <c r="Q50" t="s">
        <v>83</v>
      </c>
      <c r="R50" t="s">
        <v>202</v>
      </c>
      <c r="S50" s="1" t="s">
        <v>109</v>
      </c>
      <c r="T50" t="s">
        <v>85</v>
      </c>
      <c r="U50" t="s">
        <v>86</v>
      </c>
      <c r="W50" t="s">
        <v>114</v>
      </c>
      <c r="Z50" s="4" t="s">
        <v>234</v>
      </c>
      <c r="AA50" t="s">
        <v>228</v>
      </c>
      <c r="AB50" t="s">
        <v>120</v>
      </c>
      <c r="AC50">
        <v>55.685200000000002</v>
      </c>
      <c r="AD50">
        <v>12.5847</v>
      </c>
      <c r="AE50" t="s">
        <v>219</v>
      </c>
      <c r="AF50" s="4" t="s">
        <v>147</v>
      </c>
      <c r="AG50" t="s">
        <v>79</v>
      </c>
      <c r="AI50">
        <v>1601</v>
      </c>
      <c r="AJ50">
        <v>1700</v>
      </c>
      <c r="AK50">
        <f t="shared" si="0"/>
        <v>1650.5</v>
      </c>
      <c r="AL50">
        <f t="shared" si="19"/>
        <v>349</v>
      </c>
      <c r="AM50">
        <f t="shared" si="20"/>
        <v>250</v>
      </c>
      <c r="AN50">
        <f t="shared" si="21"/>
        <v>299.5</v>
      </c>
      <c r="AP50" t="s">
        <v>414</v>
      </c>
    </row>
    <row r="51" spans="1:42" x14ac:dyDescent="0.25">
      <c r="A51" s="7" t="s">
        <v>130</v>
      </c>
      <c r="C51" t="s">
        <v>153</v>
      </c>
      <c r="F51" t="s">
        <v>225</v>
      </c>
      <c r="G51" s="1" t="s">
        <v>349</v>
      </c>
      <c r="H51" t="s">
        <v>223</v>
      </c>
      <c r="I51" t="s">
        <v>200</v>
      </c>
      <c r="L51" s="1" t="s">
        <v>282</v>
      </c>
      <c r="M51" t="s">
        <v>54</v>
      </c>
      <c r="N51" t="s">
        <v>207</v>
      </c>
      <c r="P51" t="s">
        <v>58</v>
      </c>
      <c r="Q51" t="s">
        <v>221</v>
      </c>
      <c r="R51" t="s">
        <v>202</v>
      </c>
      <c r="S51" s="1" t="s">
        <v>58</v>
      </c>
      <c r="T51" t="s">
        <v>226</v>
      </c>
      <c r="U51" t="s">
        <v>137</v>
      </c>
      <c r="W51" t="s">
        <v>135</v>
      </c>
      <c r="Z51" s="4" t="s">
        <v>235</v>
      </c>
      <c r="AA51" t="s">
        <v>228</v>
      </c>
      <c r="AB51" t="s">
        <v>120</v>
      </c>
      <c r="AC51">
        <v>55.685200000000002</v>
      </c>
      <c r="AD51">
        <v>12.5847</v>
      </c>
      <c r="AE51" t="s">
        <v>219</v>
      </c>
      <c r="AF51" s="4" t="s">
        <v>147</v>
      </c>
      <c r="AG51" t="s">
        <v>79</v>
      </c>
      <c r="AI51">
        <v>1601</v>
      </c>
      <c r="AJ51">
        <v>1700</v>
      </c>
      <c r="AK51">
        <f t="shared" si="0"/>
        <v>1650.5</v>
      </c>
      <c r="AL51">
        <f t="shared" si="19"/>
        <v>349</v>
      </c>
      <c r="AM51">
        <f t="shared" si="20"/>
        <v>250</v>
      </c>
      <c r="AN51">
        <f t="shared" si="21"/>
        <v>299.5</v>
      </c>
      <c r="AP51" t="s">
        <v>414</v>
      </c>
    </row>
    <row r="52" spans="1:42" x14ac:dyDescent="0.25">
      <c r="A52" s="7" t="s">
        <v>130</v>
      </c>
      <c r="C52" t="s">
        <v>194</v>
      </c>
      <c r="F52" t="s">
        <v>102</v>
      </c>
      <c r="G52" s="1" t="s">
        <v>104</v>
      </c>
      <c r="H52" s="1" t="s">
        <v>236</v>
      </c>
      <c r="I52" t="s">
        <v>200</v>
      </c>
      <c r="L52" s="1" t="s">
        <v>284</v>
      </c>
      <c r="M52" t="s">
        <v>54</v>
      </c>
      <c r="N52" t="s">
        <v>207</v>
      </c>
      <c r="P52" t="s">
        <v>58</v>
      </c>
      <c r="Q52" t="s">
        <v>237</v>
      </c>
      <c r="R52" t="s">
        <v>202</v>
      </c>
      <c r="S52" s="1" t="s">
        <v>58</v>
      </c>
      <c r="T52" t="s">
        <v>238</v>
      </c>
      <c r="U52" t="s">
        <v>239</v>
      </c>
      <c r="W52" t="s">
        <v>114</v>
      </c>
      <c r="Z52" s="4" t="s">
        <v>240</v>
      </c>
      <c r="AA52" t="s">
        <v>228</v>
      </c>
      <c r="AB52" t="s">
        <v>120</v>
      </c>
      <c r="AC52">
        <v>55.682499999999997</v>
      </c>
      <c r="AD52">
        <v>12.5741</v>
      </c>
      <c r="AE52" t="s">
        <v>219</v>
      </c>
      <c r="AF52" s="4" t="s">
        <v>147</v>
      </c>
      <c r="AG52" t="s">
        <v>79</v>
      </c>
      <c r="AI52">
        <v>1601</v>
      </c>
      <c r="AJ52">
        <v>1700</v>
      </c>
      <c r="AK52">
        <f t="shared" si="0"/>
        <v>1650.5</v>
      </c>
      <c r="AL52">
        <f t="shared" si="19"/>
        <v>349</v>
      </c>
      <c r="AM52">
        <f t="shared" si="20"/>
        <v>250</v>
      </c>
      <c r="AN52">
        <f t="shared" si="21"/>
        <v>299.5</v>
      </c>
      <c r="AP52" t="s">
        <v>414</v>
      </c>
    </row>
    <row r="53" spans="1:42" x14ac:dyDescent="0.25">
      <c r="A53" s="7" t="s">
        <v>130</v>
      </c>
      <c r="C53" t="s">
        <v>153</v>
      </c>
      <c r="F53" t="s">
        <v>225</v>
      </c>
      <c r="G53" t="s">
        <v>349</v>
      </c>
      <c r="H53" t="s">
        <v>223</v>
      </c>
      <c r="I53" t="s">
        <v>200</v>
      </c>
      <c r="L53" s="1" t="s">
        <v>282</v>
      </c>
      <c r="M53" t="s">
        <v>54</v>
      </c>
      <c r="N53" t="s">
        <v>207</v>
      </c>
      <c r="P53" t="s">
        <v>58</v>
      </c>
      <c r="Q53" t="s">
        <v>221</v>
      </c>
      <c r="R53" t="s">
        <v>202</v>
      </c>
      <c r="S53" s="1" t="s">
        <v>58</v>
      </c>
      <c r="T53" t="s">
        <v>226</v>
      </c>
      <c r="U53" t="s">
        <v>137</v>
      </c>
      <c r="W53" t="s">
        <v>135</v>
      </c>
      <c r="Z53" s="4" t="s">
        <v>240</v>
      </c>
      <c r="AA53" t="s">
        <v>228</v>
      </c>
      <c r="AB53" t="s">
        <v>120</v>
      </c>
      <c r="AC53">
        <v>55.682499999999997</v>
      </c>
      <c r="AD53">
        <v>12.5741</v>
      </c>
      <c r="AE53" t="s">
        <v>219</v>
      </c>
      <c r="AF53" s="4" t="s">
        <v>147</v>
      </c>
      <c r="AG53" t="s">
        <v>79</v>
      </c>
      <c r="AI53">
        <v>1601</v>
      </c>
      <c r="AJ53">
        <v>1700</v>
      </c>
      <c r="AK53">
        <f t="shared" si="0"/>
        <v>1650.5</v>
      </c>
      <c r="AL53">
        <f t="shared" si="19"/>
        <v>349</v>
      </c>
      <c r="AM53">
        <f t="shared" si="20"/>
        <v>250</v>
      </c>
      <c r="AN53">
        <f t="shared" si="21"/>
        <v>299.5</v>
      </c>
      <c r="AP53" t="s">
        <v>414</v>
      </c>
    </row>
    <row r="54" spans="1:42" x14ac:dyDescent="0.25">
      <c r="A54" s="9" t="s">
        <v>46</v>
      </c>
      <c r="C54" t="s">
        <v>68</v>
      </c>
      <c r="F54" t="s">
        <v>70</v>
      </c>
      <c r="G54" s="1" t="s">
        <v>67</v>
      </c>
      <c r="I54" t="s">
        <v>200</v>
      </c>
      <c r="L54" t="s">
        <v>216</v>
      </c>
      <c r="M54" t="s">
        <v>54</v>
      </c>
      <c r="N54" t="s">
        <v>53</v>
      </c>
      <c r="P54" t="s">
        <v>58</v>
      </c>
      <c r="Q54" t="s">
        <v>83</v>
      </c>
      <c r="R54" t="s">
        <v>202</v>
      </c>
      <c r="S54" s="1" t="s">
        <v>109</v>
      </c>
      <c r="T54" t="s">
        <v>85</v>
      </c>
      <c r="U54" t="s">
        <v>86</v>
      </c>
      <c r="W54" t="s">
        <v>114</v>
      </c>
      <c r="Z54" s="4" t="s">
        <v>240</v>
      </c>
      <c r="AA54" t="s">
        <v>228</v>
      </c>
      <c r="AB54" t="s">
        <v>120</v>
      </c>
      <c r="AC54">
        <v>55.682499999999997</v>
      </c>
      <c r="AD54">
        <v>12.5741</v>
      </c>
      <c r="AE54" t="s">
        <v>219</v>
      </c>
      <c r="AF54" s="4" t="s">
        <v>147</v>
      </c>
      <c r="AG54" t="s">
        <v>79</v>
      </c>
      <c r="AI54">
        <v>1601</v>
      </c>
      <c r="AJ54">
        <v>1700</v>
      </c>
      <c r="AK54">
        <f t="shared" si="0"/>
        <v>1650.5</v>
      </c>
      <c r="AL54">
        <f t="shared" si="19"/>
        <v>349</v>
      </c>
      <c r="AM54">
        <f t="shared" si="20"/>
        <v>250</v>
      </c>
      <c r="AN54">
        <f t="shared" si="21"/>
        <v>299.5</v>
      </c>
      <c r="AP54" t="s">
        <v>414</v>
      </c>
    </row>
    <row r="55" spans="1:42" x14ac:dyDescent="0.25">
      <c r="A55" s="9" t="s">
        <v>46</v>
      </c>
      <c r="C55" t="s">
        <v>61</v>
      </c>
      <c r="F55" t="s">
        <v>62</v>
      </c>
      <c r="G55" s="1" t="s">
        <v>108</v>
      </c>
      <c r="I55" t="s">
        <v>200</v>
      </c>
      <c r="L55" t="s">
        <v>216</v>
      </c>
      <c r="M55" t="s">
        <v>54</v>
      </c>
      <c r="N55" t="s">
        <v>53</v>
      </c>
      <c r="P55" t="s">
        <v>58</v>
      </c>
      <c r="Q55" t="s">
        <v>83</v>
      </c>
      <c r="R55" t="s">
        <v>202</v>
      </c>
      <c r="S55" s="1" t="s">
        <v>109</v>
      </c>
      <c r="T55" t="s">
        <v>85</v>
      </c>
      <c r="U55" t="s">
        <v>86</v>
      </c>
      <c r="W55" t="s">
        <v>114</v>
      </c>
      <c r="Z55" s="4" t="s">
        <v>240</v>
      </c>
      <c r="AA55" t="s">
        <v>228</v>
      </c>
      <c r="AB55" t="s">
        <v>120</v>
      </c>
      <c r="AC55">
        <v>55.682499999999997</v>
      </c>
      <c r="AD55">
        <v>12.5741</v>
      </c>
      <c r="AE55" t="s">
        <v>219</v>
      </c>
      <c r="AF55" s="4" t="s">
        <v>147</v>
      </c>
      <c r="AG55" t="s">
        <v>79</v>
      </c>
      <c r="AI55">
        <v>1601</v>
      </c>
      <c r="AJ55">
        <v>1700</v>
      </c>
      <c r="AK55">
        <f t="shared" si="0"/>
        <v>1650.5</v>
      </c>
      <c r="AL55">
        <f t="shared" si="19"/>
        <v>349</v>
      </c>
      <c r="AM55">
        <f t="shared" si="20"/>
        <v>250</v>
      </c>
      <c r="AN55">
        <f t="shared" si="21"/>
        <v>299.5</v>
      </c>
      <c r="AP55" t="s">
        <v>414</v>
      </c>
    </row>
    <row r="56" spans="1:42" x14ac:dyDescent="0.25">
      <c r="A56" s="8" t="s">
        <v>46</v>
      </c>
      <c r="C56" t="s">
        <v>68</v>
      </c>
      <c r="F56" t="s">
        <v>70</v>
      </c>
      <c r="G56" s="1" t="s">
        <v>67</v>
      </c>
      <c r="H56" t="s">
        <v>169</v>
      </c>
      <c r="I56" t="s">
        <v>200</v>
      </c>
      <c r="L56" t="s">
        <v>216</v>
      </c>
      <c r="M56" t="s">
        <v>54</v>
      </c>
      <c r="N56" t="s">
        <v>207</v>
      </c>
      <c r="P56" t="s">
        <v>58</v>
      </c>
      <c r="Q56" t="s">
        <v>83</v>
      </c>
      <c r="R56" t="s">
        <v>202</v>
      </c>
      <c r="S56" s="1" t="s">
        <v>109</v>
      </c>
      <c r="T56" t="s">
        <v>85</v>
      </c>
      <c r="U56" t="s">
        <v>86</v>
      </c>
      <c r="W56" t="s">
        <v>114</v>
      </c>
      <c r="Z56" s="4" t="s">
        <v>244</v>
      </c>
      <c r="AA56" t="s">
        <v>242</v>
      </c>
      <c r="AB56" t="s">
        <v>241</v>
      </c>
      <c r="AC56">
        <v>54.687095999999997</v>
      </c>
      <c r="AD56">
        <v>25.214758</v>
      </c>
      <c r="AE56" t="s">
        <v>219</v>
      </c>
      <c r="AF56" s="4" t="s">
        <v>243</v>
      </c>
      <c r="AG56" t="s">
        <v>79</v>
      </c>
      <c r="AI56">
        <v>1550</v>
      </c>
      <c r="AJ56">
        <v>1580</v>
      </c>
      <c r="AK56">
        <f t="shared" si="0"/>
        <v>1565</v>
      </c>
      <c r="AL56">
        <f t="shared" si="19"/>
        <v>400</v>
      </c>
      <c r="AM56">
        <f t="shared" si="20"/>
        <v>370</v>
      </c>
      <c r="AN56">
        <f t="shared" si="21"/>
        <v>385</v>
      </c>
      <c r="AP56" t="s">
        <v>414</v>
      </c>
    </row>
    <row r="57" spans="1:42" x14ac:dyDescent="0.25">
      <c r="A57" s="8" t="s">
        <v>46</v>
      </c>
      <c r="C57" t="s">
        <v>61</v>
      </c>
      <c r="F57" t="s">
        <v>62</v>
      </c>
      <c r="G57" s="1" t="s">
        <v>108</v>
      </c>
      <c r="I57" t="s">
        <v>200</v>
      </c>
      <c r="L57" t="s">
        <v>216</v>
      </c>
      <c r="M57" t="s">
        <v>54</v>
      </c>
      <c r="N57" t="s">
        <v>53</v>
      </c>
      <c r="P57" t="s">
        <v>58</v>
      </c>
      <c r="Q57" t="s">
        <v>83</v>
      </c>
      <c r="R57" t="s">
        <v>202</v>
      </c>
      <c r="S57" s="1" t="s">
        <v>109</v>
      </c>
      <c r="T57" t="s">
        <v>85</v>
      </c>
      <c r="U57" t="s">
        <v>86</v>
      </c>
      <c r="W57" t="s">
        <v>114</v>
      </c>
      <c r="Z57" s="4" t="s">
        <v>244</v>
      </c>
      <c r="AA57" t="s">
        <v>242</v>
      </c>
      <c r="AB57" t="s">
        <v>241</v>
      </c>
      <c r="AC57">
        <v>54.687095999999997</v>
      </c>
      <c r="AD57">
        <v>25.214758</v>
      </c>
      <c r="AE57" t="s">
        <v>219</v>
      </c>
      <c r="AF57" s="4" t="s">
        <v>415</v>
      </c>
      <c r="AG57" t="s">
        <v>79</v>
      </c>
      <c r="AI57">
        <v>1550</v>
      </c>
      <c r="AJ57">
        <v>1580</v>
      </c>
      <c r="AK57">
        <f t="shared" si="0"/>
        <v>1565</v>
      </c>
      <c r="AL57">
        <f t="shared" si="19"/>
        <v>400</v>
      </c>
      <c r="AM57">
        <f t="shared" si="20"/>
        <v>370</v>
      </c>
      <c r="AN57">
        <f t="shared" si="21"/>
        <v>385</v>
      </c>
      <c r="AP57" t="s">
        <v>414</v>
      </c>
    </row>
    <row r="58" spans="1:42" x14ac:dyDescent="0.25">
      <c r="A58" s="15" t="s">
        <v>130</v>
      </c>
      <c r="C58" t="s">
        <v>247</v>
      </c>
      <c r="F58" t="s">
        <v>246</v>
      </c>
      <c r="G58" s="1" t="s">
        <v>245</v>
      </c>
      <c r="I58" t="s">
        <v>200</v>
      </c>
      <c r="L58" t="s">
        <v>216</v>
      </c>
      <c r="M58" t="s">
        <v>54</v>
      </c>
      <c r="N58" t="s">
        <v>53</v>
      </c>
      <c r="P58" t="s">
        <v>58</v>
      </c>
      <c r="Q58" t="s">
        <v>83</v>
      </c>
      <c r="R58" t="s">
        <v>202</v>
      </c>
      <c r="S58" s="1" t="s">
        <v>109</v>
      </c>
      <c r="T58" t="s">
        <v>85</v>
      </c>
      <c r="U58" t="s">
        <v>86</v>
      </c>
      <c r="W58" t="s">
        <v>114</v>
      </c>
      <c r="Z58" s="4" t="s">
        <v>244</v>
      </c>
      <c r="AA58" t="s">
        <v>242</v>
      </c>
      <c r="AB58" t="s">
        <v>241</v>
      </c>
      <c r="AC58">
        <v>54.687095999999997</v>
      </c>
      <c r="AD58">
        <v>25.214758</v>
      </c>
      <c r="AE58" t="s">
        <v>219</v>
      </c>
      <c r="AF58" s="4" t="s">
        <v>415</v>
      </c>
      <c r="AG58" t="s">
        <v>79</v>
      </c>
      <c r="AI58">
        <v>1550</v>
      </c>
      <c r="AJ58">
        <v>1580</v>
      </c>
      <c r="AK58">
        <f t="shared" si="0"/>
        <v>1565</v>
      </c>
      <c r="AL58">
        <f t="shared" si="19"/>
        <v>400</v>
      </c>
      <c r="AM58">
        <f t="shared" si="20"/>
        <v>370</v>
      </c>
      <c r="AN58">
        <f t="shared" si="21"/>
        <v>385</v>
      </c>
      <c r="AP58" t="s">
        <v>414</v>
      </c>
    </row>
    <row r="59" spans="1:42" x14ac:dyDescent="0.25">
      <c r="A59" s="8" t="s">
        <v>46</v>
      </c>
      <c r="C59" t="s">
        <v>61</v>
      </c>
      <c r="F59" t="s">
        <v>62</v>
      </c>
      <c r="G59" s="1" t="s">
        <v>249</v>
      </c>
      <c r="H59" s="1" t="s">
        <v>248</v>
      </c>
      <c r="I59" t="s">
        <v>200</v>
      </c>
      <c r="L59" t="s">
        <v>285</v>
      </c>
      <c r="M59" t="s">
        <v>54</v>
      </c>
      <c r="N59" t="s">
        <v>207</v>
      </c>
      <c r="P59" t="s">
        <v>58</v>
      </c>
      <c r="Q59" t="s">
        <v>250</v>
      </c>
      <c r="R59" t="s">
        <v>202</v>
      </c>
      <c r="S59" s="1" t="s">
        <v>58</v>
      </c>
      <c r="T59" t="s">
        <v>98</v>
      </c>
      <c r="U59" t="s">
        <v>97</v>
      </c>
      <c r="W59" t="s">
        <v>93</v>
      </c>
      <c r="Z59" s="4" t="s">
        <v>244</v>
      </c>
      <c r="AA59" t="s">
        <v>242</v>
      </c>
      <c r="AB59" t="s">
        <v>241</v>
      </c>
      <c r="AC59">
        <v>54.687095999999997</v>
      </c>
      <c r="AD59">
        <v>25.214758</v>
      </c>
      <c r="AE59" t="s">
        <v>219</v>
      </c>
      <c r="AF59" s="4" t="s">
        <v>415</v>
      </c>
      <c r="AG59" t="s">
        <v>79</v>
      </c>
      <c r="AI59">
        <v>1550</v>
      </c>
      <c r="AJ59">
        <v>1580</v>
      </c>
      <c r="AK59">
        <f t="shared" si="0"/>
        <v>1565</v>
      </c>
      <c r="AL59">
        <f t="shared" si="19"/>
        <v>400</v>
      </c>
      <c r="AM59">
        <f t="shared" si="20"/>
        <v>370</v>
      </c>
      <c r="AN59">
        <f t="shared" si="21"/>
        <v>385</v>
      </c>
      <c r="AP59" t="s">
        <v>414</v>
      </c>
    </row>
    <row r="60" spans="1:42" x14ac:dyDescent="0.25">
      <c r="A60" s="8" t="s">
        <v>46</v>
      </c>
      <c r="C60" t="s">
        <v>68</v>
      </c>
      <c r="F60" t="s">
        <v>70</v>
      </c>
      <c r="G60" s="1" t="s">
        <v>67</v>
      </c>
      <c r="H60" s="1" t="s">
        <v>251</v>
      </c>
      <c r="I60" t="s">
        <v>200</v>
      </c>
      <c r="L60" t="s">
        <v>284</v>
      </c>
      <c r="M60" t="s">
        <v>54</v>
      </c>
      <c r="N60" t="s">
        <v>207</v>
      </c>
      <c r="Q60" t="s">
        <v>237</v>
      </c>
      <c r="R60" t="s">
        <v>202</v>
      </c>
      <c r="S60" s="1" t="s">
        <v>58</v>
      </c>
      <c r="T60" t="s">
        <v>238</v>
      </c>
      <c r="U60" t="s">
        <v>239</v>
      </c>
      <c r="W60" t="s">
        <v>114</v>
      </c>
      <c r="Z60" s="4" t="s">
        <v>244</v>
      </c>
      <c r="AA60" t="s">
        <v>242</v>
      </c>
      <c r="AB60" t="s">
        <v>241</v>
      </c>
      <c r="AC60">
        <v>54.687095999999997</v>
      </c>
      <c r="AD60">
        <v>25.214758</v>
      </c>
      <c r="AE60" t="s">
        <v>219</v>
      </c>
      <c r="AF60" s="4" t="s">
        <v>415</v>
      </c>
      <c r="AG60" t="s">
        <v>79</v>
      </c>
      <c r="AI60">
        <v>1550</v>
      </c>
      <c r="AJ60">
        <v>1580</v>
      </c>
      <c r="AK60">
        <f t="shared" si="0"/>
        <v>1565</v>
      </c>
      <c r="AL60">
        <f t="shared" si="19"/>
        <v>400</v>
      </c>
      <c r="AM60">
        <f t="shared" si="20"/>
        <v>370</v>
      </c>
      <c r="AN60">
        <f t="shared" si="21"/>
        <v>385</v>
      </c>
      <c r="AP60" t="s">
        <v>414</v>
      </c>
    </row>
    <row r="61" spans="1:42" x14ac:dyDescent="0.25">
      <c r="A61" s="15" t="s">
        <v>130</v>
      </c>
      <c r="C61" t="s">
        <v>194</v>
      </c>
      <c r="F61" t="s">
        <v>102</v>
      </c>
      <c r="G61" s="1" t="s">
        <v>104</v>
      </c>
      <c r="H61" s="1" t="s">
        <v>229</v>
      </c>
      <c r="I61" t="s">
        <v>200</v>
      </c>
      <c r="L61" t="s">
        <v>283</v>
      </c>
      <c r="M61" t="s">
        <v>54</v>
      </c>
      <c r="N61" t="s">
        <v>207</v>
      </c>
      <c r="Q61" t="s">
        <v>230</v>
      </c>
      <c r="R61" t="s">
        <v>202</v>
      </c>
      <c r="S61" s="1" t="s">
        <v>58</v>
      </c>
      <c r="T61" t="s">
        <v>231</v>
      </c>
      <c r="U61" t="s">
        <v>232</v>
      </c>
      <c r="W61" t="s">
        <v>113</v>
      </c>
      <c r="Z61" s="4" t="s">
        <v>244</v>
      </c>
      <c r="AA61" t="s">
        <v>242</v>
      </c>
      <c r="AB61" t="s">
        <v>241</v>
      </c>
      <c r="AC61">
        <v>54.687095999999997</v>
      </c>
      <c r="AD61">
        <v>25.214758</v>
      </c>
      <c r="AE61" t="s">
        <v>219</v>
      </c>
      <c r="AF61" s="4" t="s">
        <v>415</v>
      </c>
      <c r="AG61" t="s">
        <v>79</v>
      </c>
      <c r="AI61">
        <v>1550</v>
      </c>
      <c r="AJ61">
        <v>1580</v>
      </c>
      <c r="AK61">
        <f t="shared" si="0"/>
        <v>1565</v>
      </c>
      <c r="AL61">
        <f t="shared" si="19"/>
        <v>400</v>
      </c>
      <c r="AM61">
        <f t="shared" si="20"/>
        <v>370</v>
      </c>
      <c r="AN61">
        <f t="shared" si="21"/>
        <v>385</v>
      </c>
      <c r="AP61" t="s">
        <v>414</v>
      </c>
    </row>
    <row r="62" spans="1:42" ht="30" x14ac:dyDescent="0.25">
      <c r="A62" s="8" t="s">
        <v>46</v>
      </c>
      <c r="C62" t="s">
        <v>145</v>
      </c>
      <c r="F62" t="s">
        <v>49</v>
      </c>
      <c r="G62" s="1" t="s">
        <v>252</v>
      </c>
      <c r="H62" s="1" t="s">
        <v>77</v>
      </c>
      <c r="I62" t="s">
        <v>200</v>
      </c>
      <c r="L62" t="s">
        <v>216</v>
      </c>
      <c r="M62" t="s">
        <v>54</v>
      </c>
      <c r="N62" t="s">
        <v>207</v>
      </c>
      <c r="Q62" t="s">
        <v>83</v>
      </c>
      <c r="R62" t="s">
        <v>202</v>
      </c>
      <c r="S62" s="1" t="s">
        <v>109</v>
      </c>
      <c r="T62" t="s">
        <v>85</v>
      </c>
      <c r="U62" t="s">
        <v>86</v>
      </c>
      <c r="W62" t="s">
        <v>114</v>
      </c>
      <c r="Z62" s="4" t="s">
        <v>227</v>
      </c>
      <c r="AA62" t="s">
        <v>253</v>
      </c>
      <c r="AB62" t="s">
        <v>120</v>
      </c>
      <c r="AC62">
        <v>55.677500000000002</v>
      </c>
      <c r="AD62">
        <v>12.578099999999999</v>
      </c>
      <c r="AE62" t="s">
        <v>219</v>
      </c>
      <c r="AF62" s="4" t="s">
        <v>147</v>
      </c>
      <c r="AG62" t="s">
        <v>79</v>
      </c>
      <c r="AI62">
        <v>1601</v>
      </c>
      <c r="AJ62">
        <v>1700</v>
      </c>
      <c r="AK62">
        <f t="shared" si="0"/>
        <v>1650.5</v>
      </c>
      <c r="AL62">
        <f t="shared" si="19"/>
        <v>349</v>
      </c>
      <c r="AM62">
        <f t="shared" si="20"/>
        <v>250</v>
      </c>
      <c r="AN62">
        <f t="shared" si="21"/>
        <v>299.5</v>
      </c>
      <c r="AP62" t="s">
        <v>414</v>
      </c>
    </row>
    <row r="63" spans="1:42" ht="30" x14ac:dyDescent="0.25">
      <c r="A63" s="8" t="s">
        <v>46</v>
      </c>
      <c r="C63" t="s">
        <v>68</v>
      </c>
      <c r="F63" t="s">
        <v>70</v>
      </c>
      <c r="G63" s="1" t="s">
        <v>67</v>
      </c>
      <c r="H63" s="1" t="s">
        <v>208</v>
      </c>
      <c r="I63" t="s">
        <v>200</v>
      </c>
      <c r="L63" t="s">
        <v>286</v>
      </c>
      <c r="M63" t="s">
        <v>54</v>
      </c>
      <c r="N63" t="s">
        <v>207</v>
      </c>
      <c r="Q63" t="s">
        <v>209</v>
      </c>
      <c r="R63" t="s">
        <v>202</v>
      </c>
      <c r="S63" s="1" t="s">
        <v>210</v>
      </c>
      <c r="T63" t="s">
        <v>211</v>
      </c>
      <c r="U63" t="s">
        <v>57</v>
      </c>
      <c r="W63" t="s">
        <v>113</v>
      </c>
      <c r="Z63" s="4" t="s">
        <v>227</v>
      </c>
      <c r="AA63" t="s">
        <v>253</v>
      </c>
      <c r="AB63" t="s">
        <v>120</v>
      </c>
      <c r="AC63">
        <v>55.677500000000002</v>
      </c>
      <c r="AD63">
        <v>12.578099999999999</v>
      </c>
      <c r="AE63" t="s">
        <v>219</v>
      </c>
      <c r="AF63" s="4" t="s">
        <v>147</v>
      </c>
      <c r="AG63" t="s">
        <v>79</v>
      </c>
      <c r="AI63">
        <v>1601</v>
      </c>
      <c r="AJ63">
        <v>1700</v>
      </c>
      <c r="AK63">
        <f t="shared" si="0"/>
        <v>1650.5</v>
      </c>
      <c r="AL63">
        <f t="shared" si="19"/>
        <v>349</v>
      </c>
      <c r="AM63">
        <f t="shared" si="20"/>
        <v>250</v>
      </c>
      <c r="AN63">
        <f t="shared" si="21"/>
        <v>299.5</v>
      </c>
      <c r="AP63" t="s">
        <v>414</v>
      </c>
    </row>
    <row r="64" spans="1:42" x14ac:dyDescent="0.25">
      <c r="A64" s="8" t="s">
        <v>46</v>
      </c>
      <c r="C64" t="s">
        <v>68</v>
      </c>
      <c r="F64" t="s">
        <v>70</v>
      </c>
      <c r="G64" s="1" t="s">
        <v>67</v>
      </c>
      <c r="H64" s="1" t="s">
        <v>208</v>
      </c>
      <c r="I64" t="s">
        <v>200</v>
      </c>
      <c r="L64" t="s">
        <v>286</v>
      </c>
      <c r="M64" t="s">
        <v>54</v>
      </c>
      <c r="N64" t="s">
        <v>207</v>
      </c>
      <c r="Q64" t="s">
        <v>209</v>
      </c>
      <c r="R64" t="s">
        <v>202</v>
      </c>
      <c r="S64" s="1" t="s">
        <v>210</v>
      </c>
      <c r="T64" t="s">
        <v>211</v>
      </c>
      <c r="U64" t="s">
        <v>57</v>
      </c>
      <c r="W64" t="s">
        <v>113</v>
      </c>
      <c r="Z64" s="4" t="s">
        <v>218</v>
      </c>
      <c r="AA64" t="s">
        <v>217</v>
      </c>
      <c r="AB64" t="s">
        <v>120</v>
      </c>
      <c r="AC64" s="20">
        <v>32.270032999999998</v>
      </c>
      <c r="AD64" s="20">
        <v>35.888168999999998</v>
      </c>
      <c r="AE64" t="s">
        <v>105</v>
      </c>
      <c r="AF64" s="4" t="s">
        <v>254</v>
      </c>
      <c r="AG64" t="s">
        <v>79</v>
      </c>
      <c r="AI64">
        <v>1375</v>
      </c>
      <c r="AJ64">
        <v>1400</v>
      </c>
      <c r="AK64">
        <f t="shared" si="0"/>
        <v>1387.5</v>
      </c>
      <c r="AL64">
        <f t="shared" si="19"/>
        <v>575</v>
      </c>
      <c r="AM64">
        <f t="shared" si="20"/>
        <v>550</v>
      </c>
      <c r="AN64">
        <f t="shared" si="21"/>
        <v>562.5</v>
      </c>
      <c r="AP64" t="s">
        <v>414</v>
      </c>
    </row>
    <row r="65" spans="1:42" x14ac:dyDescent="0.25">
      <c r="A65" s="9" t="s">
        <v>46</v>
      </c>
      <c r="C65" t="s">
        <v>61</v>
      </c>
      <c r="F65" t="s">
        <v>62</v>
      </c>
      <c r="G65" s="1" t="s">
        <v>108</v>
      </c>
      <c r="I65" t="s">
        <v>200</v>
      </c>
      <c r="L65" t="s">
        <v>216</v>
      </c>
      <c r="M65" t="s">
        <v>54</v>
      </c>
      <c r="N65" t="s">
        <v>53</v>
      </c>
      <c r="Q65" t="s">
        <v>83</v>
      </c>
      <c r="R65" t="s">
        <v>202</v>
      </c>
      <c r="S65" s="1" t="s">
        <v>109</v>
      </c>
      <c r="T65" t="s">
        <v>85</v>
      </c>
      <c r="U65" t="s">
        <v>86</v>
      </c>
      <c r="W65" t="s">
        <v>114</v>
      </c>
      <c r="Z65" t="s">
        <v>258</v>
      </c>
      <c r="AA65" t="s">
        <v>259</v>
      </c>
      <c r="AB65" t="s">
        <v>257</v>
      </c>
      <c r="AC65">
        <v>52.558</v>
      </c>
      <c r="AD65">
        <v>5.9145000000000003</v>
      </c>
      <c r="AE65" t="s">
        <v>219</v>
      </c>
      <c r="AF65" s="4" t="s">
        <v>260</v>
      </c>
      <c r="AG65" t="s">
        <v>79</v>
      </c>
      <c r="AI65">
        <v>1350</v>
      </c>
      <c r="AJ65">
        <v>1425</v>
      </c>
      <c r="AK65">
        <f t="shared" si="0"/>
        <v>1387.5</v>
      </c>
      <c r="AL65">
        <f t="shared" si="19"/>
        <v>600</v>
      </c>
      <c r="AM65">
        <f t="shared" si="20"/>
        <v>525</v>
      </c>
      <c r="AN65">
        <f t="shared" si="21"/>
        <v>562.5</v>
      </c>
      <c r="AP65" t="s">
        <v>414</v>
      </c>
    </row>
    <row r="66" spans="1:42" x14ac:dyDescent="0.25">
      <c r="A66" s="8" t="s">
        <v>46</v>
      </c>
      <c r="C66" t="s">
        <v>68</v>
      </c>
      <c r="F66" t="s">
        <v>70</v>
      </c>
      <c r="G66" s="1" t="s">
        <v>67</v>
      </c>
      <c r="I66" t="s">
        <v>200</v>
      </c>
      <c r="L66" t="s">
        <v>216</v>
      </c>
      <c r="M66" t="s">
        <v>54</v>
      </c>
      <c r="N66" t="s">
        <v>53</v>
      </c>
      <c r="Q66" t="s">
        <v>83</v>
      </c>
      <c r="R66" t="s">
        <v>202</v>
      </c>
      <c r="S66" s="1" t="s">
        <v>109</v>
      </c>
      <c r="T66" t="s">
        <v>85</v>
      </c>
      <c r="U66" t="s">
        <v>86</v>
      </c>
      <c r="W66" t="s">
        <v>114</v>
      </c>
      <c r="Z66" t="s">
        <v>258</v>
      </c>
      <c r="AA66" t="s">
        <v>259</v>
      </c>
      <c r="AB66" t="s">
        <v>257</v>
      </c>
      <c r="AC66">
        <v>52.558</v>
      </c>
      <c r="AD66">
        <v>5.9145000000000003</v>
      </c>
      <c r="AE66" t="s">
        <v>219</v>
      </c>
      <c r="AF66" s="4" t="s">
        <v>260</v>
      </c>
      <c r="AG66" t="s">
        <v>79</v>
      </c>
      <c r="AI66">
        <v>1350</v>
      </c>
      <c r="AJ66">
        <v>1425</v>
      </c>
      <c r="AK66">
        <f t="shared" si="0"/>
        <v>1387.5</v>
      </c>
      <c r="AL66">
        <f t="shared" si="19"/>
        <v>600</v>
      </c>
      <c r="AM66">
        <f t="shared" si="20"/>
        <v>525</v>
      </c>
      <c r="AN66">
        <f t="shared" si="21"/>
        <v>562.5</v>
      </c>
      <c r="AP66" t="s">
        <v>414</v>
      </c>
    </row>
    <row r="67" spans="1:42" x14ac:dyDescent="0.25">
      <c r="A67" s="15" t="s">
        <v>130</v>
      </c>
      <c r="C67" t="s">
        <v>247</v>
      </c>
      <c r="F67" t="s">
        <v>246</v>
      </c>
      <c r="G67" s="1" t="s">
        <v>245</v>
      </c>
      <c r="I67" t="s">
        <v>200</v>
      </c>
      <c r="L67" t="s">
        <v>216</v>
      </c>
      <c r="M67" t="s">
        <v>54</v>
      </c>
      <c r="N67" t="s">
        <v>53</v>
      </c>
      <c r="Q67" t="s">
        <v>83</v>
      </c>
      <c r="R67" t="s">
        <v>202</v>
      </c>
      <c r="S67" s="1" t="s">
        <v>109</v>
      </c>
      <c r="T67" t="s">
        <v>85</v>
      </c>
      <c r="U67" t="s">
        <v>86</v>
      </c>
      <c r="W67" t="s">
        <v>114</v>
      </c>
      <c r="Z67" t="s">
        <v>258</v>
      </c>
      <c r="AA67" t="s">
        <v>259</v>
      </c>
      <c r="AB67" t="s">
        <v>257</v>
      </c>
      <c r="AC67">
        <v>52.558</v>
      </c>
      <c r="AD67">
        <v>5.9145000000000003</v>
      </c>
      <c r="AE67" t="s">
        <v>219</v>
      </c>
      <c r="AF67" s="4" t="s">
        <v>260</v>
      </c>
      <c r="AG67" t="s">
        <v>79</v>
      </c>
      <c r="AI67">
        <v>1350</v>
      </c>
      <c r="AJ67">
        <v>1425</v>
      </c>
      <c r="AK67">
        <f t="shared" si="0"/>
        <v>1387.5</v>
      </c>
      <c r="AL67">
        <f t="shared" si="19"/>
        <v>600</v>
      </c>
      <c r="AM67">
        <f t="shared" si="20"/>
        <v>525</v>
      </c>
      <c r="AN67">
        <f t="shared" si="21"/>
        <v>562.5</v>
      </c>
      <c r="AP67" t="s">
        <v>414</v>
      </c>
    </row>
    <row r="68" spans="1:42" x14ac:dyDescent="0.25">
      <c r="A68" s="15" t="s">
        <v>130</v>
      </c>
      <c r="C68" t="s">
        <v>194</v>
      </c>
      <c r="F68" t="s">
        <v>102</v>
      </c>
      <c r="G68" s="1" t="s">
        <v>104</v>
      </c>
      <c r="I68" t="s">
        <v>200</v>
      </c>
      <c r="L68" t="s">
        <v>216</v>
      </c>
      <c r="M68" t="s">
        <v>54</v>
      </c>
      <c r="N68" t="s">
        <v>53</v>
      </c>
      <c r="Q68" t="s">
        <v>83</v>
      </c>
      <c r="R68" t="s">
        <v>202</v>
      </c>
      <c r="S68" s="1" t="s">
        <v>109</v>
      </c>
      <c r="T68" t="s">
        <v>85</v>
      </c>
      <c r="U68" t="s">
        <v>86</v>
      </c>
      <c r="W68" t="s">
        <v>114</v>
      </c>
      <c r="Z68" t="s">
        <v>258</v>
      </c>
      <c r="AA68" t="s">
        <v>259</v>
      </c>
      <c r="AB68" t="s">
        <v>257</v>
      </c>
      <c r="AC68">
        <v>52.558</v>
      </c>
      <c r="AD68">
        <v>5.9145000000000003</v>
      </c>
      <c r="AE68" t="s">
        <v>219</v>
      </c>
      <c r="AF68" s="4" t="s">
        <v>260</v>
      </c>
      <c r="AG68" t="s">
        <v>79</v>
      </c>
      <c r="AI68">
        <v>1350</v>
      </c>
      <c r="AJ68">
        <v>1425</v>
      </c>
      <c r="AK68">
        <f t="shared" ref="AK68:AK104" si="22">(AI68+AJ68)/2</f>
        <v>1387.5</v>
      </c>
      <c r="AL68">
        <f t="shared" si="19"/>
        <v>600</v>
      </c>
      <c r="AM68">
        <f t="shared" si="20"/>
        <v>525</v>
      </c>
      <c r="AN68">
        <f t="shared" si="21"/>
        <v>562.5</v>
      </c>
      <c r="AP68" t="s">
        <v>414</v>
      </c>
    </row>
    <row r="69" spans="1:42" x14ac:dyDescent="0.25">
      <c r="A69" s="8" t="s">
        <v>46</v>
      </c>
      <c r="C69" t="s">
        <v>61</v>
      </c>
      <c r="F69" t="s">
        <v>262</v>
      </c>
      <c r="G69" s="1" t="s">
        <v>261</v>
      </c>
      <c r="I69" t="s">
        <v>200</v>
      </c>
      <c r="L69" t="s">
        <v>216</v>
      </c>
      <c r="M69" t="s">
        <v>54</v>
      </c>
      <c r="N69" t="s">
        <v>53</v>
      </c>
      <c r="Q69" t="s">
        <v>83</v>
      </c>
      <c r="R69" t="s">
        <v>202</v>
      </c>
      <c r="S69" s="1" t="s">
        <v>109</v>
      </c>
      <c r="T69" t="s">
        <v>85</v>
      </c>
      <c r="U69" t="s">
        <v>86</v>
      </c>
      <c r="W69" t="s">
        <v>114</v>
      </c>
      <c r="Z69" t="s">
        <v>258</v>
      </c>
      <c r="AA69" t="s">
        <v>259</v>
      </c>
      <c r="AB69" t="s">
        <v>257</v>
      </c>
      <c r="AC69">
        <v>52.558</v>
      </c>
      <c r="AD69">
        <v>5.9145000000000003</v>
      </c>
      <c r="AE69" t="s">
        <v>219</v>
      </c>
      <c r="AF69" s="4" t="s">
        <v>260</v>
      </c>
      <c r="AG69" t="s">
        <v>79</v>
      </c>
      <c r="AI69">
        <v>1350</v>
      </c>
      <c r="AJ69">
        <v>1425</v>
      </c>
      <c r="AK69">
        <f t="shared" si="22"/>
        <v>1387.5</v>
      </c>
      <c r="AL69">
        <f t="shared" si="19"/>
        <v>600</v>
      </c>
      <c r="AM69">
        <f t="shared" si="20"/>
        <v>525</v>
      </c>
      <c r="AN69">
        <f t="shared" si="21"/>
        <v>562.5</v>
      </c>
      <c r="AP69" t="s">
        <v>414</v>
      </c>
    </row>
    <row r="70" spans="1:42" x14ac:dyDescent="0.25">
      <c r="A70" s="9" t="s">
        <v>46</v>
      </c>
      <c r="C70" t="s">
        <v>61</v>
      </c>
      <c r="F70" t="s">
        <v>62</v>
      </c>
      <c r="G70" s="1" t="s">
        <v>67</v>
      </c>
      <c r="I70" t="s">
        <v>200</v>
      </c>
      <c r="L70" t="s">
        <v>216</v>
      </c>
      <c r="M70" t="s">
        <v>54</v>
      </c>
      <c r="N70" t="s">
        <v>53</v>
      </c>
      <c r="Q70" t="s">
        <v>83</v>
      </c>
      <c r="R70" t="s">
        <v>202</v>
      </c>
      <c r="S70" s="1" t="s">
        <v>109</v>
      </c>
      <c r="T70" t="s">
        <v>85</v>
      </c>
      <c r="U70" t="s">
        <v>86</v>
      </c>
      <c r="W70" t="s">
        <v>114</v>
      </c>
      <c r="Z70" t="s">
        <v>258</v>
      </c>
      <c r="AA70" t="s">
        <v>259</v>
      </c>
      <c r="AB70" t="s">
        <v>257</v>
      </c>
      <c r="AC70">
        <v>52.558</v>
      </c>
      <c r="AD70">
        <v>5.9145000000000003</v>
      </c>
      <c r="AE70" t="s">
        <v>219</v>
      </c>
      <c r="AF70" s="4" t="s">
        <v>263</v>
      </c>
      <c r="AG70" t="s">
        <v>79</v>
      </c>
      <c r="AI70">
        <v>1500</v>
      </c>
      <c r="AJ70">
        <v>1850</v>
      </c>
      <c r="AK70">
        <f t="shared" si="22"/>
        <v>1675</v>
      </c>
      <c r="AL70">
        <f t="shared" si="19"/>
        <v>450</v>
      </c>
      <c r="AM70">
        <f t="shared" si="20"/>
        <v>100</v>
      </c>
      <c r="AN70">
        <f t="shared" si="21"/>
        <v>275</v>
      </c>
      <c r="AP70" t="s">
        <v>414</v>
      </c>
    </row>
    <row r="71" spans="1:42" x14ac:dyDescent="0.25">
      <c r="A71" s="8" t="s">
        <v>46</v>
      </c>
      <c r="C71" t="s">
        <v>68</v>
      </c>
      <c r="F71" t="s">
        <v>70</v>
      </c>
      <c r="G71" s="1" t="s">
        <v>108</v>
      </c>
      <c r="I71" t="s">
        <v>200</v>
      </c>
      <c r="L71" t="s">
        <v>216</v>
      </c>
      <c r="M71" t="s">
        <v>54</v>
      </c>
      <c r="N71" t="s">
        <v>53</v>
      </c>
      <c r="Q71" t="s">
        <v>83</v>
      </c>
      <c r="R71" t="s">
        <v>202</v>
      </c>
      <c r="S71" s="1" t="s">
        <v>109</v>
      </c>
      <c r="T71" t="s">
        <v>85</v>
      </c>
      <c r="U71" t="s">
        <v>86</v>
      </c>
      <c r="W71" t="s">
        <v>114</v>
      </c>
      <c r="Z71" t="s">
        <v>258</v>
      </c>
      <c r="AA71" t="s">
        <v>259</v>
      </c>
      <c r="AB71" t="s">
        <v>257</v>
      </c>
      <c r="AC71">
        <v>52.558</v>
      </c>
      <c r="AD71">
        <v>5.9145000000000003</v>
      </c>
      <c r="AE71" t="s">
        <v>219</v>
      </c>
      <c r="AF71" s="4" t="s">
        <v>263</v>
      </c>
      <c r="AG71" t="s">
        <v>79</v>
      </c>
      <c r="AI71">
        <v>1500</v>
      </c>
      <c r="AJ71">
        <v>1850</v>
      </c>
      <c r="AK71">
        <f t="shared" si="22"/>
        <v>1675</v>
      </c>
      <c r="AL71">
        <f t="shared" si="19"/>
        <v>450</v>
      </c>
      <c r="AM71">
        <f t="shared" si="20"/>
        <v>100</v>
      </c>
      <c r="AN71">
        <f t="shared" si="21"/>
        <v>275</v>
      </c>
      <c r="AP71" t="s">
        <v>414</v>
      </c>
    </row>
    <row r="72" spans="1:42" x14ac:dyDescent="0.25">
      <c r="A72" s="15" t="s">
        <v>130</v>
      </c>
      <c r="C72" t="s">
        <v>61</v>
      </c>
      <c r="F72" t="s">
        <v>262</v>
      </c>
      <c r="G72" s="1" t="s">
        <v>261</v>
      </c>
      <c r="I72" t="s">
        <v>200</v>
      </c>
      <c r="L72" t="s">
        <v>216</v>
      </c>
      <c r="M72" t="s">
        <v>54</v>
      </c>
      <c r="N72" t="s">
        <v>53</v>
      </c>
      <c r="Q72" t="s">
        <v>83</v>
      </c>
      <c r="R72" t="s">
        <v>202</v>
      </c>
      <c r="S72" s="1" t="s">
        <v>109</v>
      </c>
      <c r="T72" t="s">
        <v>85</v>
      </c>
      <c r="U72" t="s">
        <v>86</v>
      </c>
      <c r="W72" t="s">
        <v>114</v>
      </c>
      <c r="Z72" t="s">
        <v>258</v>
      </c>
      <c r="AA72" t="s">
        <v>259</v>
      </c>
      <c r="AB72" t="s">
        <v>257</v>
      </c>
      <c r="AC72">
        <v>52.558</v>
      </c>
      <c r="AD72">
        <v>5.9145000000000003</v>
      </c>
      <c r="AE72" t="s">
        <v>219</v>
      </c>
      <c r="AF72" s="4" t="s">
        <v>263</v>
      </c>
      <c r="AG72" t="s">
        <v>79</v>
      </c>
      <c r="AI72">
        <v>1500</v>
      </c>
      <c r="AJ72">
        <v>1850</v>
      </c>
      <c r="AK72">
        <f t="shared" si="22"/>
        <v>1675</v>
      </c>
      <c r="AL72">
        <f t="shared" si="19"/>
        <v>450</v>
      </c>
      <c r="AM72">
        <f t="shared" si="20"/>
        <v>100</v>
      </c>
      <c r="AN72">
        <f t="shared" si="21"/>
        <v>275</v>
      </c>
      <c r="AP72" t="s">
        <v>414</v>
      </c>
    </row>
    <row r="73" spans="1:42" x14ac:dyDescent="0.25">
      <c r="A73" s="8" t="s">
        <v>46</v>
      </c>
      <c r="C73" t="s">
        <v>145</v>
      </c>
      <c r="F73" t="s">
        <v>49</v>
      </c>
      <c r="G73" s="1" t="s">
        <v>252</v>
      </c>
      <c r="H73" s="1" t="s">
        <v>77</v>
      </c>
      <c r="I73" t="s">
        <v>200</v>
      </c>
      <c r="L73" t="s">
        <v>216</v>
      </c>
      <c r="M73" t="s">
        <v>54</v>
      </c>
      <c r="N73" t="s">
        <v>207</v>
      </c>
      <c r="Q73" t="s">
        <v>83</v>
      </c>
      <c r="R73" t="s">
        <v>202</v>
      </c>
      <c r="S73" s="1" t="s">
        <v>109</v>
      </c>
      <c r="T73" t="s">
        <v>85</v>
      </c>
      <c r="U73" t="s">
        <v>86</v>
      </c>
      <c r="W73" t="s">
        <v>114</v>
      </c>
      <c r="Z73" t="s">
        <v>258</v>
      </c>
      <c r="AA73" t="s">
        <v>259</v>
      </c>
      <c r="AB73" t="s">
        <v>257</v>
      </c>
      <c r="AC73">
        <v>52.558</v>
      </c>
      <c r="AD73">
        <v>5.9145000000000003</v>
      </c>
      <c r="AE73" t="s">
        <v>219</v>
      </c>
      <c r="AF73" s="4" t="s">
        <v>263</v>
      </c>
      <c r="AG73" t="s">
        <v>79</v>
      </c>
      <c r="AI73">
        <v>1500</v>
      </c>
      <c r="AJ73">
        <v>1850</v>
      </c>
      <c r="AK73">
        <f t="shared" si="22"/>
        <v>1675</v>
      </c>
      <c r="AL73">
        <f t="shared" si="19"/>
        <v>450</v>
      </c>
      <c r="AM73">
        <f t="shared" si="20"/>
        <v>100</v>
      </c>
      <c r="AN73">
        <f t="shared" si="21"/>
        <v>275</v>
      </c>
      <c r="AP73" t="s">
        <v>414</v>
      </c>
    </row>
    <row r="74" spans="1:42" x14ac:dyDescent="0.25">
      <c r="A74" s="8" t="s">
        <v>46</v>
      </c>
      <c r="C74" t="s">
        <v>68</v>
      </c>
      <c r="F74" t="s">
        <v>70</v>
      </c>
      <c r="G74" s="1" t="s">
        <v>67</v>
      </c>
      <c r="H74" s="1" t="s">
        <v>208</v>
      </c>
      <c r="I74" t="s">
        <v>200</v>
      </c>
      <c r="L74" t="s">
        <v>286</v>
      </c>
      <c r="M74" t="s">
        <v>54</v>
      </c>
      <c r="N74" t="s">
        <v>207</v>
      </c>
      <c r="Q74" t="s">
        <v>209</v>
      </c>
      <c r="R74" t="s">
        <v>202</v>
      </c>
      <c r="S74" s="1" t="s">
        <v>210</v>
      </c>
      <c r="T74" t="s">
        <v>211</v>
      </c>
      <c r="U74" t="s">
        <v>57</v>
      </c>
      <c r="W74" t="s">
        <v>113</v>
      </c>
      <c r="Z74" t="s">
        <v>258</v>
      </c>
      <c r="AA74" t="s">
        <v>259</v>
      </c>
      <c r="AB74" t="s">
        <v>257</v>
      </c>
      <c r="AC74">
        <v>52.558</v>
      </c>
      <c r="AD74">
        <v>5.9145000000000003</v>
      </c>
      <c r="AE74" t="s">
        <v>219</v>
      </c>
      <c r="AF74" s="4" t="s">
        <v>263</v>
      </c>
      <c r="AG74" t="s">
        <v>79</v>
      </c>
      <c r="AI74">
        <v>1500</v>
      </c>
      <c r="AJ74">
        <v>1850</v>
      </c>
      <c r="AK74">
        <f t="shared" si="22"/>
        <v>1675</v>
      </c>
      <c r="AL74">
        <f t="shared" si="19"/>
        <v>450</v>
      </c>
      <c r="AM74">
        <f t="shared" si="20"/>
        <v>100</v>
      </c>
      <c r="AN74">
        <f t="shared" si="21"/>
        <v>275</v>
      </c>
      <c r="AP74" t="s">
        <v>414</v>
      </c>
    </row>
    <row r="75" spans="1:42" x14ac:dyDescent="0.25">
      <c r="A75" s="9" t="s">
        <v>46</v>
      </c>
      <c r="C75" t="s">
        <v>61</v>
      </c>
      <c r="F75" t="s">
        <v>62</v>
      </c>
      <c r="G75" s="1" t="s">
        <v>67</v>
      </c>
      <c r="I75" t="s">
        <v>200</v>
      </c>
      <c r="L75" t="s">
        <v>216</v>
      </c>
      <c r="M75" t="s">
        <v>54</v>
      </c>
      <c r="N75" t="s">
        <v>53</v>
      </c>
      <c r="Q75" t="s">
        <v>83</v>
      </c>
      <c r="R75" t="s">
        <v>202</v>
      </c>
      <c r="S75" s="1" t="s">
        <v>109</v>
      </c>
      <c r="T75" t="s">
        <v>85</v>
      </c>
      <c r="U75" t="s">
        <v>86</v>
      </c>
      <c r="W75" t="s">
        <v>114</v>
      </c>
      <c r="Z75" t="s">
        <v>264</v>
      </c>
      <c r="AA75" t="s">
        <v>259</v>
      </c>
      <c r="AB75" t="s">
        <v>257</v>
      </c>
      <c r="AC75">
        <v>52.512500000000003</v>
      </c>
      <c r="AD75">
        <v>6.0944390000000004</v>
      </c>
      <c r="AE75" t="s">
        <v>105</v>
      </c>
      <c r="AF75" s="4" t="s">
        <v>265</v>
      </c>
      <c r="AG75" t="s">
        <v>79</v>
      </c>
      <c r="AI75">
        <v>1500</v>
      </c>
      <c r="AJ75">
        <v>1850</v>
      </c>
      <c r="AK75">
        <f t="shared" si="22"/>
        <v>1675</v>
      </c>
      <c r="AL75">
        <f t="shared" si="19"/>
        <v>450</v>
      </c>
      <c r="AM75">
        <f t="shared" si="20"/>
        <v>100</v>
      </c>
      <c r="AN75">
        <f t="shared" si="21"/>
        <v>275</v>
      </c>
      <c r="AP75" t="s">
        <v>414</v>
      </c>
    </row>
    <row r="76" spans="1:42" x14ac:dyDescent="0.25">
      <c r="A76" s="8" t="s">
        <v>46</v>
      </c>
      <c r="C76" t="s">
        <v>68</v>
      </c>
      <c r="F76" t="s">
        <v>70</v>
      </c>
      <c r="G76" s="1" t="s">
        <v>108</v>
      </c>
      <c r="I76" t="s">
        <v>200</v>
      </c>
      <c r="L76" t="s">
        <v>216</v>
      </c>
      <c r="M76" t="s">
        <v>54</v>
      </c>
      <c r="N76" t="s">
        <v>53</v>
      </c>
      <c r="Q76" t="s">
        <v>83</v>
      </c>
      <c r="R76" t="s">
        <v>202</v>
      </c>
      <c r="S76" s="1" t="s">
        <v>109</v>
      </c>
      <c r="T76" t="s">
        <v>85</v>
      </c>
      <c r="U76" t="s">
        <v>86</v>
      </c>
      <c r="W76" t="s">
        <v>114</v>
      </c>
      <c r="Z76" t="s">
        <v>264</v>
      </c>
      <c r="AA76" t="s">
        <v>259</v>
      </c>
      <c r="AB76" t="s">
        <v>257</v>
      </c>
      <c r="AC76">
        <v>52.512500000000003</v>
      </c>
      <c r="AD76">
        <v>6.0944390000000004</v>
      </c>
      <c r="AE76" t="s">
        <v>105</v>
      </c>
      <c r="AF76" s="4" t="s">
        <v>265</v>
      </c>
      <c r="AG76" t="s">
        <v>79</v>
      </c>
      <c r="AI76">
        <v>1500</v>
      </c>
      <c r="AJ76">
        <v>1850</v>
      </c>
      <c r="AK76">
        <f t="shared" si="22"/>
        <v>1675</v>
      </c>
      <c r="AL76">
        <f t="shared" si="19"/>
        <v>450</v>
      </c>
      <c r="AM76">
        <f t="shared" si="20"/>
        <v>100</v>
      </c>
      <c r="AN76">
        <f t="shared" si="21"/>
        <v>275</v>
      </c>
      <c r="AP76" t="s">
        <v>414</v>
      </c>
    </row>
    <row r="77" spans="1:42" x14ac:dyDescent="0.25">
      <c r="A77" s="8" t="s">
        <v>46</v>
      </c>
      <c r="C77" t="s">
        <v>145</v>
      </c>
      <c r="F77" t="s">
        <v>49</v>
      </c>
      <c r="G77" s="1" t="s">
        <v>252</v>
      </c>
      <c r="I77" t="s">
        <v>200</v>
      </c>
      <c r="L77" t="s">
        <v>216</v>
      </c>
      <c r="M77" t="s">
        <v>54</v>
      </c>
      <c r="N77" t="s">
        <v>53</v>
      </c>
      <c r="Q77" t="s">
        <v>83</v>
      </c>
      <c r="R77" t="s">
        <v>202</v>
      </c>
      <c r="S77" s="1" t="s">
        <v>109</v>
      </c>
      <c r="T77" t="s">
        <v>85</v>
      </c>
      <c r="U77" t="s">
        <v>86</v>
      </c>
      <c r="W77" t="s">
        <v>114</v>
      </c>
      <c r="Z77" t="s">
        <v>264</v>
      </c>
      <c r="AA77" t="s">
        <v>259</v>
      </c>
      <c r="AB77" t="s">
        <v>257</v>
      </c>
      <c r="AC77">
        <v>52.512500000000003</v>
      </c>
      <c r="AD77">
        <v>6.0944390000000004</v>
      </c>
      <c r="AE77" t="s">
        <v>105</v>
      </c>
      <c r="AF77" s="4" t="s">
        <v>265</v>
      </c>
      <c r="AG77" t="s">
        <v>79</v>
      </c>
      <c r="AI77">
        <v>1500</v>
      </c>
      <c r="AJ77">
        <v>1850</v>
      </c>
      <c r="AK77">
        <f t="shared" si="22"/>
        <v>1675</v>
      </c>
      <c r="AL77">
        <f t="shared" si="19"/>
        <v>450</v>
      </c>
      <c r="AM77">
        <f t="shared" si="20"/>
        <v>100</v>
      </c>
      <c r="AN77">
        <f t="shared" si="21"/>
        <v>275</v>
      </c>
      <c r="AP77" t="s">
        <v>414</v>
      </c>
    </row>
    <row r="78" spans="1:42" x14ac:dyDescent="0.25">
      <c r="A78" s="15" t="s">
        <v>130</v>
      </c>
      <c r="C78" t="s">
        <v>194</v>
      </c>
      <c r="F78" t="s">
        <v>102</v>
      </c>
      <c r="G78" s="1" t="s">
        <v>104</v>
      </c>
      <c r="I78" t="s">
        <v>200</v>
      </c>
      <c r="L78" t="s">
        <v>216</v>
      </c>
      <c r="M78" t="s">
        <v>54</v>
      </c>
      <c r="N78" t="s">
        <v>53</v>
      </c>
      <c r="Q78" t="s">
        <v>83</v>
      </c>
      <c r="R78" t="s">
        <v>202</v>
      </c>
      <c r="S78" s="1" t="s">
        <v>109</v>
      </c>
      <c r="T78" t="s">
        <v>85</v>
      </c>
      <c r="U78" t="s">
        <v>86</v>
      </c>
      <c r="W78" t="s">
        <v>114</v>
      </c>
      <c r="Z78" t="s">
        <v>264</v>
      </c>
      <c r="AA78" t="s">
        <v>259</v>
      </c>
      <c r="AB78" t="s">
        <v>257</v>
      </c>
      <c r="AC78">
        <v>52.512500000000003</v>
      </c>
      <c r="AD78">
        <v>6.0944390000000004</v>
      </c>
      <c r="AE78" t="s">
        <v>105</v>
      </c>
      <c r="AF78" s="4" t="s">
        <v>265</v>
      </c>
      <c r="AG78" t="s">
        <v>79</v>
      </c>
      <c r="AI78">
        <v>1500</v>
      </c>
      <c r="AJ78">
        <v>1850</v>
      </c>
      <c r="AK78">
        <f t="shared" si="22"/>
        <v>1675</v>
      </c>
      <c r="AL78">
        <f t="shared" si="19"/>
        <v>450</v>
      </c>
      <c r="AM78">
        <f t="shared" si="20"/>
        <v>100</v>
      </c>
      <c r="AN78">
        <f t="shared" si="21"/>
        <v>275</v>
      </c>
      <c r="AP78" t="s">
        <v>414</v>
      </c>
    </row>
    <row r="79" spans="1:42" x14ac:dyDescent="0.25">
      <c r="A79" s="15" t="s">
        <v>130</v>
      </c>
      <c r="C79" t="s">
        <v>247</v>
      </c>
      <c r="F79" t="s">
        <v>246</v>
      </c>
      <c r="G79" s="1" t="s">
        <v>266</v>
      </c>
      <c r="H79" s="1" t="s">
        <v>267</v>
      </c>
      <c r="I79" t="s">
        <v>200</v>
      </c>
      <c r="L79" t="s">
        <v>216</v>
      </c>
      <c r="M79" t="s">
        <v>54</v>
      </c>
      <c r="N79" t="s">
        <v>207</v>
      </c>
      <c r="Q79" t="s">
        <v>288</v>
      </c>
      <c r="R79" t="s">
        <v>202</v>
      </c>
      <c r="S79" s="1" t="s">
        <v>109</v>
      </c>
      <c r="T79" t="s">
        <v>85</v>
      </c>
      <c r="U79" t="s">
        <v>86</v>
      </c>
      <c r="W79" t="s">
        <v>114</v>
      </c>
      <c r="Z79" t="s">
        <v>264</v>
      </c>
      <c r="AA79" t="s">
        <v>259</v>
      </c>
      <c r="AB79" t="s">
        <v>257</v>
      </c>
      <c r="AC79">
        <v>52.512500000000003</v>
      </c>
      <c r="AD79">
        <v>6.0944390000000004</v>
      </c>
      <c r="AE79" t="s">
        <v>105</v>
      </c>
      <c r="AF79" s="4" t="s">
        <v>265</v>
      </c>
      <c r="AG79" t="s">
        <v>79</v>
      </c>
      <c r="AI79">
        <v>1500</v>
      </c>
      <c r="AJ79">
        <v>1850</v>
      </c>
      <c r="AK79">
        <f t="shared" si="22"/>
        <v>1675</v>
      </c>
      <c r="AL79">
        <f t="shared" si="19"/>
        <v>450</v>
      </c>
      <c r="AM79">
        <f t="shared" si="20"/>
        <v>100</v>
      </c>
      <c r="AN79">
        <f t="shared" si="21"/>
        <v>275</v>
      </c>
      <c r="AP79" t="s">
        <v>414</v>
      </c>
    </row>
    <row r="80" spans="1:42" x14ac:dyDescent="0.25">
      <c r="A80" s="9" t="s">
        <v>46</v>
      </c>
      <c r="C80" t="s">
        <v>61</v>
      </c>
      <c r="F80" t="s">
        <v>62</v>
      </c>
      <c r="G80" s="1" t="s">
        <v>108</v>
      </c>
      <c r="H80" s="1" t="s">
        <v>107</v>
      </c>
      <c r="I80" t="s">
        <v>351</v>
      </c>
      <c r="L80" t="s">
        <v>272</v>
      </c>
      <c r="M80" t="s">
        <v>54</v>
      </c>
      <c r="N80" t="s">
        <v>53</v>
      </c>
      <c r="Q80" t="s">
        <v>83</v>
      </c>
      <c r="R80" t="s">
        <v>276</v>
      </c>
      <c r="S80" s="1" t="s">
        <v>289</v>
      </c>
      <c r="T80" t="s">
        <v>85</v>
      </c>
      <c r="U80" t="s">
        <v>86</v>
      </c>
      <c r="W80" t="s">
        <v>114</v>
      </c>
      <c r="Z80" t="s">
        <v>269</v>
      </c>
      <c r="AA80" t="s">
        <v>270</v>
      </c>
      <c r="AB80" t="s">
        <v>268</v>
      </c>
      <c r="AC80">
        <v>61.254741000000003</v>
      </c>
      <c r="AD80">
        <v>22.859977000000001</v>
      </c>
      <c r="AE80" t="s">
        <v>219</v>
      </c>
      <c r="AF80" s="4" t="s">
        <v>271</v>
      </c>
      <c r="AG80" t="s">
        <v>79</v>
      </c>
      <c r="AI80">
        <v>600</v>
      </c>
      <c r="AJ80">
        <v>1200</v>
      </c>
      <c r="AK80">
        <f t="shared" si="22"/>
        <v>900</v>
      </c>
      <c r="AL80">
        <f t="shared" si="19"/>
        <v>1350</v>
      </c>
      <c r="AM80">
        <f t="shared" si="20"/>
        <v>750</v>
      </c>
      <c r="AN80">
        <f t="shared" si="21"/>
        <v>1050</v>
      </c>
      <c r="AP80" t="s">
        <v>414</v>
      </c>
    </row>
    <row r="81" spans="1:42" x14ac:dyDescent="0.25">
      <c r="A81" s="16" t="s">
        <v>274</v>
      </c>
      <c r="C81" t="s">
        <v>275</v>
      </c>
      <c r="I81" t="s">
        <v>351</v>
      </c>
      <c r="L81" t="s">
        <v>272</v>
      </c>
      <c r="M81" t="s">
        <v>54</v>
      </c>
      <c r="N81" t="s">
        <v>273</v>
      </c>
      <c r="Q81" t="s">
        <v>58</v>
      </c>
      <c r="R81" t="s">
        <v>276</v>
      </c>
      <c r="S81" t="s">
        <v>58</v>
      </c>
      <c r="T81" t="s">
        <v>58</v>
      </c>
      <c r="U81" t="s">
        <v>58</v>
      </c>
      <c r="W81" t="s">
        <v>58</v>
      </c>
      <c r="Z81" t="s">
        <v>269</v>
      </c>
      <c r="AA81" t="s">
        <v>270</v>
      </c>
      <c r="AB81" t="s">
        <v>268</v>
      </c>
      <c r="AC81">
        <v>61.254741000000003</v>
      </c>
      <c r="AD81">
        <v>22.859977000000001</v>
      </c>
      <c r="AE81" t="s">
        <v>219</v>
      </c>
      <c r="AF81" s="4" t="s">
        <v>271</v>
      </c>
      <c r="AG81" t="s">
        <v>79</v>
      </c>
      <c r="AI81">
        <v>600</v>
      </c>
      <c r="AJ81">
        <v>1200</v>
      </c>
      <c r="AK81">
        <f t="shared" si="22"/>
        <v>900</v>
      </c>
      <c r="AL81">
        <f t="shared" si="19"/>
        <v>1350</v>
      </c>
      <c r="AM81">
        <f t="shared" si="20"/>
        <v>750</v>
      </c>
      <c r="AN81">
        <f t="shared" si="21"/>
        <v>1050</v>
      </c>
      <c r="AP81" t="s">
        <v>414</v>
      </c>
    </row>
    <row r="82" spans="1:42" x14ac:dyDescent="0.25">
      <c r="A82" s="8" t="s">
        <v>46</v>
      </c>
      <c r="C82" t="s">
        <v>145</v>
      </c>
      <c r="F82" t="s">
        <v>49</v>
      </c>
      <c r="G82" s="1" t="s">
        <v>252</v>
      </c>
      <c r="H82" s="1" t="s">
        <v>77</v>
      </c>
      <c r="I82" t="s">
        <v>277</v>
      </c>
      <c r="L82" s="4" t="s">
        <v>287</v>
      </c>
      <c r="M82" t="s">
        <v>54</v>
      </c>
      <c r="N82" t="s">
        <v>53</v>
      </c>
      <c r="Q82" t="s">
        <v>83</v>
      </c>
      <c r="R82" t="s">
        <v>56</v>
      </c>
      <c r="S82" s="1" t="s">
        <v>109</v>
      </c>
      <c r="T82" t="s">
        <v>85</v>
      </c>
      <c r="U82" t="s">
        <v>86</v>
      </c>
      <c r="W82" t="s">
        <v>114</v>
      </c>
      <c r="Z82" t="s">
        <v>290</v>
      </c>
      <c r="AA82" t="s">
        <v>292</v>
      </c>
      <c r="AB82" t="s">
        <v>291</v>
      </c>
      <c r="AC82" s="17"/>
      <c r="AD82" s="17"/>
      <c r="AE82" s="17"/>
      <c r="AF82" s="4" t="s">
        <v>293</v>
      </c>
      <c r="AG82" t="s">
        <v>294</v>
      </c>
      <c r="AI82">
        <v>600</v>
      </c>
      <c r="AJ82">
        <v>800</v>
      </c>
      <c r="AK82">
        <f t="shared" si="22"/>
        <v>700</v>
      </c>
      <c r="AL82">
        <f t="shared" si="19"/>
        <v>1350</v>
      </c>
      <c r="AM82">
        <f t="shared" si="20"/>
        <v>1150</v>
      </c>
      <c r="AN82">
        <f t="shared" si="21"/>
        <v>1250</v>
      </c>
      <c r="AP82" t="s">
        <v>413</v>
      </c>
    </row>
    <row r="83" spans="1:42" x14ac:dyDescent="0.25">
      <c r="A83" s="9" t="s">
        <v>46</v>
      </c>
      <c r="C83" t="s">
        <v>61</v>
      </c>
      <c r="F83" t="s">
        <v>62</v>
      </c>
      <c r="G83" s="1" t="s">
        <v>108</v>
      </c>
      <c r="H83" t="s">
        <v>107</v>
      </c>
      <c r="I83" t="s">
        <v>304</v>
      </c>
      <c r="L83" t="s">
        <v>81</v>
      </c>
      <c r="M83" t="s">
        <v>54</v>
      </c>
      <c r="N83" t="s">
        <v>53</v>
      </c>
      <c r="P83" t="s">
        <v>58</v>
      </c>
      <c r="Q83" t="s">
        <v>83</v>
      </c>
      <c r="R83" t="s">
        <v>82</v>
      </c>
      <c r="S83" s="1" t="s">
        <v>109</v>
      </c>
      <c r="T83" t="s">
        <v>111</v>
      </c>
      <c r="U83" s="2" t="s">
        <v>86</v>
      </c>
      <c r="W83" t="s">
        <v>114</v>
      </c>
      <c r="Z83" t="s">
        <v>297</v>
      </c>
      <c r="AA83" s="17" t="s">
        <v>298</v>
      </c>
      <c r="AB83" t="s">
        <v>158</v>
      </c>
      <c r="AC83" s="17">
        <v>35.828600000000002</v>
      </c>
      <c r="AD83" s="17">
        <v>129.2174</v>
      </c>
      <c r="AE83" s="17" t="s">
        <v>219</v>
      </c>
      <c r="AF83" s="4" t="s">
        <v>296</v>
      </c>
      <c r="AG83" t="s">
        <v>295</v>
      </c>
      <c r="AP83" t="s">
        <v>414</v>
      </c>
    </row>
    <row r="84" spans="1:42" x14ac:dyDescent="0.25">
      <c r="A84" s="8" t="s">
        <v>46</v>
      </c>
      <c r="C84" t="s">
        <v>68</v>
      </c>
      <c r="F84" t="s">
        <v>70</v>
      </c>
      <c r="G84" s="1" t="s">
        <v>67</v>
      </c>
      <c r="H84" t="s">
        <v>169</v>
      </c>
      <c r="I84" t="s">
        <v>304</v>
      </c>
      <c r="L84" t="s">
        <v>81</v>
      </c>
      <c r="M84" t="s">
        <v>54</v>
      </c>
      <c r="N84" t="s">
        <v>53</v>
      </c>
      <c r="P84" t="s">
        <v>58</v>
      </c>
      <c r="Q84" t="s">
        <v>83</v>
      </c>
      <c r="R84" t="s">
        <v>82</v>
      </c>
      <c r="S84" s="1" t="s">
        <v>109</v>
      </c>
      <c r="T84" t="s">
        <v>111</v>
      </c>
      <c r="U84" s="2" t="s">
        <v>86</v>
      </c>
      <c r="W84" t="s">
        <v>114</v>
      </c>
      <c r="Z84" t="s">
        <v>297</v>
      </c>
      <c r="AA84" s="17" t="s">
        <v>298</v>
      </c>
      <c r="AB84" t="s">
        <v>158</v>
      </c>
      <c r="AC84" s="17">
        <v>35.828600000000002</v>
      </c>
      <c r="AD84" s="17">
        <v>129.2174</v>
      </c>
      <c r="AE84" s="17" t="s">
        <v>219</v>
      </c>
      <c r="AF84" s="4" t="s">
        <v>296</v>
      </c>
      <c r="AG84" t="s">
        <v>295</v>
      </c>
      <c r="AP84" t="s">
        <v>414</v>
      </c>
    </row>
    <row r="85" spans="1:42" x14ac:dyDescent="0.25">
      <c r="A85" s="8" t="s">
        <v>46</v>
      </c>
      <c r="C85" t="s">
        <v>145</v>
      </c>
      <c r="F85" t="s">
        <v>49</v>
      </c>
      <c r="G85" s="1" t="s">
        <v>252</v>
      </c>
      <c r="H85" s="1" t="s">
        <v>77</v>
      </c>
      <c r="I85" t="s">
        <v>299</v>
      </c>
      <c r="L85" t="s">
        <v>216</v>
      </c>
      <c r="M85" t="s">
        <v>54</v>
      </c>
      <c r="N85" t="s">
        <v>53</v>
      </c>
      <c r="Q85" t="s">
        <v>83</v>
      </c>
      <c r="R85" t="s">
        <v>202</v>
      </c>
      <c r="S85" s="1" t="s">
        <v>109</v>
      </c>
      <c r="T85" t="s">
        <v>85</v>
      </c>
      <c r="U85" t="s">
        <v>86</v>
      </c>
      <c r="W85" t="s">
        <v>114</v>
      </c>
      <c r="Z85" t="s">
        <v>301</v>
      </c>
      <c r="AA85" s="17" t="s">
        <v>302</v>
      </c>
      <c r="AB85" s="17" t="s">
        <v>303</v>
      </c>
      <c r="AC85" s="17">
        <v>35.774700000000003</v>
      </c>
      <c r="AD85">
        <v>-85.557049000000006</v>
      </c>
      <c r="AE85" s="17" t="s">
        <v>219</v>
      </c>
      <c r="AF85" s="4" t="s">
        <v>300</v>
      </c>
      <c r="AG85" t="s">
        <v>66</v>
      </c>
      <c r="AI85">
        <v>2220</v>
      </c>
      <c r="AJ85">
        <f>AI85+135</f>
        <v>2355</v>
      </c>
      <c r="AK85">
        <f t="shared" si="22"/>
        <v>2287.5</v>
      </c>
      <c r="AL85">
        <v>2220</v>
      </c>
      <c r="AM85">
        <f>AL85+135</f>
        <v>2355</v>
      </c>
      <c r="AN85">
        <f t="shared" ref="AN85" si="23">(AL85+AM85)/2</f>
        <v>2287.5</v>
      </c>
      <c r="AP85" t="s">
        <v>413</v>
      </c>
    </row>
    <row r="86" spans="1:42" x14ac:dyDescent="0.25">
      <c r="A86" s="9" t="s">
        <v>46</v>
      </c>
      <c r="C86" t="s">
        <v>61</v>
      </c>
      <c r="F86" t="s">
        <v>62</v>
      </c>
      <c r="G86" s="1" t="s">
        <v>108</v>
      </c>
      <c r="H86" t="s">
        <v>107</v>
      </c>
      <c r="I86" t="s">
        <v>299</v>
      </c>
      <c r="L86" t="s">
        <v>216</v>
      </c>
      <c r="M86" t="s">
        <v>54</v>
      </c>
      <c r="N86" t="s">
        <v>53</v>
      </c>
      <c r="Q86" t="s">
        <v>83</v>
      </c>
      <c r="R86" t="s">
        <v>202</v>
      </c>
      <c r="S86" s="1" t="s">
        <v>109</v>
      </c>
      <c r="T86" t="s">
        <v>85</v>
      </c>
      <c r="U86" t="s">
        <v>86</v>
      </c>
      <c r="W86" t="s">
        <v>114</v>
      </c>
      <c r="Z86" t="s">
        <v>301</v>
      </c>
      <c r="AA86" s="17" t="s">
        <v>302</v>
      </c>
      <c r="AB86" s="17" t="s">
        <v>303</v>
      </c>
      <c r="AC86" s="17">
        <v>35.774700000000003</v>
      </c>
      <c r="AD86">
        <v>-85.557049000000006</v>
      </c>
      <c r="AE86" s="17" t="s">
        <v>219</v>
      </c>
      <c r="AF86" s="4" t="s">
        <v>300</v>
      </c>
      <c r="AG86" t="s">
        <v>66</v>
      </c>
      <c r="AI86">
        <v>2220</v>
      </c>
      <c r="AJ86">
        <f>AI86+135</f>
        <v>2355</v>
      </c>
      <c r="AK86">
        <f t="shared" si="22"/>
        <v>2287.5</v>
      </c>
      <c r="AL86">
        <v>2220</v>
      </c>
      <c r="AM86">
        <f>AL86+135</f>
        <v>2355</v>
      </c>
      <c r="AN86">
        <f>AK86+1950-1</f>
        <v>4236.5</v>
      </c>
      <c r="AP86" t="s">
        <v>413</v>
      </c>
    </row>
    <row r="87" spans="1:42" x14ac:dyDescent="0.25">
      <c r="A87" s="8" t="s">
        <v>46</v>
      </c>
      <c r="C87" t="s">
        <v>68</v>
      </c>
      <c r="F87" t="s">
        <v>70</v>
      </c>
      <c r="G87" s="1" t="s">
        <v>108</v>
      </c>
      <c r="I87" t="s">
        <v>305</v>
      </c>
      <c r="L87" t="s">
        <v>306</v>
      </c>
      <c r="M87" t="s">
        <v>54</v>
      </c>
      <c r="N87" t="s">
        <v>53</v>
      </c>
      <c r="Q87" t="s">
        <v>83</v>
      </c>
      <c r="R87" t="s">
        <v>82</v>
      </c>
      <c r="S87" s="1" t="s">
        <v>109</v>
      </c>
      <c r="T87" t="s">
        <v>85</v>
      </c>
      <c r="U87" t="s">
        <v>86</v>
      </c>
      <c r="W87" t="s">
        <v>114</v>
      </c>
      <c r="Z87" s="20" t="s">
        <v>311</v>
      </c>
      <c r="AA87" s="20" t="s">
        <v>309</v>
      </c>
      <c r="AB87" s="20" t="s">
        <v>308</v>
      </c>
      <c r="AC87" s="20" t="s">
        <v>310</v>
      </c>
      <c r="AD87" s="20" t="s">
        <v>312</v>
      </c>
      <c r="AE87" s="17" t="s">
        <v>219</v>
      </c>
      <c r="AF87" s="4" t="s">
        <v>148</v>
      </c>
      <c r="AG87" s="17" t="s">
        <v>106</v>
      </c>
      <c r="AI87">
        <v>1701</v>
      </c>
      <c r="AJ87">
        <v>1800</v>
      </c>
      <c r="AK87">
        <f t="shared" si="22"/>
        <v>1750.5</v>
      </c>
      <c r="AL87">
        <f>AI87+1950</f>
        <v>3651</v>
      </c>
      <c r="AM87">
        <f>AJ87+1950</f>
        <v>3750</v>
      </c>
      <c r="AN87">
        <f t="shared" ref="AN87:AN103" si="24">AK87+1950-1</f>
        <v>3699.5</v>
      </c>
      <c r="AP87" t="s">
        <v>413</v>
      </c>
    </row>
    <row r="88" spans="1:42" x14ac:dyDescent="0.25">
      <c r="A88" s="15" t="s">
        <v>130</v>
      </c>
      <c r="C88" t="s">
        <v>247</v>
      </c>
      <c r="F88" t="s">
        <v>246</v>
      </c>
      <c r="G88" s="1" t="s">
        <v>266</v>
      </c>
      <c r="I88" t="s">
        <v>305</v>
      </c>
      <c r="L88" t="s">
        <v>306</v>
      </c>
      <c r="M88" t="s">
        <v>54</v>
      </c>
      <c r="N88" t="s">
        <v>53</v>
      </c>
      <c r="Q88" t="s">
        <v>83</v>
      </c>
      <c r="R88" t="s">
        <v>82</v>
      </c>
      <c r="S88" s="1" t="s">
        <v>109</v>
      </c>
      <c r="T88" t="s">
        <v>85</v>
      </c>
      <c r="U88" t="s">
        <v>86</v>
      </c>
      <c r="V88" t="s">
        <v>307</v>
      </c>
      <c r="W88" t="s">
        <v>114</v>
      </c>
      <c r="Z88" s="20" t="s">
        <v>311</v>
      </c>
      <c r="AA88" s="20" t="s">
        <v>309</v>
      </c>
      <c r="AB88" s="20" t="s">
        <v>308</v>
      </c>
      <c r="AC88" s="20" t="s">
        <v>310</v>
      </c>
      <c r="AD88" s="20" t="s">
        <v>312</v>
      </c>
      <c r="AE88" s="17" t="s">
        <v>219</v>
      </c>
      <c r="AF88" s="4" t="s">
        <v>148</v>
      </c>
      <c r="AG88" s="17" t="s">
        <v>106</v>
      </c>
      <c r="AI88">
        <v>1701</v>
      </c>
      <c r="AJ88">
        <v>1800</v>
      </c>
      <c r="AK88">
        <f t="shared" si="22"/>
        <v>1750.5</v>
      </c>
      <c r="AL88">
        <f t="shared" ref="AL88:AL103" si="25">AI88+1950</f>
        <v>3651</v>
      </c>
      <c r="AM88">
        <f t="shared" ref="AM88:AM103" si="26">AJ88+1950</f>
        <v>3750</v>
      </c>
      <c r="AN88">
        <f t="shared" si="24"/>
        <v>3699.5</v>
      </c>
      <c r="AP88" t="s">
        <v>413</v>
      </c>
    </row>
    <row r="89" spans="1:42" x14ac:dyDescent="0.25">
      <c r="A89" s="15" t="s">
        <v>130</v>
      </c>
      <c r="C89" t="s">
        <v>247</v>
      </c>
      <c r="F89" t="s">
        <v>246</v>
      </c>
      <c r="G89" s="1" t="s">
        <v>266</v>
      </c>
      <c r="I89" t="s">
        <v>318</v>
      </c>
      <c r="L89" t="s">
        <v>317</v>
      </c>
      <c r="M89" t="s">
        <v>54</v>
      </c>
      <c r="N89" t="s">
        <v>53</v>
      </c>
      <c r="Q89" t="s">
        <v>58</v>
      </c>
      <c r="R89" t="s">
        <v>58</v>
      </c>
      <c r="S89" t="s">
        <v>58</v>
      </c>
      <c r="T89" t="s">
        <v>58</v>
      </c>
      <c r="U89" t="s">
        <v>58</v>
      </c>
      <c r="W89" t="s">
        <v>58</v>
      </c>
      <c r="Z89" t="s">
        <v>313</v>
      </c>
      <c r="AA89" s="17" t="s">
        <v>314</v>
      </c>
      <c r="AB89" s="17" t="s">
        <v>308</v>
      </c>
      <c r="AC89" s="17">
        <v>51.866663199999998</v>
      </c>
      <c r="AD89">
        <v>-127.8666632</v>
      </c>
      <c r="AE89" s="17" t="s">
        <v>219</v>
      </c>
      <c r="AF89" s="4" t="s">
        <v>148</v>
      </c>
      <c r="AG89" s="17" t="s">
        <v>106</v>
      </c>
      <c r="AI89">
        <v>1701</v>
      </c>
      <c r="AJ89">
        <v>1800</v>
      </c>
      <c r="AK89">
        <f t="shared" si="22"/>
        <v>1750.5</v>
      </c>
      <c r="AL89">
        <f t="shared" si="25"/>
        <v>3651</v>
      </c>
      <c r="AM89">
        <f t="shared" si="26"/>
        <v>3750</v>
      </c>
      <c r="AN89">
        <f t="shared" si="24"/>
        <v>3699.5</v>
      </c>
      <c r="AP89" t="s">
        <v>413</v>
      </c>
    </row>
    <row r="90" spans="1:42" x14ac:dyDescent="0.25">
      <c r="A90" s="9" t="s">
        <v>46</v>
      </c>
      <c r="C90" t="s">
        <v>61</v>
      </c>
      <c r="F90" t="s">
        <v>62</v>
      </c>
      <c r="G90" s="1" t="s">
        <v>108</v>
      </c>
      <c r="H90" s="1" t="s">
        <v>107</v>
      </c>
      <c r="I90" t="s">
        <v>318</v>
      </c>
      <c r="L90" t="s">
        <v>317</v>
      </c>
      <c r="M90" t="s">
        <v>54</v>
      </c>
      <c r="N90" t="s">
        <v>53</v>
      </c>
      <c r="Q90" t="s">
        <v>83</v>
      </c>
      <c r="R90" t="s">
        <v>58</v>
      </c>
      <c r="S90" s="1" t="s">
        <v>109</v>
      </c>
      <c r="T90" t="s">
        <v>85</v>
      </c>
      <c r="U90" t="s">
        <v>86</v>
      </c>
      <c r="W90" t="s">
        <v>114</v>
      </c>
      <c r="Z90" t="s">
        <v>313</v>
      </c>
      <c r="AA90" s="17" t="s">
        <v>314</v>
      </c>
      <c r="AB90" s="17" t="s">
        <v>308</v>
      </c>
      <c r="AC90" s="17">
        <v>51.866663199999998</v>
      </c>
      <c r="AD90">
        <v>-127.8666632</v>
      </c>
      <c r="AE90" s="17" t="s">
        <v>219</v>
      </c>
      <c r="AF90" s="4" t="s">
        <v>148</v>
      </c>
      <c r="AG90" s="17" t="s">
        <v>106</v>
      </c>
      <c r="AI90">
        <v>1701</v>
      </c>
      <c r="AJ90">
        <v>1800</v>
      </c>
      <c r="AK90">
        <f t="shared" si="22"/>
        <v>1750.5</v>
      </c>
      <c r="AL90">
        <f t="shared" si="25"/>
        <v>3651</v>
      </c>
      <c r="AM90">
        <f t="shared" si="26"/>
        <v>3750</v>
      </c>
      <c r="AN90">
        <f t="shared" si="24"/>
        <v>3699.5</v>
      </c>
      <c r="AP90" t="s">
        <v>413</v>
      </c>
    </row>
    <row r="91" spans="1:42" x14ac:dyDescent="0.25">
      <c r="A91" s="15" t="s">
        <v>130</v>
      </c>
      <c r="C91" t="s">
        <v>153</v>
      </c>
      <c r="F91" t="s">
        <v>154</v>
      </c>
      <c r="G91" s="1" t="s">
        <v>315</v>
      </c>
      <c r="H91" s="1" t="s">
        <v>316</v>
      </c>
      <c r="I91" t="s">
        <v>318</v>
      </c>
      <c r="L91" t="s">
        <v>317</v>
      </c>
      <c r="M91" t="s">
        <v>54</v>
      </c>
      <c r="N91" t="s">
        <v>53</v>
      </c>
      <c r="Q91" t="s">
        <v>58</v>
      </c>
      <c r="R91" t="s">
        <v>58</v>
      </c>
      <c r="S91" t="s">
        <v>58</v>
      </c>
      <c r="T91" t="s">
        <v>58</v>
      </c>
      <c r="U91" t="s">
        <v>58</v>
      </c>
      <c r="W91" t="s">
        <v>58</v>
      </c>
      <c r="Z91" t="s">
        <v>313</v>
      </c>
      <c r="AA91" s="17" t="s">
        <v>314</v>
      </c>
      <c r="AB91" s="17" t="s">
        <v>308</v>
      </c>
      <c r="AC91" s="17">
        <v>51.866663199999998</v>
      </c>
      <c r="AD91">
        <v>-127.8666632</v>
      </c>
      <c r="AE91" s="17" t="s">
        <v>219</v>
      </c>
      <c r="AF91" s="4" t="s">
        <v>148</v>
      </c>
      <c r="AG91" s="17" t="s">
        <v>106</v>
      </c>
      <c r="AI91">
        <v>1701</v>
      </c>
      <c r="AJ91">
        <v>1800</v>
      </c>
      <c r="AK91">
        <f t="shared" si="22"/>
        <v>1750.5</v>
      </c>
      <c r="AL91">
        <f t="shared" si="25"/>
        <v>3651</v>
      </c>
      <c r="AM91">
        <f t="shared" si="26"/>
        <v>3750</v>
      </c>
      <c r="AN91">
        <f t="shared" si="24"/>
        <v>3699.5</v>
      </c>
      <c r="AP91" t="s">
        <v>413</v>
      </c>
    </row>
    <row r="92" spans="1:42" ht="30" x14ac:dyDescent="0.25">
      <c r="A92" s="8" t="s">
        <v>46</v>
      </c>
      <c r="C92" t="s">
        <v>68</v>
      </c>
      <c r="F92" t="s">
        <v>70</v>
      </c>
      <c r="G92" s="1" t="s">
        <v>67</v>
      </c>
      <c r="H92" t="s">
        <v>169</v>
      </c>
      <c r="I92" t="s">
        <v>319</v>
      </c>
      <c r="L92" t="s">
        <v>324</v>
      </c>
      <c r="M92" t="s">
        <v>54</v>
      </c>
      <c r="N92" t="s">
        <v>53</v>
      </c>
      <c r="Q92" t="s">
        <v>83</v>
      </c>
      <c r="R92" t="s">
        <v>56</v>
      </c>
      <c r="S92" s="1" t="s">
        <v>109</v>
      </c>
      <c r="T92" t="s">
        <v>85</v>
      </c>
      <c r="U92" t="s">
        <v>86</v>
      </c>
      <c r="W92" t="s">
        <v>114</v>
      </c>
      <c r="Z92" t="s">
        <v>323</v>
      </c>
      <c r="AA92" s="17" t="s">
        <v>322</v>
      </c>
      <c r="AB92" s="17" t="s">
        <v>321</v>
      </c>
      <c r="AC92" s="17">
        <v>50.822958643740499</v>
      </c>
      <c r="AD92">
        <v>-0.14359300230649499</v>
      </c>
      <c r="AE92" s="17" t="s">
        <v>219</v>
      </c>
      <c r="AF92" s="4" t="s">
        <v>320</v>
      </c>
      <c r="AG92" s="17" t="s">
        <v>106</v>
      </c>
      <c r="AI92">
        <v>1601</v>
      </c>
      <c r="AJ92">
        <v>1800</v>
      </c>
      <c r="AK92">
        <f t="shared" si="22"/>
        <v>1700.5</v>
      </c>
      <c r="AL92">
        <f t="shared" si="25"/>
        <v>3551</v>
      </c>
      <c r="AM92">
        <f t="shared" si="26"/>
        <v>3750</v>
      </c>
      <c r="AN92">
        <f t="shared" si="24"/>
        <v>3649.5</v>
      </c>
      <c r="AP92" t="s">
        <v>414</v>
      </c>
    </row>
    <row r="93" spans="1:42" ht="30" x14ac:dyDescent="0.25">
      <c r="A93" s="9" t="s">
        <v>46</v>
      </c>
      <c r="C93" t="s">
        <v>61</v>
      </c>
      <c r="F93" t="s">
        <v>62</v>
      </c>
      <c r="G93" s="1" t="s">
        <v>108</v>
      </c>
      <c r="H93" s="1" t="s">
        <v>107</v>
      </c>
      <c r="I93" t="s">
        <v>319</v>
      </c>
      <c r="L93" t="s">
        <v>324</v>
      </c>
      <c r="M93" t="s">
        <v>54</v>
      </c>
      <c r="N93" t="s">
        <v>53</v>
      </c>
      <c r="Q93" t="s">
        <v>83</v>
      </c>
      <c r="R93" t="s">
        <v>56</v>
      </c>
      <c r="S93" s="1" t="s">
        <v>109</v>
      </c>
      <c r="T93" t="s">
        <v>85</v>
      </c>
      <c r="U93" t="s">
        <v>86</v>
      </c>
      <c r="W93" t="s">
        <v>114</v>
      </c>
      <c r="Z93" t="s">
        <v>323</v>
      </c>
      <c r="AA93" s="17" t="s">
        <v>322</v>
      </c>
      <c r="AB93" t="s">
        <v>321</v>
      </c>
      <c r="AC93" s="17">
        <v>50.822958643740499</v>
      </c>
      <c r="AD93">
        <v>-0.14359300230649499</v>
      </c>
      <c r="AE93" s="17" t="s">
        <v>219</v>
      </c>
      <c r="AF93" s="4" t="s">
        <v>320</v>
      </c>
      <c r="AG93" s="17" t="s">
        <v>106</v>
      </c>
      <c r="AI93">
        <v>1601</v>
      </c>
      <c r="AJ93">
        <v>1800</v>
      </c>
      <c r="AK93">
        <f t="shared" si="22"/>
        <v>1700.5</v>
      </c>
      <c r="AL93">
        <f t="shared" si="25"/>
        <v>3551</v>
      </c>
      <c r="AM93">
        <f t="shared" si="26"/>
        <v>3750</v>
      </c>
      <c r="AN93">
        <f t="shared" si="24"/>
        <v>3649.5</v>
      </c>
      <c r="AP93" t="s">
        <v>414</v>
      </c>
    </row>
    <row r="94" spans="1:42" x14ac:dyDescent="0.25">
      <c r="A94" s="15" t="s">
        <v>130</v>
      </c>
      <c r="C94" t="s">
        <v>194</v>
      </c>
      <c r="F94" t="s">
        <v>102</v>
      </c>
      <c r="G94" s="1" t="s">
        <v>104</v>
      </c>
      <c r="I94" t="s">
        <v>326</v>
      </c>
      <c r="L94" t="s">
        <v>327</v>
      </c>
      <c r="M94" t="s">
        <v>54</v>
      </c>
      <c r="N94" t="s">
        <v>53</v>
      </c>
      <c r="Z94" t="s">
        <v>325</v>
      </c>
      <c r="AA94" s="17" t="s">
        <v>328</v>
      </c>
      <c r="AB94" t="s">
        <v>308</v>
      </c>
      <c r="AC94" s="17">
        <v>47.024492299999999</v>
      </c>
      <c r="AD94">
        <v>-52.884863799999998</v>
      </c>
      <c r="AE94" s="17" t="s">
        <v>219</v>
      </c>
      <c r="AF94" s="4" t="s">
        <v>147</v>
      </c>
      <c r="AG94" s="17" t="s">
        <v>106</v>
      </c>
      <c r="AI94">
        <v>1601</v>
      </c>
      <c r="AJ94">
        <v>1700</v>
      </c>
      <c r="AK94">
        <f t="shared" si="22"/>
        <v>1650.5</v>
      </c>
      <c r="AL94">
        <f t="shared" si="25"/>
        <v>3551</v>
      </c>
      <c r="AM94">
        <f t="shared" si="26"/>
        <v>3650</v>
      </c>
      <c r="AN94">
        <f t="shared" si="24"/>
        <v>3599.5</v>
      </c>
      <c r="AP94" t="s">
        <v>413</v>
      </c>
    </row>
    <row r="95" spans="1:42" x14ac:dyDescent="0.25">
      <c r="A95" s="8" t="s">
        <v>46</v>
      </c>
      <c r="C95" t="s">
        <v>68</v>
      </c>
      <c r="F95" t="s">
        <v>70</v>
      </c>
      <c r="G95" s="1" t="s">
        <v>67</v>
      </c>
      <c r="H95" t="s">
        <v>169</v>
      </c>
      <c r="I95" t="s">
        <v>326</v>
      </c>
      <c r="L95" t="s">
        <v>327</v>
      </c>
      <c r="M95" t="s">
        <v>54</v>
      </c>
      <c r="N95" t="s">
        <v>53</v>
      </c>
      <c r="Z95" t="s">
        <v>325</v>
      </c>
      <c r="AA95" s="17" t="s">
        <v>328</v>
      </c>
      <c r="AB95" t="s">
        <v>308</v>
      </c>
      <c r="AC95" s="17">
        <v>47.024492299999999</v>
      </c>
      <c r="AD95">
        <v>-52.884863799999998</v>
      </c>
      <c r="AE95" s="17" t="s">
        <v>219</v>
      </c>
      <c r="AF95" s="4" t="s">
        <v>147</v>
      </c>
      <c r="AG95" s="17" t="s">
        <v>106</v>
      </c>
      <c r="AI95">
        <v>1601</v>
      </c>
      <c r="AJ95">
        <v>1700</v>
      </c>
      <c r="AK95">
        <f t="shared" si="22"/>
        <v>1650.5</v>
      </c>
      <c r="AL95">
        <f t="shared" si="25"/>
        <v>3551</v>
      </c>
      <c r="AM95">
        <f t="shared" si="26"/>
        <v>3650</v>
      </c>
      <c r="AN95">
        <f t="shared" si="24"/>
        <v>3599.5</v>
      </c>
      <c r="AP95" t="s">
        <v>413</v>
      </c>
    </row>
    <row r="96" spans="1:42" x14ac:dyDescent="0.25">
      <c r="A96" s="7" t="s">
        <v>130</v>
      </c>
      <c r="C96" t="s">
        <v>153</v>
      </c>
      <c r="F96" t="s">
        <v>225</v>
      </c>
      <c r="G96" s="1" t="s">
        <v>224</v>
      </c>
      <c r="I96" t="s">
        <v>326</v>
      </c>
      <c r="L96" t="s">
        <v>327</v>
      </c>
      <c r="M96" t="s">
        <v>54</v>
      </c>
      <c r="N96" t="s">
        <v>53</v>
      </c>
      <c r="Z96" t="s">
        <v>325</v>
      </c>
      <c r="AA96" s="17" t="s">
        <v>328</v>
      </c>
      <c r="AB96" t="s">
        <v>308</v>
      </c>
      <c r="AC96" s="17">
        <v>47.024492299999999</v>
      </c>
      <c r="AD96">
        <v>-52.884863799999998</v>
      </c>
      <c r="AE96" s="17" t="s">
        <v>219</v>
      </c>
      <c r="AF96" s="4" t="s">
        <v>147</v>
      </c>
      <c r="AG96" s="17" t="s">
        <v>106</v>
      </c>
      <c r="AI96">
        <v>1601</v>
      </c>
      <c r="AJ96">
        <v>1700</v>
      </c>
      <c r="AK96">
        <f t="shared" si="22"/>
        <v>1650.5</v>
      </c>
      <c r="AL96">
        <f t="shared" si="25"/>
        <v>3551</v>
      </c>
      <c r="AM96">
        <f t="shared" si="26"/>
        <v>3650</v>
      </c>
      <c r="AN96">
        <f t="shared" si="24"/>
        <v>3599.5</v>
      </c>
      <c r="AP96" t="s">
        <v>413</v>
      </c>
    </row>
    <row r="97" spans="1:42" x14ac:dyDescent="0.25">
      <c r="A97" s="9" t="s">
        <v>46</v>
      </c>
      <c r="C97" t="s">
        <v>61</v>
      </c>
      <c r="F97" t="s">
        <v>62</v>
      </c>
      <c r="G97" s="1" t="s">
        <v>108</v>
      </c>
      <c r="I97" t="s">
        <v>326</v>
      </c>
      <c r="L97" t="s">
        <v>327</v>
      </c>
      <c r="M97" t="s">
        <v>54</v>
      </c>
      <c r="N97" t="s">
        <v>53</v>
      </c>
      <c r="Z97" t="s">
        <v>325</v>
      </c>
      <c r="AA97" s="17" t="s">
        <v>328</v>
      </c>
      <c r="AB97" t="s">
        <v>308</v>
      </c>
      <c r="AC97" s="17">
        <v>47.024492299999999</v>
      </c>
      <c r="AD97">
        <v>-52.884863799999998</v>
      </c>
      <c r="AE97" s="17" t="s">
        <v>219</v>
      </c>
      <c r="AF97" s="4" t="s">
        <v>147</v>
      </c>
      <c r="AG97" s="17" t="s">
        <v>106</v>
      </c>
      <c r="AI97">
        <v>1601</v>
      </c>
      <c r="AJ97">
        <v>1700</v>
      </c>
      <c r="AK97">
        <f t="shared" si="22"/>
        <v>1650.5</v>
      </c>
      <c r="AL97">
        <f t="shared" si="25"/>
        <v>3551</v>
      </c>
      <c r="AM97">
        <f t="shared" si="26"/>
        <v>3650</v>
      </c>
      <c r="AN97">
        <f t="shared" si="24"/>
        <v>3599.5</v>
      </c>
      <c r="AP97" t="s">
        <v>413</v>
      </c>
    </row>
    <row r="98" spans="1:42" x14ac:dyDescent="0.25">
      <c r="A98" s="9" t="s">
        <v>46</v>
      </c>
      <c r="C98" t="s">
        <v>61</v>
      </c>
      <c r="F98" t="s">
        <v>62</v>
      </c>
      <c r="G98" s="1" t="s">
        <v>108</v>
      </c>
      <c r="I98" t="s">
        <v>332</v>
      </c>
      <c r="L98" t="s">
        <v>56</v>
      </c>
      <c r="M98" t="s">
        <v>54</v>
      </c>
      <c r="N98" t="s">
        <v>53</v>
      </c>
      <c r="Q98" t="s">
        <v>83</v>
      </c>
      <c r="R98" t="s">
        <v>56</v>
      </c>
      <c r="S98" s="1" t="s">
        <v>109</v>
      </c>
      <c r="T98" t="s">
        <v>85</v>
      </c>
      <c r="U98" t="s">
        <v>86</v>
      </c>
      <c r="V98" t="s">
        <v>333</v>
      </c>
      <c r="W98" t="s">
        <v>114</v>
      </c>
      <c r="Z98" t="s">
        <v>329</v>
      </c>
      <c r="AA98" s="17" t="s">
        <v>330</v>
      </c>
      <c r="AB98" t="s">
        <v>331</v>
      </c>
      <c r="AC98" s="17">
        <v>28.390918114617399</v>
      </c>
      <c r="AD98">
        <v>-16.525345869311899</v>
      </c>
      <c r="AE98" s="17" t="s">
        <v>219</v>
      </c>
      <c r="AF98" s="4" t="s">
        <v>148</v>
      </c>
      <c r="AG98" s="17" t="s">
        <v>106</v>
      </c>
      <c r="AI98">
        <v>1701</v>
      </c>
      <c r="AJ98">
        <v>1800</v>
      </c>
      <c r="AK98">
        <f t="shared" si="22"/>
        <v>1750.5</v>
      </c>
      <c r="AL98">
        <f t="shared" si="25"/>
        <v>3651</v>
      </c>
      <c r="AM98">
        <f t="shared" si="26"/>
        <v>3750</v>
      </c>
      <c r="AN98">
        <f t="shared" si="24"/>
        <v>3699.5</v>
      </c>
      <c r="AP98" t="s">
        <v>414</v>
      </c>
    </row>
    <row r="99" spans="1:42" ht="30" x14ac:dyDescent="0.25">
      <c r="A99" s="15" t="s">
        <v>130</v>
      </c>
      <c r="C99" t="s">
        <v>247</v>
      </c>
      <c r="F99" t="s">
        <v>246</v>
      </c>
      <c r="G99" s="1" t="s">
        <v>266</v>
      </c>
      <c r="H99" s="1" t="s">
        <v>267</v>
      </c>
      <c r="I99" t="s">
        <v>336</v>
      </c>
      <c r="L99" t="s">
        <v>337</v>
      </c>
      <c r="M99" t="s">
        <v>54</v>
      </c>
      <c r="N99" t="s">
        <v>53</v>
      </c>
      <c r="Q99" t="s">
        <v>83</v>
      </c>
      <c r="R99" t="s">
        <v>338</v>
      </c>
      <c r="S99" s="1" t="s">
        <v>109</v>
      </c>
      <c r="T99" t="s">
        <v>85</v>
      </c>
      <c r="U99" t="s">
        <v>86</v>
      </c>
      <c r="V99" t="s">
        <v>333</v>
      </c>
      <c r="W99" t="s">
        <v>114</v>
      </c>
      <c r="Z99" t="s">
        <v>339</v>
      </c>
      <c r="AA99" s="17" t="s">
        <v>334</v>
      </c>
      <c r="AB99" t="s">
        <v>335</v>
      </c>
      <c r="AC99" s="17">
        <v>63.799222881038801</v>
      </c>
      <c r="AD99">
        <v>82.728845077713103</v>
      </c>
      <c r="AE99" s="17" t="s">
        <v>219</v>
      </c>
      <c r="AF99" s="4" t="s">
        <v>340</v>
      </c>
      <c r="AG99" s="17" t="s">
        <v>106</v>
      </c>
      <c r="AI99">
        <v>1601</v>
      </c>
      <c r="AJ99">
        <v>1900</v>
      </c>
      <c r="AK99">
        <f t="shared" si="22"/>
        <v>1750.5</v>
      </c>
      <c r="AL99">
        <f t="shared" si="25"/>
        <v>3551</v>
      </c>
      <c r="AM99">
        <f t="shared" si="26"/>
        <v>3850</v>
      </c>
      <c r="AN99">
        <f t="shared" si="24"/>
        <v>3699.5</v>
      </c>
      <c r="AP99" t="s">
        <v>414</v>
      </c>
    </row>
    <row r="100" spans="1:42" x14ac:dyDescent="0.25">
      <c r="A100" s="9" t="s">
        <v>46</v>
      </c>
      <c r="C100" t="s">
        <v>61</v>
      </c>
      <c r="F100" t="s">
        <v>62</v>
      </c>
      <c r="G100" s="1" t="s">
        <v>108</v>
      </c>
      <c r="I100" t="s">
        <v>345</v>
      </c>
      <c r="L100" t="s">
        <v>346</v>
      </c>
      <c r="M100" t="s">
        <v>54</v>
      </c>
      <c r="N100" t="s">
        <v>53</v>
      </c>
      <c r="Q100" t="s">
        <v>58</v>
      </c>
      <c r="R100" t="s">
        <v>58</v>
      </c>
      <c r="S100" t="s">
        <v>58</v>
      </c>
      <c r="T100" t="s">
        <v>58</v>
      </c>
      <c r="U100" t="s">
        <v>58</v>
      </c>
      <c r="Z100" t="s">
        <v>341</v>
      </c>
      <c r="AA100" s="17" t="s">
        <v>342</v>
      </c>
      <c r="AB100" t="s">
        <v>343</v>
      </c>
      <c r="AC100" s="17">
        <v>47.572734046470998</v>
      </c>
      <c r="AD100">
        <v>7.5837155460319901</v>
      </c>
      <c r="AE100" s="17" t="s">
        <v>219</v>
      </c>
      <c r="AF100" s="4" t="s">
        <v>344</v>
      </c>
      <c r="AG100" s="17" t="s">
        <v>106</v>
      </c>
      <c r="AI100">
        <v>80</v>
      </c>
      <c r="AJ100">
        <v>150</v>
      </c>
      <c r="AK100">
        <f t="shared" si="22"/>
        <v>115</v>
      </c>
      <c r="AL100">
        <f t="shared" si="25"/>
        <v>2030</v>
      </c>
      <c r="AM100">
        <f t="shared" si="26"/>
        <v>2100</v>
      </c>
      <c r="AN100">
        <f t="shared" si="24"/>
        <v>2064</v>
      </c>
      <c r="AP100" t="s">
        <v>414</v>
      </c>
    </row>
    <row r="101" spans="1:42" ht="30" x14ac:dyDescent="0.25">
      <c r="A101" s="8" t="s">
        <v>46</v>
      </c>
      <c r="C101" t="s">
        <v>68</v>
      </c>
      <c r="F101" t="s">
        <v>70</v>
      </c>
      <c r="G101" s="1" t="s">
        <v>67</v>
      </c>
      <c r="H101" t="s">
        <v>169</v>
      </c>
      <c r="I101" t="s">
        <v>355</v>
      </c>
      <c r="L101" t="s">
        <v>356</v>
      </c>
      <c r="M101" t="s">
        <v>54</v>
      </c>
      <c r="N101" t="s">
        <v>53</v>
      </c>
      <c r="Q101" t="s">
        <v>58</v>
      </c>
      <c r="R101" t="s">
        <v>58</v>
      </c>
      <c r="S101" t="s">
        <v>58</v>
      </c>
      <c r="T101" t="s">
        <v>58</v>
      </c>
      <c r="U101" t="s">
        <v>58</v>
      </c>
      <c r="Z101" t="s">
        <v>354</v>
      </c>
      <c r="AA101" s="17" t="s">
        <v>353</v>
      </c>
      <c r="AB101" t="s">
        <v>352</v>
      </c>
      <c r="AC101" s="17">
        <v>48.810365953521</v>
      </c>
      <c r="AD101">
        <v>14.3134590405446</v>
      </c>
      <c r="AE101" s="17" t="s">
        <v>219</v>
      </c>
      <c r="AF101" s="4" t="s">
        <v>357</v>
      </c>
      <c r="AG101" s="17" t="s">
        <v>106</v>
      </c>
      <c r="AI101">
        <v>1201</v>
      </c>
      <c r="AJ101">
        <v>1400</v>
      </c>
      <c r="AK101">
        <f t="shared" si="22"/>
        <v>1300.5</v>
      </c>
      <c r="AL101">
        <f t="shared" si="25"/>
        <v>3151</v>
      </c>
      <c r="AM101">
        <f t="shared" si="26"/>
        <v>3350</v>
      </c>
      <c r="AN101">
        <f t="shared" si="24"/>
        <v>3249.5</v>
      </c>
      <c r="AP101" t="s">
        <v>414</v>
      </c>
    </row>
    <row r="102" spans="1:42" ht="30" x14ac:dyDescent="0.25">
      <c r="A102" s="9" t="s">
        <v>46</v>
      </c>
      <c r="C102" t="s">
        <v>61</v>
      </c>
      <c r="F102" t="s">
        <v>62</v>
      </c>
      <c r="G102" s="1" t="s">
        <v>108</v>
      </c>
      <c r="H102" s="1" t="s">
        <v>107</v>
      </c>
      <c r="I102" t="s">
        <v>355</v>
      </c>
      <c r="L102" t="s">
        <v>356</v>
      </c>
      <c r="M102" t="s">
        <v>54</v>
      </c>
      <c r="N102" t="s">
        <v>53</v>
      </c>
      <c r="Q102" t="s">
        <v>58</v>
      </c>
      <c r="R102" t="s">
        <v>58</v>
      </c>
      <c r="S102" t="s">
        <v>58</v>
      </c>
      <c r="T102" t="s">
        <v>58</v>
      </c>
      <c r="U102" t="s">
        <v>58</v>
      </c>
      <c r="Z102" t="s">
        <v>354</v>
      </c>
      <c r="AA102" s="17" t="s">
        <v>353</v>
      </c>
      <c r="AB102" t="s">
        <v>352</v>
      </c>
      <c r="AC102" s="17">
        <v>48.810365953521</v>
      </c>
      <c r="AD102">
        <v>14.3134590405446</v>
      </c>
      <c r="AE102" s="17" t="s">
        <v>219</v>
      </c>
      <c r="AF102" s="4" t="s">
        <v>357</v>
      </c>
      <c r="AG102" s="17" t="s">
        <v>106</v>
      </c>
      <c r="AI102">
        <v>1201</v>
      </c>
      <c r="AJ102">
        <v>1400</v>
      </c>
      <c r="AK102">
        <f t="shared" si="22"/>
        <v>1300.5</v>
      </c>
      <c r="AL102">
        <f t="shared" si="25"/>
        <v>3151</v>
      </c>
      <c r="AM102">
        <f t="shared" si="26"/>
        <v>3350</v>
      </c>
      <c r="AN102">
        <f t="shared" si="24"/>
        <v>3249.5</v>
      </c>
      <c r="AP102" t="s">
        <v>414</v>
      </c>
    </row>
    <row r="103" spans="1:42" ht="30" x14ac:dyDescent="0.25">
      <c r="A103" s="8"/>
      <c r="I103" t="s">
        <v>355</v>
      </c>
      <c r="L103" t="s">
        <v>356</v>
      </c>
      <c r="M103" t="s">
        <v>54</v>
      </c>
      <c r="N103" t="s">
        <v>53</v>
      </c>
      <c r="Q103" t="s">
        <v>58</v>
      </c>
      <c r="R103" t="s">
        <v>58</v>
      </c>
      <c r="S103" t="s">
        <v>58</v>
      </c>
      <c r="T103" t="s">
        <v>58</v>
      </c>
      <c r="U103" t="s">
        <v>58</v>
      </c>
      <c r="Z103" t="s">
        <v>354</v>
      </c>
      <c r="AA103" s="17" t="s">
        <v>353</v>
      </c>
      <c r="AB103" t="s">
        <v>352</v>
      </c>
      <c r="AC103" s="17">
        <v>48.810365953521</v>
      </c>
      <c r="AD103">
        <v>14.3134590405446</v>
      </c>
      <c r="AE103" s="17" t="s">
        <v>219</v>
      </c>
      <c r="AF103" s="4" t="s">
        <v>357</v>
      </c>
      <c r="AG103" s="17" t="s">
        <v>106</v>
      </c>
      <c r="AI103">
        <v>1201</v>
      </c>
      <c r="AJ103">
        <v>1400</v>
      </c>
      <c r="AK103">
        <f t="shared" si="22"/>
        <v>1300.5</v>
      </c>
      <c r="AL103">
        <f t="shared" si="25"/>
        <v>3151</v>
      </c>
      <c r="AM103">
        <f t="shared" si="26"/>
        <v>3350</v>
      </c>
      <c r="AN103">
        <f t="shared" si="24"/>
        <v>3249.5</v>
      </c>
      <c r="AP103" t="s">
        <v>414</v>
      </c>
    </row>
    <row r="104" spans="1:42" x14ac:dyDescent="0.25">
      <c r="A104" s="8" t="s">
        <v>46</v>
      </c>
      <c r="C104" t="s">
        <v>68</v>
      </c>
      <c r="F104" t="s">
        <v>70</v>
      </c>
      <c r="G104" s="1" t="s">
        <v>359</v>
      </c>
      <c r="I104" t="s">
        <v>360</v>
      </c>
      <c r="L104" t="s">
        <v>81</v>
      </c>
      <c r="M104" t="s">
        <v>54</v>
      </c>
      <c r="N104" t="s">
        <v>358</v>
      </c>
      <c r="Q104" t="s">
        <v>83</v>
      </c>
      <c r="R104" t="s">
        <v>338</v>
      </c>
      <c r="S104" s="1" t="s">
        <v>109</v>
      </c>
      <c r="T104" t="s">
        <v>85</v>
      </c>
      <c r="U104" t="s">
        <v>86</v>
      </c>
      <c r="V104" t="s">
        <v>361</v>
      </c>
      <c r="W104" t="s">
        <v>114</v>
      </c>
      <c r="Z104" t="s">
        <v>362</v>
      </c>
      <c r="AA104" s="17" t="s">
        <v>364</v>
      </c>
      <c r="AB104" t="s">
        <v>363</v>
      </c>
      <c r="AC104">
        <v>64.499300000000005</v>
      </c>
      <c r="AD104">
        <v>-51.382800000000003</v>
      </c>
      <c r="AE104" s="17" t="s">
        <v>219</v>
      </c>
      <c r="AF104" s="4" t="s">
        <v>365</v>
      </c>
      <c r="AG104" s="17" t="s">
        <v>79</v>
      </c>
      <c r="AI104">
        <v>1200</v>
      </c>
      <c r="AJ104">
        <v>1700</v>
      </c>
      <c r="AK104">
        <f t="shared" si="22"/>
        <v>1450</v>
      </c>
      <c r="AL104">
        <f>1950-AI104</f>
        <v>750</v>
      </c>
      <c r="AM104">
        <f>1950-AJ104</f>
        <v>250</v>
      </c>
      <c r="AN104">
        <f>1950-AK104</f>
        <v>500</v>
      </c>
      <c r="AP104" t="s">
        <v>414</v>
      </c>
    </row>
    <row r="105" spans="1:42" ht="30" x14ac:dyDescent="0.25">
      <c r="A105" s="8" t="s">
        <v>46</v>
      </c>
      <c r="C105" t="s">
        <v>145</v>
      </c>
      <c r="F105" t="s">
        <v>49</v>
      </c>
      <c r="G105" s="1" t="s">
        <v>252</v>
      </c>
      <c r="H105" s="1" t="s">
        <v>77</v>
      </c>
      <c r="I105" t="s">
        <v>370</v>
      </c>
      <c r="L105" t="s">
        <v>56</v>
      </c>
      <c r="M105" t="s">
        <v>54</v>
      </c>
      <c r="N105" t="s">
        <v>53</v>
      </c>
      <c r="O105" s="1"/>
      <c r="Q105" t="s">
        <v>83</v>
      </c>
      <c r="R105" t="s">
        <v>56</v>
      </c>
      <c r="S105" s="1" t="s">
        <v>109</v>
      </c>
      <c r="T105" t="s">
        <v>85</v>
      </c>
      <c r="U105" t="s">
        <v>86</v>
      </c>
      <c r="W105" t="s">
        <v>114</v>
      </c>
      <c r="Z105" s="4" t="s">
        <v>366</v>
      </c>
      <c r="AA105" s="17" t="s">
        <v>367</v>
      </c>
      <c r="AB105" t="s">
        <v>303</v>
      </c>
      <c r="AC105" t="s">
        <v>368</v>
      </c>
      <c r="AD105">
        <v>-113.255755261376</v>
      </c>
      <c r="AE105" s="17" t="s">
        <v>219</v>
      </c>
      <c r="AF105" s="19">
        <v>1100</v>
      </c>
      <c r="AG105" s="17" t="s">
        <v>79</v>
      </c>
      <c r="AI105" t="s">
        <v>58</v>
      </c>
      <c r="AJ105" t="s">
        <v>58</v>
      </c>
      <c r="AK105">
        <v>1100</v>
      </c>
      <c r="AL105" t="s">
        <v>58</v>
      </c>
      <c r="AM105" t="s">
        <v>58</v>
      </c>
      <c r="AN105">
        <f t="shared" ref="AN105:AN107" si="27">1950-AK105</f>
        <v>850</v>
      </c>
      <c r="AP105" t="s">
        <v>413</v>
      </c>
    </row>
    <row r="106" spans="1:42" ht="30" x14ac:dyDescent="0.25">
      <c r="A106" s="8" t="s">
        <v>46</v>
      </c>
      <c r="C106" t="s">
        <v>145</v>
      </c>
      <c r="F106" t="s">
        <v>49</v>
      </c>
      <c r="G106" s="1" t="s">
        <v>252</v>
      </c>
      <c r="H106" s="1" t="s">
        <v>77</v>
      </c>
      <c r="I106" t="s">
        <v>370</v>
      </c>
      <c r="L106" t="s">
        <v>56</v>
      </c>
      <c r="M106" t="s">
        <v>54</v>
      </c>
      <c r="N106" t="s">
        <v>53</v>
      </c>
      <c r="Q106" t="s">
        <v>230</v>
      </c>
      <c r="R106" t="s">
        <v>56</v>
      </c>
      <c r="T106" t="s">
        <v>231</v>
      </c>
      <c r="U106" t="s">
        <v>232</v>
      </c>
      <c r="W106" t="s">
        <v>113</v>
      </c>
      <c r="Z106" s="4" t="s">
        <v>366</v>
      </c>
      <c r="AA106" s="17" t="s">
        <v>367</v>
      </c>
      <c r="AB106" t="s">
        <v>303</v>
      </c>
      <c r="AC106" t="s">
        <v>368</v>
      </c>
      <c r="AD106">
        <v>-113.255755261376</v>
      </c>
      <c r="AE106" s="17" t="s">
        <v>219</v>
      </c>
      <c r="AF106" s="19">
        <v>1100</v>
      </c>
      <c r="AG106" s="17" t="s">
        <v>79</v>
      </c>
      <c r="AI106" t="s">
        <v>58</v>
      </c>
      <c r="AJ106" t="s">
        <v>58</v>
      </c>
      <c r="AK106">
        <v>1100</v>
      </c>
      <c r="AL106" t="s">
        <v>58</v>
      </c>
      <c r="AM106" t="s">
        <v>58</v>
      </c>
      <c r="AN106">
        <f t="shared" si="27"/>
        <v>850</v>
      </c>
      <c r="AP106" t="s">
        <v>413</v>
      </c>
    </row>
    <row r="107" spans="1:42" ht="30" x14ac:dyDescent="0.25">
      <c r="A107" s="8" t="s">
        <v>46</v>
      </c>
      <c r="C107" t="s">
        <v>68</v>
      </c>
      <c r="F107" t="s">
        <v>70</v>
      </c>
      <c r="G107" s="1" t="s">
        <v>67</v>
      </c>
      <c r="H107" s="1" t="s">
        <v>369</v>
      </c>
      <c r="I107" t="s">
        <v>370</v>
      </c>
      <c r="L107" t="s">
        <v>56</v>
      </c>
      <c r="M107" t="s">
        <v>54</v>
      </c>
      <c r="N107" t="s">
        <v>53</v>
      </c>
      <c r="Q107" t="s">
        <v>230</v>
      </c>
      <c r="R107" t="s">
        <v>56</v>
      </c>
      <c r="T107" t="s">
        <v>231</v>
      </c>
      <c r="U107" t="s">
        <v>232</v>
      </c>
      <c r="W107" t="s">
        <v>113</v>
      </c>
      <c r="Z107" s="4" t="s">
        <v>366</v>
      </c>
      <c r="AA107" s="17" t="s">
        <v>367</v>
      </c>
      <c r="AB107" t="s">
        <v>303</v>
      </c>
      <c r="AC107" t="s">
        <v>368</v>
      </c>
      <c r="AD107">
        <v>-113.255755261376</v>
      </c>
      <c r="AE107" s="17" t="s">
        <v>219</v>
      </c>
      <c r="AF107" s="19">
        <v>1100</v>
      </c>
      <c r="AG107" s="17" t="s">
        <v>79</v>
      </c>
      <c r="AI107" t="s">
        <v>58</v>
      </c>
      <c r="AJ107" t="s">
        <v>58</v>
      </c>
      <c r="AK107">
        <v>1100</v>
      </c>
      <c r="AL107" t="s">
        <v>58</v>
      </c>
      <c r="AM107" t="s">
        <v>58</v>
      </c>
      <c r="AN107">
        <f t="shared" si="27"/>
        <v>850</v>
      </c>
      <c r="AP107" t="s">
        <v>413</v>
      </c>
    </row>
    <row r="108" spans="1:42" x14ac:dyDescent="0.25">
      <c r="A108" s="8" t="s">
        <v>46</v>
      </c>
      <c r="C108" t="s">
        <v>68</v>
      </c>
      <c r="F108" t="s">
        <v>70</v>
      </c>
      <c r="G108" s="1" t="s">
        <v>67</v>
      </c>
      <c r="I108" t="s">
        <v>375</v>
      </c>
      <c r="L108" t="s">
        <v>56</v>
      </c>
      <c r="M108" t="s">
        <v>54</v>
      </c>
      <c r="N108" t="s">
        <v>53</v>
      </c>
      <c r="Q108" t="s">
        <v>83</v>
      </c>
      <c r="R108" t="s">
        <v>56</v>
      </c>
      <c r="S108" s="1" t="s">
        <v>109</v>
      </c>
      <c r="T108" t="s">
        <v>85</v>
      </c>
      <c r="U108" t="s">
        <v>86</v>
      </c>
      <c r="V108" t="s">
        <v>333</v>
      </c>
      <c r="W108" t="s">
        <v>114</v>
      </c>
      <c r="Z108" s="21" t="s">
        <v>371</v>
      </c>
      <c r="AA108" s="20" t="s">
        <v>372</v>
      </c>
      <c r="AB108" s="20" t="s">
        <v>373</v>
      </c>
      <c r="AC108" s="20">
        <v>43.409722000000002</v>
      </c>
      <c r="AD108" s="20">
        <v>40.362222000000003</v>
      </c>
      <c r="AE108" s="17" t="s">
        <v>219</v>
      </c>
      <c r="AF108" s="17" t="s">
        <v>374</v>
      </c>
      <c r="AG108" s="17" t="s">
        <v>66</v>
      </c>
      <c r="AI108">
        <v>7000</v>
      </c>
      <c r="AJ108">
        <v>10000</v>
      </c>
      <c r="AK108">
        <f t="shared" ref="AK108:AK131" si="28">(AI108+AJ108)/2</f>
        <v>8500</v>
      </c>
      <c r="AL108">
        <v>7000</v>
      </c>
      <c r="AM108">
        <v>10000</v>
      </c>
      <c r="AN108">
        <f t="shared" ref="AN108:AN109" si="29">(AL108+AM108)/2</f>
        <v>8500</v>
      </c>
      <c r="AP108" t="s">
        <v>414</v>
      </c>
    </row>
    <row r="109" spans="1:42" x14ac:dyDescent="0.25">
      <c r="A109" s="9" t="s">
        <v>46</v>
      </c>
      <c r="C109" t="s">
        <v>61</v>
      </c>
      <c r="F109" t="s">
        <v>62</v>
      </c>
      <c r="G109" s="1" t="s">
        <v>108</v>
      </c>
      <c r="I109" t="s">
        <v>375</v>
      </c>
      <c r="L109" t="s">
        <v>56</v>
      </c>
      <c r="M109" t="s">
        <v>54</v>
      </c>
      <c r="N109" t="s">
        <v>53</v>
      </c>
      <c r="Q109" t="s">
        <v>83</v>
      </c>
      <c r="R109" t="s">
        <v>56</v>
      </c>
      <c r="S109" s="1" t="s">
        <v>109</v>
      </c>
      <c r="T109" t="s">
        <v>85</v>
      </c>
      <c r="U109" t="s">
        <v>86</v>
      </c>
      <c r="V109" t="s">
        <v>333</v>
      </c>
      <c r="W109" t="s">
        <v>114</v>
      </c>
      <c r="Z109" s="21" t="s">
        <v>371</v>
      </c>
      <c r="AA109" s="20" t="s">
        <v>372</v>
      </c>
      <c r="AB109" s="20" t="s">
        <v>373</v>
      </c>
      <c r="AC109" s="20">
        <v>43.409722000000002</v>
      </c>
      <c r="AD109" s="20">
        <v>40.362222000000003</v>
      </c>
      <c r="AE109" s="17" t="s">
        <v>219</v>
      </c>
      <c r="AF109" s="17" t="s">
        <v>374</v>
      </c>
      <c r="AG109" s="17" t="s">
        <v>66</v>
      </c>
      <c r="AI109">
        <v>7000</v>
      </c>
      <c r="AJ109">
        <v>10000</v>
      </c>
      <c r="AK109">
        <f t="shared" si="28"/>
        <v>8500</v>
      </c>
      <c r="AL109">
        <v>7000</v>
      </c>
      <c r="AM109">
        <v>10000</v>
      </c>
      <c r="AN109">
        <f t="shared" si="29"/>
        <v>8500</v>
      </c>
      <c r="AP109" t="s">
        <v>414</v>
      </c>
    </row>
    <row r="110" spans="1:42" x14ac:dyDescent="0.25">
      <c r="A110" s="8" t="s">
        <v>46</v>
      </c>
      <c r="C110" t="s">
        <v>145</v>
      </c>
      <c r="F110" t="s">
        <v>49</v>
      </c>
      <c r="G110" s="1" t="s">
        <v>252</v>
      </c>
      <c r="H110" s="1" t="s">
        <v>77</v>
      </c>
      <c r="I110" t="s">
        <v>379</v>
      </c>
      <c r="L110" t="s">
        <v>386</v>
      </c>
      <c r="M110" t="s">
        <v>54</v>
      </c>
      <c r="N110" t="s">
        <v>207</v>
      </c>
      <c r="Q110" t="s">
        <v>58</v>
      </c>
      <c r="R110" t="s">
        <v>58</v>
      </c>
      <c r="S110" t="s">
        <v>58</v>
      </c>
      <c r="T110" t="s">
        <v>58</v>
      </c>
      <c r="U110" t="s">
        <v>58</v>
      </c>
      <c r="Z110" s="4" t="s">
        <v>376</v>
      </c>
      <c r="AA110" s="17" t="s">
        <v>378</v>
      </c>
      <c r="AB110" t="s">
        <v>331</v>
      </c>
      <c r="AC110">
        <v>42.1308945764453</v>
      </c>
      <c r="AD110">
        <v>2.7569511619607798</v>
      </c>
      <c r="AE110" s="17" t="s">
        <v>219</v>
      </c>
      <c r="AF110" t="s">
        <v>377</v>
      </c>
      <c r="AG110" s="17" t="s">
        <v>106</v>
      </c>
      <c r="AI110">
        <v>4980</v>
      </c>
      <c r="AJ110">
        <v>5320</v>
      </c>
      <c r="AK110">
        <f t="shared" si="28"/>
        <v>5150</v>
      </c>
      <c r="AL110">
        <f>AI110+1950</f>
        <v>6930</v>
      </c>
      <c r="AM110">
        <f>AJ110+1950</f>
        <v>7270</v>
      </c>
      <c r="AN110">
        <f>AK110+1950-1</f>
        <v>7099</v>
      </c>
      <c r="AP110" t="s">
        <v>414</v>
      </c>
    </row>
    <row r="111" spans="1:42" x14ac:dyDescent="0.25">
      <c r="A111" s="7" t="s">
        <v>130</v>
      </c>
      <c r="C111" t="s">
        <v>153</v>
      </c>
      <c r="F111" t="s">
        <v>225</v>
      </c>
      <c r="G111" t="s">
        <v>349</v>
      </c>
      <c r="H111" t="s">
        <v>223</v>
      </c>
      <c r="I111" t="s">
        <v>379</v>
      </c>
      <c r="L111" t="s">
        <v>386</v>
      </c>
      <c r="M111" t="s">
        <v>54</v>
      </c>
      <c r="N111" t="s">
        <v>207</v>
      </c>
      <c r="Q111" t="s">
        <v>58</v>
      </c>
      <c r="R111" t="s">
        <v>58</v>
      </c>
      <c r="S111" t="s">
        <v>58</v>
      </c>
      <c r="T111" t="s">
        <v>58</v>
      </c>
      <c r="U111" t="s">
        <v>58</v>
      </c>
      <c r="Z111" s="4" t="s">
        <v>376</v>
      </c>
      <c r="AA111" s="17" t="s">
        <v>378</v>
      </c>
      <c r="AB111" t="s">
        <v>331</v>
      </c>
      <c r="AC111">
        <v>42.1308945764453</v>
      </c>
      <c r="AD111">
        <v>2.7569511619607798</v>
      </c>
      <c r="AE111" s="17" t="s">
        <v>219</v>
      </c>
      <c r="AF111" t="s">
        <v>377</v>
      </c>
      <c r="AG111" s="17" t="s">
        <v>106</v>
      </c>
      <c r="AI111">
        <v>4980</v>
      </c>
      <c r="AJ111">
        <v>5320</v>
      </c>
      <c r="AK111">
        <f t="shared" si="28"/>
        <v>5150</v>
      </c>
      <c r="AL111">
        <f t="shared" ref="AL111:AL131" si="30">AI111+1950</f>
        <v>6930</v>
      </c>
      <c r="AM111">
        <f t="shared" ref="AM111:AM131" si="31">AJ111+1950</f>
        <v>7270</v>
      </c>
      <c r="AN111">
        <f t="shared" ref="AN111:AN131" si="32">AK111+1950-1</f>
        <v>7099</v>
      </c>
      <c r="AP111" t="s">
        <v>414</v>
      </c>
    </row>
    <row r="112" spans="1:42" x14ac:dyDescent="0.25">
      <c r="A112" s="7" t="s">
        <v>130</v>
      </c>
      <c r="C112" t="s">
        <v>153</v>
      </c>
      <c r="F112" t="s">
        <v>131</v>
      </c>
      <c r="G112" t="s">
        <v>129</v>
      </c>
      <c r="H112" t="s">
        <v>180</v>
      </c>
      <c r="I112" t="s">
        <v>379</v>
      </c>
      <c r="L112" t="s">
        <v>386</v>
      </c>
      <c r="M112" t="s">
        <v>54</v>
      </c>
      <c r="N112" t="s">
        <v>207</v>
      </c>
      <c r="Q112" t="s">
        <v>58</v>
      </c>
      <c r="R112" t="s">
        <v>58</v>
      </c>
      <c r="S112" t="s">
        <v>58</v>
      </c>
      <c r="T112" t="s">
        <v>58</v>
      </c>
      <c r="U112" t="s">
        <v>58</v>
      </c>
      <c r="Z112" s="4" t="s">
        <v>376</v>
      </c>
      <c r="AA112" s="17" t="s">
        <v>378</v>
      </c>
      <c r="AB112" t="s">
        <v>331</v>
      </c>
      <c r="AC112">
        <v>42.1308945764453</v>
      </c>
      <c r="AD112">
        <v>2.7569511619607798</v>
      </c>
      <c r="AE112" s="17" t="s">
        <v>219</v>
      </c>
      <c r="AF112" t="s">
        <v>377</v>
      </c>
      <c r="AG112" s="17" t="s">
        <v>106</v>
      </c>
      <c r="AI112">
        <v>4980</v>
      </c>
      <c r="AJ112">
        <v>5320</v>
      </c>
      <c r="AK112">
        <f t="shared" si="28"/>
        <v>5150</v>
      </c>
      <c r="AL112">
        <f t="shared" si="30"/>
        <v>6930</v>
      </c>
      <c r="AM112">
        <f t="shared" si="31"/>
        <v>7270</v>
      </c>
      <c r="AN112">
        <f t="shared" si="32"/>
        <v>7099</v>
      </c>
      <c r="AP112" t="s">
        <v>414</v>
      </c>
    </row>
    <row r="113" spans="1:42" x14ac:dyDescent="0.25">
      <c r="A113" s="7" t="s">
        <v>130</v>
      </c>
      <c r="C113" t="s">
        <v>194</v>
      </c>
      <c r="F113" t="s">
        <v>102</v>
      </c>
      <c r="G113" s="1" t="s">
        <v>104</v>
      </c>
      <c r="H113" s="1" t="s">
        <v>236</v>
      </c>
      <c r="I113" t="s">
        <v>379</v>
      </c>
      <c r="L113" t="s">
        <v>386</v>
      </c>
      <c r="M113" t="s">
        <v>54</v>
      </c>
      <c r="N113" t="s">
        <v>207</v>
      </c>
      <c r="Q113" t="s">
        <v>58</v>
      </c>
      <c r="R113" t="s">
        <v>58</v>
      </c>
      <c r="S113" t="s">
        <v>58</v>
      </c>
      <c r="T113" t="s">
        <v>58</v>
      </c>
      <c r="U113" t="s">
        <v>58</v>
      </c>
      <c r="Z113" s="4" t="s">
        <v>376</v>
      </c>
      <c r="AA113" s="17" t="s">
        <v>378</v>
      </c>
      <c r="AB113" t="s">
        <v>331</v>
      </c>
      <c r="AC113">
        <v>42.1308945764453</v>
      </c>
      <c r="AD113">
        <v>2.7569511619607798</v>
      </c>
      <c r="AE113" s="17" t="s">
        <v>219</v>
      </c>
      <c r="AF113" t="s">
        <v>377</v>
      </c>
      <c r="AG113" s="17" t="s">
        <v>106</v>
      </c>
      <c r="AI113">
        <v>4980</v>
      </c>
      <c r="AJ113">
        <v>5320</v>
      </c>
      <c r="AK113">
        <f t="shared" si="28"/>
        <v>5150</v>
      </c>
      <c r="AL113">
        <f t="shared" si="30"/>
        <v>6930</v>
      </c>
      <c r="AM113">
        <f t="shared" si="31"/>
        <v>7270</v>
      </c>
      <c r="AN113">
        <f t="shared" si="32"/>
        <v>7099</v>
      </c>
      <c r="AP113" t="s">
        <v>414</v>
      </c>
    </row>
    <row r="114" spans="1:42" x14ac:dyDescent="0.25">
      <c r="A114" s="7" t="s">
        <v>130</v>
      </c>
      <c r="C114" t="s">
        <v>194</v>
      </c>
      <c r="F114" t="s">
        <v>102</v>
      </c>
      <c r="G114" s="1" t="s">
        <v>104</v>
      </c>
      <c r="H114" s="1" t="s">
        <v>380</v>
      </c>
      <c r="I114" t="s">
        <v>379</v>
      </c>
      <c r="L114" t="s">
        <v>386</v>
      </c>
      <c r="M114" t="s">
        <v>54</v>
      </c>
      <c r="N114" t="s">
        <v>207</v>
      </c>
      <c r="Q114" t="s">
        <v>58</v>
      </c>
      <c r="R114" t="s">
        <v>58</v>
      </c>
      <c r="S114" t="s">
        <v>58</v>
      </c>
      <c r="T114" t="s">
        <v>58</v>
      </c>
      <c r="U114" t="s">
        <v>58</v>
      </c>
      <c r="Z114" s="4" t="s">
        <v>376</v>
      </c>
      <c r="AA114" s="17" t="s">
        <v>378</v>
      </c>
      <c r="AB114" t="s">
        <v>331</v>
      </c>
      <c r="AC114">
        <v>42.1308945764453</v>
      </c>
      <c r="AD114">
        <v>2.7569511619607798</v>
      </c>
      <c r="AE114" s="17" t="s">
        <v>219</v>
      </c>
      <c r="AF114" t="s">
        <v>377</v>
      </c>
      <c r="AG114" s="17" t="s">
        <v>106</v>
      </c>
      <c r="AI114">
        <v>4980</v>
      </c>
      <c r="AJ114">
        <v>5320</v>
      </c>
      <c r="AK114">
        <f t="shared" si="28"/>
        <v>5150</v>
      </c>
      <c r="AL114">
        <f t="shared" si="30"/>
        <v>6930</v>
      </c>
      <c r="AM114">
        <f t="shared" si="31"/>
        <v>7270</v>
      </c>
      <c r="AN114">
        <f t="shared" si="32"/>
        <v>7099</v>
      </c>
      <c r="AP114" t="s">
        <v>414</v>
      </c>
    </row>
    <row r="115" spans="1:42" x14ac:dyDescent="0.25">
      <c r="A115" s="15" t="s">
        <v>130</v>
      </c>
      <c r="C115" t="s">
        <v>247</v>
      </c>
      <c r="F115" t="s">
        <v>246</v>
      </c>
      <c r="G115" s="1" t="s">
        <v>266</v>
      </c>
      <c r="H115" s="1" t="s">
        <v>267</v>
      </c>
      <c r="I115" t="s">
        <v>379</v>
      </c>
      <c r="L115" t="s">
        <v>386</v>
      </c>
      <c r="M115" t="s">
        <v>54</v>
      </c>
      <c r="N115" t="s">
        <v>207</v>
      </c>
      <c r="Q115" t="s">
        <v>58</v>
      </c>
      <c r="R115" t="s">
        <v>58</v>
      </c>
      <c r="S115" t="s">
        <v>58</v>
      </c>
      <c r="T115" t="s">
        <v>58</v>
      </c>
      <c r="U115" t="s">
        <v>58</v>
      </c>
      <c r="Z115" s="4" t="s">
        <v>376</v>
      </c>
      <c r="AA115" s="17" t="s">
        <v>378</v>
      </c>
      <c r="AB115" t="s">
        <v>331</v>
      </c>
      <c r="AC115">
        <v>42.1308945764453</v>
      </c>
      <c r="AD115">
        <v>2.7569511619607798</v>
      </c>
      <c r="AE115" s="17" t="s">
        <v>219</v>
      </c>
      <c r="AF115" t="s">
        <v>377</v>
      </c>
      <c r="AG115" s="17" t="s">
        <v>106</v>
      </c>
      <c r="AI115">
        <v>4980</v>
      </c>
      <c r="AJ115">
        <v>5320</v>
      </c>
      <c r="AK115">
        <f t="shared" si="28"/>
        <v>5150</v>
      </c>
      <c r="AL115">
        <f t="shared" si="30"/>
        <v>6930</v>
      </c>
      <c r="AM115">
        <f t="shared" si="31"/>
        <v>7270</v>
      </c>
      <c r="AN115">
        <f t="shared" si="32"/>
        <v>7099</v>
      </c>
      <c r="AP115" t="s">
        <v>414</v>
      </c>
    </row>
    <row r="116" spans="1:42" x14ac:dyDescent="0.25">
      <c r="A116" s="9" t="s">
        <v>46</v>
      </c>
      <c r="C116" t="s">
        <v>61</v>
      </c>
      <c r="F116" t="s">
        <v>62</v>
      </c>
      <c r="G116" s="1" t="s">
        <v>108</v>
      </c>
      <c r="I116" t="s">
        <v>379</v>
      </c>
      <c r="L116" t="s">
        <v>386</v>
      </c>
      <c r="M116" t="s">
        <v>54</v>
      </c>
      <c r="N116" t="s">
        <v>207</v>
      </c>
      <c r="Q116" t="s">
        <v>58</v>
      </c>
      <c r="R116" t="s">
        <v>58</v>
      </c>
      <c r="S116" t="s">
        <v>58</v>
      </c>
      <c r="T116" t="s">
        <v>58</v>
      </c>
      <c r="U116" t="s">
        <v>58</v>
      </c>
      <c r="Z116" s="4" t="s">
        <v>376</v>
      </c>
      <c r="AA116" s="17" t="s">
        <v>378</v>
      </c>
      <c r="AB116" t="s">
        <v>331</v>
      </c>
      <c r="AC116">
        <v>42.1308945764453</v>
      </c>
      <c r="AD116">
        <v>2.7569511619607798</v>
      </c>
      <c r="AE116" s="17" t="s">
        <v>219</v>
      </c>
      <c r="AF116" t="s">
        <v>377</v>
      </c>
      <c r="AG116" s="17" t="s">
        <v>106</v>
      </c>
      <c r="AI116">
        <v>4980</v>
      </c>
      <c r="AJ116">
        <v>5320</v>
      </c>
      <c r="AK116">
        <f t="shared" si="28"/>
        <v>5150</v>
      </c>
      <c r="AL116">
        <f t="shared" si="30"/>
        <v>6930</v>
      </c>
      <c r="AM116">
        <f t="shared" si="31"/>
        <v>7270</v>
      </c>
      <c r="AN116">
        <f t="shared" si="32"/>
        <v>7099</v>
      </c>
      <c r="AP116" t="s">
        <v>414</v>
      </c>
    </row>
    <row r="117" spans="1:42" x14ac:dyDescent="0.25">
      <c r="A117" s="7" t="s">
        <v>130</v>
      </c>
      <c r="C117" t="s">
        <v>153</v>
      </c>
      <c r="F117" t="s">
        <v>131</v>
      </c>
      <c r="G117" t="s">
        <v>129</v>
      </c>
      <c r="H117" s="1" t="s">
        <v>381</v>
      </c>
      <c r="I117" t="s">
        <v>379</v>
      </c>
      <c r="L117" t="s">
        <v>386</v>
      </c>
      <c r="M117" t="s">
        <v>54</v>
      </c>
      <c r="N117" t="s">
        <v>207</v>
      </c>
      <c r="Q117" t="s">
        <v>58</v>
      </c>
      <c r="R117" t="s">
        <v>58</v>
      </c>
      <c r="S117" t="s">
        <v>58</v>
      </c>
      <c r="T117" t="s">
        <v>58</v>
      </c>
      <c r="U117" t="s">
        <v>58</v>
      </c>
      <c r="Z117" s="4" t="s">
        <v>376</v>
      </c>
      <c r="AA117" s="17" t="s">
        <v>378</v>
      </c>
      <c r="AB117" t="s">
        <v>331</v>
      </c>
      <c r="AC117">
        <v>42.1308945764453</v>
      </c>
      <c r="AD117">
        <v>2.7569511619607798</v>
      </c>
      <c r="AE117" s="17" t="s">
        <v>219</v>
      </c>
      <c r="AF117" t="s">
        <v>377</v>
      </c>
      <c r="AG117" s="17" t="s">
        <v>106</v>
      </c>
      <c r="AI117">
        <v>4980</v>
      </c>
      <c r="AJ117">
        <v>5320</v>
      </c>
      <c r="AK117">
        <f t="shared" si="28"/>
        <v>5150</v>
      </c>
      <c r="AL117">
        <f t="shared" si="30"/>
        <v>6930</v>
      </c>
      <c r="AM117">
        <f t="shared" si="31"/>
        <v>7270</v>
      </c>
      <c r="AN117">
        <f t="shared" si="32"/>
        <v>7099</v>
      </c>
      <c r="AP117" t="s">
        <v>414</v>
      </c>
    </row>
    <row r="118" spans="1:42" ht="45" x14ac:dyDescent="0.25">
      <c r="A118" s="15" t="s">
        <v>130</v>
      </c>
      <c r="C118" t="s">
        <v>247</v>
      </c>
      <c r="F118" t="s">
        <v>246</v>
      </c>
      <c r="G118" s="1" t="s">
        <v>266</v>
      </c>
      <c r="H118" s="4" t="s">
        <v>382</v>
      </c>
      <c r="I118" t="s">
        <v>379</v>
      </c>
      <c r="L118" t="s">
        <v>386</v>
      </c>
      <c r="M118" t="s">
        <v>54</v>
      </c>
      <c r="N118" t="s">
        <v>207</v>
      </c>
      <c r="Q118" t="s">
        <v>58</v>
      </c>
      <c r="R118" t="s">
        <v>58</v>
      </c>
      <c r="S118" t="s">
        <v>58</v>
      </c>
      <c r="T118" t="s">
        <v>58</v>
      </c>
      <c r="U118" t="s">
        <v>58</v>
      </c>
      <c r="Z118" s="4" t="s">
        <v>376</v>
      </c>
      <c r="AA118" s="17" t="s">
        <v>378</v>
      </c>
      <c r="AB118" t="s">
        <v>331</v>
      </c>
      <c r="AC118">
        <v>42.1308945764453</v>
      </c>
      <c r="AD118">
        <v>2.7569511619607798</v>
      </c>
      <c r="AE118" s="17" t="s">
        <v>219</v>
      </c>
      <c r="AF118" t="s">
        <v>377</v>
      </c>
      <c r="AG118" s="17" t="s">
        <v>106</v>
      </c>
      <c r="AI118">
        <v>4980</v>
      </c>
      <c r="AJ118">
        <v>5320</v>
      </c>
      <c r="AK118">
        <f t="shared" si="28"/>
        <v>5150</v>
      </c>
      <c r="AL118">
        <f t="shared" si="30"/>
        <v>6930</v>
      </c>
      <c r="AM118">
        <f t="shared" si="31"/>
        <v>7270</v>
      </c>
      <c r="AN118">
        <f t="shared" si="32"/>
        <v>7099</v>
      </c>
      <c r="AP118" t="s">
        <v>414</v>
      </c>
    </row>
    <row r="119" spans="1:42" x14ac:dyDescent="0.25">
      <c r="A119" s="8" t="s">
        <v>46</v>
      </c>
      <c r="C119" t="s">
        <v>68</v>
      </c>
      <c r="F119" t="s">
        <v>70</v>
      </c>
      <c r="G119" s="1" t="s">
        <v>67</v>
      </c>
      <c r="H119" t="s">
        <v>169</v>
      </c>
      <c r="I119" t="s">
        <v>379</v>
      </c>
      <c r="L119" t="s">
        <v>386</v>
      </c>
      <c r="M119" t="s">
        <v>54</v>
      </c>
      <c r="N119" t="s">
        <v>207</v>
      </c>
      <c r="Q119" t="s">
        <v>58</v>
      </c>
      <c r="R119" t="s">
        <v>58</v>
      </c>
      <c r="S119" t="s">
        <v>58</v>
      </c>
      <c r="T119" t="s">
        <v>58</v>
      </c>
      <c r="U119" t="s">
        <v>58</v>
      </c>
      <c r="Z119" s="4" t="s">
        <v>376</v>
      </c>
      <c r="AA119" s="17" t="s">
        <v>378</v>
      </c>
      <c r="AB119" t="s">
        <v>331</v>
      </c>
      <c r="AC119">
        <v>42.1308945764453</v>
      </c>
      <c r="AD119">
        <v>2.7569511619607798</v>
      </c>
      <c r="AE119" s="17" t="s">
        <v>219</v>
      </c>
      <c r="AF119" t="s">
        <v>377</v>
      </c>
      <c r="AG119" s="17" t="s">
        <v>106</v>
      </c>
      <c r="AI119">
        <v>4980</v>
      </c>
      <c r="AJ119">
        <v>5320</v>
      </c>
      <c r="AK119">
        <f t="shared" si="28"/>
        <v>5150</v>
      </c>
      <c r="AL119">
        <f t="shared" si="30"/>
        <v>6930</v>
      </c>
      <c r="AM119">
        <f t="shared" si="31"/>
        <v>7270</v>
      </c>
      <c r="AN119">
        <f t="shared" si="32"/>
        <v>7099</v>
      </c>
      <c r="AP119" t="s">
        <v>414</v>
      </c>
    </row>
    <row r="120" spans="1:42" x14ac:dyDescent="0.25">
      <c r="A120" s="15" t="s">
        <v>130</v>
      </c>
      <c r="C120" t="s">
        <v>101</v>
      </c>
      <c r="F120" t="s">
        <v>102</v>
      </c>
      <c r="G120" s="1" t="s">
        <v>384</v>
      </c>
      <c r="H120" t="s">
        <v>383</v>
      </c>
      <c r="I120" t="s">
        <v>379</v>
      </c>
      <c r="L120" t="s">
        <v>386</v>
      </c>
      <c r="M120" t="s">
        <v>54</v>
      </c>
      <c r="N120" t="s">
        <v>207</v>
      </c>
      <c r="Q120" t="s">
        <v>58</v>
      </c>
      <c r="R120" t="s">
        <v>58</v>
      </c>
      <c r="S120" t="s">
        <v>58</v>
      </c>
      <c r="T120" t="s">
        <v>58</v>
      </c>
      <c r="U120" t="s">
        <v>58</v>
      </c>
      <c r="Z120" s="4" t="s">
        <v>376</v>
      </c>
      <c r="AA120" s="17" t="s">
        <v>378</v>
      </c>
      <c r="AB120" t="s">
        <v>331</v>
      </c>
      <c r="AC120">
        <v>42.1308945764453</v>
      </c>
      <c r="AD120">
        <v>2.7569511619607798</v>
      </c>
      <c r="AE120" s="17" t="s">
        <v>219</v>
      </c>
      <c r="AF120" t="s">
        <v>377</v>
      </c>
      <c r="AG120" s="17" t="s">
        <v>106</v>
      </c>
      <c r="AI120">
        <v>4980</v>
      </c>
      <c r="AJ120">
        <v>5320</v>
      </c>
      <c r="AK120">
        <f t="shared" si="28"/>
        <v>5150</v>
      </c>
      <c r="AL120">
        <f t="shared" si="30"/>
        <v>6930</v>
      </c>
      <c r="AM120">
        <f t="shared" si="31"/>
        <v>7270</v>
      </c>
      <c r="AN120">
        <f t="shared" si="32"/>
        <v>7099</v>
      </c>
      <c r="AP120" t="s">
        <v>414</v>
      </c>
    </row>
    <row r="121" spans="1:42" x14ac:dyDescent="0.25">
      <c r="A121" s="15" t="s">
        <v>130</v>
      </c>
      <c r="C121" t="s">
        <v>101</v>
      </c>
      <c r="F121" t="s">
        <v>102</v>
      </c>
      <c r="G121" s="1" t="s">
        <v>384</v>
      </c>
      <c r="H121" t="s">
        <v>385</v>
      </c>
      <c r="I121" t="s">
        <v>379</v>
      </c>
      <c r="L121" t="s">
        <v>386</v>
      </c>
      <c r="M121" t="s">
        <v>54</v>
      </c>
      <c r="N121" t="s">
        <v>207</v>
      </c>
      <c r="Q121" t="s">
        <v>58</v>
      </c>
      <c r="R121" t="s">
        <v>58</v>
      </c>
      <c r="S121" t="s">
        <v>58</v>
      </c>
      <c r="T121" t="s">
        <v>58</v>
      </c>
      <c r="U121" t="s">
        <v>58</v>
      </c>
      <c r="Z121" s="4" t="s">
        <v>376</v>
      </c>
      <c r="AA121" s="17" t="s">
        <v>378</v>
      </c>
      <c r="AB121" t="s">
        <v>331</v>
      </c>
      <c r="AC121">
        <v>42.1308945764453</v>
      </c>
      <c r="AD121">
        <v>2.7569511619607798</v>
      </c>
      <c r="AE121" s="17" t="s">
        <v>219</v>
      </c>
      <c r="AF121" t="s">
        <v>377</v>
      </c>
      <c r="AG121" s="17" t="s">
        <v>106</v>
      </c>
      <c r="AI121">
        <v>4980</v>
      </c>
      <c r="AJ121">
        <v>5320</v>
      </c>
      <c r="AK121">
        <f t="shared" si="28"/>
        <v>5150</v>
      </c>
      <c r="AL121">
        <f t="shared" si="30"/>
        <v>6930</v>
      </c>
      <c r="AM121">
        <f t="shared" si="31"/>
        <v>7270</v>
      </c>
      <c r="AN121">
        <f t="shared" si="32"/>
        <v>7099</v>
      </c>
      <c r="AP121" t="s">
        <v>414</v>
      </c>
    </row>
    <row r="122" spans="1:42" ht="30" x14ac:dyDescent="0.25">
      <c r="A122" s="9" t="s">
        <v>46</v>
      </c>
      <c r="C122" t="s">
        <v>61</v>
      </c>
      <c r="F122" t="s">
        <v>62</v>
      </c>
      <c r="G122" s="1" t="s">
        <v>108</v>
      </c>
      <c r="H122" s="1" t="s">
        <v>107</v>
      </c>
      <c r="I122" t="s">
        <v>387</v>
      </c>
      <c r="L122" t="s">
        <v>56</v>
      </c>
      <c r="M122" t="s">
        <v>54</v>
      </c>
      <c r="N122" t="s">
        <v>53</v>
      </c>
      <c r="Q122" t="s">
        <v>83</v>
      </c>
      <c r="R122" t="s">
        <v>56</v>
      </c>
      <c r="S122" s="1" t="s">
        <v>109</v>
      </c>
      <c r="T122" t="s">
        <v>85</v>
      </c>
      <c r="U122" t="s">
        <v>86</v>
      </c>
      <c r="W122" t="s">
        <v>114</v>
      </c>
      <c r="Z122" s="4" t="s">
        <v>390</v>
      </c>
      <c r="AA122" s="17" t="s">
        <v>388</v>
      </c>
      <c r="AB122" t="s">
        <v>389</v>
      </c>
      <c r="AC122">
        <v>31.778593653927398</v>
      </c>
      <c r="AD122">
        <v>35.229625236352199</v>
      </c>
      <c r="AE122" s="17" t="s">
        <v>219</v>
      </c>
      <c r="AF122" s="17" t="s">
        <v>391</v>
      </c>
      <c r="AG122" s="17" t="s">
        <v>106</v>
      </c>
      <c r="AI122">
        <v>1401</v>
      </c>
      <c r="AJ122">
        <v>1600</v>
      </c>
      <c r="AK122">
        <f t="shared" si="28"/>
        <v>1500.5</v>
      </c>
      <c r="AL122">
        <f t="shared" si="30"/>
        <v>3351</v>
      </c>
      <c r="AM122">
        <f t="shared" si="31"/>
        <v>3550</v>
      </c>
      <c r="AN122">
        <f t="shared" si="32"/>
        <v>3449.5</v>
      </c>
      <c r="AP122" t="s">
        <v>414</v>
      </c>
    </row>
    <row r="123" spans="1:42" ht="30" x14ac:dyDescent="0.25">
      <c r="A123" s="8" t="s">
        <v>46</v>
      </c>
      <c r="C123" t="s">
        <v>68</v>
      </c>
      <c r="F123" t="s">
        <v>70</v>
      </c>
      <c r="G123" s="1" t="s">
        <v>67</v>
      </c>
      <c r="H123" t="s">
        <v>169</v>
      </c>
      <c r="I123" t="s">
        <v>387</v>
      </c>
      <c r="L123" t="s">
        <v>56</v>
      </c>
      <c r="M123" t="s">
        <v>54</v>
      </c>
      <c r="N123" t="s">
        <v>53</v>
      </c>
      <c r="Q123" t="s">
        <v>83</v>
      </c>
      <c r="R123" t="s">
        <v>56</v>
      </c>
      <c r="S123" s="1" t="s">
        <v>109</v>
      </c>
      <c r="T123" t="s">
        <v>85</v>
      </c>
      <c r="U123" t="s">
        <v>86</v>
      </c>
      <c r="W123" t="s">
        <v>114</v>
      </c>
      <c r="Z123" s="4" t="s">
        <v>390</v>
      </c>
      <c r="AA123" s="17" t="s">
        <v>388</v>
      </c>
      <c r="AB123" t="s">
        <v>389</v>
      </c>
      <c r="AC123">
        <v>31.778593653927398</v>
      </c>
      <c r="AD123">
        <v>35.229625236352199</v>
      </c>
      <c r="AE123" s="17" t="s">
        <v>219</v>
      </c>
      <c r="AF123" s="17" t="s">
        <v>391</v>
      </c>
      <c r="AG123" s="17" t="s">
        <v>106</v>
      </c>
      <c r="AI123">
        <v>1401</v>
      </c>
      <c r="AJ123">
        <v>1600</v>
      </c>
      <c r="AK123">
        <f t="shared" si="28"/>
        <v>1500.5</v>
      </c>
      <c r="AL123">
        <f t="shared" si="30"/>
        <v>3351</v>
      </c>
      <c r="AM123">
        <f t="shared" si="31"/>
        <v>3550</v>
      </c>
      <c r="AN123">
        <f t="shared" si="32"/>
        <v>3449.5</v>
      </c>
      <c r="AP123" t="s">
        <v>414</v>
      </c>
    </row>
    <row r="124" spans="1:42" ht="30" x14ac:dyDescent="0.25">
      <c r="A124" s="7" t="s">
        <v>130</v>
      </c>
      <c r="C124" t="s">
        <v>194</v>
      </c>
      <c r="F124" t="s">
        <v>102</v>
      </c>
      <c r="G124" s="1" t="s">
        <v>104</v>
      </c>
      <c r="I124" t="s">
        <v>387</v>
      </c>
      <c r="L124" t="s">
        <v>56</v>
      </c>
      <c r="M124" t="s">
        <v>54</v>
      </c>
      <c r="N124" t="s">
        <v>53</v>
      </c>
      <c r="Q124" t="s">
        <v>83</v>
      </c>
      <c r="R124" t="s">
        <v>56</v>
      </c>
      <c r="S124" s="1" t="s">
        <v>109</v>
      </c>
      <c r="T124" t="s">
        <v>85</v>
      </c>
      <c r="U124" t="s">
        <v>86</v>
      </c>
      <c r="W124" t="s">
        <v>114</v>
      </c>
      <c r="Z124" s="4" t="s">
        <v>390</v>
      </c>
      <c r="AA124" s="17" t="s">
        <v>388</v>
      </c>
      <c r="AB124" t="s">
        <v>389</v>
      </c>
      <c r="AC124">
        <v>31.778593653927398</v>
      </c>
      <c r="AD124">
        <v>35.229625236352199</v>
      </c>
      <c r="AE124" s="17" t="s">
        <v>219</v>
      </c>
      <c r="AF124" s="17" t="s">
        <v>391</v>
      </c>
      <c r="AG124" s="17" t="s">
        <v>106</v>
      </c>
      <c r="AI124">
        <v>1401</v>
      </c>
      <c r="AJ124">
        <v>1600</v>
      </c>
      <c r="AK124">
        <f t="shared" si="28"/>
        <v>1500.5</v>
      </c>
      <c r="AL124">
        <f t="shared" si="30"/>
        <v>3351</v>
      </c>
      <c r="AM124">
        <f t="shared" si="31"/>
        <v>3550</v>
      </c>
      <c r="AN124">
        <f t="shared" si="32"/>
        <v>3449.5</v>
      </c>
      <c r="AP124" t="s">
        <v>414</v>
      </c>
    </row>
    <row r="125" spans="1:42" ht="30" x14ac:dyDescent="0.25">
      <c r="A125" s="15" t="s">
        <v>130</v>
      </c>
      <c r="C125" t="s">
        <v>247</v>
      </c>
      <c r="F125" t="s">
        <v>246</v>
      </c>
      <c r="G125" s="1" t="s">
        <v>266</v>
      </c>
      <c r="I125" t="s">
        <v>387</v>
      </c>
      <c r="L125" t="s">
        <v>56</v>
      </c>
      <c r="M125" t="s">
        <v>54</v>
      </c>
      <c r="N125" t="s">
        <v>53</v>
      </c>
      <c r="Q125" t="s">
        <v>83</v>
      </c>
      <c r="R125" t="s">
        <v>56</v>
      </c>
      <c r="S125" s="1" t="s">
        <v>109</v>
      </c>
      <c r="T125" t="s">
        <v>85</v>
      </c>
      <c r="U125" t="s">
        <v>86</v>
      </c>
      <c r="W125" t="s">
        <v>114</v>
      </c>
      <c r="Z125" s="4" t="s">
        <v>390</v>
      </c>
      <c r="AA125" s="17" t="s">
        <v>388</v>
      </c>
      <c r="AB125" t="s">
        <v>389</v>
      </c>
      <c r="AC125">
        <v>31.778593653927398</v>
      </c>
      <c r="AD125">
        <v>35.229625236352199</v>
      </c>
      <c r="AE125" s="17" t="s">
        <v>219</v>
      </c>
      <c r="AF125" s="17" t="s">
        <v>391</v>
      </c>
      <c r="AG125" s="17" t="s">
        <v>106</v>
      </c>
      <c r="AI125">
        <v>1401</v>
      </c>
      <c r="AJ125">
        <v>1600</v>
      </c>
      <c r="AK125">
        <f t="shared" si="28"/>
        <v>1500.5</v>
      </c>
      <c r="AL125">
        <f t="shared" si="30"/>
        <v>3351</v>
      </c>
      <c r="AM125">
        <f t="shared" si="31"/>
        <v>3550</v>
      </c>
      <c r="AN125">
        <f t="shared" si="32"/>
        <v>3449.5</v>
      </c>
      <c r="AP125" t="s">
        <v>414</v>
      </c>
    </row>
    <row r="126" spans="1:42" x14ac:dyDescent="0.25">
      <c r="A126" s="9" t="s">
        <v>46</v>
      </c>
      <c r="C126" t="s">
        <v>61</v>
      </c>
      <c r="F126" t="s">
        <v>62</v>
      </c>
      <c r="G126" s="1" t="s">
        <v>108</v>
      </c>
      <c r="H126" s="1" t="s">
        <v>107</v>
      </c>
      <c r="I126" t="s">
        <v>395</v>
      </c>
      <c r="L126" t="s">
        <v>394</v>
      </c>
      <c r="M126" t="s">
        <v>54</v>
      </c>
      <c r="N126" t="s">
        <v>53</v>
      </c>
      <c r="Q126" t="s">
        <v>83</v>
      </c>
      <c r="R126" t="s">
        <v>338</v>
      </c>
      <c r="S126" s="1" t="s">
        <v>109</v>
      </c>
      <c r="T126" t="s">
        <v>85</v>
      </c>
      <c r="U126" t="s">
        <v>86</v>
      </c>
      <c r="W126" t="s">
        <v>114</v>
      </c>
      <c r="Z126" s="4" t="s">
        <v>392</v>
      </c>
      <c r="AA126" s="17" t="s">
        <v>393</v>
      </c>
      <c r="AB126" t="s">
        <v>331</v>
      </c>
      <c r="AC126">
        <v>42.6009377723407</v>
      </c>
      <c r="AD126">
        <v>-5.57066525596007</v>
      </c>
      <c r="AE126" s="17" t="s">
        <v>219</v>
      </c>
      <c r="AF126" s="17" t="s">
        <v>396</v>
      </c>
      <c r="AG126" s="17" t="s">
        <v>106</v>
      </c>
      <c r="AI126">
        <v>1201</v>
      </c>
      <c r="AJ126">
        <v>1300</v>
      </c>
      <c r="AK126">
        <f t="shared" si="28"/>
        <v>1250.5</v>
      </c>
      <c r="AL126">
        <f t="shared" si="30"/>
        <v>3151</v>
      </c>
      <c r="AM126">
        <f t="shared" si="31"/>
        <v>3250</v>
      </c>
      <c r="AN126">
        <f t="shared" si="32"/>
        <v>3199.5</v>
      </c>
      <c r="AP126" t="s">
        <v>414</v>
      </c>
    </row>
    <row r="127" spans="1:42" x14ac:dyDescent="0.25">
      <c r="A127" s="8" t="s">
        <v>46</v>
      </c>
      <c r="C127" t="s">
        <v>68</v>
      </c>
      <c r="F127" t="s">
        <v>70</v>
      </c>
      <c r="G127" s="1" t="s">
        <v>67</v>
      </c>
      <c r="H127" t="s">
        <v>169</v>
      </c>
      <c r="I127" t="s">
        <v>395</v>
      </c>
      <c r="L127" t="s">
        <v>394</v>
      </c>
      <c r="M127" t="s">
        <v>54</v>
      </c>
      <c r="N127" t="s">
        <v>53</v>
      </c>
      <c r="Q127" t="s">
        <v>83</v>
      </c>
      <c r="R127" t="s">
        <v>338</v>
      </c>
      <c r="S127" s="1" t="s">
        <v>109</v>
      </c>
      <c r="T127" t="s">
        <v>85</v>
      </c>
      <c r="U127" t="s">
        <v>86</v>
      </c>
      <c r="W127" t="s">
        <v>114</v>
      </c>
      <c r="Z127" s="4" t="s">
        <v>392</v>
      </c>
      <c r="AA127" s="17" t="s">
        <v>393</v>
      </c>
      <c r="AB127" t="s">
        <v>331</v>
      </c>
      <c r="AC127">
        <v>42.6009377723407</v>
      </c>
      <c r="AD127">
        <v>-5.57066525596007</v>
      </c>
      <c r="AE127" s="17" t="s">
        <v>219</v>
      </c>
      <c r="AF127" s="17" t="s">
        <v>396</v>
      </c>
      <c r="AG127" s="17" t="s">
        <v>106</v>
      </c>
      <c r="AI127">
        <v>1201</v>
      </c>
      <c r="AJ127">
        <v>1300</v>
      </c>
      <c r="AK127">
        <f t="shared" si="28"/>
        <v>1250.5</v>
      </c>
      <c r="AL127">
        <f t="shared" si="30"/>
        <v>3151</v>
      </c>
      <c r="AM127">
        <f t="shared" si="31"/>
        <v>3250</v>
      </c>
      <c r="AN127">
        <f t="shared" si="32"/>
        <v>3199.5</v>
      </c>
      <c r="AP127" t="s">
        <v>414</v>
      </c>
    </row>
    <row r="128" spans="1:42" x14ac:dyDescent="0.25">
      <c r="A128" s="8" t="s">
        <v>46</v>
      </c>
      <c r="C128" t="s">
        <v>68</v>
      </c>
      <c r="F128" t="s">
        <v>70</v>
      </c>
      <c r="G128" s="1" t="s">
        <v>67</v>
      </c>
      <c r="H128" t="s">
        <v>169</v>
      </c>
      <c r="I128" t="s">
        <v>397</v>
      </c>
      <c r="K128" t="s">
        <v>398</v>
      </c>
      <c r="L128" t="s">
        <v>81</v>
      </c>
      <c r="M128" t="s">
        <v>54</v>
      </c>
      <c r="N128" t="s">
        <v>53</v>
      </c>
      <c r="Q128" t="s">
        <v>83</v>
      </c>
      <c r="R128" t="s">
        <v>338</v>
      </c>
      <c r="S128" s="1" t="s">
        <v>109</v>
      </c>
      <c r="T128" t="s">
        <v>85</v>
      </c>
      <c r="U128" t="s">
        <v>86</v>
      </c>
      <c r="W128" t="s">
        <v>114</v>
      </c>
      <c r="Z128" s="4" t="s">
        <v>399</v>
      </c>
      <c r="AA128" s="17" t="s">
        <v>400</v>
      </c>
      <c r="AB128" s="17" t="s">
        <v>401</v>
      </c>
      <c r="AC128">
        <v>47.096061274112699</v>
      </c>
      <c r="AD128">
        <v>10.973400417385699</v>
      </c>
      <c r="AE128" s="17" t="s">
        <v>219</v>
      </c>
      <c r="AF128" s="17" t="s">
        <v>402</v>
      </c>
      <c r="AG128" s="17" t="s">
        <v>106</v>
      </c>
      <c r="AI128">
        <v>5200</v>
      </c>
      <c r="AJ128">
        <v>5300</v>
      </c>
      <c r="AK128">
        <f t="shared" si="28"/>
        <v>5250</v>
      </c>
      <c r="AL128">
        <f t="shared" si="30"/>
        <v>7150</v>
      </c>
      <c r="AM128">
        <f t="shared" si="31"/>
        <v>7250</v>
      </c>
      <c r="AN128">
        <f t="shared" si="32"/>
        <v>7199</v>
      </c>
      <c r="AP128" t="s">
        <v>414</v>
      </c>
    </row>
    <row r="129" spans="1:42" ht="30" x14ac:dyDescent="0.25">
      <c r="A129" s="9" t="s">
        <v>46</v>
      </c>
      <c r="C129" t="s">
        <v>61</v>
      </c>
      <c r="F129" t="s">
        <v>62</v>
      </c>
      <c r="G129" s="1" t="s">
        <v>108</v>
      </c>
      <c r="H129" s="1" t="s">
        <v>107</v>
      </c>
      <c r="I129" t="s">
        <v>403</v>
      </c>
      <c r="L129" t="s">
        <v>404</v>
      </c>
      <c r="M129" t="s">
        <v>54</v>
      </c>
      <c r="N129" t="s">
        <v>53</v>
      </c>
      <c r="Q129" t="s">
        <v>83</v>
      </c>
      <c r="R129" t="s">
        <v>338</v>
      </c>
      <c r="S129" s="1" t="s">
        <v>109</v>
      </c>
      <c r="T129" t="s">
        <v>85</v>
      </c>
      <c r="U129" t="s">
        <v>86</v>
      </c>
      <c r="V129" t="s">
        <v>412</v>
      </c>
      <c r="W129" t="s">
        <v>114</v>
      </c>
      <c r="Z129" s="4" t="s">
        <v>408</v>
      </c>
      <c r="AA129" s="17" t="s">
        <v>407</v>
      </c>
      <c r="AB129" s="17" t="s">
        <v>406</v>
      </c>
      <c r="AC129" s="18"/>
      <c r="AD129" s="18"/>
      <c r="AE129" s="17" t="s">
        <v>219</v>
      </c>
      <c r="AF129" s="4" t="s">
        <v>405</v>
      </c>
      <c r="AG129" s="17" t="s">
        <v>106</v>
      </c>
      <c r="AI129">
        <v>1500</v>
      </c>
      <c r="AJ129">
        <v>1600</v>
      </c>
      <c r="AK129">
        <f t="shared" si="28"/>
        <v>1550</v>
      </c>
      <c r="AL129">
        <f t="shared" si="30"/>
        <v>3450</v>
      </c>
      <c r="AM129">
        <f t="shared" si="31"/>
        <v>3550</v>
      </c>
      <c r="AN129">
        <f t="shared" si="32"/>
        <v>3499</v>
      </c>
      <c r="AP129" t="s">
        <v>414</v>
      </c>
    </row>
    <row r="130" spans="1:42" ht="30" x14ac:dyDescent="0.25">
      <c r="A130" s="8" t="s">
        <v>46</v>
      </c>
      <c r="C130" t="s">
        <v>68</v>
      </c>
      <c r="F130" t="s">
        <v>70</v>
      </c>
      <c r="G130" s="1" t="s">
        <v>67</v>
      </c>
      <c r="H130" t="s">
        <v>169</v>
      </c>
      <c r="I130" t="s">
        <v>403</v>
      </c>
      <c r="L130" t="s">
        <v>404</v>
      </c>
      <c r="M130" t="s">
        <v>54</v>
      </c>
      <c r="N130" t="s">
        <v>53</v>
      </c>
      <c r="Q130" t="s">
        <v>83</v>
      </c>
      <c r="R130" t="s">
        <v>338</v>
      </c>
      <c r="S130" s="1" t="s">
        <v>109</v>
      </c>
      <c r="T130" t="s">
        <v>85</v>
      </c>
      <c r="U130" t="s">
        <v>86</v>
      </c>
      <c r="V130" t="s">
        <v>412</v>
      </c>
      <c r="W130" t="s">
        <v>114</v>
      </c>
      <c r="Z130" s="4" t="s">
        <v>408</v>
      </c>
      <c r="AA130" s="17" t="s">
        <v>407</v>
      </c>
      <c r="AB130" s="17" t="s">
        <v>406</v>
      </c>
      <c r="AC130" s="18"/>
      <c r="AD130" s="18"/>
      <c r="AE130" s="17" t="s">
        <v>219</v>
      </c>
      <c r="AF130" s="4" t="s">
        <v>405</v>
      </c>
      <c r="AG130" s="17" t="s">
        <v>106</v>
      </c>
      <c r="AI130">
        <v>1500</v>
      </c>
      <c r="AJ130">
        <v>1600</v>
      </c>
      <c r="AK130">
        <f t="shared" si="28"/>
        <v>1550</v>
      </c>
      <c r="AL130">
        <f t="shared" si="30"/>
        <v>3450</v>
      </c>
      <c r="AM130">
        <f t="shared" si="31"/>
        <v>3550</v>
      </c>
      <c r="AN130">
        <f t="shared" si="32"/>
        <v>3499</v>
      </c>
      <c r="AP130" t="s">
        <v>414</v>
      </c>
    </row>
    <row r="131" spans="1:42" ht="30" x14ac:dyDescent="0.25">
      <c r="A131" s="9" t="s">
        <v>46</v>
      </c>
      <c r="C131" t="s">
        <v>145</v>
      </c>
      <c r="F131" t="s">
        <v>411</v>
      </c>
      <c r="G131" s="1" t="s">
        <v>410</v>
      </c>
      <c r="H131" s="1" t="s">
        <v>409</v>
      </c>
      <c r="I131" t="s">
        <v>403</v>
      </c>
      <c r="L131" t="s">
        <v>404</v>
      </c>
      <c r="M131" t="s">
        <v>54</v>
      </c>
      <c r="N131" t="s">
        <v>53</v>
      </c>
      <c r="Q131" t="s">
        <v>83</v>
      </c>
      <c r="R131" t="s">
        <v>338</v>
      </c>
      <c r="S131" s="1" t="s">
        <v>109</v>
      </c>
      <c r="T131" t="s">
        <v>85</v>
      </c>
      <c r="U131" t="s">
        <v>86</v>
      </c>
      <c r="V131" t="s">
        <v>412</v>
      </c>
      <c r="W131" t="s">
        <v>114</v>
      </c>
      <c r="Z131" s="4" t="s">
        <v>408</v>
      </c>
      <c r="AA131" s="17" t="s">
        <v>407</v>
      </c>
      <c r="AB131" s="17" t="s">
        <v>406</v>
      </c>
      <c r="AC131" s="18"/>
      <c r="AD131" s="18"/>
      <c r="AE131" s="17" t="s">
        <v>219</v>
      </c>
      <c r="AF131" s="4" t="s">
        <v>405</v>
      </c>
      <c r="AG131" s="17" t="s">
        <v>106</v>
      </c>
      <c r="AI131">
        <v>1500</v>
      </c>
      <c r="AJ131">
        <v>1600</v>
      </c>
      <c r="AK131">
        <f t="shared" si="28"/>
        <v>1550</v>
      </c>
      <c r="AL131">
        <f t="shared" si="30"/>
        <v>3450</v>
      </c>
      <c r="AM131">
        <f t="shared" si="31"/>
        <v>3550</v>
      </c>
      <c r="AN131">
        <f t="shared" si="32"/>
        <v>3499</v>
      </c>
      <c r="AP131" t="s">
        <v>414</v>
      </c>
    </row>
    <row r="1048576" spans="32:32" x14ac:dyDescent="0.25">
      <c r="AF1048576" s="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Zahra Al lawati</cp:lastModifiedBy>
  <dcterms:created xsi:type="dcterms:W3CDTF">2021-04-18T11:28:19Z</dcterms:created>
  <dcterms:modified xsi:type="dcterms:W3CDTF">2021-12-20T15:09:35Z</dcterms:modified>
</cp:coreProperties>
</file>