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/Downloads/"/>
    </mc:Choice>
  </mc:AlternateContent>
  <xr:revisionPtr revIDLastSave="0" documentId="13_ncr:1_{4740F259-46FE-4F43-B15F-C6B5D3CEA03D}" xr6:coauthVersionLast="47" xr6:coauthVersionMax="47" xr10:uidLastSave="{00000000-0000-0000-0000-000000000000}"/>
  <bookViews>
    <workbookView xWindow="0" yWindow="500" windowWidth="28800" windowHeight="15800" xr2:uid="{87443150-7EC6-E247-95AB-4FA4F7300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B33" i="1"/>
  <c r="S19" i="1"/>
  <c r="Q19" i="1"/>
  <c r="O19" i="1"/>
  <c r="M19" i="1"/>
  <c r="K19" i="1"/>
  <c r="I19" i="1"/>
  <c r="G19" i="1"/>
  <c r="D4" i="1"/>
  <c r="P4" i="1" s="1"/>
  <c r="D5" i="1"/>
  <c r="R5" i="1" s="1"/>
  <c r="D6" i="1"/>
  <c r="P6" i="1" s="1"/>
  <c r="D7" i="1"/>
  <c r="T7" i="1" s="1"/>
  <c r="D8" i="1"/>
  <c r="H8" i="1" s="1"/>
  <c r="D9" i="1"/>
  <c r="T9" i="1" s="1"/>
  <c r="D10" i="1"/>
  <c r="N10" i="1" s="1"/>
  <c r="D11" i="1"/>
  <c r="P11" i="1" s="1"/>
  <c r="D12" i="1"/>
  <c r="P12" i="1" s="1"/>
  <c r="D13" i="1"/>
  <c r="R13" i="1" s="1"/>
  <c r="D14" i="1"/>
  <c r="H14" i="1" s="1"/>
  <c r="D15" i="1"/>
  <c r="D16" i="1"/>
  <c r="N16" i="1" s="1"/>
  <c r="D17" i="1"/>
  <c r="N17" i="1" s="1"/>
  <c r="D18" i="1"/>
  <c r="N18" i="1" s="1"/>
  <c r="D3" i="1"/>
  <c r="R3" i="1" s="1"/>
  <c r="C19" i="1"/>
  <c r="C15" i="1"/>
  <c r="C9" i="1"/>
  <c r="F4" i="1"/>
  <c r="F5" i="1"/>
  <c r="F6" i="1"/>
  <c r="F7" i="1"/>
  <c r="F8" i="1"/>
  <c r="F10" i="1"/>
  <c r="F11" i="1"/>
  <c r="F12" i="1"/>
  <c r="F13" i="1"/>
  <c r="F14" i="1"/>
  <c r="F16" i="1"/>
  <c r="F17" i="1"/>
  <c r="F18" i="1"/>
  <c r="F3" i="1"/>
  <c r="J18" i="1" l="1"/>
  <c r="T17" i="1"/>
  <c r="T16" i="1"/>
  <c r="T15" i="1"/>
  <c r="T10" i="1"/>
  <c r="T18" i="1"/>
  <c r="T8" i="1"/>
  <c r="T14" i="1"/>
  <c r="T6" i="1"/>
  <c r="T13" i="1"/>
  <c r="T5" i="1"/>
  <c r="H9" i="1"/>
  <c r="T12" i="1"/>
  <c r="T4" i="1"/>
  <c r="T11" i="1"/>
  <c r="T3" i="1"/>
  <c r="J4" i="1"/>
  <c r="L12" i="1"/>
  <c r="L11" i="1"/>
  <c r="P10" i="1"/>
  <c r="J17" i="1"/>
  <c r="L10" i="1"/>
  <c r="L3" i="1"/>
  <c r="J9" i="1"/>
  <c r="P9" i="1"/>
  <c r="R18" i="1"/>
  <c r="R17" i="1"/>
  <c r="H18" i="1"/>
  <c r="J12" i="1"/>
  <c r="L18" i="1"/>
  <c r="L4" i="1"/>
  <c r="R11" i="1"/>
  <c r="L6" i="1"/>
  <c r="L5" i="1"/>
  <c r="H17" i="1"/>
  <c r="J11" i="1"/>
  <c r="L14" i="1"/>
  <c r="P18" i="1"/>
  <c r="R10" i="1"/>
  <c r="N9" i="1"/>
  <c r="H10" i="1"/>
  <c r="J10" i="1"/>
  <c r="L13" i="1"/>
  <c r="P17" i="1"/>
  <c r="R9" i="1"/>
  <c r="R12" i="1"/>
  <c r="R4" i="1"/>
  <c r="N15" i="1"/>
  <c r="N14" i="1"/>
  <c r="P16" i="1"/>
  <c r="P8" i="1"/>
  <c r="H7" i="1"/>
  <c r="N5" i="1"/>
  <c r="P7" i="1"/>
  <c r="J16" i="1"/>
  <c r="J8" i="1"/>
  <c r="N4" i="1"/>
  <c r="R16" i="1"/>
  <c r="R8" i="1"/>
  <c r="H3" i="1"/>
  <c r="H13" i="1"/>
  <c r="H5" i="1"/>
  <c r="J15" i="1"/>
  <c r="J7" i="1"/>
  <c r="L17" i="1"/>
  <c r="L9" i="1"/>
  <c r="N11" i="1"/>
  <c r="P3" i="1"/>
  <c r="P13" i="1"/>
  <c r="P5" i="1"/>
  <c r="R15" i="1"/>
  <c r="R7" i="1"/>
  <c r="H16" i="1"/>
  <c r="N6" i="1"/>
  <c r="H15" i="1"/>
  <c r="N3" i="1"/>
  <c r="P15" i="1"/>
  <c r="H6" i="1"/>
  <c r="N12" i="1"/>
  <c r="P14" i="1"/>
  <c r="H12" i="1"/>
  <c r="H4" i="1"/>
  <c r="J14" i="1"/>
  <c r="J6" i="1"/>
  <c r="L16" i="1"/>
  <c r="L8" i="1"/>
  <c r="R14" i="1"/>
  <c r="R6" i="1"/>
  <c r="N8" i="1"/>
  <c r="N7" i="1"/>
  <c r="N13" i="1"/>
  <c r="H11" i="1"/>
  <c r="J3" i="1"/>
  <c r="J13" i="1"/>
  <c r="J5" i="1"/>
  <c r="L15" i="1"/>
  <c r="L7" i="1"/>
  <c r="F15" i="1"/>
  <c r="F19" i="1"/>
  <c r="C20" i="1"/>
  <c r="F9" i="1"/>
  <c r="T19" i="1" l="1"/>
  <c r="F20" i="1"/>
  <c r="F27" i="1" s="1"/>
  <c r="F28" i="1" s="1"/>
  <c r="F31" i="1" s="1"/>
  <c r="J19" i="1"/>
  <c r="N19" i="1"/>
  <c r="L19" i="1"/>
  <c r="R19" i="1"/>
  <c r="P19" i="1"/>
</calcChain>
</file>

<file path=xl/sharedStrings.xml><?xml version="1.0" encoding="utf-8"?>
<sst xmlns="http://schemas.openxmlformats.org/spreadsheetml/2006/main" count="81" uniqueCount="56">
  <si>
    <t>Human Resource</t>
  </si>
  <si>
    <t>Team</t>
  </si>
  <si>
    <t>Total person</t>
  </si>
  <si>
    <t>Cost per year</t>
  </si>
  <si>
    <t>Project manager</t>
  </si>
  <si>
    <t>NLP/Speech Recognition Specialists</t>
  </si>
  <si>
    <t>UI/UX Designers</t>
  </si>
  <si>
    <t xml:space="preserve">Integration Specialists </t>
  </si>
  <si>
    <t>Development Team</t>
  </si>
  <si>
    <t>QA Team</t>
  </si>
  <si>
    <t>QA Engineer</t>
  </si>
  <si>
    <t>Deployment and Itegrarion</t>
  </si>
  <si>
    <t>Deployment Specialist</t>
  </si>
  <si>
    <t>Training and Documentation</t>
  </si>
  <si>
    <t>Training Specialist</t>
  </si>
  <si>
    <t>Documentation Specialist</t>
  </si>
  <si>
    <t>Support team</t>
  </si>
  <si>
    <t>Support Engineers</t>
  </si>
  <si>
    <t>Marketing team</t>
  </si>
  <si>
    <t>Business Analyst</t>
  </si>
  <si>
    <t>Marketing Manager</t>
  </si>
  <si>
    <t xml:space="preserve">Marketing Specialists </t>
  </si>
  <si>
    <t>Solution Architect</t>
  </si>
  <si>
    <t>Total Cost</t>
  </si>
  <si>
    <t>Total Human Resource Cost</t>
  </si>
  <si>
    <t>Total for the core development team</t>
  </si>
  <si>
    <t>Total for the miantainace team</t>
  </si>
  <si>
    <t>Total For the business team</t>
  </si>
  <si>
    <t>ML and DL Frameworks (e.g., TensorFlow, PyTorch)</t>
  </si>
  <si>
    <t>NLP and Speech Recognition Software</t>
  </si>
  <si>
    <t>Business Operations Integration Tools (e.g., APIs, SDKs)</t>
  </si>
  <si>
    <t>UI Design and Development Tools (e.g., Adobe XD, Sketch)</t>
  </si>
  <si>
    <t>Deployment and Integration Platforms</t>
  </si>
  <si>
    <t>Documentation Tools (e.g., Confluence, Microsoft Word)</t>
  </si>
  <si>
    <t>Collaboration and Communication Tools (e.g., Slack, Microsoft Teams)</t>
  </si>
  <si>
    <t xml:space="preserve">Total Annual Technological Resources </t>
  </si>
  <si>
    <t>Technology</t>
  </si>
  <si>
    <t>Per year cost</t>
  </si>
  <si>
    <t>Testing and Bug Tracking Software</t>
  </si>
  <si>
    <t xml:space="preserve">Total Cost </t>
  </si>
  <si>
    <t>Office expenses</t>
  </si>
  <si>
    <t>Per month Salary</t>
  </si>
  <si>
    <t>Phase 1</t>
  </si>
  <si>
    <t>Phase 2</t>
  </si>
  <si>
    <t>Phase 3</t>
  </si>
  <si>
    <t>Phase 4</t>
  </si>
  <si>
    <t>Phase 5</t>
  </si>
  <si>
    <t>Phase 6</t>
  </si>
  <si>
    <t>Phase 7</t>
  </si>
  <si>
    <t>Man months</t>
  </si>
  <si>
    <t>Effort</t>
  </si>
  <si>
    <t>Man month</t>
  </si>
  <si>
    <t>ML/DL Engineers/Developers</t>
  </si>
  <si>
    <t>Miscellaneous Expenses</t>
  </si>
  <si>
    <t>Contingency</t>
  </si>
  <si>
    <t>Hosting fees and licences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</si>
</sst>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0" applyFont="1"/>
    <xf numFmtId="0" fontId="0" fillId="0" borderId="1" xfId="0" applyBorder="1"/>
    <xf numFmtId="44" fontId="0" fillId="0" borderId="1" xfId="1" applyFont="1" applyBorder="1"/>
    <xf numFmtId="0" fontId="1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/>
    <xf numFmtId="6" fontId="3" fillId="0" borderId="1" xfId="0" applyNumberFormat="1" applyFont="1" applyBorder="1"/>
    <xf numFmtId="44" fontId="0" fillId="0" borderId="1" xfId="0" applyNumberFormat="1" applyBorder="1"/>
    <xf numFmtId="44" fontId="3" fillId="0" borderId="0" xfId="1" applyFont="1" applyBorder="1"/>
    <xf numFmtId="44" fontId="0" fillId="0" borderId="2" xfId="1" applyFont="1" applyBorder="1"/>
    <xf numFmtId="44" fontId="3" fillId="0" borderId="2" xfId="1" applyFont="1" applyBorder="1"/>
    <xf numFmtId="0" fontId="0" fillId="0" borderId="1" xfId="1" applyNumberFormat="1" applyFont="1" applyBorder="1"/>
    <xf numFmtId="0" fontId="3" fillId="0" borderId="1" xfId="1" applyNumberFormat="1" applyFont="1" applyBorder="1"/>
    <xf numFmtId="44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3" xfId="1" applyFont="1" applyBorder="1" applyAlignment="1">
      <alignment horizontal="center"/>
    </xf>
    <xf numFmtId="44" fontId="3" fillId="0" borderId="1" xfId="1" applyFont="1" applyBorder="1" applyAlignment="1">
      <alignment horizontal="center" wrapText="1"/>
    </xf>
    <xf numFmtId="44" fontId="3" fillId="0" borderId="2" xfId="1" applyFont="1" applyBorder="1" applyAlignment="1">
      <alignment horizontal="center" wrapText="1"/>
    </xf>
    <xf numFmtId="0" fontId="3" fillId="0" borderId="1" xfId="1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NumberFormat="1" applyFont="1" applyBorder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Effort and Cost estimation per Phases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Sheet1!$G$1:$T$1</c:f>
              <c:strCache>
                <c:ptCount val="1"/>
                <c:pt idx="0">
                  <c:v> Phase 1   Phase 2   Phase 3   Phase 4   Phase 5   Phase 6   Phase 7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6-A34F-AB52-AAC23D774332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 Phase 1 </c:v>
                </c:pt>
                <c:pt idx="1">
                  <c:v>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_("$"* #,##0.00_);_("$"* \(#,##0.00\);_("$"* "-"??_);_(@_)</c:formatCode>
                <c:ptCount val="1"/>
                <c:pt idx="0">
                  <c:v>44166.666666666672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6-A34F-AB52-AAC23D774332}"/>
            </c:ext>
          </c:extLst>
        </c:ser>
        <c:ser>
          <c:idx val="2"/>
          <c:order val="2"/>
          <c:tx>
            <c:strRef>
              <c:f>Sheet1!$I$1:$I$2</c:f>
              <c:strCache>
                <c:ptCount val="2"/>
                <c:pt idx="0">
                  <c:v> Phase 2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6-A34F-AB52-AAC23D774332}"/>
            </c:ext>
          </c:extLst>
        </c:ser>
        <c:ser>
          <c:idx val="3"/>
          <c:order val="3"/>
          <c:tx>
            <c:strRef>
              <c:f>Sheet1!$J$1:$J$2</c:f>
              <c:strCache>
                <c:ptCount val="2"/>
                <c:pt idx="0">
                  <c:v> Phase 2 </c:v>
                </c:pt>
                <c:pt idx="1">
                  <c:v>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Sheet1!$J$19</c:f>
              <c:numCache>
                <c:formatCode>_("$"* #,##0.00_);_("$"* \(#,##0.00\);_("$"* "-"??_);_(@_)</c:formatCode>
                <c:ptCount val="1"/>
                <c:pt idx="0">
                  <c:v>38333.333333333336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6-A34F-AB52-AAC23D774332}"/>
            </c:ext>
          </c:extLst>
        </c:ser>
        <c:ser>
          <c:idx val="4"/>
          <c:order val="4"/>
          <c:tx>
            <c:strRef>
              <c:f>Sheet1!$K$1:$K$2</c:f>
              <c:strCache>
                <c:ptCount val="2"/>
                <c:pt idx="0">
                  <c:v> Phase 3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Sheet1!$K$19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6-A34F-AB52-AAC23D774332}"/>
            </c:ext>
          </c:extLst>
        </c:ser>
        <c:ser>
          <c:idx val="5"/>
          <c:order val="5"/>
          <c:tx>
            <c:strRef>
              <c:f>Sheet1!$L$1:$L$2</c:f>
              <c:strCache>
                <c:ptCount val="2"/>
                <c:pt idx="0">
                  <c:v> Phase 3 </c:v>
                </c:pt>
                <c:pt idx="1">
                  <c:v>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Sheet1!$L$19</c:f>
              <c:numCache>
                <c:formatCode>_("$"* #,##0.00_);_("$"* \(#,##0.00\);_("$"* "-"??_);_(@_)</c:formatCode>
                <c:ptCount val="1"/>
                <c:pt idx="0">
                  <c:v>266666.66666666663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66-A34F-AB52-AAC23D774332}"/>
            </c:ext>
          </c:extLst>
        </c:ser>
        <c:ser>
          <c:idx val="6"/>
          <c:order val="6"/>
          <c:tx>
            <c:strRef>
              <c:f>Sheet1!$M$1:$M$2</c:f>
              <c:strCache>
                <c:ptCount val="2"/>
                <c:pt idx="0">
                  <c:v> Phase 4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66-A34F-AB52-AAC23D774332}"/>
            </c:ext>
          </c:extLst>
        </c:ser>
        <c:ser>
          <c:idx val="7"/>
          <c:order val="7"/>
          <c:tx>
            <c:strRef>
              <c:f>Sheet1!$N$1:$N$2</c:f>
              <c:strCache>
                <c:ptCount val="2"/>
                <c:pt idx="0">
                  <c:v> Phase 4 </c:v>
                </c:pt>
                <c:pt idx="1">
                  <c:v>Effort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Sheet1!$N$19</c:f>
              <c:numCache>
                <c:formatCode>_("$"* #,##0.00_);_("$"* \(#,##0.00\);_("$"* "-"??_);_(@_)</c:formatCode>
                <c:ptCount val="1"/>
                <c:pt idx="0">
                  <c:v>239999.99999999997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66-A34F-AB52-AAC23D774332}"/>
            </c:ext>
          </c:extLst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66-A34F-AB52-AAC23D774332}"/>
            </c:ext>
          </c:extLst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66-A34F-AB52-AAC23D774332}"/>
            </c:ext>
          </c:extLst>
        </c:ser>
        <c:ser>
          <c:idx val="10"/>
          <c:order val="10"/>
          <c:tx>
            <c:strRef>
              <c:f>Sheet1!$O$1:$O$2</c:f>
              <c:strCache>
                <c:ptCount val="2"/>
                <c:pt idx="0">
                  <c:v> Phase 5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Sheet1!$O$19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66-A34F-AB52-AAC23D774332}"/>
            </c:ext>
          </c:extLst>
        </c:ser>
        <c:ser>
          <c:idx val="11"/>
          <c:order val="11"/>
          <c:tx>
            <c:strRef>
              <c:f>Sheet1!$P$1:$P$2</c:f>
              <c:strCache>
                <c:ptCount val="2"/>
                <c:pt idx="0">
                  <c:v> Phase 5 </c:v>
                </c:pt>
                <c:pt idx="1">
                  <c:v>Effort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Sheet1!$P$19</c:f>
              <c:numCache>
                <c:formatCode>_("$"* #,##0.00_);_("$"* \(#,##0.00\);_("$"* "-"??_);_(@_)</c:formatCode>
                <c:ptCount val="1"/>
                <c:pt idx="0">
                  <c:v>123333.33333333334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66-A34F-AB52-AAC23D774332}"/>
            </c:ext>
          </c:extLst>
        </c:ser>
        <c:ser>
          <c:idx val="12"/>
          <c:order val="12"/>
          <c:tx>
            <c:strRef>
              <c:f>Sheet1!$Q$1:$Q$2</c:f>
              <c:strCache>
                <c:ptCount val="2"/>
                <c:pt idx="0">
                  <c:v> Phase 6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66-A34F-AB52-AAC23D774332}"/>
            </c:ext>
          </c:extLst>
        </c:ser>
        <c:ser>
          <c:idx val="13"/>
          <c:order val="13"/>
          <c:tx>
            <c:strRef>
              <c:f>Sheet1!$R$1:$R$2</c:f>
              <c:strCache>
                <c:ptCount val="2"/>
                <c:pt idx="0">
                  <c:v> Phase 6 </c:v>
                </c:pt>
                <c:pt idx="1">
                  <c:v>Effort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Sheet1!$R$19</c:f>
              <c:numCache>
                <c:formatCode>_("$"* #,##0.00_);_("$"* \(#,##0.00\);_("$"* "-"??_);_(@_)</c:formatCode>
                <c:ptCount val="1"/>
                <c:pt idx="0">
                  <c:v>85833.333333333343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66-A34F-AB52-AAC23D774332}"/>
            </c:ext>
          </c:extLst>
        </c:ser>
        <c:ser>
          <c:idx val="14"/>
          <c:order val="14"/>
          <c:tx>
            <c:strRef>
              <c:f>Sheet1!$S$1:$S$2</c:f>
              <c:strCache>
                <c:ptCount val="2"/>
                <c:pt idx="0">
                  <c:v> Phase 7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66-A34F-AB52-AAC23D774332}"/>
            </c:ext>
          </c:extLst>
        </c:ser>
        <c:ser>
          <c:idx val="15"/>
          <c:order val="15"/>
          <c:tx>
            <c:strRef>
              <c:f>Sheet1!$T$1:$T$2</c:f>
              <c:strCache>
                <c:ptCount val="2"/>
                <c:pt idx="0">
                  <c:v> Phase 7 </c:v>
                </c:pt>
                <c:pt idx="1">
                  <c:v>Effort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Sheet1!$T$19</c:f>
              <c:numCache>
                <c:formatCode>_("$"* #,##0.00_);_("$"* \(#,##0.00\);_("$"* "-"??_);_(@_)</c:formatCode>
                <c:ptCount val="1"/>
                <c:pt idx="0">
                  <c:v>50833.333333333336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66-A34F-AB52-AAC23D77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4884944"/>
        <c:axId val="914923296"/>
      </c:barChart>
      <c:catAx>
        <c:axId val="91488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23296"/>
        <c:crosses val="autoZero"/>
        <c:auto val="0"/>
        <c:lblAlgn val="ctr"/>
        <c:lblOffset val="100"/>
        <c:tickLblSkip val="1"/>
        <c:noMultiLvlLbl val="0"/>
      </c:catAx>
      <c:valAx>
        <c:axId val="914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8494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Effort and Cost estimation per Phases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Sheet1!$G$1:$G$2</c:f>
              <c:strCache>
                <c:ptCount val="2"/>
                <c:pt idx="0">
                  <c:v> Phase 1 </c:v>
                </c:pt>
                <c:pt idx="1">
                  <c:v>Man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6-A34F-AB52-AAC23D774332}"/>
            </c:ext>
          </c:extLst>
        </c:ser>
        <c:ser>
          <c:idx val="2"/>
          <c:order val="1"/>
          <c:tx>
            <c:strRef>
              <c:f>Sheet1!$H$1:$H$2</c:f>
              <c:strCache>
                <c:ptCount val="2"/>
                <c:pt idx="0">
                  <c:v> Phase 1 </c:v>
                </c:pt>
                <c:pt idx="1">
                  <c:v>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_("$"* #,##0.00_);_("$"* \(#,##0.00\);_("$"* "-"??_);_(@_)</c:formatCode>
                <c:ptCount val="1"/>
                <c:pt idx="0">
                  <c:v>44166.666666666672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6-A34F-AB52-AAC23D774332}"/>
            </c:ext>
          </c:extLst>
        </c:ser>
        <c:ser>
          <c:idx val="3"/>
          <c:order val="2"/>
          <c:tx>
            <c:strRef>
              <c:f>Sheet1!$I$1:$I$2</c:f>
              <c:strCache>
                <c:ptCount val="2"/>
                <c:pt idx="0">
                  <c:v> Phase 2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6-A34F-AB52-AAC23D774332}"/>
            </c:ext>
          </c:extLst>
        </c:ser>
        <c:ser>
          <c:idx val="4"/>
          <c:order val="3"/>
          <c:tx>
            <c:strRef>
              <c:f>Sheet1!$J$1:$J$2</c:f>
              <c:strCache>
                <c:ptCount val="2"/>
                <c:pt idx="0">
                  <c:v> Phase 2 </c:v>
                </c:pt>
                <c:pt idx="1">
                  <c:v>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Sheet1!$J$19</c:f>
              <c:numCache>
                <c:formatCode>_("$"* #,##0.00_);_("$"* \(#,##0.00\);_("$"* "-"??_);_(@_)</c:formatCode>
                <c:ptCount val="1"/>
                <c:pt idx="0">
                  <c:v>38333.333333333336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6-A34F-AB52-AAC23D774332}"/>
            </c:ext>
          </c:extLst>
        </c:ser>
        <c:ser>
          <c:idx val="5"/>
          <c:order val="4"/>
          <c:tx>
            <c:strRef>
              <c:f>Sheet1!$K$1:$K$2</c:f>
              <c:strCache>
                <c:ptCount val="2"/>
                <c:pt idx="0">
                  <c:v> Phase 3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Sheet1!$K$19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66-A34F-AB52-AAC23D774332}"/>
            </c:ext>
          </c:extLst>
        </c:ser>
        <c:ser>
          <c:idx val="6"/>
          <c:order val="5"/>
          <c:tx>
            <c:strRef>
              <c:f>Sheet1!$L$1:$L$2</c:f>
              <c:strCache>
                <c:ptCount val="2"/>
                <c:pt idx="0">
                  <c:v> Phase 3 </c:v>
                </c:pt>
                <c:pt idx="1">
                  <c:v>Effort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Sheet1!$L$19</c:f>
              <c:numCache>
                <c:formatCode>_("$"* #,##0.00_);_("$"* \(#,##0.00\);_("$"* "-"??_);_(@_)</c:formatCode>
                <c:ptCount val="1"/>
                <c:pt idx="0">
                  <c:v>266666.66666666663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66-A34F-AB52-AAC23D774332}"/>
            </c:ext>
          </c:extLst>
        </c:ser>
        <c:ser>
          <c:idx val="7"/>
          <c:order val="6"/>
          <c:tx>
            <c:strRef>
              <c:f>Sheet1!$M$1:$M$2</c:f>
              <c:strCache>
                <c:ptCount val="2"/>
                <c:pt idx="0">
                  <c:v> Phase 4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66-A34F-AB52-AAC23D774332}"/>
            </c:ext>
          </c:extLst>
        </c:ser>
        <c:ser>
          <c:idx val="8"/>
          <c:order val="7"/>
          <c:tx>
            <c:strRef>
              <c:f>Sheet1!$N$1:$N$2</c:f>
              <c:strCache>
                <c:ptCount val="2"/>
                <c:pt idx="0">
                  <c:v> Phase 4 </c:v>
                </c:pt>
                <c:pt idx="1">
                  <c:v>Effort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Sheet1!$N$19</c:f>
              <c:numCache>
                <c:formatCode>_("$"* #,##0.00_);_("$"* \(#,##0.00\);_("$"* "-"??_);_(@_)</c:formatCode>
                <c:ptCount val="1"/>
                <c:pt idx="0">
                  <c:v>239999.99999999997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66-A34F-AB52-AAC23D774332}"/>
            </c:ext>
          </c:extLst>
        </c:ser>
        <c:ser>
          <c:idx val="9"/>
          <c:order val="8"/>
          <c:tx>
            <c:strRef>
              <c:f>Sheet1!$O$1:$O$2</c:f>
              <c:strCache>
                <c:ptCount val="2"/>
                <c:pt idx="0">
                  <c:v> Phase 5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val>
            <c:numRef>
              <c:f>Sheet1!$O$19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66-A34F-AB52-AAC23D774332}"/>
            </c:ext>
          </c:extLst>
        </c:ser>
        <c:ser>
          <c:idx val="10"/>
          <c:order val="9"/>
          <c:tx>
            <c:strRef>
              <c:f>Sheet1!$P$1:$P$2</c:f>
              <c:strCache>
                <c:ptCount val="2"/>
                <c:pt idx="0">
                  <c:v> Phase 5 </c:v>
                </c:pt>
                <c:pt idx="1">
                  <c:v>Effort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Sheet1!$P$19</c:f>
              <c:numCache>
                <c:formatCode>_("$"* #,##0.00_);_("$"* \(#,##0.00\);_("$"* "-"??_);_(@_)</c:formatCode>
                <c:ptCount val="1"/>
                <c:pt idx="0">
                  <c:v>123333.33333333334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66-A34F-AB52-AAC23D774332}"/>
            </c:ext>
          </c:extLst>
        </c:ser>
        <c:ser>
          <c:idx val="0"/>
          <c:order val="10"/>
          <c:tx>
            <c:strRef>
              <c:f>Sheet1!$Q$1:$Q$2</c:f>
              <c:strCache>
                <c:ptCount val="2"/>
                <c:pt idx="0">
                  <c:v> Phase 6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3-4C4B-A795-0120CABFF3BD}"/>
            </c:ext>
          </c:extLst>
        </c:ser>
        <c:ser>
          <c:idx val="11"/>
          <c:order val="11"/>
          <c:tx>
            <c:strRef>
              <c:f>Sheet1!$R$1:$R$2</c:f>
              <c:strCache>
                <c:ptCount val="2"/>
                <c:pt idx="0">
                  <c:v> Phase 6 </c:v>
                </c:pt>
                <c:pt idx="1">
                  <c:v>Effort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Sheet1!$R$19</c:f>
              <c:numCache>
                <c:formatCode>_("$"* #,##0.00_);_("$"* \(#,##0.00\);_("$"* "-"??_);_(@_)</c:formatCode>
                <c:ptCount val="1"/>
                <c:pt idx="0">
                  <c:v>85833.333333333343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3-4C4B-A795-0120CABFF3BD}"/>
            </c:ext>
          </c:extLst>
        </c:ser>
        <c:ser>
          <c:idx val="12"/>
          <c:order val="12"/>
          <c:tx>
            <c:strRef>
              <c:f>Sheet1!$S$1:$S$2</c:f>
              <c:strCache>
                <c:ptCount val="2"/>
                <c:pt idx="0">
                  <c:v> Phase 7 </c:v>
                </c:pt>
                <c:pt idx="1">
                  <c:v>Man months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A3-4C4B-A795-0120CABFF3BD}"/>
            </c:ext>
          </c:extLst>
        </c:ser>
        <c:ser>
          <c:idx val="13"/>
          <c:order val="13"/>
          <c:tx>
            <c:strRef>
              <c:f>Sheet1!$T$1:$T$2</c:f>
              <c:strCache>
                <c:ptCount val="2"/>
                <c:pt idx="0">
                  <c:v> Phase 7 </c:v>
                </c:pt>
                <c:pt idx="1">
                  <c:v>Effort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Sheet1!$T$19</c:f>
              <c:numCache>
                <c:formatCode>_("$"* #,##0.00_);_("$"* \(#,##0.00\);_("$"* "-"??_);_(@_)</c:formatCode>
                <c:ptCount val="1"/>
                <c:pt idx="0">
                  <c:v>50833.333333333336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A3-4C4B-A795-0120CABF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4884944"/>
        <c:axId val="914923296"/>
      </c:barChart>
      <c:catAx>
        <c:axId val="91488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23296"/>
        <c:crosses val="autoZero"/>
        <c:auto val="0"/>
        <c:lblAlgn val="ctr"/>
        <c:lblOffset val="100"/>
        <c:tickLblSkip val="1"/>
        <c:noMultiLvlLbl val="0"/>
      </c:catAx>
      <c:valAx>
        <c:axId val="914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8494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21</xdr:row>
      <xdr:rowOff>133350</xdr:rowOff>
    </xdr:from>
    <xdr:to>
      <xdr:col>15</xdr:col>
      <xdr:colOff>736600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A8E68-8AB0-BEDB-0CFF-DE63E23E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730250</xdr:colOff>
      <xdr:row>21</xdr:row>
      <xdr:rowOff>69850</xdr:rowOff>
    </xdr:from>
    <xdr:to>
      <xdr:col>17</xdr:col>
      <xdr:colOff>63500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BBD4B-16ED-FA8B-5772-6BD29420742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AA1F-F93B-FE42-BD25-A8423A9B4125}">
  <dimension ref="A1:AO33"/>
  <sheetViews>
    <sheetView tabSelected="1" topLeftCell="C1" zoomScaleNormal="100" workbookViewId="0">
      <selection activeCell="N19" sqref="N19"/>
    </sheetView>
  </sheetViews>
  <sheetFormatPr baseColWidth="10" defaultRowHeight="16" x14ac:dyDescent="0.2"/>
  <cols>
    <col min="1" max="1" width="58.5" customWidth="1"/>
    <col min="2" max="2" width="35.5" customWidth="1"/>
    <col min="3" max="3" width="15.5" customWidth="1"/>
    <col min="4" max="4" width="16.5" customWidth="1"/>
    <col min="5" max="5" width="25.1640625" style="1" customWidth="1"/>
    <col min="6" max="6" width="17.5" style="1" customWidth="1"/>
    <col min="7" max="7" width="6.6640625" style="1" customWidth="1"/>
    <col min="8" max="8" width="11.5" customWidth="1"/>
    <col min="9" max="9" width="7" customWidth="1"/>
    <col min="10" max="10" width="11.5" customWidth="1"/>
    <col min="11" max="11" width="7" customWidth="1"/>
    <col min="12" max="12" width="12.5" customWidth="1"/>
    <col min="13" max="13" width="7.1640625" customWidth="1"/>
    <col min="14" max="14" width="12.5" customWidth="1"/>
    <col min="15" max="15" width="7.1640625" customWidth="1"/>
    <col min="16" max="16" width="12.5" bestFit="1" customWidth="1"/>
    <col min="17" max="17" width="8.1640625" customWidth="1"/>
    <col min="18" max="18" width="11.5" bestFit="1" customWidth="1"/>
    <col min="19" max="19" width="8" customWidth="1"/>
    <col min="20" max="20" width="11.5" bestFit="1" customWidth="1"/>
  </cols>
  <sheetData>
    <row r="1" spans="1:20" x14ac:dyDescent="0.2">
      <c r="G1" s="21" t="s">
        <v>42</v>
      </c>
      <c r="H1" s="21"/>
      <c r="I1" s="21" t="s">
        <v>43</v>
      </c>
      <c r="J1" s="21"/>
      <c r="K1" s="21" t="s">
        <v>44</v>
      </c>
      <c r="L1" s="21"/>
      <c r="M1" s="21" t="s">
        <v>45</v>
      </c>
      <c r="N1" s="21"/>
      <c r="O1" s="21" t="s">
        <v>46</v>
      </c>
      <c r="P1" s="21"/>
      <c r="Q1" s="21" t="s">
        <v>47</v>
      </c>
      <c r="R1" s="21"/>
      <c r="S1" s="24" t="s">
        <v>48</v>
      </c>
      <c r="T1" s="25"/>
    </row>
    <row r="2" spans="1:20" s="29" customFormat="1" ht="34" x14ac:dyDescent="0.2">
      <c r="A2" s="20" t="s">
        <v>1</v>
      </c>
      <c r="B2" s="20" t="s">
        <v>0</v>
      </c>
      <c r="C2" s="20" t="s">
        <v>2</v>
      </c>
      <c r="D2" s="20" t="s">
        <v>41</v>
      </c>
      <c r="E2" s="26" t="s">
        <v>3</v>
      </c>
      <c r="F2" s="27" t="s">
        <v>23</v>
      </c>
      <c r="G2" s="28" t="s">
        <v>51</v>
      </c>
      <c r="H2" s="20" t="s">
        <v>50</v>
      </c>
      <c r="I2" s="28" t="s">
        <v>49</v>
      </c>
      <c r="J2" s="20" t="s">
        <v>50</v>
      </c>
      <c r="K2" s="28" t="s">
        <v>49</v>
      </c>
      <c r="L2" s="20" t="s">
        <v>50</v>
      </c>
      <c r="M2" s="28" t="s">
        <v>49</v>
      </c>
      <c r="N2" s="20" t="s">
        <v>50</v>
      </c>
      <c r="O2" s="28" t="s">
        <v>49</v>
      </c>
      <c r="P2" s="20" t="s">
        <v>50</v>
      </c>
      <c r="Q2" s="28" t="s">
        <v>49</v>
      </c>
      <c r="R2" s="20" t="s">
        <v>50</v>
      </c>
      <c r="S2" s="28" t="s">
        <v>49</v>
      </c>
      <c r="T2" s="20" t="s">
        <v>50</v>
      </c>
    </row>
    <row r="3" spans="1:20" x14ac:dyDescent="0.2">
      <c r="A3" s="4"/>
      <c r="B3" s="4" t="s">
        <v>4</v>
      </c>
      <c r="C3" s="10">
        <v>1</v>
      </c>
      <c r="D3" s="13">
        <f t="shared" ref="D3:D18" si="0">E3/12</f>
        <v>6666.666666666667</v>
      </c>
      <c r="E3" s="5">
        <v>80000</v>
      </c>
      <c r="F3" s="15">
        <f>C3*E3</f>
        <v>80000</v>
      </c>
      <c r="G3" s="17">
        <v>1</v>
      </c>
      <c r="H3" s="13">
        <f>D3*G3*C3</f>
        <v>6666.666666666667</v>
      </c>
      <c r="I3" s="4">
        <v>1</v>
      </c>
      <c r="J3" s="13">
        <f>D3*I3*C3</f>
        <v>6666.666666666667</v>
      </c>
      <c r="K3" s="4">
        <v>4</v>
      </c>
      <c r="L3" s="13">
        <f>K3*D3*C3</f>
        <v>26666.666666666668</v>
      </c>
      <c r="M3" s="4">
        <v>2</v>
      </c>
      <c r="N3" s="13">
        <f>M3*D3*C3</f>
        <v>13333.333333333334</v>
      </c>
      <c r="O3" s="4">
        <v>2</v>
      </c>
      <c r="P3" s="13">
        <f>O3*D3*C3</f>
        <v>13333.333333333334</v>
      </c>
      <c r="Q3" s="4">
        <v>1</v>
      </c>
      <c r="R3" s="13">
        <f>Q3*D3*C3</f>
        <v>6666.666666666667</v>
      </c>
      <c r="S3" s="4">
        <v>1</v>
      </c>
      <c r="T3" s="13">
        <f>S3*D3*C3</f>
        <v>6666.666666666667</v>
      </c>
    </row>
    <row r="4" spans="1:20" x14ac:dyDescent="0.2">
      <c r="A4" s="4" t="s">
        <v>8</v>
      </c>
      <c r="B4" s="6" t="s">
        <v>5</v>
      </c>
      <c r="C4" s="10">
        <v>3</v>
      </c>
      <c r="D4" s="13">
        <f t="shared" si="0"/>
        <v>10000</v>
      </c>
      <c r="E4" s="5">
        <v>120000</v>
      </c>
      <c r="F4" s="15">
        <f t="shared" ref="F4:F18" si="1">C4*E4</f>
        <v>360000</v>
      </c>
      <c r="G4" s="17"/>
      <c r="H4" s="13">
        <f t="shared" ref="H4:H18" si="2">D4*G4*C4</f>
        <v>0</v>
      </c>
      <c r="I4" s="4"/>
      <c r="J4" s="13">
        <f t="shared" ref="J4:J18" si="3">D4*I4*C4</f>
        <v>0</v>
      </c>
      <c r="K4" s="4">
        <v>4</v>
      </c>
      <c r="L4" s="13">
        <f t="shared" ref="L4:L18" si="4">K4*D4*C4</f>
        <v>120000</v>
      </c>
      <c r="M4" s="4">
        <v>2</v>
      </c>
      <c r="N4" s="13">
        <f t="shared" ref="N4:N18" si="5">M4*D4*C4</f>
        <v>60000</v>
      </c>
      <c r="O4" s="4"/>
      <c r="P4" s="13">
        <f>O4*D4*C4</f>
        <v>0</v>
      </c>
      <c r="Q4" s="4"/>
      <c r="R4" s="13">
        <f>Q4*D4*C4</f>
        <v>0</v>
      </c>
      <c r="S4" s="4"/>
      <c r="T4" s="13">
        <f>S4*D4*C4</f>
        <v>0</v>
      </c>
    </row>
    <row r="5" spans="1:20" x14ac:dyDescent="0.2">
      <c r="A5" s="4"/>
      <c r="B5" s="6" t="s">
        <v>22</v>
      </c>
      <c r="C5" s="10">
        <v>1</v>
      </c>
      <c r="D5" s="13">
        <f t="shared" si="0"/>
        <v>10000</v>
      </c>
      <c r="E5" s="5">
        <v>120000</v>
      </c>
      <c r="F5" s="15">
        <f t="shared" si="1"/>
        <v>120000</v>
      </c>
      <c r="G5" s="17"/>
      <c r="H5" s="13">
        <f t="shared" si="2"/>
        <v>0</v>
      </c>
      <c r="I5" s="4">
        <v>1</v>
      </c>
      <c r="J5" s="13">
        <f t="shared" si="3"/>
        <v>10000</v>
      </c>
      <c r="K5" s="4">
        <v>4</v>
      </c>
      <c r="L5" s="13">
        <f t="shared" si="4"/>
        <v>40000</v>
      </c>
      <c r="M5" s="4">
        <v>2</v>
      </c>
      <c r="N5" s="13">
        <f t="shared" si="5"/>
        <v>20000</v>
      </c>
      <c r="O5" s="4"/>
      <c r="P5" s="13">
        <f>O5*D5*C5</f>
        <v>0</v>
      </c>
      <c r="Q5" s="4"/>
      <c r="R5" s="13">
        <f>Q5*D5*C5</f>
        <v>0</v>
      </c>
      <c r="S5" s="4"/>
      <c r="T5" s="13">
        <f>S5*D5*C5</f>
        <v>0</v>
      </c>
    </row>
    <row r="6" spans="1:20" x14ac:dyDescent="0.2">
      <c r="A6" s="4" t="s">
        <v>8</v>
      </c>
      <c r="B6" s="6" t="s">
        <v>52</v>
      </c>
      <c r="C6" s="10">
        <v>2</v>
      </c>
      <c r="D6" s="13">
        <f t="shared" si="0"/>
        <v>10000</v>
      </c>
      <c r="E6" s="5">
        <v>120000</v>
      </c>
      <c r="F6" s="15">
        <f t="shared" si="1"/>
        <v>240000</v>
      </c>
      <c r="G6" s="17"/>
      <c r="H6" s="13">
        <f t="shared" si="2"/>
        <v>0</v>
      </c>
      <c r="I6" s="4"/>
      <c r="J6" s="13">
        <f t="shared" si="3"/>
        <v>0</v>
      </c>
      <c r="K6" s="4">
        <v>4</v>
      </c>
      <c r="L6" s="13">
        <f t="shared" si="4"/>
        <v>80000</v>
      </c>
      <c r="M6" s="4">
        <v>2</v>
      </c>
      <c r="N6" s="13">
        <f t="shared" si="5"/>
        <v>40000</v>
      </c>
      <c r="O6" s="4">
        <v>2</v>
      </c>
      <c r="P6" s="13">
        <f>O6*D6*C6</f>
        <v>40000</v>
      </c>
      <c r="Q6" s="4">
        <v>1</v>
      </c>
      <c r="R6" s="13">
        <f>Q6*D6*C6</f>
        <v>20000</v>
      </c>
      <c r="S6" s="4">
        <v>1</v>
      </c>
      <c r="T6" s="13">
        <f>S6*D6*C6</f>
        <v>20000</v>
      </c>
    </row>
    <row r="7" spans="1:20" x14ac:dyDescent="0.2">
      <c r="A7" s="4" t="s">
        <v>8</v>
      </c>
      <c r="B7" s="6" t="s">
        <v>6</v>
      </c>
      <c r="C7" s="10">
        <v>2</v>
      </c>
      <c r="D7" s="13">
        <f t="shared" si="0"/>
        <v>8333.3333333333339</v>
      </c>
      <c r="E7" s="5">
        <v>100000</v>
      </c>
      <c r="F7" s="15">
        <f t="shared" si="1"/>
        <v>200000</v>
      </c>
      <c r="G7" s="17"/>
      <c r="H7" s="13">
        <f t="shared" si="2"/>
        <v>0</v>
      </c>
      <c r="I7" s="4"/>
      <c r="J7" s="13">
        <f t="shared" si="3"/>
        <v>0</v>
      </c>
      <c r="K7" s="4"/>
      <c r="L7" s="13">
        <f t="shared" si="4"/>
        <v>0</v>
      </c>
      <c r="M7" s="4">
        <v>2</v>
      </c>
      <c r="N7" s="13">
        <f t="shared" si="5"/>
        <v>33333.333333333336</v>
      </c>
      <c r="O7" s="4">
        <v>2</v>
      </c>
      <c r="P7" s="13">
        <f>O7*D7*C7</f>
        <v>33333.333333333336</v>
      </c>
      <c r="Q7" s="4">
        <v>1</v>
      </c>
      <c r="R7" s="13">
        <f>Q7*D7*C7</f>
        <v>16666.666666666668</v>
      </c>
      <c r="S7" s="4"/>
      <c r="T7" s="13">
        <f>S7*D7*C7</f>
        <v>0</v>
      </c>
    </row>
    <row r="8" spans="1:20" x14ac:dyDescent="0.2">
      <c r="A8" s="4" t="s">
        <v>8</v>
      </c>
      <c r="B8" s="6" t="s">
        <v>7</v>
      </c>
      <c r="C8" s="10">
        <v>2</v>
      </c>
      <c r="D8" s="13">
        <f t="shared" si="0"/>
        <v>9166.6666666666661</v>
      </c>
      <c r="E8" s="5">
        <v>110000</v>
      </c>
      <c r="F8" s="15">
        <f t="shared" si="1"/>
        <v>220000</v>
      </c>
      <c r="G8" s="17"/>
      <c r="H8" s="13">
        <f t="shared" si="2"/>
        <v>0</v>
      </c>
      <c r="I8" s="4"/>
      <c r="J8" s="13">
        <f t="shared" si="3"/>
        <v>0</v>
      </c>
      <c r="K8" s="4"/>
      <c r="L8" s="13">
        <f t="shared" si="4"/>
        <v>0</v>
      </c>
      <c r="M8" s="4">
        <v>2</v>
      </c>
      <c r="N8" s="13">
        <f t="shared" si="5"/>
        <v>36666.666666666664</v>
      </c>
      <c r="O8" s="4"/>
      <c r="P8" s="13">
        <f>O8*D8*C8</f>
        <v>0</v>
      </c>
      <c r="Q8" s="4"/>
      <c r="R8" s="13">
        <f>Q8*D8*C8</f>
        <v>0</v>
      </c>
      <c r="S8" s="4"/>
      <c r="T8" s="13">
        <f>S8*D8*C8</f>
        <v>0</v>
      </c>
    </row>
    <row r="9" spans="1:20" x14ac:dyDescent="0.2">
      <c r="A9" s="23" t="s">
        <v>25</v>
      </c>
      <c r="B9" s="23"/>
      <c r="C9" s="9">
        <f>SUM(C3:C8)</f>
        <v>11</v>
      </c>
      <c r="D9" s="13">
        <f t="shared" si="0"/>
        <v>0</v>
      </c>
      <c r="E9" s="5"/>
      <c r="F9" s="16">
        <f>SUM(F4:F8)</f>
        <v>1140000</v>
      </c>
      <c r="G9" s="18"/>
      <c r="H9" s="13">
        <f t="shared" si="2"/>
        <v>0</v>
      </c>
      <c r="I9" s="4"/>
      <c r="J9" s="13">
        <f t="shared" si="3"/>
        <v>0</v>
      </c>
      <c r="K9" s="4"/>
      <c r="L9" s="13">
        <f t="shared" si="4"/>
        <v>0</v>
      </c>
      <c r="M9" s="4"/>
      <c r="N9" s="13">
        <f t="shared" si="5"/>
        <v>0</v>
      </c>
      <c r="O9" s="4"/>
      <c r="P9" s="13">
        <f>O9*D9*C9</f>
        <v>0</v>
      </c>
      <c r="Q9" s="4"/>
      <c r="R9" s="13">
        <f>Q9*D9*C9</f>
        <v>0</v>
      </c>
      <c r="S9" s="4"/>
      <c r="T9" s="13">
        <f>S9*D9*C9</f>
        <v>0</v>
      </c>
    </row>
    <row r="10" spans="1:20" x14ac:dyDescent="0.2">
      <c r="A10" s="4" t="s">
        <v>9</v>
      </c>
      <c r="B10" s="6" t="s">
        <v>10</v>
      </c>
      <c r="C10" s="10">
        <v>2</v>
      </c>
      <c r="D10" s="13">
        <f t="shared" si="0"/>
        <v>9166.6666666666661</v>
      </c>
      <c r="E10" s="5">
        <v>110000</v>
      </c>
      <c r="F10" s="15">
        <f t="shared" si="1"/>
        <v>220000</v>
      </c>
      <c r="G10" s="17"/>
      <c r="H10" s="13">
        <f t="shared" si="2"/>
        <v>0</v>
      </c>
      <c r="I10" s="4"/>
      <c r="J10" s="13">
        <f t="shared" si="3"/>
        <v>0</v>
      </c>
      <c r="K10" s="4"/>
      <c r="L10" s="13">
        <f t="shared" si="4"/>
        <v>0</v>
      </c>
      <c r="M10" s="4">
        <v>2</v>
      </c>
      <c r="N10" s="13">
        <f t="shared" si="5"/>
        <v>36666.666666666664</v>
      </c>
      <c r="O10" s="4">
        <v>2</v>
      </c>
      <c r="P10" s="13">
        <f>O10*D10*C10</f>
        <v>36666.666666666664</v>
      </c>
      <c r="Q10" s="4">
        <v>1</v>
      </c>
      <c r="R10" s="13">
        <f>Q10*D10*C10</f>
        <v>18333.333333333332</v>
      </c>
      <c r="S10" s="4"/>
      <c r="T10" s="13">
        <f>S10*D10*C10</f>
        <v>0</v>
      </c>
    </row>
    <row r="11" spans="1:20" x14ac:dyDescent="0.2">
      <c r="A11" s="4" t="s">
        <v>11</v>
      </c>
      <c r="B11" s="6" t="s">
        <v>12</v>
      </c>
      <c r="C11" s="10">
        <v>1</v>
      </c>
      <c r="D11" s="13">
        <f t="shared" si="0"/>
        <v>9166.6666666666661</v>
      </c>
      <c r="E11" s="5">
        <v>110000</v>
      </c>
      <c r="F11" s="15">
        <f t="shared" si="1"/>
        <v>110000</v>
      </c>
      <c r="G11" s="17"/>
      <c r="H11" s="13">
        <f t="shared" si="2"/>
        <v>0</v>
      </c>
      <c r="I11" s="4"/>
      <c r="J11" s="13">
        <f t="shared" si="3"/>
        <v>0</v>
      </c>
      <c r="K11" s="4"/>
      <c r="L11" s="13">
        <f t="shared" si="4"/>
        <v>0</v>
      </c>
      <c r="M11" s="4"/>
      <c r="N11" s="13">
        <f t="shared" si="5"/>
        <v>0</v>
      </c>
      <c r="O11" s="4"/>
      <c r="P11" s="13">
        <f>O11*D11*C11</f>
        <v>0</v>
      </c>
      <c r="Q11" s="4">
        <v>1</v>
      </c>
      <c r="R11" s="13">
        <f>Q11*D11*C11</f>
        <v>9166.6666666666661</v>
      </c>
      <c r="S11" s="4">
        <v>1</v>
      </c>
      <c r="T11" s="13">
        <f>S11*D11*C11</f>
        <v>9166.6666666666661</v>
      </c>
    </row>
    <row r="12" spans="1:20" x14ac:dyDescent="0.2">
      <c r="A12" s="6" t="s">
        <v>13</v>
      </c>
      <c r="B12" s="6" t="s">
        <v>14</v>
      </c>
      <c r="C12" s="10">
        <v>1</v>
      </c>
      <c r="D12" s="13">
        <f t="shared" si="0"/>
        <v>7500</v>
      </c>
      <c r="E12" s="5">
        <v>90000</v>
      </c>
      <c r="F12" s="15">
        <f t="shared" si="1"/>
        <v>90000</v>
      </c>
      <c r="G12" s="17"/>
      <c r="H12" s="13">
        <f t="shared" si="2"/>
        <v>0</v>
      </c>
      <c r="I12" s="4"/>
      <c r="J12" s="13">
        <f t="shared" si="3"/>
        <v>0</v>
      </c>
      <c r="K12" s="4"/>
      <c r="L12" s="13">
        <f t="shared" si="4"/>
        <v>0</v>
      </c>
      <c r="M12" s="4"/>
      <c r="N12" s="13">
        <f t="shared" si="5"/>
        <v>0</v>
      </c>
      <c r="O12" s="4"/>
      <c r="P12" s="13">
        <f>O12*D12*C12</f>
        <v>0</v>
      </c>
      <c r="Q12" s="4"/>
      <c r="R12" s="13">
        <f>Q12*D12*C12</f>
        <v>0</v>
      </c>
      <c r="S12" s="4"/>
      <c r="T12" s="13">
        <f>S12*D12*C12</f>
        <v>0</v>
      </c>
    </row>
    <row r="13" spans="1:20" x14ac:dyDescent="0.2">
      <c r="A13" s="6" t="s">
        <v>13</v>
      </c>
      <c r="B13" s="6" t="s">
        <v>15</v>
      </c>
      <c r="C13" s="10">
        <v>1</v>
      </c>
      <c r="D13" s="13">
        <f t="shared" si="0"/>
        <v>7500</v>
      </c>
      <c r="E13" s="5">
        <v>90000</v>
      </c>
      <c r="F13" s="15">
        <f t="shared" si="1"/>
        <v>90000</v>
      </c>
      <c r="G13" s="17">
        <v>1</v>
      </c>
      <c r="H13" s="13">
        <f t="shared" si="2"/>
        <v>7500</v>
      </c>
      <c r="I13" s="4">
        <v>1</v>
      </c>
      <c r="J13" s="13">
        <f t="shared" si="3"/>
        <v>7500</v>
      </c>
      <c r="K13" s="4"/>
      <c r="L13" s="13">
        <f t="shared" si="4"/>
        <v>0</v>
      </c>
      <c r="M13" s="4"/>
      <c r="N13" s="13">
        <f t="shared" si="5"/>
        <v>0</v>
      </c>
      <c r="O13" s="4"/>
      <c r="P13" s="13">
        <f>O13*D13*C13</f>
        <v>0</v>
      </c>
      <c r="Q13" s="4">
        <v>1</v>
      </c>
      <c r="R13" s="13">
        <f>Q13*D13*C13</f>
        <v>7500</v>
      </c>
      <c r="S13" s="4">
        <v>1</v>
      </c>
      <c r="T13" s="13">
        <f>S13*D13*C13</f>
        <v>7500</v>
      </c>
    </row>
    <row r="14" spans="1:20" x14ac:dyDescent="0.2">
      <c r="A14" s="4" t="s">
        <v>16</v>
      </c>
      <c r="B14" s="6" t="s">
        <v>17</v>
      </c>
      <c r="C14" s="10">
        <v>1</v>
      </c>
      <c r="D14" s="13">
        <f t="shared" si="0"/>
        <v>7500</v>
      </c>
      <c r="E14" s="5">
        <v>90000</v>
      </c>
      <c r="F14" s="15">
        <f t="shared" si="1"/>
        <v>90000</v>
      </c>
      <c r="G14" s="17">
        <v>1</v>
      </c>
      <c r="H14" s="13">
        <f t="shared" si="2"/>
        <v>7500</v>
      </c>
      <c r="I14" s="4">
        <v>1</v>
      </c>
      <c r="J14" s="13">
        <f t="shared" si="3"/>
        <v>7500</v>
      </c>
      <c r="K14" s="4"/>
      <c r="L14" s="13">
        <f t="shared" si="4"/>
        <v>0</v>
      </c>
      <c r="M14" s="4"/>
      <c r="N14" s="13">
        <f t="shared" si="5"/>
        <v>0</v>
      </c>
      <c r="O14" s="4"/>
      <c r="P14" s="13">
        <f>O14*D14*C14</f>
        <v>0</v>
      </c>
      <c r="Q14" s="4">
        <v>1</v>
      </c>
      <c r="R14" s="13">
        <f>Q14*D14*C14</f>
        <v>7500</v>
      </c>
      <c r="S14" s="4">
        <v>1</v>
      </c>
      <c r="T14" s="13">
        <f>S14*D14*C14</f>
        <v>7500</v>
      </c>
    </row>
    <row r="15" spans="1:20" x14ac:dyDescent="0.2">
      <c r="A15" s="23" t="s">
        <v>26</v>
      </c>
      <c r="B15" s="23"/>
      <c r="C15" s="9">
        <f>SUM(C10:C14)</f>
        <v>6</v>
      </c>
      <c r="D15" s="13">
        <f t="shared" si="0"/>
        <v>0</v>
      </c>
      <c r="E15" s="8"/>
      <c r="F15" s="16">
        <f>SUM(F10:F14)</f>
        <v>600000</v>
      </c>
      <c r="G15" s="18"/>
      <c r="H15" s="13">
        <f t="shared" si="2"/>
        <v>0</v>
      </c>
      <c r="I15" s="4"/>
      <c r="J15" s="13">
        <f t="shared" si="3"/>
        <v>0</v>
      </c>
      <c r="K15" s="4"/>
      <c r="L15" s="13">
        <f t="shared" si="4"/>
        <v>0</v>
      </c>
      <c r="M15" s="4"/>
      <c r="N15" s="13">
        <f t="shared" si="5"/>
        <v>0</v>
      </c>
      <c r="O15" s="4"/>
      <c r="P15" s="13">
        <f>O15*D15*C15</f>
        <v>0</v>
      </c>
      <c r="Q15" s="4"/>
      <c r="R15" s="13">
        <f>Q15*D15*C15</f>
        <v>0</v>
      </c>
      <c r="S15" s="4"/>
      <c r="T15" s="13">
        <f>S15*D15*C15</f>
        <v>0</v>
      </c>
    </row>
    <row r="16" spans="1:20" x14ac:dyDescent="0.2">
      <c r="A16" s="4" t="s">
        <v>18</v>
      </c>
      <c r="B16" s="6" t="s">
        <v>19</v>
      </c>
      <c r="C16" s="10">
        <v>1</v>
      </c>
      <c r="D16" s="13">
        <f t="shared" si="0"/>
        <v>6666.666666666667</v>
      </c>
      <c r="E16" s="5">
        <v>80000</v>
      </c>
      <c r="F16" s="15">
        <f t="shared" si="1"/>
        <v>80000</v>
      </c>
      <c r="G16" s="17">
        <v>1</v>
      </c>
      <c r="H16" s="13">
        <f t="shared" si="2"/>
        <v>6666.666666666667</v>
      </c>
      <c r="I16" s="4">
        <v>1</v>
      </c>
      <c r="J16" s="13">
        <f t="shared" si="3"/>
        <v>6666.666666666667</v>
      </c>
      <c r="K16" s="4"/>
      <c r="L16" s="13">
        <f t="shared" si="4"/>
        <v>0</v>
      </c>
      <c r="M16" s="4"/>
      <c r="N16" s="13">
        <f t="shared" si="5"/>
        <v>0</v>
      </c>
      <c r="O16" s="4"/>
      <c r="P16" s="13">
        <f>O16*D16*C16</f>
        <v>0</v>
      </c>
      <c r="Q16" s="4"/>
      <c r="R16" s="13">
        <f>Q16*D16*C16</f>
        <v>0</v>
      </c>
      <c r="S16" s="4"/>
      <c r="T16" s="13">
        <f>S16*D16*C16</f>
        <v>0</v>
      </c>
    </row>
    <row r="17" spans="1:41" x14ac:dyDescent="0.2">
      <c r="A17" s="4" t="s">
        <v>18</v>
      </c>
      <c r="B17" s="6" t="s">
        <v>20</v>
      </c>
      <c r="C17" s="10">
        <v>1</v>
      </c>
      <c r="D17" s="13">
        <f t="shared" si="0"/>
        <v>8333.3333333333339</v>
      </c>
      <c r="E17" s="5">
        <v>100000</v>
      </c>
      <c r="F17" s="15">
        <f t="shared" si="1"/>
        <v>100000</v>
      </c>
      <c r="G17" s="17">
        <v>1</v>
      </c>
      <c r="H17" s="13">
        <f t="shared" si="2"/>
        <v>8333.3333333333339</v>
      </c>
      <c r="I17" s="4"/>
      <c r="J17" s="13">
        <f t="shared" si="3"/>
        <v>0</v>
      </c>
      <c r="K17" s="4"/>
      <c r="L17" s="13">
        <f t="shared" si="4"/>
        <v>0</v>
      </c>
      <c r="M17" s="4"/>
      <c r="N17" s="13">
        <f t="shared" si="5"/>
        <v>0</v>
      </c>
      <c r="O17" s="4"/>
      <c r="P17" s="13">
        <f>O17*D17*C17</f>
        <v>0</v>
      </c>
      <c r="Q17" s="4"/>
      <c r="R17" s="13">
        <f>Q17*D17*C17</f>
        <v>0</v>
      </c>
      <c r="S17" s="4"/>
      <c r="T17" s="13">
        <f>S17*D17*C17</f>
        <v>0</v>
      </c>
    </row>
    <row r="18" spans="1:41" x14ac:dyDescent="0.2">
      <c r="A18" s="4" t="s">
        <v>18</v>
      </c>
      <c r="B18" s="6" t="s">
        <v>21</v>
      </c>
      <c r="C18" s="10">
        <v>1</v>
      </c>
      <c r="D18" s="13">
        <f t="shared" si="0"/>
        <v>7500</v>
      </c>
      <c r="E18" s="5">
        <v>90000</v>
      </c>
      <c r="F18" s="15">
        <f t="shared" si="1"/>
        <v>90000</v>
      </c>
      <c r="G18" s="17">
        <v>1</v>
      </c>
      <c r="H18" s="13">
        <f t="shared" si="2"/>
        <v>7500</v>
      </c>
      <c r="I18" s="4"/>
      <c r="J18" s="13">
        <f t="shared" si="3"/>
        <v>0</v>
      </c>
      <c r="K18" s="4"/>
      <c r="L18" s="13">
        <f t="shared" si="4"/>
        <v>0</v>
      </c>
      <c r="M18" s="4"/>
      <c r="N18" s="13">
        <f t="shared" si="5"/>
        <v>0</v>
      </c>
      <c r="O18" s="4"/>
      <c r="P18" s="13">
        <f>O18*D18*C18</f>
        <v>0</v>
      </c>
      <c r="Q18" s="4"/>
      <c r="R18" s="13">
        <f>Q18*D18*C18</f>
        <v>0</v>
      </c>
      <c r="S18" s="4"/>
      <c r="T18" s="13">
        <f>S18*D18*C18</f>
        <v>0</v>
      </c>
    </row>
    <row r="19" spans="1:41" s="3" customFormat="1" x14ac:dyDescent="0.2">
      <c r="A19" s="23" t="s">
        <v>27</v>
      </c>
      <c r="B19" s="23"/>
      <c r="C19" s="9">
        <f>SUM(C16:C18)</f>
        <v>3</v>
      </c>
      <c r="D19" s="7"/>
      <c r="E19" s="8"/>
      <c r="F19" s="16">
        <f>SUM(F16:F18)</f>
        <v>270000</v>
      </c>
      <c r="G19" s="30">
        <f>SUM(G3:G18)</f>
        <v>6</v>
      </c>
      <c r="H19" s="19">
        <f>SUM(H3:H18)</f>
        <v>44166.666666666672</v>
      </c>
      <c r="I19" s="30">
        <f>SUM(I3:I18)</f>
        <v>5</v>
      </c>
      <c r="J19" s="19">
        <f>SUM(J3:J18)</f>
        <v>38333.333333333336</v>
      </c>
      <c r="K19" s="30">
        <f>SUM(K3:K18)</f>
        <v>16</v>
      </c>
      <c r="L19" s="19">
        <f>SUM(L3:L18)</f>
        <v>266666.66666666663</v>
      </c>
      <c r="M19" s="30">
        <f>SUM(M3:M18)</f>
        <v>14</v>
      </c>
      <c r="N19" s="19">
        <f>SUM(N3:N18)</f>
        <v>239999.99999999997</v>
      </c>
      <c r="O19" s="30">
        <f>SUM(O3:O18)</f>
        <v>8</v>
      </c>
      <c r="P19" s="19">
        <f>SUM(P3:P18)</f>
        <v>123333.33333333334</v>
      </c>
      <c r="Q19" s="30">
        <f>SUM(Q3:Q18)</f>
        <v>7</v>
      </c>
      <c r="R19" s="19">
        <f>SUM(R3:R18)</f>
        <v>85833.333333333343</v>
      </c>
      <c r="S19" s="30">
        <f>SUM(S3:S18)</f>
        <v>5</v>
      </c>
      <c r="T19" s="19">
        <f>SUM(T3:T18)</f>
        <v>50833.333333333336</v>
      </c>
      <c r="AB19" s="21" t="s">
        <v>42</v>
      </c>
      <c r="AC19" s="21"/>
      <c r="AD19" s="21" t="s">
        <v>43</v>
      </c>
      <c r="AE19" s="21"/>
      <c r="AF19" s="21" t="s">
        <v>44</v>
      </c>
      <c r="AG19" s="21"/>
      <c r="AH19" s="21" t="s">
        <v>45</v>
      </c>
      <c r="AI19" s="21"/>
      <c r="AJ19" s="21" t="s">
        <v>46</v>
      </c>
      <c r="AK19" s="21"/>
      <c r="AL19" s="21" t="s">
        <v>47</v>
      </c>
      <c r="AM19" s="21"/>
      <c r="AN19" s="24" t="s">
        <v>48</v>
      </c>
      <c r="AO19" s="25"/>
    </row>
    <row r="20" spans="1:41" x14ac:dyDescent="0.2">
      <c r="A20" s="22" t="s">
        <v>24</v>
      </c>
      <c r="B20" s="22"/>
      <c r="C20" s="9">
        <f>SUM(C3:C18)</f>
        <v>37</v>
      </c>
      <c r="D20" s="4"/>
      <c r="E20" s="8"/>
      <c r="F20" s="8">
        <f>F15+F19+F9</f>
        <v>2010000</v>
      </c>
      <c r="G20" s="14"/>
    </row>
    <row r="23" spans="1:41" x14ac:dyDescent="0.2">
      <c r="A23" s="7" t="s">
        <v>36</v>
      </c>
      <c r="B23" s="7" t="s">
        <v>37</v>
      </c>
    </row>
    <row r="24" spans="1:41" x14ac:dyDescent="0.2">
      <c r="A24" s="31" t="s">
        <v>55</v>
      </c>
      <c r="B24" s="11">
        <v>20000</v>
      </c>
    </row>
    <row r="25" spans="1:41" x14ac:dyDescent="0.2">
      <c r="A25" s="4" t="s">
        <v>29</v>
      </c>
      <c r="B25" s="11">
        <v>50000</v>
      </c>
    </row>
    <row r="26" spans="1:41" x14ac:dyDescent="0.2">
      <c r="A26" s="4" t="s">
        <v>28</v>
      </c>
      <c r="B26" s="11">
        <v>20000</v>
      </c>
    </row>
    <row r="27" spans="1:41" x14ac:dyDescent="0.2">
      <c r="A27" s="4" t="s">
        <v>30</v>
      </c>
      <c r="B27" s="11">
        <v>30000</v>
      </c>
      <c r="E27" s="1" t="s">
        <v>39</v>
      </c>
      <c r="F27" s="1">
        <f>F20+B33</f>
        <v>2240000</v>
      </c>
    </row>
    <row r="28" spans="1:41" x14ac:dyDescent="0.2">
      <c r="A28" s="4" t="s">
        <v>31</v>
      </c>
      <c r="B28" s="11">
        <v>15000</v>
      </c>
      <c r="E28" s="1" t="s">
        <v>40</v>
      </c>
      <c r="F28" s="1">
        <f>F27*0.15</f>
        <v>336000</v>
      </c>
    </row>
    <row r="29" spans="1:41" x14ac:dyDescent="0.2">
      <c r="A29" s="4" t="s">
        <v>38</v>
      </c>
      <c r="B29" s="11">
        <v>25000</v>
      </c>
      <c r="E29" s="1" t="s">
        <v>53</v>
      </c>
      <c r="F29" s="1">
        <v>10000</v>
      </c>
      <c r="G29" s="2"/>
    </row>
    <row r="30" spans="1:41" x14ac:dyDescent="0.2">
      <c r="A30" s="4" t="s">
        <v>32</v>
      </c>
      <c r="B30" s="11">
        <v>40000</v>
      </c>
      <c r="E30" s="1" t="s">
        <v>54</v>
      </c>
      <c r="F30" s="1">
        <v>20000</v>
      </c>
    </row>
    <row r="31" spans="1:41" x14ac:dyDescent="0.2">
      <c r="A31" s="4" t="s">
        <v>33</v>
      </c>
      <c r="B31" s="11">
        <v>10000</v>
      </c>
      <c r="E31" s="1" t="s">
        <v>39</v>
      </c>
      <c r="F31" s="2">
        <f>SUM(F27:F30)</f>
        <v>2606000</v>
      </c>
    </row>
    <row r="32" spans="1:41" x14ac:dyDescent="0.2">
      <c r="A32" s="4" t="s">
        <v>34</v>
      </c>
      <c r="B32" s="11">
        <v>20000</v>
      </c>
    </row>
    <row r="33" spans="1:2" x14ac:dyDescent="0.2">
      <c r="A33" s="7" t="s">
        <v>35</v>
      </c>
      <c r="B33" s="12">
        <f>SUM(B24:B32)</f>
        <v>230000</v>
      </c>
    </row>
  </sheetData>
  <mergeCells count="18">
    <mergeCell ref="AL19:AM19"/>
    <mergeCell ref="AN19:AO19"/>
    <mergeCell ref="AB19:AC19"/>
    <mergeCell ref="AD19:AE19"/>
    <mergeCell ref="AF19:AG19"/>
    <mergeCell ref="AH19:AI19"/>
    <mergeCell ref="AJ19:AK19"/>
    <mergeCell ref="S1:T1"/>
    <mergeCell ref="A20:B20"/>
    <mergeCell ref="A9:B9"/>
    <mergeCell ref="A15:B15"/>
    <mergeCell ref="A19:B19"/>
    <mergeCell ref="G1:H1"/>
    <mergeCell ref="I1:J1"/>
    <mergeCell ref="K1:L1"/>
    <mergeCell ref="M1:N1"/>
    <mergeCell ref="O1:P1"/>
    <mergeCell ref="Q1:R1"/>
  </mergeCells>
  <phoneticPr fontId="4" type="noConversion"/>
  <pageMargins left="0.7" right="0.7" top="0.75" bottom="0.75" header="0.3" footer="0.3"/>
  <pageSetup scale="72" orientation="portrait" horizontalDpi="0" verticalDpi="0"/>
  <ignoredErrors>
    <ignoredError sqref="F9 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Omnia Alam</dc:creator>
  <cp:lastModifiedBy>Omnia Alam</cp:lastModifiedBy>
  <dcterms:created xsi:type="dcterms:W3CDTF">2024-03-02T22:40:24Z</dcterms:created>
  <dcterms:modified xsi:type="dcterms:W3CDTF">2024-03-08T02:22:33Z</dcterms:modified>
</cp:coreProperties>
</file>