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0" yWindow="120" windowWidth="9450" windowHeight="6735" tabRatio="780" activeTab="1"/>
  </bookViews>
  <sheets>
    <sheet name="Introduction" sheetId="9" r:id="rId1"/>
    <sheet name="Scenario #1" sheetId="10" r:id="rId2"/>
    <sheet name="Scenario #2" sheetId="11" r:id="rId3"/>
    <sheet name="Scenario #3" sheetId="12" r:id="rId4"/>
    <sheet name="Scenario #4" sheetId="13" r:id="rId5"/>
    <sheet name="Scenario #5" sheetId="14" r:id="rId6"/>
  </sheets>
  <calcPr calcId="125725"/>
</workbook>
</file>

<file path=xl/calcChain.xml><?xml version="1.0" encoding="utf-8"?>
<calcChain xmlns="http://schemas.openxmlformats.org/spreadsheetml/2006/main">
  <c r="B102" i="13"/>
  <c r="J78"/>
  <c r="I78"/>
  <c r="H78"/>
  <c r="G78"/>
  <c r="F78"/>
  <c r="E78"/>
  <c r="D78"/>
  <c r="C78"/>
  <c r="B78"/>
  <c r="K78"/>
  <c r="L78"/>
  <c r="M78"/>
  <c r="N78"/>
  <c r="N45"/>
  <c r="N38"/>
  <c r="M45"/>
  <c r="M38"/>
  <c r="M39"/>
  <c r="L45"/>
  <c r="L38"/>
  <c r="K45"/>
  <c r="K38"/>
  <c r="K39"/>
  <c r="J45"/>
  <c r="J38"/>
  <c r="I45"/>
  <c r="I38"/>
  <c r="I39"/>
  <c r="H45"/>
  <c r="H38"/>
  <c r="G45"/>
  <c r="G38"/>
  <c r="G39"/>
  <c r="F45"/>
  <c r="F38"/>
  <c r="E45"/>
  <c r="E38"/>
  <c r="E39"/>
  <c r="D45"/>
  <c r="D38"/>
  <c r="C45"/>
  <c r="C38"/>
  <c r="C39"/>
  <c r="B45"/>
  <c r="B38"/>
  <c r="N49"/>
  <c r="M49"/>
  <c r="L49"/>
  <c r="K49"/>
  <c r="J49"/>
  <c r="I49"/>
  <c r="H49"/>
  <c r="G49"/>
  <c r="F49"/>
  <c r="E49"/>
  <c r="D49"/>
  <c r="C49"/>
  <c r="B49"/>
  <c r="B26"/>
  <c r="B31"/>
  <c r="M48"/>
  <c r="L48"/>
  <c r="K48"/>
  <c r="J48"/>
  <c r="I48"/>
  <c r="H48"/>
  <c r="G48"/>
  <c r="F48"/>
  <c r="E48"/>
  <c r="N39"/>
  <c r="N40"/>
  <c r="L39"/>
  <c r="L40"/>
  <c r="J39"/>
  <c r="J40"/>
  <c r="H39"/>
  <c r="H40"/>
  <c r="F39"/>
  <c r="F40"/>
  <c r="D39"/>
  <c r="D40"/>
  <c r="B39"/>
  <c r="B40"/>
  <c r="N22"/>
  <c r="M22"/>
  <c r="L22"/>
  <c r="K22"/>
  <c r="J22"/>
  <c r="I22"/>
  <c r="H22"/>
  <c r="G22"/>
  <c r="F22"/>
  <c r="E22"/>
  <c r="D22"/>
  <c r="C22"/>
  <c r="B22"/>
  <c r="H20" i="12"/>
  <c r="J20"/>
  <c r="J23"/>
  <c r="J22"/>
  <c r="J21"/>
  <c r="J19"/>
  <c r="H23"/>
  <c r="H22"/>
  <c r="H21"/>
  <c r="H19"/>
  <c r="C40" i="13"/>
  <c r="E40"/>
  <c r="G40"/>
  <c r="I40"/>
  <c r="K40"/>
  <c r="M40"/>
</calcChain>
</file>

<file path=xl/sharedStrings.xml><?xml version="1.0" encoding="utf-8"?>
<sst xmlns="http://schemas.openxmlformats.org/spreadsheetml/2006/main" count="380" uniqueCount="178">
  <si>
    <t>This competition consists of five business scenarios that require visual representations of data to solve real business problems. You may submit solutions to all five scenarios or only to those that interest you. Those who respond to all five will be eligible to win the overall prize. Everyone who submits a solution to a scenario will be eligible to win the prize for that particular scenario. The winning solution for each scenario will be featured in one of my monthly articles in the Data Visualization Edition of the Business Intelligence Newsletter. Even some of those solutions that do not win will appear in articles, in many cases to illustrate practices that don't work effectively.</t>
  </si>
  <si>
    <t>No one is excluded from participating in the competition except employees of the Business Intelligence Network and their relatives. Even if you work for a data visualization software vendor, you may still participate.</t>
  </si>
  <si>
    <t>Scenario #1 Description</t>
  </si>
  <si>
    <t>Data</t>
  </si>
  <si>
    <t xml:space="preserve">You have been asked by the Budget Manager of a large corporation to develop a visualization that </t>
  </si>
  <si>
    <t xml:space="preserve">will enable her to examine expense budget performance during the current year (it is now </t>
  </si>
  <si>
    <t>Department</t>
  </si>
  <si>
    <t>Jan</t>
  </si>
  <si>
    <t>Feb</t>
  </si>
  <si>
    <t>Mar</t>
  </si>
  <si>
    <t>Apr</t>
  </si>
  <si>
    <t>May</t>
  </si>
  <si>
    <t>Jun</t>
  </si>
  <si>
    <t>Jul</t>
  </si>
  <si>
    <t>Aug</t>
  </si>
  <si>
    <t>Sep</t>
  </si>
  <si>
    <t>Oct</t>
  </si>
  <si>
    <t>Nov</t>
  </si>
  <si>
    <t>Dec</t>
  </si>
  <si>
    <t>Expense Budget</t>
  </si>
  <si>
    <t>Accounting</t>
  </si>
  <si>
    <t>Sales</t>
  </si>
  <si>
    <t>Information Technology</t>
  </si>
  <si>
    <t>Human Resources</t>
  </si>
  <si>
    <t>Finance</t>
  </si>
  <si>
    <t>Operations</t>
  </si>
  <si>
    <t>Training</t>
  </si>
  <si>
    <t>Engineering</t>
  </si>
  <si>
    <t>Executive</t>
  </si>
  <si>
    <t>Technical Support</t>
  </si>
  <si>
    <t>Marketing</t>
  </si>
  <si>
    <t>Facilities</t>
  </si>
  <si>
    <t>All quantitative values are expressed in thousands of U.S. dollars.</t>
  </si>
  <si>
    <t>This data is as of November 15, 2005.</t>
  </si>
  <si>
    <t>Budget</t>
  </si>
  <si>
    <t>Actual</t>
  </si>
  <si>
    <t>Scenario #2 Description</t>
  </si>
  <si>
    <t>You have been asked to design a visualization that can be used by bank customers to track their</t>
  </si>
  <si>
    <t xml:space="preserve">checking account activities during a single month. You want to make it just as easy for people to </t>
  </si>
  <si>
    <t xml:space="preserve">see the individual deposit and withdrawal transactions as well as the resulting balances. You also </t>
  </si>
  <si>
    <t>want to make it easy for them to see the precise dollar amounts of the transactions and balances</t>
  </si>
  <si>
    <t>whenever they wish.</t>
  </si>
  <si>
    <t>March 2006 account activity</t>
  </si>
  <si>
    <t>Date</t>
  </si>
  <si>
    <t>Amount</t>
  </si>
  <si>
    <t>Transaction Description</t>
  </si>
  <si>
    <t>Mortgage payment</t>
  </si>
  <si>
    <t>Car loan payment</t>
  </si>
  <si>
    <t>Salary check</t>
  </si>
  <si>
    <t>Student loan payment</t>
  </si>
  <si>
    <t>Household expenses</t>
  </si>
  <si>
    <t>Entertainment expenses</t>
  </si>
  <si>
    <t>Beginning balance is $4,218.33</t>
  </si>
  <si>
    <t>All quantitative values are expressed in U.S. dollars</t>
  </si>
  <si>
    <t>Scenario #3 Description</t>
  </si>
  <si>
    <t>As an analyst for a group of real estate agents, you want to create a visualization that will allow</t>
  </si>
  <si>
    <t>them to view several characteristics of house sales in a given month to help them better track and</t>
  </si>
  <si>
    <t>five neighborhoods. You believe that they would gain meaningful insights if they could simultaneously</t>
  </si>
  <si>
    <t>examine several sales-related variables at once to make useful connections, so you want to display</t>
  </si>
  <si>
    <t xml:space="preserve">everything on a single page (but not necessarily in a single graph). You believe that each of the data </t>
  </si>
  <si>
    <t>items that appear below in the data section are significant.</t>
  </si>
  <si>
    <t>Neighborhood</t>
  </si>
  <si>
    <t>Original Asking Price</t>
  </si>
  <si>
    <t>Actual Sales Amount</t>
  </si>
  <si>
    <t>Individual House Sales Data</t>
  </si>
  <si>
    <t>All values are for houses that sold in May 2006</t>
  </si>
  <si>
    <t>Median Sales Amt May 2005</t>
  </si>
  <si>
    <t>Median Sales Amt May 2006</t>
  </si>
  <si>
    <t>Median Asking Price May 2005</t>
  </si>
  <si>
    <t>Median Asking Price May 2006</t>
  </si>
  <si>
    <t>Melancholy Acres</t>
  </si>
  <si>
    <t>Shady Ways</t>
  </si>
  <si>
    <t>Somnolent Community</t>
  </si>
  <si>
    <t>Filthy Richlands</t>
  </si>
  <si>
    <t>Badlands</t>
  </si>
  <si>
    <t>Neighborhood Sales Data</t>
  </si>
  <si>
    <t>Scenario #4 Description</t>
  </si>
  <si>
    <t>Scenario #5 Description</t>
  </si>
  <si>
    <t>This is your chance to show your stuff, with few restrictions. You may submit any data visualization</t>
  </si>
  <si>
    <t>that you believe displays quantitative business data in a manner that effectively supports people in</t>
  </si>
  <si>
    <t>mid-November) across 12 departments. She needs to see more than aggregate measures of each</t>
  </si>
  <si>
    <t>department's performance for the year. She needs to see trends and specific performance problems</t>
  </si>
  <si>
    <t xml:space="preserve">that have occurred during the year clearly enough to recognize situtations that demand more </t>
  </si>
  <si>
    <t xml:space="preserve">detailed analysis. She is primarily interested in budget variances to identify potential problems in the </t>
  </si>
  <si>
    <t xml:space="preserve">budget itself as well as problems in the management of the budget. Your solution need not consist </t>
  </si>
  <si>
    <t>only of a single graph, but should not exceed what you can fit on a single page.</t>
  </si>
  <si>
    <t xml:space="preserve">You are a consultant who has been hired by a U.S. commercial airlines to design a dashboard for its </t>
  </si>
  <si>
    <t>Measure</t>
  </si>
  <si>
    <t>Actuals</t>
  </si>
  <si>
    <t>Flights</t>
  </si>
  <si>
    <t>Passengers</t>
  </si>
  <si>
    <t>Miles</t>
  </si>
  <si>
    <t>Passenger Miles</t>
  </si>
  <si>
    <t>Cancelled Flights</t>
  </si>
  <si>
    <t>Fuel Costs</t>
  </si>
  <si>
    <t>Revenues</t>
  </si>
  <si>
    <t>Profits</t>
  </si>
  <si>
    <t>Late Arrivals</t>
  </si>
  <si>
    <t>Number of Minutes Late</t>
  </si>
  <si>
    <t>Expenses</t>
  </si>
  <si>
    <t>Average (mean) Customer Satisfaction Scores</t>
  </si>
  <si>
    <t>Average (mean) Customer Satisfaction Scores (out of 5)</t>
  </si>
  <si>
    <t>Dashboard is refreshed daily with data from the previous day</t>
  </si>
  <si>
    <t>Targets</t>
  </si>
  <si>
    <t>Revenues per Sales Channel</t>
  </si>
  <si>
    <t>Channel</t>
  </si>
  <si>
    <t>Direct via phone</t>
  </si>
  <si>
    <t>Direct via counter</t>
  </si>
  <si>
    <t>Indirect via phone</t>
  </si>
  <si>
    <t>Indirect via Internet</t>
  </si>
  <si>
    <t>Direct via Internet</t>
  </si>
  <si>
    <t>Route</t>
  </si>
  <si>
    <t>Los Angeles--Oakland</t>
  </si>
  <si>
    <t>Los Angeles-- Vegas</t>
  </si>
  <si>
    <t>Oakland--Dallas</t>
  </si>
  <si>
    <t>Dallas--Houston</t>
  </si>
  <si>
    <t>Oakland--Seattle</t>
  </si>
  <si>
    <t>Reason</t>
  </si>
  <si>
    <t>Cancelled</t>
  </si>
  <si>
    <t>Delayed</t>
  </si>
  <si>
    <t>Weather</t>
  </si>
  <si>
    <t>Mechanical failure</t>
  </si>
  <si>
    <t>Missing or late flight crew</t>
  </si>
  <si>
    <t>Missing or late ground crew</t>
  </si>
  <si>
    <t>Inefficient gate handling</t>
  </si>
  <si>
    <t>Other</t>
  </si>
  <si>
    <t>Flight Utilization (ratio of passengers to capacity)</t>
  </si>
  <si>
    <t>Market Share</t>
  </si>
  <si>
    <t>Houston--Orlando</t>
  </si>
  <si>
    <t>Chicago--Dallas</t>
  </si>
  <si>
    <t>Chicago--Orlando</t>
  </si>
  <si>
    <t>Los Angeles--Orlando</t>
  </si>
  <si>
    <t>Oakland--Orlando</t>
  </si>
  <si>
    <t>Rules for Evaluating Performance to Target</t>
  </si>
  <si>
    <t>Poor</t>
  </si>
  <si>
    <t>Satisfactory</t>
  </si>
  <si>
    <t>Good</t>
  </si>
  <si>
    <t>executives. The information that the executive team wants to monitor has been identified and now its</t>
  </si>
  <si>
    <t xml:space="preserve">can ignore it for now or must perhaps take some action. It is up to you to determine the appropriate </t>
  </si>
  <si>
    <t>manner, level of detail, and means to display each piece of information.</t>
  </si>
  <si>
    <t xml:space="preserve">your job to create the dashboard's visual design. You must try to display all of this information </t>
  </si>
  <si>
    <t xml:space="preserve">in some manner on a single screen such that the executives will be able to quickly identify anything </t>
  </si>
  <si>
    <t xml:space="preserve">that needs their attention and then have the means to discern enough about the situation to decide if they </t>
  </si>
  <si>
    <t>All monetary values are expressed in U.S. dollars</t>
  </si>
  <si>
    <t>&lt; 75% of target</t>
  </si>
  <si>
    <t>&gt;= 90% of target</t>
  </si>
  <si>
    <t>&gt;= 75% and &lt; 90% of target</t>
  </si>
  <si>
    <t>&gt;= 65% and &lt; 90% of target</t>
  </si>
  <si>
    <t>&lt; 105% of target</t>
  </si>
  <si>
    <t>&lt; 65% of target</t>
  </si>
  <si>
    <t>&gt;= 125% of target</t>
  </si>
  <si>
    <t>&gt;= 105 % and &lt; 125% of target</t>
  </si>
  <si>
    <t>&gt;= 65% and &lt; 95% of target</t>
  </si>
  <si>
    <t>&gt;= 95% of target</t>
  </si>
  <si>
    <t>&gt;= 120% of target</t>
  </si>
  <si>
    <t>&gt;= 105 % and &lt; 120% of target</t>
  </si>
  <si>
    <t>Percent of Total</t>
  </si>
  <si>
    <r>
      <t xml:space="preserve">Top 10 Routes </t>
    </r>
    <r>
      <rPr>
        <sz val="10"/>
        <rFont val="Arial"/>
        <family val="2"/>
      </rPr>
      <t>(ranked by profits during the last 30 days)</t>
    </r>
  </si>
  <si>
    <t>Minneapolis--Denver</t>
  </si>
  <si>
    <t>Salt Lake City--Boston</t>
  </si>
  <si>
    <t>Detroit--Orlando</t>
  </si>
  <si>
    <t>Percent</t>
  </si>
  <si>
    <t>Memphis--Detroit</t>
  </si>
  <si>
    <r>
      <t>Cancellations and Delays by Reason</t>
    </r>
    <r>
      <rPr>
        <sz val="10"/>
        <rFont val="Arial"/>
        <family val="2"/>
      </rPr>
      <t xml:space="preserve"> (last 30 days)</t>
    </r>
  </si>
  <si>
    <r>
      <t xml:space="preserve">Cancellations and Delays by Worse 10 Routes </t>
    </r>
    <r>
      <rPr>
        <sz val="10"/>
        <rFont val="Arial"/>
        <family val="2"/>
      </rPr>
      <t>(last six months)</t>
    </r>
  </si>
  <si>
    <t>Flight Utilization</t>
  </si>
  <si>
    <t>Number of Days on the Market</t>
  </si>
  <si>
    <t xml:space="preserve">their efforts to understand the data in meaningful ways. Please describe in writing what the </t>
  </si>
  <si>
    <t>visualization means and how people would interact with it to gain understanding.</t>
  </si>
  <si>
    <t>understand what's happening in the housing market. This group of agents deals with properties in</t>
  </si>
  <si>
    <t>The use of visual representations to analyze and communicate quantitative business information is one of the most powerful methods of business intelligence. Despite exciting research in the academic domain of information visualization, the application of this discipline to the analysis and communication of business information is usually still quite immature. The graphs, dashboards, and visual analytics that are used in business today are often big on fluff and short on substance, sometimes to the point of absurdity. Some of the worst examples can be found on the Web sites of business intelligence vendors. This must change if business intelligence is ever going to fulfill its promise to give businesses the means to make effective use of their valuable information assets. This competition gives you a way to help turn the tide by showcasing business data visualizations that illustrate what can be done when people apply best practices in visual design to the analysis and communication of data.</t>
  </si>
  <si>
    <t>All solutions that are submitted will be reviewed and judged by Stephen Few of Perceptual Edge. During the judging process, the names of those who submitted the solutions will not be known. For this reason, please do not identify yourself or your company in the visualizations that you submit, but only in the body of your e-mail at the time of submission.</t>
  </si>
  <si>
    <r>
      <t xml:space="preserve">You may use any software that you choose to create your solutions. You may even use a drawing program such as </t>
    </r>
    <r>
      <rPr>
        <i/>
        <sz val="10"/>
        <rFont val="Arial"/>
        <family val="2"/>
      </rPr>
      <t>Adobe Illustrator</t>
    </r>
    <r>
      <rPr>
        <sz val="10"/>
        <rFont val="Arial"/>
        <family val="2"/>
      </rPr>
      <t xml:space="preserve"> if you'd like. Your solutions must be submitted to the Business Intelligence Network electronically, but can be submitted in any form that allows us to review your work. In most cases, screen prints saved as image files (bmp, jpg, png, tiff, etc.) will work best, along with text in a separate </t>
    </r>
    <r>
      <rPr>
        <i/>
        <sz val="10"/>
        <rFont val="Arial"/>
        <family val="2"/>
      </rPr>
      <t>Microsoft Word</t>
    </r>
    <r>
      <rPr>
        <sz val="10"/>
        <rFont val="Arial"/>
        <family val="2"/>
      </rPr>
      <t xml:space="preserve"> or </t>
    </r>
    <r>
      <rPr>
        <i/>
        <sz val="10"/>
        <rFont val="Arial"/>
        <family val="2"/>
      </rPr>
      <t>Excel</t>
    </r>
    <r>
      <rPr>
        <sz val="10"/>
        <rFont val="Arial"/>
        <family val="2"/>
      </rPr>
      <t xml:space="preserve"> file to describe your solutions whenever useful. Please e-mail your solutions to jschauer@b-eye-network.com. Submissions are due by July 14, 2006, and the winners will be announced in September.</t>
    </r>
  </si>
  <si>
    <t>The Five Scenarios</t>
  </si>
  <si>
    <t>Judging and Participation</t>
  </si>
  <si>
    <t>All monetary values are expressed in U.S. dollars.</t>
  </si>
  <si>
    <t xml:space="preserve">Business Intelligence Network </t>
  </si>
  <si>
    <t>2013 Data Visualization Competition for ITM189</t>
  </si>
</sst>
</file>

<file path=xl/styles.xml><?xml version="1.0" encoding="utf-8"?>
<styleSheet xmlns="http://schemas.openxmlformats.org/spreadsheetml/2006/main">
  <numFmts count="3">
    <numFmt numFmtId="164" formatCode="&quot;$&quot;#,##0"/>
    <numFmt numFmtId="170" formatCode="mm/dd/yy;@"/>
    <numFmt numFmtId="171" formatCode="0.0%"/>
  </numFmts>
  <fonts count="11">
    <font>
      <sz val="10"/>
      <name val="Arial"/>
    </font>
    <font>
      <b/>
      <sz val="10"/>
      <name val="Arial"/>
      <family val="2"/>
    </font>
    <font>
      <b/>
      <sz val="12"/>
      <name val="Arial"/>
      <family val="2"/>
    </font>
    <font>
      <sz val="10"/>
      <name val="Arial"/>
      <family val="2"/>
    </font>
    <font>
      <b/>
      <sz val="10"/>
      <color indexed="14"/>
      <name val="Arial"/>
      <family val="2"/>
    </font>
    <font>
      <sz val="10"/>
      <color indexed="58"/>
      <name val="Arial"/>
      <family val="2"/>
    </font>
    <font>
      <sz val="16"/>
      <name val="Arial"/>
      <family val="2"/>
    </font>
    <font>
      <i/>
      <sz val="10"/>
      <name val="Arial"/>
      <family val="2"/>
    </font>
    <font>
      <sz val="10"/>
      <color indexed="10"/>
      <name val="Arial"/>
      <family val="2"/>
    </font>
    <font>
      <b/>
      <sz val="10"/>
      <color indexed="10"/>
      <name val="Arial"/>
      <family val="2"/>
    </font>
    <font>
      <b/>
      <i/>
      <sz val="10"/>
      <name val="Arial"/>
      <family val="2"/>
    </font>
  </fonts>
  <fills count="3">
    <fill>
      <patternFill patternType="none"/>
    </fill>
    <fill>
      <patternFill patternType="gray125"/>
    </fill>
    <fill>
      <patternFill patternType="solid">
        <fgColor indexed="20"/>
        <bgColor indexed="64"/>
      </patternFill>
    </fill>
  </fills>
  <borders count="7">
    <border>
      <left/>
      <right/>
      <top/>
      <bottom/>
      <diagonal/>
    </border>
    <border>
      <left/>
      <right/>
      <top/>
      <bottom style="thin">
        <color indexed="57"/>
      </bottom>
      <diagonal/>
    </border>
    <border>
      <left style="thin">
        <color indexed="48"/>
      </left>
      <right/>
      <top/>
      <bottom/>
      <diagonal/>
    </border>
    <border>
      <left/>
      <right style="thin">
        <color indexed="48"/>
      </right>
      <top/>
      <bottom/>
      <diagonal/>
    </border>
    <border>
      <left style="thin">
        <color indexed="48"/>
      </left>
      <right/>
      <top/>
      <bottom style="thin">
        <color indexed="57"/>
      </bottom>
      <diagonal/>
    </border>
    <border>
      <left/>
      <right style="thin">
        <color indexed="48"/>
      </right>
      <top/>
      <bottom style="thin">
        <color indexed="57"/>
      </bottom>
      <diagonal/>
    </border>
    <border>
      <left/>
      <right/>
      <top/>
      <bottom style="thin">
        <color indexed="49"/>
      </bottom>
      <diagonal/>
    </border>
  </borders>
  <cellStyleXfs count="1">
    <xf numFmtId="0" fontId="0" fillId="0" borderId="0"/>
  </cellStyleXfs>
  <cellXfs count="83">
    <xf numFmtId="0" fontId="0" fillId="0" borderId="0" xfId="0"/>
    <xf numFmtId="0" fontId="0" fillId="0" borderId="0" xfId="0" applyAlignment="1">
      <alignment horizontal="right"/>
    </xf>
    <xf numFmtId="0" fontId="0" fillId="0" borderId="0" xfId="0" applyBorder="1" applyAlignment="1">
      <alignment horizontal="right"/>
    </xf>
    <xf numFmtId="0" fontId="0" fillId="0" borderId="0" xfId="0" applyAlignment="1">
      <alignment horizontal="left"/>
    </xf>
    <xf numFmtId="0" fontId="2" fillId="0" borderId="0" xfId="0" applyFont="1" applyBorder="1" applyAlignment="1">
      <alignment horizontal="left"/>
    </xf>
    <xf numFmtId="0" fontId="0" fillId="0" borderId="0" xfId="0" applyAlignment="1">
      <alignment horizontal="left" wrapText="1"/>
    </xf>
    <xf numFmtId="0" fontId="0" fillId="0" borderId="0" xfId="0" applyAlignment="1"/>
    <xf numFmtId="0" fontId="0" fillId="0" borderId="0" xfId="0" applyAlignment="1">
      <alignment wrapText="1"/>
    </xf>
    <xf numFmtId="0" fontId="1" fillId="0" borderId="0" xfId="0" applyFont="1" applyAlignment="1">
      <alignment horizontal="left"/>
    </xf>
    <xf numFmtId="0" fontId="2" fillId="0" borderId="0" xfId="0" applyFont="1"/>
    <xf numFmtId="0" fontId="2" fillId="0" borderId="0" xfId="0" applyFont="1" applyBorder="1" applyAlignment="1"/>
    <xf numFmtId="0" fontId="0" fillId="0" borderId="0" xfId="0" applyNumberFormat="1" applyAlignment="1"/>
    <xf numFmtId="0" fontId="0" fillId="0" borderId="1" xfId="0" applyBorder="1" applyAlignment="1">
      <alignment horizontal="right"/>
    </xf>
    <xf numFmtId="0" fontId="0" fillId="0" borderId="1" xfId="0" applyBorder="1" applyAlignment="1">
      <alignment horizontal="left"/>
    </xf>
    <xf numFmtId="0" fontId="3" fillId="0" borderId="0" xfId="0" applyFont="1"/>
    <xf numFmtId="0" fontId="1" fillId="0" borderId="0" xfId="0" applyFont="1"/>
    <xf numFmtId="0" fontId="0" fillId="0" borderId="0" xfId="0" applyFont="1" applyAlignment="1"/>
    <xf numFmtId="0" fontId="0" fillId="0" borderId="2" xfId="0" applyBorder="1" applyAlignment="1">
      <alignment horizontal="centerContinuous"/>
    </xf>
    <xf numFmtId="0" fontId="0" fillId="0" borderId="3" xfId="0" applyBorder="1" applyAlignment="1">
      <alignment horizontal="centerContinuous"/>
    </xf>
    <xf numFmtId="0" fontId="0" fillId="0" borderId="4" xfId="0" applyBorder="1" applyAlignment="1">
      <alignment horizontal="right"/>
    </xf>
    <xf numFmtId="0" fontId="0" fillId="0" borderId="5" xfId="0" applyBorder="1" applyAlignment="1">
      <alignment horizontal="right"/>
    </xf>
    <xf numFmtId="0" fontId="0" fillId="0" borderId="2" xfId="0" applyBorder="1" applyAlignment="1">
      <alignment horizontal="right"/>
    </xf>
    <xf numFmtId="0" fontId="0" fillId="0" borderId="3" xfId="0" applyBorder="1" applyAlignment="1">
      <alignment horizontal="right"/>
    </xf>
    <xf numFmtId="0" fontId="0" fillId="0" borderId="2" xfId="0" applyBorder="1"/>
    <xf numFmtId="0" fontId="0" fillId="0" borderId="3" xfId="0" applyBorder="1"/>
    <xf numFmtId="0" fontId="0" fillId="2" borderId="0" xfId="0" applyFill="1" applyAlignment="1"/>
    <xf numFmtId="0" fontId="0" fillId="2" borderId="2" xfId="0" applyFill="1" applyBorder="1" applyAlignment="1">
      <alignment horizontal="right"/>
    </xf>
    <xf numFmtId="0" fontId="0" fillId="2" borderId="3" xfId="0" applyFill="1" applyBorder="1" applyAlignment="1">
      <alignment horizontal="right"/>
    </xf>
    <xf numFmtId="0" fontId="0" fillId="2" borderId="2" xfId="0" applyFill="1" applyBorder="1"/>
    <xf numFmtId="0" fontId="0" fillId="2" borderId="3" xfId="0" applyFill="1" applyBorder="1"/>
    <xf numFmtId="164" fontId="0" fillId="0" borderId="0" xfId="0" applyNumberFormat="1"/>
    <xf numFmtId="3" fontId="0" fillId="0" borderId="0" xfId="0" applyNumberFormat="1"/>
    <xf numFmtId="0" fontId="4" fillId="0" borderId="0" xfId="0" applyFont="1" applyFill="1" applyBorder="1" applyAlignment="1"/>
    <xf numFmtId="0" fontId="3" fillId="0" borderId="0" xfId="0" applyFont="1" applyAlignment="1">
      <alignment horizontal="left"/>
    </xf>
    <xf numFmtId="0" fontId="2" fillId="0" borderId="0" xfId="0" applyFont="1" applyAlignment="1">
      <alignment horizontal="left"/>
    </xf>
    <xf numFmtId="17" fontId="3" fillId="0" borderId="0" xfId="0" applyNumberFormat="1" applyFont="1" applyAlignment="1">
      <alignment horizontal="left"/>
    </xf>
    <xf numFmtId="17" fontId="3" fillId="0" borderId="0" xfId="0" quotePrefix="1" applyNumberFormat="1" applyFont="1" applyAlignment="1">
      <alignment horizontal="left"/>
    </xf>
    <xf numFmtId="4" fontId="0" fillId="0" borderId="0" xfId="0" applyNumberFormat="1" applyBorder="1" applyAlignment="1">
      <alignment horizontal="right"/>
    </xf>
    <xf numFmtId="4" fontId="0" fillId="0" borderId="0" xfId="0" applyNumberFormat="1" applyAlignment="1">
      <alignment horizontal="right"/>
    </xf>
    <xf numFmtId="0" fontId="3" fillId="0" borderId="1" xfId="0" applyFont="1" applyBorder="1" applyAlignment="1">
      <alignment horizontal="left"/>
    </xf>
    <xf numFmtId="170" fontId="3" fillId="0" borderId="0" xfId="0" applyNumberFormat="1" applyFont="1" applyAlignment="1">
      <alignment horizontal="left"/>
    </xf>
    <xf numFmtId="4" fontId="0" fillId="0" borderId="0" xfId="0" applyNumberFormat="1"/>
    <xf numFmtId="4" fontId="0" fillId="0" borderId="1" xfId="0" applyNumberFormat="1" applyBorder="1" applyAlignment="1"/>
    <xf numFmtId="4" fontId="0" fillId="0" borderId="0" xfId="0" applyNumberFormat="1" applyAlignment="1"/>
    <xf numFmtId="0" fontId="0" fillId="0" borderId="6" xfId="0" applyBorder="1" applyAlignment="1">
      <alignment horizontal="left" wrapText="1"/>
    </xf>
    <xf numFmtId="0" fontId="0" fillId="0" borderId="6" xfId="0" applyBorder="1" applyAlignment="1">
      <alignment horizontal="right" wrapText="1"/>
    </xf>
    <xf numFmtId="0" fontId="0" fillId="0" borderId="6" xfId="0" applyFill="1" applyBorder="1" applyAlignment="1">
      <alignment horizontal="right" wrapText="1"/>
    </xf>
    <xf numFmtId="0" fontId="4" fillId="0" borderId="0" xfId="0" applyFont="1"/>
    <xf numFmtId="0" fontId="2" fillId="0" borderId="0" xfId="0" applyFont="1" applyAlignment="1"/>
    <xf numFmtId="3" fontId="0" fillId="0" borderId="0" xfId="0" applyNumberFormat="1" applyAlignment="1">
      <alignment horizontal="right"/>
    </xf>
    <xf numFmtId="3" fontId="0" fillId="0" borderId="0" xfId="0" applyNumberFormat="1" applyAlignment="1">
      <alignment horizontal="right" wrapText="1"/>
    </xf>
    <xf numFmtId="3" fontId="0" fillId="0" borderId="6" xfId="0" applyNumberFormat="1" applyBorder="1" applyAlignment="1">
      <alignment horizontal="right" wrapText="1"/>
    </xf>
    <xf numFmtId="0" fontId="1" fillId="0" borderId="0" xfId="0" applyFont="1" applyAlignment="1">
      <alignment horizontal="right"/>
    </xf>
    <xf numFmtId="16" fontId="0" fillId="0" borderId="1" xfId="0" applyNumberFormat="1" applyBorder="1" applyAlignment="1">
      <alignment horizontal="right"/>
    </xf>
    <xf numFmtId="0" fontId="0" fillId="0" borderId="0" xfId="0" applyBorder="1" applyAlignment="1">
      <alignment horizontal="left"/>
    </xf>
    <xf numFmtId="0" fontId="0" fillId="2" borderId="0" xfId="0" applyFill="1" applyAlignment="1">
      <alignment horizontal="left"/>
    </xf>
    <xf numFmtId="0" fontId="0" fillId="0" borderId="0" xfId="0" applyFill="1" applyAlignment="1">
      <alignment horizontal="left"/>
    </xf>
    <xf numFmtId="16" fontId="0" fillId="0" borderId="0" xfId="0" applyNumberFormat="1" applyFill="1" applyBorder="1" applyAlignment="1">
      <alignment horizontal="right"/>
    </xf>
    <xf numFmtId="0" fontId="0" fillId="0" borderId="0" xfId="0" applyFill="1" applyBorder="1" applyAlignment="1">
      <alignment horizontal="right"/>
    </xf>
    <xf numFmtId="3" fontId="0" fillId="0" borderId="0" xfId="0" applyNumberFormat="1" applyBorder="1" applyAlignment="1">
      <alignment horizontal="right"/>
    </xf>
    <xf numFmtId="3" fontId="0" fillId="2" borderId="0" xfId="0" applyNumberFormat="1" applyFill="1" applyBorder="1" applyAlignment="1">
      <alignment horizontal="right"/>
    </xf>
    <xf numFmtId="3" fontId="0" fillId="0" borderId="0" xfId="0" applyNumberFormat="1" applyFill="1" applyBorder="1" applyAlignment="1">
      <alignment horizontal="right"/>
    </xf>
    <xf numFmtId="9" fontId="0" fillId="2" borderId="0" xfId="0" applyNumberFormat="1" applyFill="1" applyBorder="1" applyAlignment="1">
      <alignment horizontal="right"/>
    </xf>
    <xf numFmtId="4" fontId="0" fillId="0" borderId="0" xfId="0" applyNumberFormat="1" applyFill="1" applyBorder="1" applyAlignment="1">
      <alignment horizontal="right"/>
    </xf>
    <xf numFmtId="0" fontId="0" fillId="0" borderId="1" xfId="0" applyBorder="1" applyAlignment="1">
      <alignment horizontal="centerContinuous"/>
    </xf>
    <xf numFmtId="16" fontId="0" fillId="0" borderId="0" xfId="0" applyNumberFormat="1" applyBorder="1" applyAlignment="1">
      <alignment horizontal="left"/>
    </xf>
    <xf numFmtId="16" fontId="0" fillId="2" borderId="0" xfId="0" applyNumberFormat="1" applyFill="1" applyBorder="1" applyAlignment="1">
      <alignment horizontal="left"/>
    </xf>
    <xf numFmtId="0" fontId="0" fillId="2" borderId="0" xfId="0" applyFill="1" applyBorder="1" applyAlignment="1">
      <alignment horizontal="left"/>
    </xf>
    <xf numFmtId="0" fontId="0" fillId="0" borderId="0" xfId="0" applyFill="1" applyBorder="1" applyAlignment="1">
      <alignment horizontal="left"/>
    </xf>
    <xf numFmtId="0" fontId="0" fillId="0" borderId="0" xfId="0" applyFill="1"/>
    <xf numFmtId="0" fontId="0" fillId="0" borderId="0" xfId="0" applyFill="1" applyBorder="1" applyAlignment="1">
      <alignment horizontal="centerContinuous"/>
    </xf>
    <xf numFmtId="171" fontId="0" fillId="0" borderId="0" xfId="0" applyNumberFormat="1" applyAlignment="1"/>
    <xf numFmtId="171" fontId="0" fillId="2" borderId="0" xfId="0" applyNumberFormat="1" applyFill="1" applyAlignment="1"/>
    <xf numFmtId="171" fontId="0" fillId="0" borderId="0" xfId="0" applyNumberFormat="1" applyFill="1" applyAlignment="1"/>
    <xf numFmtId="3" fontId="0" fillId="0" borderId="0" xfId="0" applyNumberFormat="1" applyAlignment="1"/>
    <xf numFmtId="3" fontId="0" fillId="2" borderId="0" xfId="0" applyNumberFormat="1" applyFill="1" applyAlignment="1"/>
    <xf numFmtId="0" fontId="5" fillId="0" borderId="0" xfId="0" applyFont="1" applyAlignment="1">
      <alignment horizontal="left"/>
    </xf>
    <xf numFmtId="0" fontId="6" fillId="0" borderId="0" xfId="0" applyFont="1" applyAlignment="1">
      <alignment horizontal="left"/>
    </xf>
    <xf numFmtId="0" fontId="3" fillId="0" borderId="0" xfId="0" applyFont="1" applyAlignment="1">
      <alignment wrapText="1"/>
    </xf>
    <xf numFmtId="0" fontId="3" fillId="0" borderId="0" xfId="0" applyFont="1" applyAlignment="1">
      <alignment horizontal="left" wrapText="1"/>
    </xf>
    <xf numFmtId="0" fontId="8" fillId="0" borderId="0" xfId="0" applyFont="1" applyAlignment="1">
      <alignment horizontal="left" wrapText="1"/>
    </xf>
    <xf numFmtId="0" fontId="9" fillId="0" borderId="0" xfId="0" applyFont="1" applyAlignment="1">
      <alignment horizontal="left"/>
    </xf>
    <xf numFmtId="0" fontId="10" fillId="0" borderId="0" xfId="0" applyFont="1" applyAlignment="1">
      <alignment horizontal="left"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DD3C7"/>
      <rgbColor rgb="00666666"/>
      <rgbColor rgb="00000000"/>
      <rgbColor rgb="00984EA3"/>
      <rgbColor rgb="00FFD92F"/>
      <rgbColor rgb="004DAF4A"/>
      <rgbColor rgb="00E41A1C"/>
      <rgbColor rgb="00FF7F00"/>
      <rgbColor rgb="0066C2A5"/>
      <rgbColor rgb="00E78AC3"/>
      <rgbColor rgb="00FDB462"/>
      <rgbColor rgb="008DA0CB"/>
      <rgbColor rgb="00EBEBEB"/>
      <rgbColor rgb="00A6D854"/>
      <rgbColor rgb="00F71DBF"/>
      <rgbColor rgb="00B3B3B3"/>
      <rgbColor rgb="008DD3C7"/>
      <rgbColor rgb="00FFFF6F"/>
      <rgbColor rgb="00BEBADA"/>
      <rgbColor rgb="00FB8072"/>
      <rgbColor rgb="0080B1D3"/>
      <rgbColor rgb="00FDB462"/>
      <rgbColor rgb="00B3DE69"/>
      <rgbColor rgb="00FCCDE5"/>
      <rgbColor rgb="00E41A1C"/>
      <rgbColor rgb="005936DA"/>
      <rgbColor rgb="004DAF4A"/>
      <rgbColor rgb="00984E99"/>
      <rgbColor rgb="00FF7F00"/>
      <rgbColor rgb="00FFFF09"/>
      <rgbColor rgb="00A65628"/>
      <rgbColor rgb="00F71DBF"/>
      <rgbColor rgb="00FFFF33"/>
      <rgbColor rgb="0066A61E"/>
      <rgbColor rgb="00E7298A"/>
      <rgbColor rgb="00786EC0"/>
      <rgbColor rgb="00E6AB02"/>
      <rgbColor rgb="001B9E77"/>
      <rgbColor rgb="00A6761D"/>
      <rgbColor rgb="00D95F02"/>
      <rgbColor rgb="00D9D9D9"/>
      <rgbColor rgb="00BDBDBD"/>
      <rgbColor rgb="007A7A7A"/>
      <rgbColor rgb="005936DA"/>
      <rgbColor rgb="00525252"/>
      <rgbColor rgb="00FC8D62"/>
      <rgbColor rgb="00E5C494"/>
      <rgbColor rgb="00FFFFFF"/>
      <rgbColor rgb="0080B1D3"/>
      <rgbColor rgb="009B9B9B"/>
      <rgbColor rgb="00FB8072"/>
      <rgbColor rgb="00BEBADA"/>
      <rgbColor rgb="00FFFF6F"/>
      <rgbColor rgb="00A65628"/>
      <rgbColor rgb="00B3DE69"/>
      <rgbColor rgb="00FCCDE5"/>
    </indexed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dimension ref="B1:C28"/>
  <sheetViews>
    <sheetView showGridLines="0" workbookViewId="0">
      <selection activeCell="D8" sqref="D8"/>
    </sheetView>
  </sheetViews>
  <sheetFormatPr defaultRowHeight="12.75"/>
  <cols>
    <col min="1" max="1" width="2.28515625" customWidth="1"/>
    <col min="2" max="2" width="86.42578125" style="3" customWidth="1"/>
    <col min="3" max="3" width="10.140625" style="1" customWidth="1"/>
  </cols>
  <sheetData>
    <row r="1" spans="2:3" ht="15.75">
      <c r="B1" s="4" t="s">
        <v>176</v>
      </c>
      <c r="C1" s="2"/>
    </row>
    <row r="2" spans="2:3" ht="8.25" customHeight="1">
      <c r="B2" s="33"/>
    </row>
    <row r="3" spans="2:3" ht="20.25">
      <c r="B3" s="77" t="s">
        <v>177</v>
      </c>
    </row>
    <row r="4" spans="2:3">
      <c r="B4" s="33"/>
    </row>
    <row r="5" spans="2:3" ht="129.75" customHeight="1">
      <c r="B5" s="78" t="s">
        <v>170</v>
      </c>
    </row>
    <row r="6" spans="2:3" ht="15" customHeight="1">
      <c r="B6" s="78"/>
    </row>
    <row r="7" spans="2:3" ht="15.75">
      <c r="B7" s="34" t="s">
        <v>173</v>
      </c>
    </row>
    <row r="8" spans="2:3" ht="87.75" customHeight="1">
      <c r="B8" s="78" t="s">
        <v>0</v>
      </c>
    </row>
    <row r="9" spans="2:3">
      <c r="B9" s="33"/>
    </row>
    <row r="10" spans="2:3" ht="89.25">
      <c r="B10" s="79" t="s">
        <v>172</v>
      </c>
    </row>
    <row r="11" spans="2:3">
      <c r="B11" s="79"/>
    </row>
    <row r="12" spans="2:3" ht="15.75">
      <c r="B12" s="34" t="s">
        <v>174</v>
      </c>
    </row>
    <row r="13" spans="2:3" ht="51">
      <c r="B13" s="79" t="s">
        <v>171</v>
      </c>
    </row>
    <row r="14" spans="2:3">
      <c r="B14" s="33"/>
    </row>
    <row r="15" spans="2:3" ht="38.25">
      <c r="B15" s="79" t="s">
        <v>1</v>
      </c>
    </row>
    <row r="16" spans="2:3">
      <c r="B16" s="79"/>
    </row>
    <row r="17" spans="2:2" ht="15.75">
      <c r="B17" s="34"/>
    </row>
    <row r="18" spans="2:2">
      <c r="B18" s="80"/>
    </row>
    <row r="19" spans="2:2" ht="15.75">
      <c r="B19" s="34"/>
    </row>
    <row r="20" spans="2:2">
      <c r="B20" s="81"/>
    </row>
    <row r="21" spans="2:2">
      <c r="B21" s="81"/>
    </row>
    <row r="22" spans="2:2">
      <c r="B22" s="81"/>
    </row>
    <row r="23" spans="2:2">
      <c r="B23" s="81"/>
    </row>
    <row r="24" spans="2:2">
      <c r="B24" s="81"/>
    </row>
    <row r="25" spans="2:2">
      <c r="B25" s="81"/>
    </row>
    <row r="26" spans="2:2">
      <c r="B26" s="81"/>
    </row>
    <row r="27" spans="2:2">
      <c r="B27" s="76"/>
    </row>
    <row r="28" spans="2:2" ht="39" customHeight="1">
      <c r="B28" s="82"/>
    </row>
  </sheetData>
  <phoneticPr fontId="0" type="noConversion"/>
  <pageMargins left="0.75" right="0.75" top="1" bottom="1" header="0.5" footer="0.5"/>
  <pageSetup orientation="portrait" horizontalDpi="4294967293" r:id="rId1"/>
  <headerFooter alignWithMargins="0"/>
</worksheet>
</file>

<file path=xl/worksheets/sheet2.xml><?xml version="1.0" encoding="utf-8"?>
<worksheet xmlns="http://schemas.openxmlformats.org/spreadsheetml/2006/main" xmlns:r="http://schemas.openxmlformats.org/officeDocument/2006/relationships">
  <sheetPr>
    <pageSetUpPr fitToPage="1"/>
  </sheetPr>
  <dimension ref="A1:AA34"/>
  <sheetViews>
    <sheetView showGridLines="0" tabSelected="1" workbookViewId="0">
      <selection activeCell="AA1" sqref="AA1:AA5"/>
    </sheetView>
  </sheetViews>
  <sheetFormatPr defaultRowHeight="12.75"/>
  <cols>
    <col min="1" max="1" width="20.42578125" style="6" customWidth="1"/>
    <col min="2" max="3" width="7.140625" style="1" customWidth="1"/>
    <col min="4" max="25" width="7.140625" customWidth="1"/>
    <col min="27" max="27" width="13.28515625" customWidth="1"/>
  </cols>
  <sheetData>
    <row r="1" spans="1:27" ht="15.75">
      <c r="A1" s="10" t="s">
        <v>2</v>
      </c>
      <c r="B1" s="2"/>
      <c r="C1" s="2"/>
      <c r="AA1" s="30"/>
    </row>
    <row r="2" spans="1:27">
      <c r="AA2" s="31"/>
    </row>
    <row r="3" spans="1:27" ht="12.75" customHeight="1">
      <c r="A3" s="6" t="s">
        <v>4</v>
      </c>
      <c r="AA3" s="30"/>
    </row>
    <row r="4" spans="1:27">
      <c r="A4" s="11" t="s">
        <v>5</v>
      </c>
      <c r="AA4" s="31"/>
    </row>
    <row r="5" spans="1:27">
      <c r="A5" s="11" t="s">
        <v>80</v>
      </c>
      <c r="AA5" s="30"/>
    </row>
    <row r="6" spans="1:27">
      <c r="A6" s="11" t="s">
        <v>81</v>
      </c>
      <c r="AA6" s="30"/>
    </row>
    <row r="7" spans="1:27">
      <c r="A7" s="11" t="s">
        <v>82</v>
      </c>
      <c r="AA7" s="30"/>
    </row>
    <row r="8" spans="1:27">
      <c r="A8" s="11" t="s">
        <v>83</v>
      </c>
    </row>
    <row r="9" spans="1:27">
      <c r="A9" s="6" t="s">
        <v>84</v>
      </c>
    </row>
    <row r="10" spans="1:27">
      <c r="A10" s="6" t="s">
        <v>85</v>
      </c>
    </row>
    <row r="12" spans="1:27" ht="15.75">
      <c r="A12" s="9" t="s">
        <v>3</v>
      </c>
      <c r="B12"/>
      <c r="C12"/>
    </row>
    <row r="13" spans="1:27" ht="15.75">
      <c r="A13" s="9"/>
      <c r="B13"/>
      <c r="C13"/>
    </row>
    <row r="14" spans="1:27">
      <c r="A14" s="14" t="s">
        <v>33</v>
      </c>
      <c r="B14"/>
      <c r="C14"/>
    </row>
    <row r="15" spans="1:27">
      <c r="A15" s="16" t="s">
        <v>32</v>
      </c>
      <c r="B15"/>
      <c r="C15"/>
    </row>
    <row r="16" spans="1:27">
      <c r="A16" s="16"/>
      <c r="B16"/>
      <c r="C16"/>
    </row>
    <row r="17" spans="1:27">
      <c r="A17" s="15" t="s">
        <v>19</v>
      </c>
      <c r="B17"/>
      <c r="C17"/>
    </row>
    <row r="18" spans="1:27">
      <c r="B18" s="17" t="s">
        <v>7</v>
      </c>
      <c r="C18" s="18"/>
      <c r="D18" s="17" t="s">
        <v>8</v>
      </c>
      <c r="E18" s="18"/>
      <c r="F18" s="17" t="s">
        <v>9</v>
      </c>
      <c r="G18" s="18"/>
      <c r="H18" s="17" t="s">
        <v>10</v>
      </c>
      <c r="I18" s="18"/>
      <c r="J18" s="17" t="s">
        <v>11</v>
      </c>
      <c r="K18" s="18"/>
      <c r="L18" s="17" t="s">
        <v>12</v>
      </c>
      <c r="M18" s="18"/>
      <c r="N18" s="17" t="s">
        <v>13</v>
      </c>
      <c r="O18" s="18"/>
      <c r="P18" s="17" t="s">
        <v>14</v>
      </c>
      <c r="Q18" s="18"/>
      <c r="R18" s="17" t="s">
        <v>15</v>
      </c>
      <c r="S18" s="18"/>
      <c r="T18" s="17" t="s">
        <v>16</v>
      </c>
      <c r="U18" s="18"/>
      <c r="V18" s="17" t="s">
        <v>17</v>
      </c>
      <c r="W18" s="18"/>
      <c r="X18" s="17" t="s">
        <v>18</v>
      </c>
      <c r="Y18" s="18"/>
    </row>
    <row r="19" spans="1:27">
      <c r="A19" s="13" t="s">
        <v>6</v>
      </c>
      <c r="B19" s="19" t="s">
        <v>34</v>
      </c>
      <c r="C19" s="20" t="s">
        <v>35</v>
      </c>
      <c r="D19" s="19" t="s">
        <v>34</v>
      </c>
      <c r="E19" s="20" t="s">
        <v>35</v>
      </c>
      <c r="F19" s="19" t="s">
        <v>34</v>
      </c>
      <c r="G19" s="20" t="s">
        <v>35</v>
      </c>
      <c r="H19" s="19" t="s">
        <v>34</v>
      </c>
      <c r="I19" s="20" t="s">
        <v>35</v>
      </c>
      <c r="J19" s="19" t="s">
        <v>34</v>
      </c>
      <c r="K19" s="20" t="s">
        <v>35</v>
      </c>
      <c r="L19" s="19" t="s">
        <v>34</v>
      </c>
      <c r="M19" s="20" t="s">
        <v>35</v>
      </c>
      <c r="N19" s="19" t="s">
        <v>34</v>
      </c>
      <c r="O19" s="20" t="s">
        <v>35</v>
      </c>
      <c r="P19" s="19" t="s">
        <v>34</v>
      </c>
      <c r="Q19" s="20" t="s">
        <v>35</v>
      </c>
      <c r="R19" s="19" t="s">
        <v>34</v>
      </c>
      <c r="S19" s="20" t="s">
        <v>35</v>
      </c>
      <c r="T19" s="19" t="s">
        <v>34</v>
      </c>
      <c r="U19" s="20" t="s">
        <v>35</v>
      </c>
      <c r="V19" s="19" t="s">
        <v>34</v>
      </c>
      <c r="W19" s="20" t="s">
        <v>35</v>
      </c>
      <c r="X19" s="19" t="s">
        <v>34</v>
      </c>
      <c r="Y19" s="20" t="s">
        <v>35</v>
      </c>
      <c r="Z19" s="6"/>
      <c r="AA19" s="6"/>
    </row>
    <row r="20" spans="1:27">
      <c r="A20" s="6" t="s">
        <v>20</v>
      </c>
      <c r="B20" s="21">
        <v>150</v>
      </c>
      <c r="C20" s="22">
        <v>149</v>
      </c>
      <c r="D20" s="23">
        <v>150</v>
      </c>
      <c r="E20" s="24">
        <v>150</v>
      </c>
      <c r="F20" s="23">
        <v>150</v>
      </c>
      <c r="G20" s="24">
        <v>150</v>
      </c>
      <c r="H20" s="23">
        <v>152</v>
      </c>
      <c r="I20" s="24">
        <v>151</v>
      </c>
      <c r="J20" s="23">
        <v>152</v>
      </c>
      <c r="K20" s="24">
        <v>152</v>
      </c>
      <c r="L20" s="23">
        <v>152</v>
      </c>
      <c r="M20" s="24">
        <v>153</v>
      </c>
      <c r="N20" s="23">
        <v>152</v>
      </c>
      <c r="O20" s="24">
        <v>153</v>
      </c>
      <c r="P20" s="23">
        <v>152</v>
      </c>
      <c r="Q20" s="24">
        <v>153</v>
      </c>
      <c r="R20" s="23">
        <v>152</v>
      </c>
      <c r="S20" s="24">
        <v>153</v>
      </c>
      <c r="T20" s="23">
        <v>152</v>
      </c>
      <c r="U20" s="24">
        <v>153</v>
      </c>
      <c r="V20" s="23">
        <v>152</v>
      </c>
      <c r="W20" s="24">
        <v>76</v>
      </c>
      <c r="X20" s="23">
        <v>152</v>
      </c>
      <c r="Y20" s="24"/>
    </row>
    <row r="21" spans="1:27">
      <c r="A21" s="25" t="s">
        <v>27</v>
      </c>
      <c r="B21" s="26">
        <v>450</v>
      </c>
      <c r="C21" s="27">
        <v>463</v>
      </c>
      <c r="D21" s="28">
        <v>450</v>
      </c>
      <c r="E21" s="29">
        <v>472</v>
      </c>
      <c r="F21" s="28">
        <v>470</v>
      </c>
      <c r="G21" s="29">
        <v>483</v>
      </c>
      <c r="H21" s="28">
        <v>475</v>
      </c>
      <c r="I21" s="29">
        <v>488</v>
      </c>
      <c r="J21" s="28">
        <v>475</v>
      </c>
      <c r="K21" s="29">
        <v>490</v>
      </c>
      <c r="L21" s="28">
        <v>500</v>
      </c>
      <c r="M21" s="29">
        <v>534</v>
      </c>
      <c r="N21" s="28">
        <v>500</v>
      </c>
      <c r="O21" s="29">
        <v>557</v>
      </c>
      <c r="P21" s="28">
        <v>500</v>
      </c>
      <c r="Q21" s="29">
        <v>563</v>
      </c>
      <c r="R21" s="28">
        <v>500</v>
      </c>
      <c r="S21" s="29">
        <v>552</v>
      </c>
      <c r="T21" s="28">
        <v>500</v>
      </c>
      <c r="U21" s="29">
        <v>542</v>
      </c>
      <c r="V21" s="28">
        <v>500</v>
      </c>
      <c r="W21" s="29">
        <v>263</v>
      </c>
      <c r="X21" s="28">
        <v>500</v>
      </c>
      <c r="Y21" s="29"/>
    </row>
    <row r="22" spans="1:27">
      <c r="A22" s="6" t="s">
        <v>28</v>
      </c>
      <c r="B22" s="21">
        <v>250</v>
      </c>
      <c r="C22" s="22">
        <v>246</v>
      </c>
      <c r="D22" s="23">
        <v>255</v>
      </c>
      <c r="E22" s="24">
        <v>253</v>
      </c>
      <c r="F22" s="23">
        <v>260</v>
      </c>
      <c r="G22" s="24">
        <v>375</v>
      </c>
      <c r="H22" s="23">
        <v>265</v>
      </c>
      <c r="I22" s="24">
        <v>376</v>
      </c>
      <c r="J22" s="23">
        <v>270</v>
      </c>
      <c r="K22" s="24">
        <v>384</v>
      </c>
      <c r="L22" s="23">
        <v>275</v>
      </c>
      <c r="M22" s="24">
        <v>388</v>
      </c>
      <c r="N22" s="23">
        <v>280</v>
      </c>
      <c r="O22" s="24">
        <v>394</v>
      </c>
      <c r="P22" s="23">
        <v>290</v>
      </c>
      <c r="Q22" s="24">
        <v>394</v>
      </c>
      <c r="R22" s="23">
        <v>300</v>
      </c>
      <c r="S22" s="24">
        <v>394</v>
      </c>
      <c r="T22" s="23">
        <v>305</v>
      </c>
      <c r="U22" s="24">
        <v>396</v>
      </c>
      <c r="V22" s="23">
        <v>310</v>
      </c>
      <c r="W22" s="24">
        <v>201</v>
      </c>
      <c r="X22" s="23">
        <v>400</v>
      </c>
      <c r="Y22" s="24"/>
    </row>
    <row r="23" spans="1:27">
      <c r="A23" s="25" t="s">
        <v>31</v>
      </c>
      <c r="B23" s="26">
        <v>190</v>
      </c>
      <c r="C23" s="27">
        <v>193</v>
      </c>
      <c r="D23" s="28">
        <v>190</v>
      </c>
      <c r="E23" s="29">
        <v>195</v>
      </c>
      <c r="F23" s="28">
        <v>180</v>
      </c>
      <c r="G23" s="29">
        <v>186</v>
      </c>
      <c r="H23" s="28">
        <v>170</v>
      </c>
      <c r="I23" s="29">
        <v>174</v>
      </c>
      <c r="J23" s="28">
        <v>170</v>
      </c>
      <c r="K23" s="29">
        <v>166</v>
      </c>
      <c r="L23" s="28">
        <v>180</v>
      </c>
      <c r="M23" s="29">
        <v>168</v>
      </c>
      <c r="N23" s="28">
        <v>190</v>
      </c>
      <c r="O23" s="29">
        <v>200</v>
      </c>
      <c r="P23" s="28">
        <v>200</v>
      </c>
      <c r="Q23" s="29">
        <v>210</v>
      </c>
      <c r="R23" s="28">
        <v>200</v>
      </c>
      <c r="S23" s="29">
        <v>208</v>
      </c>
      <c r="T23" s="28">
        <v>190</v>
      </c>
      <c r="U23" s="29">
        <v>183</v>
      </c>
      <c r="V23" s="28">
        <v>190</v>
      </c>
      <c r="W23" s="29">
        <v>87</v>
      </c>
      <c r="X23" s="28">
        <v>200</v>
      </c>
      <c r="Y23" s="29"/>
    </row>
    <row r="24" spans="1:27">
      <c r="A24" s="6" t="s">
        <v>24</v>
      </c>
      <c r="B24" s="21">
        <v>100</v>
      </c>
      <c r="C24" s="22">
        <v>96</v>
      </c>
      <c r="D24" s="23">
        <v>100</v>
      </c>
      <c r="E24" s="24">
        <v>95</v>
      </c>
      <c r="F24" s="23">
        <v>100</v>
      </c>
      <c r="G24" s="24">
        <v>95</v>
      </c>
      <c r="H24" s="23">
        <v>110</v>
      </c>
      <c r="I24" s="24">
        <v>98</v>
      </c>
      <c r="J24" s="23">
        <v>110</v>
      </c>
      <c r="K24" s="24">
        <v>101</v>
      </c>
      <c r="L24" s="23">
        <v>110</v>
      </c>
      <c r="M24" s="24">
        <v>109</v>
      </c>
      <c r="N24" s="23">
        <v>120</v>
      </c>
      <c r="O24" s="24">
        <v>110</v>
      </c>
      <c r="P24" s="23">
        <v>120</v>
      </c>
      <c r="Q24" s="24">
        <v>112</v>
      </c>
      <c r="R24" s="23">
        <v>120</v>
      </c>
      <c r="S24" s="24">
        <v>112</v>
      </c>
      <c r="T24" s="23">
        <v>120</v>
      </c>
      <c r="U24" s="24">
        <v>113</v>
      </c>
      <c r="V24" s="23">
        <v>120</v>
      </c>
      <c r="W24" s="24">
        <v>66</v>
      </c>
      <c r="X24" s="23">
        <v>120</v>
      </c>
      <c r="Y24" s="24"/>
    </row>
    <row r="25" spans="1:27">
      <c r="A25" s="25" t="s">
        <v>23</v>
      </c>
      <c r="B25" s="26">
        <v>50</v>
      </c>
      <c r="C25" s="27">
        <v>51</v>
      </c>
      <c r="D25" s="28">
        <v>50</v>
      </c>
      <c r="E25" s="29">
        <v>64</v>
      </c>
      <c r="F25" s="28">
        <v>50</v>
      </c>
      <c r="G25" s="29">
        <v>58</v>
      </c>
      <c r="H25" s="28">
        <v>51</v>
      </c>
      <c r="I25" s="29">
        <v>53</v>
      </c>
      <c r="J25" s="28">
        <v>51</v>
      </c>
      <c r="K25" s="29">
        <v>50</v>
      </c>
      <c r="L25" s="28">
        <v>51</v>
      </c>
      <c r="M25" s="29">
        <v>50</v>
      </c>
      <c r="N25" s="28">
        <v>52</v>
      </c>
      <c r="O25" s="29">
        <v>48</v>
      </c>
      <c r="P25" s="28">
        <v>52</v>
      </c>
      <c r="Q25" s="29">
        <v>47</v>
      </c>
      <c r="R25" s="28">
        <v>52</v>
      </c>
      <c r="S25" s="29">
        <v>49</v>
      </c>
      <c r="T25" s="28">
        <v>53</v>
      </c>
      <c r="U25" s="29">
        <v>50</v>
      </c>
      <c r="V25" s="28">
        <v>53</v>
      </c>
      <c r="W25" s="29">
        <v>25</v>
      </c>
      <c r="X25" s="28">
        <v>53</v>
      </c>
      <c r="Y25" s="29"/>
    </row>
    <row r="26" spans="1:27">
      <c r="A26" s="6" t="s">
        <v>22</v>
      </c>
      <c r="B26" s="21">
        <v>500</v>
      </c>
      <c r="C26" s="22">
        <v>512</v>
      </c>
      <c r="D26" s="23">
        <v>550</v>
      </c>
      <c r="E26" s="24">
        <v>516</v>
      </c>
      <c r="F26" s="23">
        <v>510</v>
      </c>
      <c r="G26" s="24">
        <v>572</v>
      </c>
      <c r="H26" s="23">
        <v>510</v>
      </c>
      <c r="I26" s="24">
        <v>534</v>
      </c>
      <c r="J26" s="23">
        <v>520</v>
      </c>
      <c r="K26" s="24">
        <v>536</v>
      </c>
      <c r="L26" s="23">
        <v>520</v>
      </c>
      <c r="M26" s="24">
        <v>567</v>
      </c>
      <c r="N26" s="23">
        <v>600</v>
      </c>
      <c r="O26" s="24">
        <v>636</v>
      </c>
      <c r="P26" s="23">
        <v>520</v>
      </c>
      <c r="Q26" s="24">
        <v>578</v>
      </c>
      <c r="R26" s="23">
        <v>520</v>
      </c>
      <c r="S26" s="24">
        <v>547</v>
      </c>
      <c r="T26" s="23">
        <v>530</v>
      </c>
      <c r="U26" s="24">
        <v>556</v>
      </c>
      <c r="V26" s="23">
        <v>530</v>
      </c>
      <c r="W26" s="24">
        <v>287</v>
      </c>
      <c r="X26" s="23">
        <v>530</v>
      </c>
      <c r="Y26" s="24"/>
    </row>
    <row r="27" spans="1:27">
      <c r="A27" s="25" t="s">
        <v>30</v>
      </c>
      <c r="B27" s="26">
        <v>100</v>
      </c>
      <c r="C27" s="27">
        <v>99</v>
      </c>
      <c r="D27" s="28">
        <v>100</v>
      </c>
      <c r="E27" s="29">
        <v>97</v>
      </c>
      <c r="F27" s="28">
        <v>100</v>
      </c>
      <c r="G27" s="29">
        <v>95</v>
      </c>
      <c r="H27" s="28">
        <v>100</v>
      </c>
      <c r="I27" s="29">
        <v>97</v>
      </c>
      <c r="J27" s="28">
        <v>100</v>
      </c>
      <c r="K27" s="29">
        <v>104</v>
      </c>
      <c r="L27" s="28">
        <v>100</v>
      </c>
      <c r="M27" s="29">
        <v>152</v>
      </c>
      <c r="N27" s="28">
        <v>100</v>
      </c>
      <c r="O27" s="29">
        <v>89</v>
      </c>
      <c r="P27" s="28">
        <v>100</v>
      </c>
      <c r="Q27" s="29">
        <v>90</v>
      </c>
      <c r="R27" s="28">
        <v>100</v>
      </c>
      <c r="S27" s="29">
        <v>86</v>
      </c>
      <c r="T27" s="28">
        <v>100</v>
      </c>
      <c r="U27" s="29">
        <v>93</v>
      </c>
      <c r="V27" s="28">
        <v>150</v>
      </c>
      <c r="W27" s="29">
        <v>73</v>
      </c>
      <c r="X27" s="28">
        <v>150</v>
      </c>
      <c r="Y27" s="29"/>
    </row>
    <row r="28" spans="1:27">
      <c r="A28" s="6" t="s">
        <v>25</v>
      </c>
      <c r="B28" s="21">
        <v>400</v>
      </c>
      <c r="C28" s="22">
        <v>389</v>
      </c>
      <c r="D28" s="23">
        <v>402</v>
      </c>
      <c r="E28" s="24">
        <v>390</v>
      </c>
      <c r="F28" s="23">
        <v>404</v>
      </c>
      <c r="G28" s="24">
        <v>392</v>
      </c>
      <c r="H28" s="23">
        <v>406</v>
      </c>
      <c r="I28" s="24">
        <v>393</v>
      </c>
      <c r="J28" s="23">
        <v>408</v>
      </c>
      <c r="K28" s="24">
        <v>400</v>
      </c>
      <c r="L28" s="23">
        <v>410</v>
      </c>
      <c r="M28" s="24">
        <v>408</v>
      </c>
      <c r="N28" s="23">
        <v>412</v>
      </c>
      <c r="O28" s="24">
        <v>416</v>
      </c>
      <c r="P28" s="23">
        <v>414</v>
      </c>
      <c r="Q28" s="24">
        <v>418</v>
      </c>
      <c r="R28" s="23">
        <v>416</v>
      </c>
      <c r="S28" s="24">
        <v>415</v>
      </c>
      <c r="T28" s="23">
        <v>418</v>
      </c>
      <c r="U28" s="24">
        <v>416</v>
      </c>
      <c r="V28" s="23">
        <v>420</v>
      </c>
      <c r="W28" s="24">
        <v>206</v>
      </c>
      <c r="X28" s="23">
        <v>422</v>
      </c>
      <c r="Y28" s="24"/>
    </row>
    <row r="29" spans="1:27">
      <c r="A29" s="25" t="s">
        <v>21</v>
      </c>
      <c r="B29" s="26">
        <v>510</v>
      </c>
      <c r="C29" s="27">
        <v>524</v>
      </c>
      <c r="D29" s="28">
        <v>475</v>
      </c>
      <c r="E29" s="29">
        <v>458</v>
      </c>
      <c r="F29" s="28">
        <v>475</v>
      </c>
      <c r="G29" s="29">
        <v>467</v>
      </c>
      <c r="H29" s="28">
        <v>505</v>
      </c>
      <c r="I29" s="29">
        <v>503</v>
      </c>
      <c r="J29" s="28">
        <v>480</v>
      </c>
      <c r="K29" s="29">
        <v>489</v>
      </c>
      <c r="L29" s="28">
        <v>480</v>
      </c>
      <c r="M29" s="29">
        <v>480</v>
      </c>
      <c r="N29" s="28">
        <v>510</v>
      </c>
      <c r="O29" s="29">
        <v>512</v>
      </c>
      <c r="P29" s="28">
        <v>485</v>
      </c>
      <c r="Q29" s="29">
        <v>479</v>
      </c>
      <c r="R29" s="28">
        <v>485</v>
      </c>
      <c r="S29" s="29">
        <v>484</v>
      </c>
      <c r="T29" s="28">
        <v>515</v>
      </c>
      <c r="U29" s="29">
        <v>514</v>
      </c>
      <c r="V29" s="28">
        <v>490</v>
      </c>
      <c r="W29" s="29">
        <v>247</v>
      </c>
      <c r="X29" s="28">
        <v>490</v>
      </c>
      <c r="Y29" s="29"/>
    </row>
    <row r="30" spans="1:27">
      <c r="A30" s="6" t="s">
        <v>29</v>
      </c>
      <c r="B30" s="21">
        <v>35</v>
      </c>
      <c r="C30" s="22">
        <v>29</v>
      </c>
      <c r="D30" s="23">
        <v>35</v>
      </c>
      <c r="E30" s="24">
        <v>28</v>
      </c>
      <c r="F30" s="23">
        <v>35</v>
      </c>
      <c r="G30" s="24">
        <v>28</v>
      </c>
      <c r="H30" s="23">
        <v>36</v>
      </c>
      <c r="I30" s="24">
        <v>27</v>
      </c>
      <c r="J30" s="23">
        <v>36</v>
      </c>
      <c r="K30" s="24">
        <v>26</v>
      </c>
      <c r="L30" s="23">
        <v>36</v>
      </c>
      <c r="M30" s="24">
        <v>26</v>
      </c>
      <c r="N30" s="23">
        <v>37</v>
      </c>
      <c r="O30" s="24">
        <v>25</v>
      </c>
      <c r="P30" s="23">
        <v>37</v>
      </c>
      <c r="Q30" s="24">
        <v>25</v>
      </c>
      <c r="R30" s="23">
        <v>37</v>
      </c>
      <c r="S30" s="24">
        <v>26</v>
      </c>
      <c r="T30" s="23">
        <v>38</v>
      </c>
      <c r="U30" s="24">
        <v>25</v>
      </c>
      <c r="V30" s="23">
        <v>38</v>
      </c>
      <c r="W30" s="24">
        <v>13</v>
      </c>
      <c r="X30" s="23">
        <v>38</v>
      </c>
      <c r="Y30" s="24"/>
    </row>
    <row r="31" spans="1:27">
      <c r="A31" s="25" t="s">
        <v>26</v>
      </c>
      <c r="B31" s="26">
        <v>15</v>
      </c>
      <c r="C31" s="27">
        <v>13</v>
      </c>
      <c r="D31" s="28">
        <v>15</v>
      </c>
      <c r="E31" s="29">
        <v>13</v>
      </c>
      <c r="F31" s="28">
        <v>15</v>
      </c>
      <c r="G31" s="29">
        <v>14</v>
      </c>
      <c r="H31" s="28">
        <v>15</v>
      </c>
      <c r="I31" s="29">
        <v>18</v>
      </c>
      <c r="J31" s="28">
        <v>15</v>
      </c>
      <c r="K31" s="29">
        <v>16</v>
      </c>
      <c r="L31" s="28">
        <v>15</v>
      </c>
      <c r="M31" s="29">
        <v>14</v>
      </c>
      <c r="N31" s="28">
        <v>15</v>
      </c>
      <c r="O31" s="29">
        <v>14</v>
      </c>
      <c r="P31" s="28">
        <v>15</v>
      </c>
      <c r="Q31" s="29">
        <v>15</v>
      </c>
      <c r="R31" s="28">
        <v>15</v>
      </c>
      <c r="S31" s="29">
        <v>15</v>
      </c>
      <c r="T31" s="28">
        <v>15</v>
      </c>
      <c r="U31" s="29">
        <v>15</v>
      </c>
      <c r="V31" s="28">
        <v>15</v>
      </c>
      <c r="W31" s="29">
        <v>7</v>
      </c>
      <c r="X31" s="28">
        <v>15</v>
      </c>
      <c r="Y31" s="29"/>
    </row>
    <row r="34" spans="1:1">
      <c r="A34" s="32"/>
    </row>
  </sheetData>
  <phoneticPr fontId="0" type="noConversion"/>
  <pageMargins left="0.75" right="0.75" top="1" bottom="1" header="0.5" footer="0.5"/>
  <pageSetup paperSize="0" scale="56" orientation="landscape" r:id="rId1"/>
  <headerFooter alignWithMargins="0"/>
</worksheet>
</file>

<file path=xl/worksheets/sheet3.xml><?xml version="1.0" encoding="utf-8"?>
<worksheet xmlns="http://schemas.openxmlformats.org/spreadsheetml/2006/main" xmlns:r="http://schemas.openxmlformats.org/officeDocument/2006/relationships">
  <dimension ref="A1:C35"/>
  <sheetViews>
    <sheetView showGridLines="0" workbookViewId="0">
      <selection activeCell="C16" sqref="C16"/>
    </sheetView>
  </sheetViews>
  <sheetFormatPr defaultRowHeight="12.75"/>
  <cols>
    <col min="1" max="1" width="9.42578125" style="8" customWidth="1"/>
    <col min="2" max="2" width="21.85546875" style="38" customWidth="1"/>
  </cols>
  <sheetData>
    <row r="1" spans="1:3" ht="15.75">
      <c r="A1" s="4" t="s">
        <v>36</v>
      </c>
      <c r="B1" s="37"/>
    </row>
    <row r="3" spans="1:3">
      <c r="A3" s="33" t="s">
        <v>37</v>
      </c>
    </row>
    <row r="4" spans="1:3">
      <c r="A4" s="33" t="s">
        <v>38</v>
      </c>
    </row>
    <row r="5" spans="1:3">
      <c r="A5" s="33" t="s">
        <v>39</v>
      </c>
    </row>
    <row r="6" spans="1:3">
      <c r="A6" s="33" t="s">
        <v>40</v>
      </c>
    </row>
    <row r="7" spans="1:3">
      <c r="A7" s="33" t="s">
        <v>41</v>
      </c>
    </row>
    <row r="8" spans="1:3">
      <c r="A8" s="33"/>
    </row>
    <row r="9" spans="1:3" ht="15.75">
      <c r="A9" s="34" t="s">
        <v>3</v>
      </c>
    </row>
    <row r="11" spans="1:3">
      <c r="A11" s="36" t="s">
        <v>42</v>
      </c>
    </row>
    <row r="12" spans="1:3">
      <c r="A12" s="35" t="s">
        <v>52</v>
      </c>
    </row>
    <row r="13" spans="1:3">
      <c r="A13" s="35" t="s">
        <v>53</v>
      </c>
    </row>
    <row r="14" spans="1:3">
      <c r="A14" s="35"/>
    </row>
    <row r="15" spans="1:3">
      <c r="A15" s="39" t="s">
        <v>43</v>
      </c>
      <c r="B15" s="42" t="s">
        <v>45</v>
      </c>
      <c r="C15" s="12" t="s">
        <v>44</v>
      </c>
    </row>
    <row r="16" spans="1:3">
      <c r="A16" s="40">
        <v>38781</v>
      </c>
      <c r="B16" s="43" t="s">
        <v>46</v>
      </c>
      <c r="C16" s="41">
        <v>-2580.19</v>
      </c>
    </row>
    <row r="17" spans="1:3">
      <c r="A17" s="40">
        <v>38789</v>
      </c>
      <c r="B17" s="43" t="s">
        <v>47</v>
      </c>
      <c r="C17" s="41">
        <v>-305</v>
      </c>
    </row>
    <row r="18" spans="1:3">
      <c r="A18" s="40">
        <v>38791</v>
      </c>
      <c r="B18" s="43" t="s">
        <v>48</v>
      </c>
      <c r="C18" s="41">
        <v>3155.84</v>
      </c>
    </row>
    <row r="19" spans="1:3">
      <c r="A19" s="40">
        <v>38801</v>
      </c>
      <c r="B19" s="43" t="s">
        <v>49</v>
      </c>
      <c r="C19" s="41">
        <v>-1010.17</v>
      </c>
    </row>
    <row r="20" spans="1:3">
      <c r="A20" s="40">
        <v>38804</v>
      </c>
      <c r="B20" s="43" t="s">
        <v>50</v>
      </c>
      <c r="C20" s="41">
        <v>-1748.52</v>
      </c>
    </row>
    <row r="21" spans="1:3">
      <c r="A21" s="40">
        <v>38805</v>
      </c>
      <c r="B21" s="43" t="s">
        <v>51</v>
      </c>
      <c r="C21" s="41">
        <v>-107.35</v>
      </c>
    </row>
    <row r="22" spans="1:3">
      <c r="A22" s="40"/>
      <c r="B22" s="43"/>
      <c r="C22" s="41"/>
    </row>
    <row r="23" spans="1:3">
      <c r="A23" s="40"/>
      <c r="B23" s="43"/>
      <c r="C23" s="41"/>
    </row>
    <row r="24" spans="1:3">
      <c r="A24" s="33"/>
      <c r="B24" s="43"/>
      <c r="C24" s="41"/>
    </row>
    <row r="25" spans="1:3">
      <c r="A25" s="33"/>
      <c r="B25" s="43"/>
      <c r="C25" s="41"/>
    </row>
    <row r="26" spans="1:3">
      <c r="A26" s="33"/>
      <c r="B26" s="43"/>
      <c r="C26" s="41"/>
    </row>
    <row r="27" spans="1:3">
      <c r="A27" s="33"/>
      <c r="B27" s="43"/>
      <c r="C27" s="41"/>
    </row>
    <row r="28" spans="1:3">
      <c r="A28" s="33"/>
      <c r="B28" s="43"/>
      <c r="C28" s="41"/>
    </row>
    <row r="29" spans="1:3">
      <c r="B29" s="43"/>
      <c r="C29" s="41"/>
    </row>
    <row r="30" spans="1:3">
      <c r="B30" s="43"/>
      <c r="C30" s="41"/>
    </row>
    <row r="31" spans="1:3">
      <c r="B31" s="43"/>
      <c r="C31" s="41"/>
    </row>
    <row r="32" spans="1:3">
      <c r="B32" s="43"/>
      <c r="C32" s="41"/>
    </row>
    <row r="33" spans="2:3">
      <c r="B33" s="43"/>
      <c r="C33" s="41"/>
    </row>
    <row r="34" spans="2:3">
      <c r="B34" s="43"/>
    </row>
    <row r="35" spans="2:3">
      <c r="B35" s="43"/>
    </row>
  </sheetData>
  <phoneticPr fontId="0" type="noConversion"/>
  <pageMargins left="0.75" right="0.75" top="1" bottom="1" header="0.5" footer="0.5"/>
  <pageSetup paperSize="0" orientation="portrait" r:id="rId1"/>
  <headerFooter alignWithMargins="0"/>
</worksheet>
</file>

<file path=xl/worksheets/sheet4.xml><?xml version="1.0" encoding="utf-8"?>
<worksheet xmlns="http://schemas.openxmlformats.org/spreadsheetml/2006/main" xmlns:r="http://schemas.openxmlformats.org/officeDocument/2006/relationships">
  <sheetPr>
    <pageSetUpPr fitToPage="1"/>
  </sheetPr>
  <dimension ref="A1:K84"/>
  <sheetViews>
    <sheetView showGridLines="0" workbookViewId="0"/>
  </sheetViews>
  <sheetFormatPr defaultRowHeight="12.75"/>
  <cols>
    <col min="1" max="1" width="20" style="3" customWidth="1"/>
    <col min="2" max="2" width="10.7109375" style="49" customWidth="1"/>
    <col min="3" max="3" width="9.5703125" style="49" customWidth="1"/>
    <col min="4" max="4" width="15.85546875" customWidth="1"/>
    <col min="5" max="5" width="5.5703125" customWidth="1"/>
    <col min="6" max="6" width="21.5703125" customWidth="1"/>
    <col min="7" max="7" width="11" customWidth="1"/>
    <col min="8" max="8" width="11.7109375" customWidth="1"/>
    <col min="9" max="9" width="12.85546875" customWidth="1"/>
    <col min="10" max="10" width="12.5703125" customWidth="1"/>
  </cols>
  <sheetData>
    <row r="1" spans="1:8" ht="15.75">
      <c r="A1" s="4" t="s">
        <v>54</v>
      </c>
    </row>
    <row r="3" spans="1:8">
      <c r="A3" s="3" t="s">
        <v>55</v>
      </c>
      <c r="H3" s="47"/>
    </row>
    <row r="4" spans="1:8">
      <c r="A4" s="3" t="s">
        <v>56</v>
      </c>
    </row>
    <row r="5" spans="1:8">
      <c r="A5" s="3" t="s">
        <v>169</v>
      </c>
    </row>
    <row r="6" spans="1:8">
      <c r="A6" s="3" t="s">
        <v>57</v>
      </c>
    </row>
    <row r="7" spans="1:8">
      <c r="A7" s="3" t="s">
        <v>58</v>
      </c>
    </row>
    <row r="8" spans="1:8">
      <c r="A8" s="3" t="s">
        <v>59</v>
      </c>
    </row>
    <row r="9" spans="1:8">
      <c r="A9" s="3" t="s">
        <v>60</v>
      </c>
    </row>
    <row r="11" spans="1:8" ht="15.75">
      <c r="A11" s="34" t="s">
        <v>3</v>
      </c>
    </row>
    <row r="13" spans="1:8">
      <c r="A13" s="3" t="s">
        <v>143</v>
      </c>
    </row>
    <row r="14" spans="1:8">
      <c r="A14" s="3" t="s">
        <v>65</v>
      </c>
    </row>
    <row r="16" spans="1:8">
      <c r="A16" s="8" t="s">
        <v>64</v>
      </c>
      <c r="F16" s="8" t="s">
        <v>75</v>
      </c>
    </row>
    <row r="17" spans="1:11">
      <c r="A17" s="5"/>
      <c r="B17" s="50"/>
      <c r="C17" s="50"/>
      <c r="D17" s="7"/>
      <c r="E17" s="7"/>
      <c r="F17" s="7"/>
    </row>
    <row r="18" spans="1:11" ht="40.5" customHeight="1">
      <c r="A18" s="44" t="s">
        <v>61</v>
      </c>
      <c r="B18" s="51" t="s">
        <v>63</v>
      </c>
      <c r="C18" s="51" t="s">
        <v>62</v>
      </c>
      <c r="D18" s="45" t="s">
        <v>166</v>
      </c>
      <c r="E18" s="7"/>
      <c r="F18" s="44" t="s">
        <v>61</v>
      </c>
      <c r="G18" s="45" t="s">
        <v>66</v>
      </c>
      <c r="H18" s="45" t="s">
        <v>67</v>
      </c>
      <c r="I18" s="46" t="s">
        <v>68</v>
      </c>
      <c r="J18" s="46" t="s">
        <v>69</v>
      </c>
    </row>
    <row r="19" spans="1:11">
      <c r="A19" s="3" t="s">
        <v>74</v>
      </c>
      <c r="B19" s="49">
        <v>493700</v>
      </c>
      <c r="C19" s="49">
        <v>450000</v>
      </c>
      <c r="D19">
        <v>8</v>
      </c>
      <c r="F19" t="s">
        <v>74</v>
      </c>
      <c r="G19" s="31">
        <v>539500</v>
      </c>
      <c r="H19" s="31">
        <f>MEDIAN(B19:B30)</f>
        <v>550500</v>
      </c>
      <c r="I19" s="31">
        <v>540000</v>
      </c>
      <c r="J19" s="31">
        <f>MEDIAN(C19:C30)</f>
        <v>547250</v>
      </c>
      <c r="K19" s="31"/>
    </row>
    <row r="20" spans="1:11">
      <c r="A20" s="3" t="s">
        <v>74</v>
      </c>
      <c r="B20" s="49">
        <v>510500</v>
      </c>
      <c r="C20" s="49">
        <v>500000</v>
      </c>
      <c r="D20">
        <v>10</v>
      </c>
      <c r="F20" t="s">
        <v>73</v>
      </c>
      <c r="G20" s="31">
        <v>937000</v>
      </c>
      <c r="H20" s="31">
        <f>MEDIAN(B31:B37)</f>
        <v>1035000</v>
      </c>
      <c r="I20" s="31">
        <v>900000</v>
      </c>
      <c r="J20" s="31">
        <f>MEDIAN(C31:C37)</f>
        <v>1150000</v>
      </c>
      <c r="K20" s="31"/>
    </row>
    <row r="21" spans="1:11">
      <c r="A21" s="3" t="s">
        <v>74</v>
      </c>
      <c r="B21" s="49">
        <v>524995</v>
      </c>
      <c r="C21" s="49">
        <v>435000</v>
      </c>
      <c r="D21">
        <v>7</v>
      </c>
      <c r="F21" t="s">
        <v>70</v>
      </c>
      <c r="G21" s="31">
        <v>654500</v>
      </c>
      <c r="H21" s="31">
        <f>MEDIAN(B38:B51)</f>
        <v>687250</v>
      </c>
      <c r="I21" s="31">
        <v>649000</v>
      </c>
      <c r="J21" s="31">
        <f>MEDIAN(C38:C51)</f>
        <v>729500</v>
      </c>
      <c r="K21" s="31"/>
    </row>
    <row r="22" spans="1:11">
      <c r="A22" s="3" t="s">
        <v>74</v>
      </c>
      <c r="B22" s="49">
        <v>539900</v>
      </c>
      <c r="C22" s="49">
        <v>525000</v>
      </c>
      <c r="D22">
        <v>35</v>
      </c>
      <c r="F22" t="s">
        <v>71</v>
      </c>
      <c r="G22" s="31">
        <v>674750</v>
      </c>
      <c r="H22" s="31">
        <f>MEDIAN(B52:B63)</f>
        <v>669749.5</v>
      </c>
      <c r="I22" s="31">
        <v>699000</v>
      </c>
      <c r="J22" s="31">
        <f>MEDIAN(C52:C63)</f>
        <v>730499.5</v>
      </c>
      <c r="K22" s="31"/>
    </row>
    <row r="23" spans="1:11">
      <c r="A23" s="3" t="s">
        <v>74</v>
      </c>
      <c r="B23" s="49">
        <v>549500</v>
      </c>
      <c r="C23" s="49">
        <v>525000</v>
      </c>
      <c r="D23">
        <v>21</v>
      </c>
      <c r="F23" t="s">
        <v>72</v>
      </c>
      <c r="G23" s="31">
        <v>793000</v>
      </c>
      <c r="H23" s="31">
        <f>MEDIAN(B64:B84)</f>
        <v>730500</v>
      </c>
      <c r="I23" s="31">
        <v>725000</v>
      </c>
      <c r="J23" s="31">
        <f>MEDIAN(C64:C84)</f>
        <v>800000</v>
      </c>
      <c r="K23" s="31"/>
    </row>
    <row r="24" spans="1:11">
      <c r="A24" s="3" t="s">
        <v>74</v>
      </c>
      <c r="B24" s="49">
        <v>550000</v>
      </c>
      <c r="C24" s="49">
        <v>529500</v>
      </c>
      <c r="D24">
        <v>15</v>
      </c>
    </row>
    <row r="25" spans="1:11">
      <c r="A25" s="3" t="s">
        <v>74</v>
      </c>
      <c r="B25" s="49">
        <v>551000</v>
      </c>
      <c r="C25" s="49">
        <v>565000</v>
      </c>
      <c r="D25">
        <v>63</v>
      </c>
    </row>
    <row r="26" spans="1:11">
      <c r="A26" s="3" t="s">
        <v>74</v>
      </c>
      <c r="B26" s="49">
        <v>558000</v>
      </c>
      <c r="C26" s="49">
        <v>590000</v>
      </c>
      <c r="D26">
        <v>47</v>
      </c>
    </row>
    <row r="27" spans="1:11">
      <c r="A27" s="3" t="s">
        <v>74</v>
      </c>
      <c r="B27" s="49">
        <v>562500</v>
      </c>
      <c r="C27" s="49">
        <v>575000</v>
      </c>
      <c r="D27">
        <v>33</v>
      </c>
    </row>
    <row r="28" spans="1:11">
      <c r="A28" s="3" t="s">
        <v>74</v>
      </c>
      <c r="B28" s="49">
        <v>575250</v>
      </c>
      <c r="C28" s="49">
        <v>579999</v>
      </c>
      <c r="D28">
        <v>15</v>
      </c>
    </row>
    <row r="29" spans="1:11">
      <c r="A29" s="3" t="s">
        <v>74</v>
      </c>
      <c r="B29" s="49">
        <v>580000</v>
      </c>
      <c r="C29" s="49">
        <v>580000</v>
      </c>
      <c r="D29">
        <v>7</v>
      </c>
    </row>
    <row r="30" spans="1:11">
      <c r="A30" s="3" t="s">
        <v>74</v>
      </c>
      <c r="B30" s="49">
        <v>600000</v>
      </c>
      <c r="C30" s="49">
        <v>579000</v>
      </c>
      <c r="D30">
        <v>5</v>
      </c>
    </row>
    <row r="31" spans="1:11">
      <c r="A31" t="s">
        <v>73</v>
      </c>
      <c r="B31" s="49">
        <v>1003000</v>
      </c>
      <c r="C31" s="49">
        <v>1015000</v>
      </c>
      <c r="D31">
        <v>45</v>
      </c>
    </row>
    <row r="32" spans="1:11">
      <c r="A32" t="s">
        <v>73</v>
      </c>
      <c r="B32" s="49">
        <v>1013500</v>
      </c>
      <c r="C32" s="49">
        <v>1010000</v>
      </c>
      <c r="D32">
        <v>36</v>
      </c>
    </row>
    <row r="33" spans="1:4">
      <c r="A33" t="s">
        <v>73</v>
      </c>
      <c r="B33" s="49">
        <v>1025500</v>
      </c>
      <c r="C33" s="49">
        <v>1135000</v>
      </c>
      <c r="D33">
        <v>50</v>
      </c>
    </row>
    <row r="34" spans="1:4">
      <c r="A34" t="s">
        <v>73</v>
      </c>
      <c r="B34" s="49">
        <v>1035000</v>
      </c>
      <c r="C34" s="49">
        <v>1150000</v>
      </c>
      <c r="D34">
        <v>43</v>
      </c>
    </row>
    <row r="35" spans="1:4">
      <c r="A35" t="s">
        <v>73</v>
      </c>
      <c r="B35" s="49">
        <v>1190500</v>
      </c>
      <c r="C35" s="49">
        <v>1250000</v>
      </c>
      <c r="D35">
        <v>48</v>
      </c>
    </row>
    <row r="36" spans="1:4">
      <c r="A36" t="s">
        <v>73</v>
      </c>
      <c r="B36" s="49">
        <v>1250000</v>
      </c>
      <c r="C36" s="49">
        <v>1299999</v>
      </c>
      <c r="D36">
        <v>38</v>
      </c>
    </row>
    <row r="37" spans="1:4">
      <c r="A37" t="s">
        <v>73</v>
      </c>
      <c r="B37" s="49">
        <v>1625000</v>
      </c>
      <c r="C37" s="49">
        <v>1699999</v>
      </c>
      <c r="D37">
        <v>27</v>
      </c>
    </row>
    <row r="38" spans="1:4">
      <c r="A38" t="s">
        <v>70</v>
      </c>
      <c r="B38" s="49">
        <v>543000</v>
      </c>
      <c r="C38" s="49">
        <v>543000</v>
      </c>
      <c r="D38">
        <v>8</v>
      </c>
    </row>
    <row r="39" spans="1:4">
      <c r="A39" t="s">
        <v>70</v>
      </c>
      <c r="B39" s="49">
        <v>559500</v>
      </c>
      <c r="C39" s="49">
        <v>560000</v>
      </c>
      <c r="D39">
        <v>10</v>
      </c>
    </row>
    <row r="40" spans="1:4">
      <c r="A40" t="s">
        <v>70</v>
      </c>
      <c r="B40" s="49">
        <v>599500</v>
      </c>
      <c r="C40" s="49">
        <v>605000</v>
      </c>
      <c r="D40">
        <v>17</v>
      </c>
    </row>
    <row r="41" spans="1:4">
      <c r="A41" t="s">
        <v>70</v>
      </c>
      <c r="B41" s="49">
        <v>609000</v>
      </c>
      <c r="C41" s="49">
        <v>615000</v>
      </c>
      <c r="D41">
        <v>18</v>
      </c>
    </row>
    <row r="42" spans="1:4">
      <c r="A42" t="s">
        <v>70</v>
      </c>
      <c r="B42" s="49">
        <v>615500</v>
      </c>
      <c r="C42" s="49">
        <v>629999</v>
      </c>
      <c r="D42">
        <v>19</v>
      </c>
    </row>
    <row r="43" spans="1:4">
      <c r="A43" t="s">
        <v>70</v>
      </c>
      <c r="B43" s="49">
        <v>635999</v>
      </c>
      <c r="C43" s="49">
        <v>649500</v>
      </c>
      <c r="D43">
        <v>25</v>
      </c>
    </row>
    <row r="44" spans="1:4">
      <c r="A44" t="s">
        <v>70</v>
      </c>
      <c r="B44" s="49">
        <v>679500</v>
      </c>
      <c r="C44" s="49">
        <v>709500</v>
      </c>
      <c r="D44">
        <v>23</v>
      </c>
    </row>
    <row r="45" spans="1:4">
      <c r="A45" t="s">
        <v>70</v>
      </c>
      <c r="B45" s="49">
        <v>695000</v>
      </c>
      <c r="C45" s="49">
        <v>759000</v>
      </c>
      <c r="D45">
        <v>45</v>
      </c>
    </row>
    <row r="46" spans="1:4">
      <c r="A46" t="s">
        <v>70</v>
      </c>
      <c r="B46" s="49">
        <v>699000</v>
      </c>
      <c r="C46" s="49">
        <v>769000</v>
      </c>
      <c r="D46">
        <v>50</v>
      </c>
    </row>
    <row r="47" spans="1:4">
      <c r="A47" t="s">
        <v>70</v>
      </c>
      <c r="B47" s="49">
        <v>705000</v>
      </c>
      <c r="C47" s="49">
        <v>785000</v>
      </c>
      <c r="D47">
        <v>60</v>
      </c>
    </row>
    <row r="48" spans="1:4">
      <c r="A48" t="s">
        <v>70</v>
      </c>
      <c r="B48" s="49">
        <v>725000</v>
      </c>
      <c r="C48" s="49">
        <v>809000</v>
      </c>
      <c r="D48">
        <v>56</v>
      </c>
    </row>
    <row r="49" spans="1:4">
      <c r="A49" t="s">
        <v>70</v>
      </c>
      <c r="B49" s="49">
        <v>749500</v>
      </c>
      <c r="C49" s="49">
        <v>749500</v>
      </c>
      <c r="D49">
        <v>7</v>
      </c>
    </row>
    <row r="50" spans="1:4">
      <c r="A50" t="s">
        <v>70</v>
      </c>
      <c r="B50" s="49">
        <v>762500</v>
      </c>
      <c r="C50" s="49">
        <v>879000</v>
      </c>
      <c r="D50">
        <v>97</v>
      </c>
    </row>
    <row r="51" spans="1:4">
      <c r="A51" t="s">
        <v>70</v>
      </c>
      <c r="B51" s="49">
        <v>765500</v>
      </c>
      <c r="C51" s="49">
        <v>939000</v>
      </c>
      <c r="D51">
        <v>96</v>
      </c>
    </row>
    <row r="52" spans="1:4">
      <c r="A52" t="s">
        <v>71</v>
      </c>
      <c r="B52" s="49">
        <v>399500</v>
      </c>
      <c r="C52" s="49">
        <v>425000</v>
      </c>
      <c r="D52">
        <v>18</v>
      </c>
    </row>
    <row r="53" spans="1:4">
      <c r="A53" t="s">
        <v>71</v>
      </c>
      <c r="B53" s="49">
        <v>419500</v>
      </c>
      <c r="C53" s="49">
        <v>469999</v>
      </c>
      <c r="D53">
        <v>25</v>
      </c>
    </row>
    <row r="54" spans="1:4">
      <c r="A54" t="s">
        <v>71</v>
      </c>
      <c r="B54" s="49">
        <v>424500</v>
      </c>
      <c r="C54" s="49">
        <v>499999</v>
      </c>
      <c r="D54">
        <v>30</v>
      </c>
    </row>
    <row r="55" spans="1:4">
      <c r="A55" t="s">
        <v>71</v>
      </c>
      <c r="B55" s="49">
        <v>469000</v>
      </c>
      <c r="C55" s="49">
        <v>524999</v>
      </c>
      <c r="D55">
        <v>45</v>
      </c>
    </row>
    <row r="56" spans="1:4">
      <c r="A56" t="s">
        <v>71</v>
      </c>
      <c r="B56" s="49">
        <v>579999</v>
      </c>
      <c r="C56" s="49">
        <v>724999</v>
      </c>
      <c r="D56">
        <v>56</v>
      </c>
    </row>
    <row r="57" spans="1:4">
      <c r="A57" t="s">
        <v>71</v>
      </c>
      <c r="B57" s="49">
        <v>649999</v>
      </c>
      <c r="C57" s="49">
        <v>725000</v>
      </c>
      <c r="D57">
        <v>43</v>
      </c>
    </row>
    <row r="58" spans="1:4">
      <c r="A58" t="s">
        <v>71</v>
      </c>
      <c r="B58" s="49">
        <v>689500</v>
      </c>
      <c r="C58" s="49">
        <v>735999</v>
      </c>
      <c r="D58">
        <v>21</v>
      </c>
    </row>
    <row r="59" spans="1:4">
      <c r="A59" t="s">
        <v>71</v>
      </c>
      <c r="B59" s="49">
        <v>709999</v>
      </c>
      <c r="C59" s="49">
        <v>799500</v>
      </c>
      <c r="D59">
        <v>25</v>
      </c>
    </row>
    <row r="60" spans="1:4">
      <c r="A60" t="s">
        <v>71</v>
      </c>
      <c r="B60" s="49">
        <v>725000</v>
      </c>
      <c r="C60" s="49">
        <v>799000</v>
      </c>
      <c r="D60">
        <v>29</v>
      </c>
    </row>
    <row r="61" spans="1:4">
      <c r="A61" t="s">
        <v>71</v>
      </c>
      <c r="B61" s="49">
        <v>729999</v>
      </c>
      <c r="C61" s="49">
        <v>810000</v>
      </c>
      <c r="D61">
        <v>48</v>
      </c>
    </row>
    <row r="62" spans="1:4">
      <c r="A62" t="s">
        <v>71</v>
      </c>
      <c r="B62" s="49">
        <v>730500</v>
      </c>
      <c r="C62" s="49">
        <v>825000</v>
      </c>
      <c r="D62">
        <v>50</v>
      </c>
    </row>
    <row r="63" spans="1:4">
      <c r="A63" t="s">
        <v>71</v>
      </c>
      <c r="B63" s="49">
        <v>739999</v>
      </c>
      <c r="C63" s="49">
        <v>799000</v>
      </c>
      <c r="D63">
        <v>26</v>
      </c>
    </row>
    <row r="64" spans="1:4">
      <c r="A64" t="s">
        <v>72</v>
      </c>
      <c r="B64" s="49">
        <v>590000</v>
      </c>
      <c r="C64" s="49">
        <v>645000</v>
      </c>
      <c r="D64">
        <v>21</v>
      </c>
    </row>
    <row r="65" spans="1:4">
      <c r="A65" t="s">
        <v>72</v>
      </c>
      <c r="B65" s="49">
        <v>610500</v>
      </c>
      <c r="C65" s="49">
        <v>650000</v>
      </c>
      <c r="D65">
        <v>47</v>
      </c>
    </row>
    <row r="66" spans="1:4">
      <c r="A66" t="s">
        <v>72</v>
      </c>
      <c r="B66" s="49">
        <v>629500</v>
      </c>
      <c r="C66" s="49">
        <v>675000</v>
      </c>
      <c r="D66">
        <v>43</v>
      </c>
    </row>
    <row r="67" spans="1:4">
      <c r="A67" t="s">
        <v>72</v>
      </c>
      <c r="B67" s="49">
        <v>635000</v>
      </c>
      <c r="C67" s="49">
        <v>650000</v>
      </c>
      <c r="D67">
        <v>15</v>
      </c>
    </row>
    <row r="68" spans="1:4">
      <c r="A68" t="s">
        <v>72</v>
      </c>
      <c r="B68" s="49">
        <v>650000</v>
      </c>
      <c r="C68" s="49">
        <v>700000</v>
      </c>
      <c r="D68">
        <v>21</v>
      </c>
    </row>
    <row r="69" spans="1:4">
      <c r="A69" t="s">
        <v>72</v>
      </c>
      <c r="B69" s="49">
        <v>655999</v>
      </c>
      <c r="C69" s="49">
        <v>700000</v>
      </c>
      <c r="D69">
        <v>33</v>
      </c>
    </row>
    <row r="70" spans="1:4">
      <c r="A70" t="s">
        <v>72</v>
      </c>
      <c r="B70" s="49">
        <v>675000</v>
      </c>
      <c r="C70" s="49">
        <v>775000</v>
      </c>
      <c r="D70">
        <v>50</v>
      </c>
    </row>
    <row r="71" spans="1:4">
      <c r="A71" t="s">
        <v>72</v>
      </c>
      <c r="B71" s="49">
        <v>690000</v>
      </c>
      <c r="C71" s="49">
        <v>790000</v>
      </c>
      <c r="D71">
        <v>60</v>
      </c>
    </row>
    <row r="72" spans="1:4">
      <c r="A72" t="s">
        <v>72</v>
      </c>
      <c r="B72" s="49">
        <v>695500</v>
      </c>
      <c r="C72" s="49">
        <v>795000</v>
      </c>
      <c r="D72">
        <v>48</v>
      </c>
    </row>
    <row r="73" spans="1:4">
      <c r="A73" t="s">
        <v>72</v>
      </c>
      <c r="B73" s="49">
        <v>710000</v>
      </c>
      <c r="C73" s="49">
        <v>799000</v>
      </c>
      <c r="D73">
        <v>45</v>
      </c>
    </row>
    <row r="74" spans="1:4">
      <c r="A74" t="s">
        <v>72</v>
      </c>
      <c r="B74" s="49">
        <v>730500</v>
      </c>
      <c r="C74" s="49">
        <v>800000</v>
      </c>
      <c r="D74">
        <v>68</v>
      </c>
    </row>
    <row r="75" spans="1:4">
      <c r="A75" t="s">
        <v>72</v>
      </c>
      <c r="B75" s="49">
        <v>750000</v>
      </c>
      <c r="C75" s="49">
        <v>825000</v>
      </c>
      <c r="D75">
        <v>47</v>
      </c>
    </row>
    <row r="76" spans="1:4">
      <c r="A76" t="s">
        <v>72</v>
      </c>
      <c r="B76" s="49">
        <v>755500</v>
      </c>
      <c r="C76" s="49">
        <v>850000</v>
      </c>
      <c r="D76">
        <v>60</v>
      </c>
    </row>
    <row r="77" spans="1:4">
      <c r="A77" t="s">
        <v>72</v>
      </c>
      <c r="B77" s="49">
        <v>784500</v>
      </c>
      <c r="C77" s="49">
        <v>850000</v>
      </c>
      <c r="D77">
        <v>49</v>
      </c>
    </row>
    <row r="78" spans="1:4">
      <c r="A78" t="s">
        <v>72</v>
      </c>
      <c r="B78" s="49">
        <v>799500</v>
      </c>
      <c r="C78" s="49">
        <v>850000</v>
      </c>
      <c r="D78">
        <v>58</v>
      </c>
    </row>
    <row r="79" spans="1:4">
      <c r="A79" t="s">
        <v>72</v>
      </c>
      <c r="B79" s="49">
        <v>810000</v>
      </c>
      <c r="C79" s="49">
        <v>999999</v>
      </c>
      <c r="D79">
        <v>79</v>
      </c>
    </row>
    <row r="80" spans="1:4">
      <c r="A80" t="s">
        <v>72</v>
      </c>
      <c r="B80" s="49">
        <v>825000</v>
      </c>
      <c r="C80" s="49">
        <v>900000</v>
      </c>
      <c r="D80">
        <v>90</v>
      </c>
    </row>
    <row r="81" spans="1:4">
      <c r="A81" t="s">
        <v>72</v>
      </c>
      <c r="B81" s="49">
        <v>839500</v>
      </c>
      <c r="C81" s="49">
        <v>925000</v>
      </c>
      <c r="D81">
        <v>48</v>
      </c>
    </row>
    <row r="82" spans="1:4">
      <c r="A82" t="s">
        <v>72</v>
      </c>
      <c r="B82" s="49">
        <v>850000</v>
      </c>
      <c r="C82" s="49">
        <v>900000</v>
      </c>
      <c r="D82">
        <v>21</v>
      </c>
    </row>
    <row r="83" spans="1:4">
      <c r="A83" t="s">
        <v>72</v>
      </c>
      <c r="B83" s="49">
        <v>859500</v>
      </c>
      <c r="C83" s="49">
        <v>950000</v>
      </c>
      <c r="D83">
        <v>56</v>
      </c>
    </row>
    <row r="84" spans="1:4">
      <c r="A84" t="s">
        <v>72</v>
      </c>
      <c r="B84" s="49">
        <v>872500</v>
      </c>
      <c r="C84" s="49">
        <v>999000</v>
      </c>
      <c r="D84">
        <v>120</v>
      </c>
    </row>
  </sheetData>
  <phoneticPr fontId="0" type="noConversion"/>
  <pageMargins left="0.75" right="0.75" top="1" bottom="1" header="0.5" footer="0.5"/>
  <pageSetup paperSize="0" scale="87" fitToHeight="2" orientation="landscape" r:id="rId1"/>
  <headerFooter alignWithMargins="0"/>
</worksheet>
</file>

<file path=xl/worksheets/sheet5.xml><?xml version="1.0" encoding="utf-8"?>
<worksheet xmlns="http://schemas.openxmlformats.org/spreadsheetml/2006/main" xmlns:r="http://schemas.openxmlformats.org/officeDocument/2006/relationships">
  <sheetPr>
    <pageSetUpPr fitToPage="1"/>
  </sheetPr>
  <dimension ref="A1:N117"/>
  <sheetViews>
    <sheetView showGridLines="0" workbookViewId="0">
      <selection activeCell="A8" sqref="A8"/>
    </sheetView>
  </sheetViews>
  <sheetFormatPr defaultRowHeight="12.75"/>
  <cols>
    <col min="1" max="1" width="47.140625" style="6" customWidth="1"/>
    <col min="2" max="2" width="11.85546875" style="1" customWidth="1"/>
    <col min="3" max="7" width="10.140625" bestFit="1" customWidth="1"/>
    <col min="8" max="8" width="11.140625" bestFit="1" customWidth="1"/>
    <col min="9" max="9" width="10.140625" bestFit="1" customWidth="1"/>
    <col min="10" max="10" width="11.140625" bestFit="1" customWidth="1"/>
    <col min="11" max="14" width="10.140625" bestFit="1" customWidth="1"/>
  </cols>
  <sheetData>
    <row r="1" spans="1:3" ht="15.75">
      <c r="A1" s="10" t="s">
        <v>76</v>
      </c>
      <c r="B1" s="2"/>
    </row>
    <row r="3" spans="1:3">
      <c r="A3" s="6" t="s">
        <v>86</v>
      </c>
    </row>
    <row r="4" spans="1:3">
      <c r="A4" s="6" t="s">
        <v>137</v>
      </c>
    </row>
    <row r="5" spans="1:3">
      <c r="A5" s="6" t="s">
        <v>140</v>
      </c>
    </row>
    <row r="6" spans="1:3">
      <c r="A6" s="6" t="s">
        <v>141</v>
      </c>
    </row>
    <row r="7" spans="1:3">
      <c r="A7" s="6" t="s">
        <v>142</v>
      </c>
    </row>
    <row r="8" spans="1:3">
      <c r="A8" s="6" t="s">
        <v>138</v>
      </c>
    </row>
    <row r="9" spans="1:3">
      <c r="A9" s="6" t="s">
        <v>139</v>
      </c>
    </row>
    <row r="11" spans="1:3" ht="15.75">
      <c r="A11" s="48" t="s">
        <v>3</v>
      </c>
    </row>
    <row r="13" spans="1:3">
      <c r="A13" s="14" t="s">
        <v>33</v>
      </c>
      <c r="C13" s="1"/>
    </row>
    <row r="14" spans="1:3">
      <c r="A14" s="6" t="s">
        <v>175</v>
      </c>
      <c r="C14" s="1"/>
    </row>
    <row r="15" spans="1:3">
      <c r="A15" s="6" t="s">
        <v>102</v>
      </c>
      <c r="C15" s="1"/>
    </row>
    <row r="16" spans="1:3">
      <c r="A16" s="3"/>
      <c r="C16" s="1"/>
    </row>
    <row r="17" spans="1:14" s="15" customFormat="1">
      <c r="A17" s="8" t="s">
        <v>88</v>
      </c>
      <c r="B17" s="52"/>
      <c r="C17" s="52"/>
    </row>
    <row r="18" spans="1:14">
      <c r="A18" s="3"/>
      <c r="B18" s="1">
        <v>2004</v>
      </c>
      <c r="C18" s="1"/>
      <c r="D18">
        <v>2005</v>
      </c>
    </row>
    <row r="19" spans="1:14">
      <c r="A19" s="13" t="s">
        <v>87</v>
      </c>
      <c r="B19" s="53" t="s">
        <v>17</v>
      </c>
      <c r="C19" s="12" t="s">
        <v>18</v>
      </c>
      <c r="D19" s="12" t="s">
        <v>7</v>
      </c>
      <c r="E19" s="12" t="s">
        <v>8</v>
      </c>
      <c r="F19" s="12" t="s">
        <v>9</v>
      </c>
      <c r="G19" s="12" t="s">
        <v>10</v>
      </c>
      <c r="H19" s="12" t="s">
        <v>11</v>
      </c>
      <c r="I19" s="12" t="s">
        <v>12</v>
      </c>
      <c r="J19" s="12" t="s">
        <v>13</v>
      </c>
      <c r="K19" s="12" t="s">
        <v>14</v>
      </c>
      <c r="L19" s="12" t="s">
        <v>15</v>
      </c>
      <c r="M19" s="12" t="s">
        <v>16</v>
      </c>
      <c r="N19" s="12" t="s">
        <v>17</v>
      </c>
    </row>
    <row r="20" spans="1:14">
      <c r="A20" s="3" t="s">
        <v>95</v>
      </c>
      <c r="B20" s="59">
        <v>13983485</v>
      </c>
      <c r="C20" s="59">
        <v>18363744</v>
      </c>
      <c r="D20" s="59">
        <v>16028383</v>
      </c>
      <c r="E20" s="59">
        <v>15384773</v>
      </c>
      <c r="F20" s="59">
        <v>15028383</v>
      </c>
      <c r="G20" s="59">
        <v>15738844</v>
      </c>
      <c r="H20" s="59">
        <v>15388484</v>
      </c>
      <c r="I20" s="59">
        <v>17388433</v>
      </c>
      <c r="J20" s="59">
        <v>17436645</v>
      </c>
      <c r="K20" s="59">
        <v>17584775</v>
      </c>
      <c r="L20" s="59">
        <v>17455544</v>
      </c>
      <c r="M20" s="59">
        <v>18366833</v>
      </c>
      <c r="N20" s="59">
        <v>9377433</v>
      </c>
    </row>
    <row r="21" spans="1:14">
      <c r="A21" s="55" t="s">
        <v>99</v>
      </c>
      <c r="B21" s="60">
        <v>9292568.25</v>
      </c>
      <c r="C21" s="60">
        <v>11235684.800000001</v>
      </c>
      <c r="D21" s="60">
        <v>10532772.35</v>
      </c>
      <c r="E21" s="60">
        <v>9723147.8499999996</v>
      </c>
      <c r="F21" s="60">
        <v>9778772.3499999996</v>
      </c>
      <c r="G21" s="60">
        <v>9272479.8000000007</v>
      </c>
      <c r="H21" s="60">
        <v>10024817.800000001</v>
      </c>
      <c r="I21" s="60">
        <v>10944794.85</v>
      </c>
      <c r="J21" s="60">
        <v>12646490.25</v>
      </c>
      <c r="K21" s="60">
        <v>12331348.75</v>
      </c>
      <c r="L21" s="60">
        <v>10535334</v>
      </c>
      <c r="M21" s="60">
        <v>11665484</v>
      </c>
      <c r="N21" s="60">
        <v>6613844</v>
      </c>
    </row>
    <row r="22" spans="1:14">
      <c r="A22" s="3" t="s">
        <v>96</v>
      </c>
      <c r="B22" s="59">
        <f>B20-B21</f>
        <v>4690916.75</v>
      </c>
      <c r="C22" s="59">
        <f t="shared" ref="C22:N22" si="0">C20-C21</f>
        <v>7128059.1999999993</v>
      </c>
      <c r="D22" s="59">
        <f t="shared" si="0"/>
        <v>5495610.6500000004</v>
      </c>
      <c r="E22" s="59">
        <f t="shared" si="0"/>
        <v>5661625.1500000004</v>
      </c>
      <c r="F22" s="59">
        <f t="shared" si="0"/>
        <v>5249610.6500000004</v>
      </c>
      <c r="G22" s="59">
        <f t="shared" si="0"/>
        <v>6466364.1999999993</v>
      </c>
      <c r="H22" s="59">
        <f t="shared" si="0"/>
        <v>5363666.1999999993</v>
      </c>
      <c r="I22" s="59">
        <f t="shared" si="0"/>
        <v>6443638.1500000004</v>
      </c>
      <c r="J22" s="59">
        <f t="shared" si="0"/>
        <v>4790154.75</v>
      </c>
      <c r="K22" s="59">
        <f t="shared" si="0"/>
        <v>5253426.25</v>
      </c>
      <c r="L22" s="59">
        <f t="shared" si="0"/>
        <v>6920210</v>
      </c>
      <c r="M22" s="59">
        <f t="shared" si="0"/>
        <v>6701349</v>
      </c>
      <c r="N22" s="59">
        <f t="shared" si="0"/>
        <v>2763589</v>
      </c>
    </row>
    <row r="23" spans="1:14">
      <c r="A23" s="55" t="s">
        <v>127</v>
      </c>
      <c r="B23" s="62">
        <v>0.42</v>
      </c>
      <c r="C23" s="62">
        <v>0.43</v>
      </c>
      <c r="D23" s="62">
        <v>0.42</v>
      </c>
      <c r="E23" s="62">
        <v>0.42</v>
      </c>
      <c r="F23" s="62">
        <v>0.42</v>
      </c>
      <c r="G23" s="62">
        <v>0.42</v>
      </c>
      <c r="H23" s="62">
        <v>0.42</v>
      </c>
      <c r="I23" s="62">
        <v>0.43</v>
      </c>
      <c r="J23" s="62">
        <v>0.43</v>
      </c>
      <c r="K23" s="62">
        <v>0.43</v>
      </c>
      <c r="L23" s="62">
        <v>0.47</v>
      </c>
      <c r="M23" s="62">
        <v>0.47</v>
      </c>
      <c r="N23" s="62">
        <v>0.47</v>
      </c>
    </row>
    <row r="24" spans="1:14">
      <c r="A24" s="3" t="s">
        <v>89</v>
      </c>
      <c r="B24" s="49">
        <v>425</v>
      </c>
      <c r="C24" s="49">
        <v>498</v>
      </c>
      <c r="D24" s="31">
        <v>421</v>
      </c>
      <c r="E24" s="31">
        <v>424</v>
      </c>
      <c r="F24" s="31">
        <v>426</v>
      </c>
      <c r="G24" s="31">
        <v>425</v>
      </c>
      <c r="H24" s="31">
        <v>426</v>
      </c>
      <c r="I24" s="31">
        <v>450</v>
      </c>
      <c r="J24" s="31">
        <v>452</v>
      </c>
      <c r="K24" s="31">
        <v>451</v>
      </c>
      <c r="L24" s="31">
        <v>450</v>
      </c>
      <c r="M24" s="31">
        <v>446</v>
      </c>
      <c r="N24" s="31">
        <v>231</v>
      </c>
    </row>
    <row r="25" spans="1:14">
      <c r="A25" s="55" t="s">
        <v>90</v>
      </c>
      <c r="B25" s="60">
        <v>52983</v>
      </c>
      <c r="C25" s="60">
        <v>63837</v>
      </c>
      <c r="D25" s="60">
        <v>50834</v>
      </c>
      <c r="E25" s="60">
        <v>49038</v>
      </c>
      <c r="F25" s="60">
        <v>51038</v>
      </c>
      <c r="G25" s="60">
        <v>54038</v>
      </c>
      <c r="H25" s="60">
        <v>56334</v>
      </c>
      <c r="I25" s="60">
        <v>58993</v>
      </c>
      <c r="J25" s="60">
        <v>60388</v>
      </c>
      <c r="K25" s="60">
        <v>60384</v>
      </c>
      <c r="L25" s="60">
        <v>60763</v>
      </c>
      <c r="M25" s="60">
        <v>61038</v>
      </c>
      <c r="N25" s="60">
        <v>32384</v>
      </c>
    </row>
    <row r="26" spans="1:14">
      <c r="A26" s="3" t="s">
        <v>91</v>
      </c>
      <c r="B26" s="49">
        <f>B24*750</f>
        <v>318750</v>
      </c>
      <c r="C26" s="49">
        <v>375394</v>
      </c>
      <c r="D26" s="49">
        <v>305384</v>
      </c>
      <c r="E26" s="49">
        <v>316355</v>
      </c>
      <c r="F26" s="49">
        <v>320374</v>
      </c>
      <c r="G26" s="49">
        <v>329384</v>
      </c>
      <c r="H26" s="49">
        <v>330483</v>
      </c>
      <c r="I26" s="49">
        <v>357384</v>
      </c>
      <c r="J26" s="49">
        <v>347384</v>
      </c>
      <c r="K26" s="49">
        <v>348374</v>
      </c>
      <c r="L26" s="49">
        <v>349580</v>
      </c>
      <c r="M26" s="49">
        <v>345373</v>
      </c>
      <c r="N26" s="49">
        <v>162683</v>
      </c>
    </row>
    <row r="27" spans="1:14">
      <c r="A27" s="55" t="s">
        <v>92</v>
      </c>
      <c r="B27" s="60">
        <v>25500535</v>
      </c>
      <c r="C27" s="60">
        <v>33305865</v>
      </c>
      <c r="D27" s="60">
        <v>25839567</v>
      </c>
      <c r="E27" s="60">
        <v>27394345</v>
      </c>
      <c r="F27" s="60">
        <v>28028975</v>
      </c>
      <c r="G27" s="60">
        <v>29022828</v>
      </c>
      <c r="H27" s="60">
        <v>29384423</v>
      </c>
      <c r="I27" s="60">
        <v>32032901</v>
      </c>
      <c r="J27" s="60">
        <v>31353532</v>
      </c>
      <c r="K27" s="60">
        <v>31544077</v>
      </c>
      <c r="L27" s="60">
        <v>30945527</v>
      </c>
      <c r="M27" s="60">
        <v>31976622</v>
      </c>
      <c r="N27" s="60">
        <v>14565353</v>
      </c>
    </row>
    <row r="28" spans="1:14">
      <c r="A28" s="3" t="s">
        <v>93</v>
      </c>
      <c r="B28" s="49">
        <v>12</v>
      </c>
      <c r="C28" s="49">
        <v>16</v>
      </c>
      <c r="D28" s="31">
        <v>16</v>
      </c>
      <c r="E28" s="31">
        <v>10</v>
      </c>
      <c r="F28" s="31">
        <v>6</v>
      </c>
      <c r="G28" s="31">
        <v>5</v>
      </c>
      <c r="H28" s="31">
        <v>12</v>
      </c>
      <c r="I28" s="31">
        <v>10</v>
      </c>
      <c r="J28" s="31">
        <v>11</v>
      </c>
      <c r="K28" s="31">
        <v>8</v>
      </c>
      <c r="L28" s="31">
        <v>9</v>
      </c>
      <c r="M28" s="31">
        <v>10</v>
      </c>
      <c r="N28" s="31">
        <v>7</v>
      </c>
    </row>
    <row r="29" spans="1:14">
      <c r="A29" s="55" t="s">
        <v>97</v>
      </c>
      <c r="B29" s="60">
        <v>82</v>
      </c>
      <c r="C29" s="60">
        <v>89</v>
      </c>
      <c r="D29" s="60">
        <v>85</v>
      </c>
      <c r="E29" s="60">
        <v>75</v>
      </c>
      <c r="F29" s="60">
        <v>65</v>
      </c>
      <c r="G29" s="60">
        <v>61</v>
      </c>
      <c r="H29" s="60">
        <v>58</v>
      </c>
      <c r="I29" s="60">
        <v>59</v>
      </c>
      <c r="J29" s="60">
        <v>47</v>
      </c>
      <c r="K29" s="60">
        <v>65</v>
      </c>
      <c r="L29" s="60">
        <v>67</v>
      </c>
      <c r="M29" s="60">
        <v>84</v>
      </c>
      <c r="N29" s="60">
        <v>48</v>
      </c>
    </row>
    <row r="30" spans="1:14">
      <c r="A30" s="3" t="s">
        <v>98</v>
      </c>
      <c r="B30" s="49">
        <v>2263</v>
      </c>
      <c r="C30" s="49">
        <v>2237</v>
      </c>
      <c r="D30" s="31">
        <v>1738</v>
      </c>
      <c r="E30" s="31">
        <v>1693</v>
      </c>
      <c r="F30" s="31">
        <v>1239</v>
      </c>
      <c r="G30" s="31">
        <v>1539</v>
      </c>
      <c r="H30" s="31">
        <v>1093</v>
      </c>
      <c r="I30" s="31">
        <v>1382</v>
      </c>
      <c r="J30" s="31">
        <v>938</v>
      </c>
      <c r="K30" s="31">
        <v>1286</v>
      </c>
      <c r="L30" s="31">
        <v>1435</v>
      </c>
      <c r="M30" s="31">
        <v>1678</v>
      </c>
      <c r="N30" s="31">
        <v>1342</v>
      </c>
    </row>
    <row r="31" spans="1:14">
      <c r="A31" s="55" t="s">
        <v>94</v>
      </c>
      <c r="B31" s="60">
        <f>B26*3</f>
        <v>956250</v>
      </c>
      <c r="C31" s="60">
        <v>1226182</v>
      </c>
      <c r="D31" s="60">
        <v>1016152</v>
      </c>
      <c r="E31" s="60">
        <v>1049065</v>
      </c>
      <c r="F31" s="60">
        <v>1061122</v>
      </c>
      <c r="G31" s="60">
        <v>1188152</v>
      </c>
      <c r="H31" s="60">
        <v>1091449</v>
      </c>
      <c r="I31" s="60">
        <v>1272152</v>
      </c>
      <c r="J31" s="60">
        <v>1342152</v>
      </c>
      <c r="K31" s="60">
        <v>1345122</v>
      </c>
      <c r="L31" s="60">
        <v>1348740</v>
      </c>
      <c r="M31" s="60">
        <v>1356119</v>
      </c>
      <c r="N31" s="60">
        <v>690849</v>
      </c>
    </row>
    <row r="32" spans="1:14">
      <c r="A32" s="56" t="s">
        <v>101</v>
      </c>
      <c r="B32" s="63">
        <v>4.53</v>
      </c>
      <c r="C32" s="63">
        <v>4.49</v>
      </c>
      <c r="D32" s="63">
        <v>4.51</v>
      </c>
      <c r="E32" s="63">
        <v>4.57</v>
      </c>
      <c r="F32" s="63">
        <v>4.62</v>
      </c>
      <c r="G32" s="63">
        <v>4.63</v>
      </c>
      <c r="H32" s="63">
        <v>4.5199999999999996</v>
      </c>
      <c r="I32" s="63">
        <v>4.51</v>
      </c>
      <c r="J32" s="63">
        <v>4.55</v>
      </c>
      <c r="K32" s="63">
        <v>4.5199999999999996</v>
      </c>
      <c r="L32" s="63">
        <v>4.51</v>
      </c>
      <c r="M32" s="63">
        <v>4.5</v>
      </c>
      <c r="N32" s="63">
        <v>4.51</v>
      </c>
    </row>
    <row r="33" spans="1:14">
      <c r="A33" s="55" t="s">
        <v>126</v>
      </c>
      <c r="B33" s="62">
        <v>0.86</v>
      </c>
      <c r="C33" s="62">
        <v>0.98</v>
      </c>
      <c r="D33" s="62">
        <v>0.93</v>
      </c>
      <c r="E33" s="62">
        <v>0.94</v>
      </c>
      <c r="F33" s="62">
        <v>0.9</v>
      </c>
      <c r="G33" s="62">
        <v>0.89</v>
      </c>
      <c r="H33" s="62">
        <v>0.88</v>
      </c>
      <c r="I33" s="62">
        <v>0.92</v>
      </c>
      <c r="J33" s="62">
        <v>0.9</v>
      </c>
      <c r="K33" s="62">
        <v>0.9</v>
      </c>
      <c r="L33" s="62">
        <v>0.89</v>
      </c>
      <c r="M33" s="62">
        <v>0.92</v>
      </c>
      <c r="N33" s="62">
        <v>0.94</v>
      </c>
    </row>
    <row r="34" spans="1:14">
      <c r="A34" s="3"/>
      <c r="C34" s="1"/>
    </row>
    <row r="35" spans="1:14">
      <c r="A35" s="8" t="s">
        <v>103</v>
      </c>
      <c r="B35" s="52"/>
      <c r="C35" s="52"/>
      <c r="D35" s="15"/>
      <c r="E35" s="15"/>
      <c r="F35" s="15"/>
      <c r="G35" s="15"/>
      <c r="H35" s="15"/>
      <c r="I35" s="15"/>
      <c r="J35" s="15"/>
      <c r="K35" s="15"/>
      <c r="L35" s="15"/>
      <c r="M35" s="15"/>
      <c r="N35" s="15"/>
    </row>
    <row r="36" spans="1:14">
      <c r="A36" s="3"/>
      <c r="B36" s="1">
        <v>2004</v>
      </c>
      <c r="C36" s="1"/>
      <c r="D36">
        <v>2005</v>
      </c>
    </row>
    <row r="37" spans="1:14">
      <c r="A37" s="13" t="s">
        <v>87</v>
      </c>
      <c r="B37" s="53" t="s">
        <v>17</v>
      </c>
      <c r="C37" s="12" t="s">
        <v>18</v>
      </c>
      <c r="D37" s="12" t="s">
        <v>7</v>
      </c>
      <c r="E37" s="12" t="s">
        <v>8</v>
      </c>
      <c r="F37" s="12" t="s">
        <v>9</v>
      </c>
      <c r="G37" s="12" t="s">
        <v>10</v>
      </c>
      <c r="H37" s="12" t="s">
        <v>11</v>
      </c>
      <c r="I37" s="12" t="s">
        <v>12</v>
      </c>
      <c r="J37" s="12" t="s">
        <v>13</v>
      </c>
      <c r="K37" s="12" t="s">
        <v>14</v>
      </c>
      <c r="L37" s="12" t="s">
        <v>15</v>
      </c>
      <c r="M37" s="12" t="s">
        <v>16</v>
      </c>
      <c r="N37" s="12" t="s">
        <v>17</v>
      </c>
    </row>
    <row r="38" spans="1:14">
      <c r="A38" s="3" t="s">
        <v>95</v>
      </c>
      <c r="B38" s="59">
        <f>B45*0.5</f>
        <v>15000000</v>
      </c>
      <c r="C38" s="59">
        <f t="shared" ref="C38:N38" si="1">C45*0.5</f>
        <v>17500000</v>
      </c>
      <c r="D38" s="59">
        <f t="shared" si="1"/>
        <v>15500000</v>
      </c>
      <c r="E38" s="59">
        <f t="shared" si="1"/>
        <v>15250000</v>
      </c>
      <c r="F38" s="59">
        <f t="shared" si="1"/>
        <v>15500000</v>
      </c>
      <c r="G38" s="59">
        <f t="shared" si="1"/>
        <v>15750000</v>
      </c>
      <c r="H38" s="59">
        <f t="shared" si="1"/>
        <v>16250000</v>
      </c>
      <c r="I38" s="59">
        <f t="shared" si="1"/>
        <v>16750000</v>
      </c>
      <c r="J38" s="59">
        <f t="shared" si="1"/>
        <v>17250000</v>
      </c>
      <c r="K38" s="59">
        <f t="shared" si="1"/>
        <v>17750000</v>
      </c>
      <c r="L38" s="59">
        <f t="shared" si="1"/>
        <v>17500000</v>
      </c>
      <c r="M38" s="59">
        <f t="shared" si="1"/>
        <v>17750000</v>
      </c>
      <c r="N38" s="59">
        <f t="shared" si="1"/>
        <v>18000000</v>
      </c>
    </row>
    <row r="39" spans="1:14">
      <c r="A39" s="55" t="s">
        <v>99</v>
      </c>
      <c r="B39" s="60">
        <f>B38*0.7</f>
        <v>10500000</v>
      </c>
      <c r="C39" s="60">
        <f t="shared" ref="C39:N39" si="2">C38*0.7</f>
        <v>12250000</v>
      </c>
      <c r="D39" s="60">
        <f t="shared" si="2"/>
        <v>10850000</v>
      </c>
      <c r="E39" s="60">
        <f t="shared" si="2"/>
        <v>10675000</v>
      </c>
      <c r="F39" s="60">
        <f t="shared" si="2"/>
        <v>10850000</v>
      </c>
      <c r="G39" s="60">
        <f t="shared" si="2"/>
        <v>11025000</v>
      </c>
      <c r="H39" s="60">
        <f t="shared" si="2"/>
        <v>11375000</v>
      </c>
      <c r="I39" s="60">
        <f t="shared" si="2"/>
        <v>11725000</v>
      </c>
      <c r="J39" s="60">
        <f t="shared" si="2"/>
        <v>12075000</v>
      </c>
      <c r="K39" s="60">
        <f t="shared" si="2"/>
        <v>12425000</v>
      </c>
      <c r="L39" s="60">
        <f t="shared" si="2"/>
        <v>12250000</v>
      </c>
      <c r="M39" s="60">
        <f t="shared" si="2"/>
        <v>12425000</v>
      </c>
      <c r="N39" s="60">
        <f t="shared" si="2"/>
        <v>12600000</v>
      </c>
    </row>
    <row r="40" spans="1:14">
      <c r="A40" s="3" t="s">
        <v>96</v>
      </c>
      <c r="B40" s="59">
        <f>B38-B39</f>
        <v>4500000</v>
      </c>
      <c r="C40" s="59">
        <f t="shared" ref="C40:N40" si="3">C38-C39</f>
        <v>5250000</v>
      </c>
      <c r="D40" s="59">
        <f t="shared" si="3"/>
        <v>4650000</v>
      </c>
      <c r="E40" s="59">
        <f t="shared" si="3"/>
        <v>4575000</v>
      </c>
      <c r="F40" s="59">
        <f t="shared" si="3"/>
        <v>4650000</v>
      </c>
      <c r="G40" s="59">
        <f t="shared" si="3"/>
        <v>4725000</v>
      </c>
      <c r="H40" s="59">
        <f t="shared" si="3"/>
        <v>4875000</v>
      </c>
      <c r="I40" s="59">
        <f t="shared" si="3"/>
        <v>5025000</v>
      </c>
      <c r="J40" s="59">
        <f t="shared" si="3"/>
        <v>5175000</v>
      </c>
      <c r="K40" s="59">
        <f t="shared" si="3"/>
        <v>5325000</v>
      </c>
      <c r="L40" s="59">
        <f t="shared" si="3"/>
        <v>5250000</v>
      </c>
      <c r="M40" s="59">
        <f t="shared" si="3"/>
        <v>5325000</v>
      </c>
      <c r="N40" s="59">
        <f t="shared" si="3"/>
        <v>5400000</v>
      </c>
    </row>
    <row r="41" spans="1:14">
      <c r="A41" s="55" t="s">
        <v>127</v>
      </c>
      <c r="B41" s="62">
        <v>0.43</v>
      </c>
      <c r="C41" s="62">
        <v>0.45</v>
      </c>
      <c r="D41" s="62">
        <v>0.45</v>
      </c>
      <c r="E41" s="62">
        <v>0.45</v>
      </c>
      <c r="F41" s="62">
        <v>0.45</v>
      </c>
      <c r="G41" s="62">
        <v>0.45</v>
      </c>
      <c r="H41" s="62">
        <v>0.45</v>
      </c>
      <c r="I41" s="62">
        <v>0.46</v>
      </c>
      <c r="J41" s="62">
        <v>0.46</v>
      </c>
      <c r="K41" s="62">
        <v>0.46</v>
      </c>
      <c r="L41" s="62">
        <v>0.46</v>
      </c>
      <c r="M41" s="62">
        <v>0.46</v>
      </c>
      <c r="N41" s="62">
        <v>0.46</v>
      </c>
    </row>
    <row r="42" spans="1:14">
      <c r="A42" s="3" t="s">
        <v>89</v>
      </c>
      <c r="B42" s="49">
        <v>420</v>
      </c>
      <c r="C42" s="49">
        <v>500</v>
      </c>
      <c r="D42" s="31">
        <v>425</v>
      </c>
      <c r="E42" s="31">
        <v>426</v>
      </c>
      <c r="F42" s="31">
        <v>427</v>
      </c>
      <c r="G42" s="31">
        <v>427</v>
      </c>
      <c r="H42" s="31">
        <v>430</v>
      </c>
      <c r="I42" s="31">
        <v>430</v>
      </c>
      <c r="J42" s="31">
        <v>440</v>
      </c>
      <c r="K42" s="31">
        <v>440</v>
      </c>
      <c r="L42" s="31">
        <v>440</v>
      </c>
      <c r="M42" s="31">
        <v>440</v>
      </c>
      <c r="N42" s="31">
        <v>450</v>
      </c>
    </row>
    <row r="43" spans="1:14">
      <c r="A43" s="55" t="s">
        <v>90</v>
      </c>
      <c r="B43" s="60">
        <v>50000</v>
      </c>
      <c r="C43" s="60">
        <v>60000</v>
      </c>
      <c r="D43" s="60">
        <v>50000</v>
      </c>
      <c r="E43" s="60">
        <v>51000</v>
      </c>
      <c r="F43" s="60">
        <v>52000</v>
      </c>
      <c r="G43" s="60">
        <v>53000</v>
      </c>
      <c r="H43" s="60">
        <v>55000</v>
      </c>
      <c r="I43" s="60">
        <v>57000</v>
      </c>
      <c r="J43" s="60">
        <v>59000</v>
      </c>
      <c r="K43" s="60">
        <v>60000</v>
      </c>
      <c r="L43" s="60">
        <v>61000</v>
      </c>
      <c r="M43" s="60">
        <v>62000</v>
      </c>
      <c r="N43" s="60">
        <v>65000</v>
      </c>
    </row>
    <row r="44" spans="1:14">
      <c r="A44" s="3" t="s">
        <v>91</v>
      </c>
      <c r="B44" s="49">
        <v>300000</v>
      </c>
      <c r="C44" s="49">
        <v>350000</v>
      </c>
      <c r="D44" s="31">
        <v>310000</v>
      </c>
      <c r="E44" s="31">
        <v>305000</v>
      </c>
      <c r="F44" s="31">
        <v>310000</v>
      </c>
      <c r="G44" s="31">
        <v>315000</v>
      </c>
      <c r="H44" s="31">
        <v>325000</v>
      </c>
      <c r="I44" s="31">
        <v>335000</v>
      </c>
      <c r="J44" s="31">
        <v>345000</v>
      </c>
      <c r="K44" s="31">
        <v>355000</v>
      </c>
      <c r="L44" s="31">
        <v>350000</v>
      </c>
      <c r="M44" s="31">
        <v>355000</v>
      </c>
      <c r="N44" s="31">
        <v>360000</v>
      </c>
    </row>
    <row r="45" spans="1:14">
      <c r="A45" s="55" t="s">
        <v>92</v>
      </c>
      <c r="B45" s="60">
        <f>B44*100</f>
        <v>30000000</v>
      </c>
      <c r="C45" s="60">
        <f t="shared" ref="C45:N45" si="4">C44*100</f>
        <v>35000000</v>
      </c>
      <c r="D45" s="60">
        <f t="shared" si="4"/>
        <v>31000000</v>
      </c>
      <c r="E45" s="60">
        <f t="shared" si="4"/>
        <v>30500000</v>
      </c>
      <c r="F45" s="60">
        <f t="shared" si="4"/>
        <v>31000000</v>
      </c>
      <c r="G45" s="60">
        <f t="shared" si="4"/>
        <v>31500000</v>
      </c>
      <c r="H45" s="60">
        <f t="shared" si="4"/>
        <v>32500000</v>
      </c>
      <c r="I45" s="60">
        <f t="shared" si="4"/>
        <v>33500000</v>
      </c>
      <c r="J45" s="60">
        <f t="shared" si="4"/>
        <v>34500000</v>
      </c>
      <c r="K45" s="60">
        <f t="shared" si="4"/>
        <v>35500000</v>
      </c>
      <c r="L45" s="60">
        <f t="shared" si="4"/>
        <v>35000000</v>
      </c>
      <c r="M45" s="60">
        <f t="shared" si="4"/>
        <v>35500000</v>
      </c>
      <c r="N45" s="60">
        <f t="shared" si="4"/>
        <v>36000000</v>
      </c>
    </row>
    <row r="46" spans="1:14">
      <c r="A46" s="3" t="s">
        <v>93</v>
      </c>
      <c r="B46" s="49">
        <v>15</v>
      </c>
      <c r="C46" s="49">
        <v>20</v>
      </c>
      <c r="D46" s="31">
        <v>15</v>
      </c>
      <c r="E46" s="31">
        <v>12</v>
      </c>
      <c r="F46" s="31">
        <v>10</v>
      </c>
      <c r="G46" s="31">
        <v>10</v>
      </c>
      <c r="H46" s="31">
        <v>10</v>
      </c>
      <c r="I46" s="31">
        <v>12</v>
      </c>
      <c r="J46" s="31">
        <v>12</v>
      </c>
      <c r="K46" s="31">
        <v>12</v>
      </c>
      <c r="L46" s="31">
        <v>10</v>
      </c>
      <c r="M46" s="31">
        <v>12</v>
      </c>
      <c r="N46" s="31">
        <v>15</v>
      </c>
    </row>
    <row r="47" spans="1:14">
      <c r="A47" s="55" t="s">
        <v>97</v>
      </c>
      <c r="B47" s="60">
        <v>45</v>
      </c>
      <c r="C47" s="60">
        <v>60</v>
      </c>
      <c r="D47" s="60">
        <v>45</v>
      </c>
      <c r="E47" s="60">
        <v>36</v>
      </c>
      <c r="F47" s="60">
        <v>30</v>
      </c>
      <c r="G47" s="60">
        <v>39</v>
      </c>
      <c r="H47" s="60">
        <v>30</v>
      </c>
      <c r="I47" s="60">
        <v>36</v>
      </c>
      <c r="J47" s="60">
        <v>36</v>
      </c>
      <c r="K47" s="60">
        <v>36</v>
      </c>
      <c r="L47" s="60">
        <v>30</v>
      </c>
      <c r="M47" s="60">
        <v>36</v>
      </c>
      <c r="N47" s="60">
        <v>45</v>
      </c>
    </row>
    <row r="48" spans="1:14">
      <c r="A48" s="3" t="s">
        <v>98</v>
      </c>
      <c r="B48" s="49">
        <v>1000</v>
      </c>
      <c r="C48" s="49">
        <v>1400</v>
      </c>
      <c r="D48" s="49">
        <v>1000</v>
      </c>
      <c r="E48" s="49">
        <f t="shared" ref="E48:M48" si="5">E47*20</f>
        <v>720</v>
      </c>
      <c r="F48" s="49">
        <f t="shared" si="5"/>
        <v>600</v>
      </c>
      <c r="G48" s="49">
        <f t="shared" si="5"/>
        <v>780</v>
      </c>
      <c r="H48" s="49">
        <f t="shared" si="5"/>
        <v>600</v>
      </c>
      <c r="I48" s="49">
        <f t="shared" si="5"/>
        <v>720</v>
      </c>
      <c r="J48" s="49">
        <f t="shared" si="5"/>
        <v>720</v>
      </c>
      <c r="K48" s="49">
        <f t="shared" si="5"/>
        <v>720</v>
      </c>
      <c r="L48" s="49">
        <f t="shared" si="5"/>
        <v>600</v>
      </c>
      <c r="M48" s="49">
        <f t="shared" si="5"/>
        <v>720</v>
      </c>
      <c r="N48" s="49">
        <v>1000</v>
      </c>
    </row>
    <row r="49" spans="1:14">
      <c r="A49" s="55" t="s">
        <v>94</v>
      </c>
      <c r="B49" s="60">
        <f>B44*3</f>
        <v>900000</v>
      </c>
      <c r="C49" s="60">
        <f t="shared" ref="C49:N49" si="6">C44*3</f>
        <v>1050000</v>
      </c>
      <c r="D49" s="60">
        <f t="shared" si="6"/>
        <v>930000</v>
      </c>
      <c r="E49" s="60">
        <f t="shared" si="6"/>
        <v>915000</v>
      </c>
      <c r="F49" s="60">
        <f t="shared" si="6"/>
        <v>930000</v>
      </c>
      <c r="G49" s="60">
        <f t="shared" si="6"/>
        <v>945000</v>
      </c>
      <c r="H49" s="60">
        <f t="shared" si="6"/>
        <v>975000</v>
      </c>
      <c r="I49" s="60">
        <f t="shared" si="6"/>
        <v>1005000</v>
      </c>
      <c r="J49" s="60">
        <f t="shared" si="6"/>
        <v>1035000</v>
      </c>
      <c r="K49" s="60">
        <f t="shared" si="6"/>
        <v>1065000</v>
      </c>
      <c r="L49" s="60">
        <f t="shared" si="6"/>
        <v>1050000</v>
      </c>
      <c r="M49" s="60">
        <f t="shared" si="6"/>
        <v>1065000</v>
      </c>
      <c r="N49" s="60">
        <f t="shared" si="6"/>
        <v>1080000</v>
      </c>
    </row>
    <row r="50" spans="1:14">
      <c r="A50" s="56" t="s">
        <v>100</v>
      </c>
      <c r="B50" s="63">
        <v>4.5999999999999996</v>
      </c>
      <c r="C50" s="63">
        <v>4.5999999999999996</v>
      </c>
      <c r="D50" s="63">
        <v>4.7</v>
      </c>
      <c r="E50" s="63">
        <v>4.71</v>
      </c>
      <c r="F50" s="63">
        <v>4.72</v>
      </c>
      <c r="G50" s="63">
        <v>4.7300000000000004</v>
      </c>
      <c r="H50" s="63">
        <v>4.74</v>
      </c>
      <c r="I50" s="63">
        <v>4.75</v>
      </c>
      <c r="J50" s="63">
        <v>4.76</v>
      </c>
      <c r="K50" s="63">
        <v>4.7699999999999996</v>
      </c>
      <c r="L50" s="63">
        <v>4.78</v>
      </c>
      <c r="M50" s="63">
        <v>4.79</v>
      </c>
      <c r="N50" s="63">
        <v>4.8</v>
      </c>
    </row>
    <row r="51" spans="1:14">
      <c r="A51" s="55" t="s">
        <v>165</v>
      </c>
      <c r="B51" s="62">
        <v>0.93</v>
      </c>
      <c r="C51" s="62">
        <v>0.96</v>
      </c>
      <c r="D51" s="62">
        <v>0.9</v>
      </c>
      <c r="E51" s="62">
        <v>0.9</v>
      </c>
      <c r="F51" s="62">
        <v>0.9</v>
      </c>
      <c r="G51" s="62">
        <v>0.9</v>
      </c>
      <c r="H51" s="62">
        <v>0.9</v>
      </c>
      <c r="I51" s="62">
        <v>0.9</v>
      </c>
      <c r="J51" s="62">
        <v>0.9</v>
      </c>
      <c r="K51" s="62">
        <v>0.9</v>
      </c>
      <c r="L51" s="62">
        <v>0.91</v>
      </c>
      <c r="M51" s="62">
        <v>0.92</v>
      </c>
      <c r="N51" s="62">
        <v>0.93</v>
      </c>
    </row>
    <row r="52" spans="1:14">
      <c r="A52" s="3"/>
      <c r="C52" s="1"/>
    </row>
    <row r="53" spans="1:14">
      <c r="A53" s="8" t="s">
        <v>133</v>
      </c>
      <c r="C53" s="1"/>
    </row>
    <row r="54" spans="1:14">
      <c r="A54" s="3"/>
      <c r="C54" s="1"/>
      <c r="J54" s="69"/>
    </row>
    <row r="55" spans="1:14">
      <c r="A55" s="13" t="s">
        <v>87</v>
      </c>
      <c r="B55" s="13" t="s">
        <v>134</v>
      </c>
      <c r="C55" s="64"/>
      <c r="D55" s="13" t="s">
        <v>135</v>
      </c>
      <c r="E55" s="64"/>
      <c r="F55" s="13"/>
      <c r="G55" s="13" t="s">
        <v>136</v>
      </c>
      <c r="H55" s="64"/>
      <c r="J55" s="70"/>
    </row>
    <row r="56" spans="1:14">
      <c r="A56" s="3" t="s">
        <v>95</v>
      </c>
      <c r="B56" s="65" t="s">
        <v>149</v>
      </c>
      <c r="C56" s="54"/>
      <c r="D56" s="54" t="s">
        <v>152</v>
      </c>
      <c r="E56" s="3"/>
      <c r="F56" s="3"/>
      <c r="G56" s="3" t="s">
        <v>153</v>
      </c>
      <c r="H56" s="3"/>
      <c r="J56" s="56"/>
    </row>
    <row r="57" spans="1:14">
      <c r="A57" s="55" t="s">
        <v>99</v>
      </c>
      <c r="B57" s="66" t="s">
        <v>150</v>
      </c>
      <c r="C57" s="67"/>
      <c r="D57" s="67" t="s">
        <v>151</v>
      </c>
      <c r="E57" s="67"/>
      <c r="F57" s="67"/>
      <c r="G57" s="67" t="s">
        <v>148</v>
      </c>
      <c r="H57" s="67"/>
      <c r="J57" s="68"/>
    </row>
    <row r="58" spans="1:14">
      <c r="A58" s="3" t="s">
        <v>96</v>
      </c>
      <c r="B58" s="65" t="s">
        <v>149</v>
      </c>
      <c r="C58" s="54"/>
      <c r="D58" s="54" t="s">
        <v>152</v>
      </c>
      <c r="E58" s="3"/>
      <c r="F58" s="3"/>
      <c r="G58" s="3" t="s">
        <v>153</v>
      </c>
      <c r="H58" s="3"/>
      <c r="J58" s="56"/>
    </row>
    <row r="59" spans="1:14">
      <c r="A59" s="55" t="s">
        <v>127</v>
      </c>
      <c r="B59" s="66" t="s">
        <v>149</v>
      </c>
      <c r="C59" s="67"/>
      <c r="D59" s="67" t="s">
        <v>147</v>
      </c>
      <c r="E59" s="67"/>
      <c r="F59" s="67"/>
      <c r="G59" s="67" t="s">
        <v>145</v>
      </c>
      <c r="H59" s="67"/>
      <c r="J59" s="68"/>
    </row>
    <row r="60" spans="1:14">
      <c r="A60" s="3" t="s">
        <v>89</v>
      </c>
      <c r="B60" s="65" t="s">
        <v>144</v>
      </c>
      <c r="C60" s="54"/>
      <c r="D60" s="54" t="s">
        <v>146</v>
      </c>
      <c r="E60" s="3"/>
      <c r="F60" s="3"/>
      <c r="G60" s="3" t="s">
        <v>145</v>
      </c>
      <c r="H60" s="3"/>
      <c r="J60" s="56"/>
    </row>
    <row r="61" spans="1:14">
      <c r="A61" s="55" t="s">
        <v>90</v>
      </c>
      <c r="B61" s="66" t="s">
        <v>144</v>
      </c>
      <c r="C61" s="67"/>
      <c r="D61" s="67" t="s">
        <v>146</v>
      </c>
      <c r="E61" s="67"/>
      <c r="F61" s="67"/>
      <c r="G61" s="67" t="s">
        <v>145</v>
      </c>
      <c r="H61" s="67"/>
      <c r="J61" s="68"/>
    </row>
    <row r="62" spans="1:14">
      <c r="A62" s="3" t="s">
        <v>91</v>
      </c>
      <c r="B62" s="65" t="s">
        <v>144</v>
      </c>
      <c r="C62" s="54"/>
      <c r="D62" s="54" t="s">
        <v>146</v>
      </c>
      <c r="E62" s="3"/>
      <c r="F62" s="3"/>
      <c r="G62" s="3" t="s">
        <v>145</v>
      </c>
      <c r="H62" s="3"/>
      <c r="J62" s="56"/>
    </row>
    <row r="63" spans="1:14">
      <c r="A63" s="55" t="s">
        <v>92</v>
      </c>
      <c r="B63" s="66" t="s">
        <v>144</v>
      </c>
      <c r="C63" s="67"/>
      <c r="D63" s="67" t="s">
        <v>146</v>
      </c>
      <c r="E63" s="67"/>
      <c r="F63" s="67"/>
      <c r="G63" s="67" t="s">
        <v>145</v>
      </c>
      <c r="H63" s="67"/>
      <c r="J63" s="68"/>
    </row>
    <row r="64" spans="1:14">
      <c r="A64" s="3" t="s">
        <v>93</v>
      </c>
      <c r="B64" s="3" t="s">
        <v>154</v>
      </c>
      <c r="C64" s="3"/>
      <c r="D64" s="3" t="s">
        <v>155</v>
      </c>
      <c r="E64" s="3"/>
      <c r="F64" s="3"/>
      <c r="G64" s="3" t="s">
        <v>148</v>
      </c>
      <c r="H64" s="3"/>
      <c r="J64" s="56"/>
    </row>
    <row r="65" spans="1:14">
      <c r="A65" s="55" t="s">
        <v>97</v>
      </c>
      <c r="B65" s="66" t="s">
        <v>154</v>
      </c>
      <c r="C65" s="67"/>
      <c r="D65" s="67" t="s">
        <v>155</v>
      </c>
      <c r="E65" s="67"/>
      <c r="F65" s="67"/>
      <c r="G65" s="67" t="s">
        <v>148</v>
      </c>
      <c r="H65" s="67"/>
      <c r="J65" s="68"/>
    </row>
    <row r="66" spans="1:14">
      <c r="A66" s="3" t="s">
        <v>98</v>
      </c>
      <c r="B66" s="3" t="s">
        <v>154</v>
      </c>
      <c r="C66" s="3"/>
      <c r="D66" s="3" t="s">
        <v>155</v>
      </c>
      <c r="E66" s="3"/>
      <c r="F66" s="3"/>
      <c r="G66" s="3" t="s">
        <v>148</v>
      </c>
      <c r="H66" s="3"/>
      <c r="J66" s="56"/>
    </row>
    <row r="67" spans="1:14">
      <c r="A67" s="55" t="s">
        <v>94</v>
      </c>
      <c r="B67" s="66" t="s">
        <v>150</v>
      </c>
      <c r="C67" s="67"/>
      <c r="D67" s="67" t="s">
        <v>151</v>
      </c>
      <c r="E67" s="67"/>
      <c r="F67" s="67"/>
      <c r="G67" s="67" t="s">
        <v>148</v>
      </c>
      <c r="H67" s="67"/>
      <c r="J67" s="68"/>
    </row>
    <row r="68" spans="1:14">
      <c r="A68" s="56" t="s">
        <v>100</v>
      </c>
      <c r="B68" s="65" t="s">
        <v>144</v>
      </c>
      <c r="C68" s="54"/>
      <c r="D68" s="54" t="s">
        <v>146</v>
      </c>
      <c r="E68" s="3"/>
      <c r="F68" s="3"/>
      <c r="G68" s="3" t="s">
        <v>145</v>
      </c>
      <c r="H68" s="68"/>
      <c r="J68" s="68"/>
    </row>
    <row r="69" spans="1:14">
      <c r="A69" s="55" t="s">
        <v>165</v>
      </c>
      <c r="B69" s="66" t="s">
        <v>144</v>
      </c>
      <c r="C69" s="67"/>
      <c r="D69" s="67" t="s">
        <v>146</v>
      </c>
      <c r="E69" s="67"/>
      <c r="F69" s="67"/>
      <c r="G69" s="67" t="s">
        <v>145</v>
      </c>
      <c r="H69" s="67"/>
      <c r="J69" s="68"/>
    </row>
    <row r="70" spans="1:14">
      <c r="A70" s="56"/>
      <c r="B70" s="57"/>
      <c r="C70" s="58"/>
      <c r="D70" s="58"/>
    </row>
    <row r="71" spans="1:14">
      <c r="A71" s="8" t="s">
        <v>104</v>
      </c>
      <c r="C71" s="1"/>
    </row>
    <row r="72" spans="1:14">
      <c r="A72" s="3"/>
      <c r="B72" s="1">
        <v>2004</v>
      </c>
      <c r="C72" s="1"/>
      <c r="D72">
        <v>2005</v>
      </c>
    </row>
    <row r="73" spans="1:14">
      <c r="A73" s="13" t="s">
        <v>105</v>
      </c>
      <c r="B73" s="53" t="s">
        <v>17</v>
      </c>
      <c r="C73" s="12" t="s">
        <v>18</v>
      </c>
      <c r="D73" s="12" t="s">
        <v>7</v>
      </c>
      <c r="E73" s="12" t="s">
        <v>8</v>
      </c>
      <c r="F73" s="12" t="s">
        <v>9</v>
      </c>
      <c r="G73" s="12" t="s">
        <v>10</v>
      </c>
      <c r="H73" s="12" t="s">
        <v>11</v>
      </c>
      <c r="I73" s="12" t="s">
        <v>12</v>
      </c>
      <c r="J73" s="12" t="s">
        <v>13</v>
      </c>
      <c r="K73" s="12" t="s">
        <v>14</v>
      </c>
      <c r="L73" s="12" t="s">
        <v>15</v>
      </c>
      <c r="M73" s="12" t="s">
        <v>16</v>
      </c>
      <c r="N73" s="12" t="s">
        <v>17</v>
      </c>
    </row>
    <row r="74" spans="1:14">
      <c r="A74" s="3" t="s">
        <v>106</v>
      </c>
      <c r="B74" s="61">
        <v>2097522.75</v>
      </c>
      <c r="C74" s="61">
        <v>2774561.6</v>
      </c>
      <c r="D74" s="61">
        <v>2304257.4500000002</v>
      </c>
      <c r="E74" s="61">
        <v>2107715.9500000002</v>
      </c>
      <c r="F74" s="61">
        <v>2054257.45</v>
      </c>
      <c r="G74" s="61">
        <v>2060826.6</v>
      </c>
      <c r="H74" s="61">
        <v>1908272.6</v>
      </c>
      <c r="I74" s="61">
        <v>2208264.9500000002</v>
      </c>
      <c r="J74" s="61">
        <v>2215496.75</v>
      </c>
      <c r="K74" s="61">
        <v>2237716.25</v>
      </c>
      <c r="L74" s="61">
        <v>2118331.6</v>
      </c>
      <c r="M74" s="61">
        <v>2255024.9500000002</v>
      </c>
      <c r="N74" s="61">
        <v>1206614.95</v>
      </c>
    </row>
    <row r="75" spans="1:14">
      <c r="A75" s="55" t="s">
        <v>110</v>
      </c>
      <c r="B75" s="60">
        <v>6292568.25</v>
      </c>
      <c r="C75" s="60">
        <v>8363684.7999999998</v>
      </c>
      <c r="D75" s="60">
        <v>7412772.3499999996</v>
      </c>
      <c r="E75" s="60">
        <v>7123147.8499999996</v>
      </c>
      <c r="F75" s="60">
        <v>6962772.3499999996</v>
      </c>
      <c r="G75" s="60">
        <v>7282479.7999999998</v>
      </c>
      <c r="H75" s="60">
        <v>7224817.7999999998</v>
      </c>
      <c r="I75" s="60">
        <v>8024794.8499999996</v>
      </c>
      <c r="J75" s="60">
        <v>8146490.25</v>
      </c>
      <c r="K75" s="60">
        <v>8213148.75</v>
      </c>
      <c r="L75" s="60">
        <v>8154994.7999999998</v>
      </c>
      <c r="M75" s="60">
        <v>8565074.8499999996</v>
      </c>
      <c r="N75" s="60">
        <v>4519844.8499999996</v>
      </c>
    </row>
    <row r="76" spans="1:14">
      <c r="A76" s="3" t="s">
        <v>107</v>
      </c>
      <c r="B76" s="61">
        <v>419504.55</v>
      </c>
      <c r="C76" s="61">
        <v>550912.31999999995</v>
      </c>
      <c r="D76" s="61">
        <v>480851.49</v>
      </c>
      <c r="E76" s="61">
        <v>461543.19</v>
      </c>
      <c r="F76" s="61">
        <v>450851.49</v>
      </c>
      <c r="G76" s="61">
        <v>472165.32</v>
      </c>
      <c r="H76" s="61">
        <v>461654.52</v>
      </c>
      <c r="I76" s="61">
        <v>521652.99</v>
      </c>
      <c r="J76" s="61">
        <v>523099.35</v>
      </c>
      <c r="K76" s="61">
        <v>527543.25</v>
      </c>
      <c r="L76" s="61">
        <v>523666.32</v>
      </c>
      <c r="M76" s="61">
        <v>551004.99</v>
      </c>
      <c r="N76" s="61">
        <v>271322.99</v>
      </c>
    </row>
    <row r="77" spans="1:14">
      <c r="A77" s="55" t="s">
        <v>108</v>
      </c>
      <c r="B77" s="60">
        <v>699174.25</v>
      </c>
      <c r="C77" s="60">
        <v>908187.2</v>
      </c>
      <c r="D77" s="60">
        <v>791419.15</v>
      </c>
      <c r="E77" s="60">
        <v>749238.65</v>
      </c>
      <c r="F77" s="60">
        <v>721419.15</v>
      </c>
      <c r="G77" s="60">
        <v>756942.2</v>
      </c>
      <c r="H77" s="60">
        <v>739424.2</v>
      </c>
      <c r="I77" s="60">
        <v>829421.65</v>
      </c>
      <c r="J77" s="60">
        <v>867832.25</v>
      </c>
      <c r="K77" s="60">
        <v>879238.75</v>
      </c>
      <c r="L77" s="60">
        <v>842777.2</v>
      </c>
      <c r="M77" s="60">
        <v>868341.65</v>
      </c>
      <c r="N77" s="60">
        <v>428871.65</v>
      </c>
    </row>
    <row r="78" spans="1:14">
      <c r="A78" s="3" t="s">
        <v>109</v>
      </c>
      <c r="B78" s="49">
        <f t="shared" ref="B78:J78" si="7">B$20-SUM(B74:B77)</f>
        <v>4474715.1999999993</v>
      </c>
      <c r="C78" s="49">
        <f t="shared" si="7"/>
        <v>5766398.0800000001</v>
      </c>
      <c r="D78" s="49">
        <f t="shared" si="7"/>
        <v>5039082.5599999987</v>
      </c>
      <c r="E78" s="49">
        <f t="shared" si="7"/>
        <v>4943127.3599999994</v>
      </c>
      <c r="F78" s="49">
        <f t="shared" si="7"/>
        <v>4839082.5600000005</v>
      </c>
      <c r="G78" s="49">
        <f t="shared" si="7"/>
        <v>5166430.08</v>
      </c>
      <c r="H78" s="49">
        <f t="shared" si="7"/>
        <v>5054314.8800000008</v>
      </c>
      <c r="I78" s="49">
        <f t="shared" si="7"/>
        <v>5804298.5599999987</v>
      </c>
      <c r="J78" s="49">
        <f t="shared" si="7"/>
        <v>5683726.4000000004</v>
      </c>
      <c r="K78" s="49">
        <f>K$20-SUM(K74:K77)</f>
        <v>5727128</v>
      </c>
      <c r="L78" s="49">
        <f>L20-SUM(L74:L77)</f>
        <v>5815774.0800000001</v>
      </c>
      <c r="M78" s="49">
        <f>M20-SUM(M74:M77)</f>
        <v>6127386.5599999987</v>
      </c>
      <c r="N78" s="49">
        <f>N20-SUM(N74:N77)</f>
        <v>2950778.5599999996</v>
      </c>
    </row>
    <row r="79" spans="1:14">
      <c r="A79" s="3"/>
      <c r="C79" s="1"/>
    </row>
    <row r="80" spans="1:14">
      <c r="A80" s="8" t="s">
        <v>157</v>
      </c>
      <c r="C80" s="1"/>
    </row>
    <row r="81" spans="1:4">
      <c r="A81" s="3"/>
      <c r="B81" s="64" t="s">
        <v>156</v>
      </c>
      <c r="C81" s="64"/>
    </row>
    <row r="82" spans="1:4">
      <c r="A82" s="13" t="s">
        <v>111</v>
      </c>
      <c r="B82" s="12" t="s">
        <v>90</v>
      </c>
      <c r="C82" s="12" t="s">
        <v>96</v>
      </c>
    </row>
    <row r="83" spans="1:4">
      <c r="A83" s="3" t="s">
        <v>112</v>
      </c>
      <c r="B83" s="71">
        <v>0.126</v>
      </c>
      <c r="C83" s="71">
        <v>0.105</v>
      </c>
    </row>
    <row r="84" spans="1:4">
      <c r="A84" s="55" t="s">
        <v>113</v>
      </c>
      <c r="B84" s="72">
        <v>9.7000000000000003E-2</v>
      </c>
      <c r="C84" s="72">
        <v>0.10199999999999999</v>
      </c>
    </row>
    <row r="85" spans="1:4">
      <c r="A85" s="3" t="s">
        <v>114</v>
      </c>
      <c r="B85" s="71">
        <v>8.2000000000000003E-2</v>
      </c>
      <c r="C85" s="71">
        <v>8.6999999999999994E-2</v>
      </c>
    </row>
    <row r="86" spans="1:4">
      <c r="A86" s="55" t="s">
        <v>115</v>
      </c>
      <c r="B86" s="72">
        <v>6.3E-2</v>
      </c>
      <c r="C86" s="72">
        <v>7.4999999999999997E-2</v>
      </c>
    </row>
    <row r="87" spans="1:4">
      <c r="A87" s="3" t="s">
        <v>116</v>
      </c>
      <c r="B87" s="71">
        <v>6.3E-2</v>
      </c>
      <c r="C87" s="71">
        <v>6.9000000000000006E-2</v>
      </c>
    </row>
    <row r="88" spans="1:4">
      <c r="A88" s="55" t="s">
        <v>128</v>
      </c>
      <c r="B88" s="72">
        <v>3.9E-2</v>
      </c>
      <c r="C88" s="72">
        <v>4.2000000000000003E-2</v>
      </c>
    </row>
    <row r="89" spans="1:4">
      <c r="A89" s="3" t="s">
        <v>129</v>
      </c>
      <c r="B89" s="71">
        <v>2.5999999999999999E-2</v>
      </c>
      <c r="C89" s="71">
        <v>3.2000000000000001E-2</v>
      </c>
    </row>
    <row r="90" spans="1:4">
      <c r="A90" s="55" t="s">
        <v>130</v>
      </c>
      <c r="B90" s="72">
        <v>0.02</v>
      </c>
      <c r="C90" s="72">
        <v>2.1000000000000001E-2</v>
      </c>
    </row>
    <row r="91" spans="1:4">
      <c r="A91" s="3" t="s">
        <v>131</v>
      </c>
      <c r="B91" s="71">
        <v>2.1000000000000001E-2</v>
      </c>
      <c r="C91" s="71">
        <v>1.7999999999999999E-2</v>
      </c>
    </row>
    <row r="92" spans="1:4">
      <c r="A92" s="55" t="s">
        <v>132</v>
      </c>
      <c r="B92" s="72">
        <v>1.9E-2</v>
      </c>
      <c r="C92" s="72">
        <v>1.7000000000000001E-2</v>
      </c>
    </row>
    <row r="93" spans="1:4">
      <c r="A93" s="3"/>
      <c r="C93" s="1"/>
    </row>
    <row r="94" spans="1:4">
      <c r="A94" s="8" t="s">
        <v>163</v>
      </c>
      <c r="C94" s="1"/>
    </row>
    <row r="95" spans="1:4">
      <c r="A95" s="3"/>
      <c r="C95" s="1"/>
    </row>
    <row r="96" spans="1:4">
      <c r="A96" s="13" t="s">
        <v>117</v>
      </c>
      <c r="B96" s="12" t="s">
        <v>118</v>
      </c>
      <c r="C96" s="12" t="s">
        <v>119</v>
      </c>
      <c r="D96" s="6"/>
    </row>
    <row r="97" spans="1:3">
      <c r="A97" s="3" t="s">
        <v>120</v>
      </c>
      <c r="B97" s="6">
        <v>6</v>
      </c>
      <c r="C97" s="74">
        <v>76</v>
      </c>
    </row>
    <row r="98" spans="1:3">
      <c r="A98" s="55" t="s">
        <v>121</v>
      </c>
      <c r="B98" s="25">
        <v>1</v>
      </c>
      <c r="C98" s="75">
        <v>15</v>
      </c>
    </row>
    <row r="99" spans="1:3">
      <c r="A99" s="3" t="s">
        <v>122</v>
      </c>
      <c r="B99" s="6">
        <v>2</v>
      </c>
      <c r="C99" s="74">
        <v>17</v>
      </c>
    </row>
    <row r="100" spans="1:3">
      <c r="A100" s="55" t="s">
        <v>123</v>
      </c>
      <c r="B100" s="25">
        <v>1</v>
      </c>
      <c r="C100" s="75">
        <v>4</v>
      </c>
    </row>
    <row r="101" spans="1:3">
      <c r="A101" s="3" t="s">
        <v>124</v>
      </c>
      <c r="B101" s="6">
        <v>0</v>
      </c>
      <c r="C101" s="74">
        <v>2</v>
      </c>
    </row>
    <row r="102" spans="1:3">
      <c r="A102" s="55" t="s">
        <v>125</v>
      </c>
      <c r="B102" s="25">
        <f>12-SUM(B97:B101)</f>
        <v>2</v>
      </c>
      <c r="C102" s="75">
        <v>3</v>
      </c>
    </row>
    <row r="103" spans="1:3">
      <c r="A103" s="3"/>
      <c r="C103" s="1"/>
    </row>
    <row r="104" spans="1:3">
      <c r="A104" s="8" t="s">
        <v>164</v>
      </c>
      <c r="C104" s="1"/>
    </row>
    <row r="105" spans="1:3">
      <c r="A105" s="8"/>
      <c r="C105" s="1"/>
    </row>
    <row r="106" spans="1:3">
      <c r="A106" s="3"/>
      <c r="B106" s="2" t="s">
        <v>161</v>
      </c>
      <c r="C106" s="2" t="s">
        <v>161</v>
      </c>
    </row>
    <row r="107" spans="1:3">
      <c r="A107" s="13" t="s">
        <v>111</v>
      </c>
      <c r="B107" s="12" t="s">
        <v>118</v>
      </c>
      <c r="C107" s="12" t="s">
        <v>119</v>
      </c>
    </row>
    <row r="108" spans="1:3">
      <c r="A108" s="56" t="s">
        <v>160</v>
      </c>
      <c r="B108" s="73">
        <v>5.0999999999999997E-2</v>
      </c>
      <c r="C108" s="73">
        <v>0.314</v>
      </c>
    </row>
    <row r="109" spans="1:3">
      <c r="A109" s="55" t="s">
        <v>129</v>
      </c>
      <c r="B109" s="72">
        <v>4.5999999999999999E-2</v>
      </c>
      <c r="C109" s="72">
        <v>0.26300000000000001</v>
      </c>
    </row>
    <row r="110" spans="1:3">
      <c r="A110" s="3" t="s">
        <v>158</v>
      </c>
      <c r="B110" s="71">
        <v>4.2000000000000003E-2</v>
      </c>
      <c r="C110" s="71">
        <v>0.29699999999999999</v>
      </c>
    </row>
    <row r="111" spans="1:3">
      <c r="A111" s="55" t="s">
        <v>128</v>
      </c>
      <c r="B111" s="72">
        <v>4.1000000000000002E-2</v>
      </c>
      <c r="C111" s="72">
        <v>0.217</v>
      </c>
    </row>
    <row r="112" spans="1:3">
      <c r="A112" s="3" t="s">
        <v>130</v>
      </c>
      <c r="B112" s="71">
        <v>3.9E-2</v>
      </c>
      <c r="C112" s="71">
        <v>0.25600000000000001</v>
      </c>
    </row>
    <row r="113" spans="1:3">
      <c r="A113" s="55" t="s">
        <v>162</v>
      </c>
      <c r="B113" s="72">
        <v>3.2000000000000001E-2</v>
      </c>
      <c r="C113" s="72">
        <v>0.158</v>
      </c>
    </row>
    <row r="114" spans="1:3">
      <c r="A114" s="3" t="s">
        <v>159</v>
      </c>
      <c r="B114" s="71">
        <v>2.8000000000000001E-2</v>
      </c>
      <c r="C114" s="71">
        <v>0.19700000000000001</v>
      </c>
    </row>
    <row r="115" spans="1:3">
      <c r="A115" s="55" t="s">
        <v>132</v>
      </c>
      <c r="B115" s="72">
        <v>1.9E-2</v>
      </c>
      <c r="C115" s="72">
        <v>0.14899999999999999</v>
      </c>
    </row>
    <row r="116" spans="1:3">
      <c r="A116" s="3" t="s">
        <v>115</v>
      </c>
      <c r="B116" s="71">
        <v>1.0999999999999999E-2</v>
      </c>
      <c r="C116" s="71">
        <v>0.16700000000000001</v>
      </c>
    </row>
    <row r="117" spans="1:3">
      <c r="A117" s="55" t="s">
        <v>116</v>
      </c>
      <c r="B117" s="72">
        <v>8.9999999999999993E-3</v>
      </c>
      <c r="C117" s="72">
        <v>0.14299999999999999</v>
      </c>
    </row>
  </sheetData>
  <phoneticPr fontId="0" type="noConversion"/>
  <pageMargins left="0.75" right="0.75" top="1" bottom="1" header="0.5" footer="0.5"/>
  <pageSetup paperSize="0" scale="62" fitToHeight="2" orientation="landscape" r:id="rId1"/>
  <headerFooter alignWithMargins="0"/>
</worksheet>
</file>

<file path=xl/worksheets/sheet6.xml><?xml version="1.0" encoding="utf-8"?>
<worksheet xmlns="http://schemas.openxmlformats.org/spreadsheetml/2006/main" xmlns:r="http://schemas.openxmlformats.org/officeDocument/2006/relationships">
  <dimension ref="A1:C6"/>
  <sheetViews>
    <sheetView showGridLines="0" workbookViewId="0"/>
  </sheetViews>
  <sheetFormatPr defaultRowHeight="12.75"/>
  <cols>
    <col min="1" max="1" width="82.5703125" style="3" customWidth="1"/>
    <col min="2" max="3" width="11.5703125" style="1" customWidth="1"/>
    <col min="4" max="14" width="11.5703125" customWidth="1"/>
  </cols>
  <sheetData>
    <row r="1" spans="1:2" ht="15.75">
      <c r="A1" s="4" t="s">
        <v>77</v>
      </c>
      <c r="B1" s="2"/>
    </row>
    <row r="3" spans="1:2">
      <c r="A3" s="3" t="s">
        <v>78</v>
      </c>
    </row>
    <row r="4" spans="1:2">
      <c r="A4" s="3" t="s">
        <v>79</v>
      </c>
    </row>
    <row r="5" spans="1:2">
      <c r="A5" s="3" t="s">
        <v>167</v>
      </c>
    </row>
    <row r="6" spans="1:2">
      <c r="A6" s="3" t="s">
        <v>168</v>
      </c>
    </row>
  </sheetData>
  <phoneticPr fontId="0" type="noConversion"/>
  <pageMargins left="0.75" right="0.75" top="1" bottom="1" header="0.5" footer="0.5"/>
  <pageSetup orientation="portrait" horizontalDpi="4294967293"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Introduction</vt:lpstr>
      <vt:lpstr>Scenario #1</vt:lpstr>
      <vt:lpstr>Scenario #2</vt:lpstr>
      <vt:lpstr>Scenario #3</vt:lpstr>
      <vt:lpstr>Scenario #4</vt:lpstr>
      <vt:lpstr>Scenario #5</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Stephen Few</dc:creator>
  <cp:lastModifiedBy>User</cp:lastModifiedBy>
  <cp:lastPrinted>2006-05-04T20:59:35Z</cp:lastPrinted>
  <dcterms:created xsi:type="dcterms:W3CDTF">2005-01-24T00:27:16Z</dcterms:created>
  <dcterms:modified xsi:type="dcterms:W3CDTF">2013-12-17T00:52:54Z</dcterms:modified>
</cp:coreProperties>
</file>