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730" windowHeight="9975"/>
  </bookViews>
  <sheets>
    <sheet name="Worksheet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H25" i="1"/>
  <c r="I25"/>
  <c r="J25"/>
  <c r="H26"/>
  <c r="I26"/>
  <c r="J26"/>
  <c r="H28"/>
  <c r="I28"/>
  <c r="J28"/>
  <c r="H21"/>
  <c r="I21"/>
  <c r="J21"/>
  <c r="H22"/>
  <c r="H24" s="1"/>
  <c r="I22"/>
  <c r="I24" s="1"/>
  <c r="J22"/>
  <c r="J24" s="1"/>
  <c r="H12"/>
  <c r="I12"/>
  <c r="J12"/>
  <c r="H13"/>
  <c r="I13"/>
  <c r="I14" s="1"/>
  <c r="J13"/>
  <c r="H14"/>
  <c r="J14"/>
  <c r="H17"/>
  <c r="I17"/>
  <c r="J17"/>
  <c r="H18"/>
  <c r="I18"/>
  <c r="J18"/>
  <c r="K2"/>
  <c r="K4"/>
  <c r="K3"/>
  <c r="H6"/>
  <c r="I6"/>
  <c r="J6" s="1"/>
  <c r="C7" l="1"/>
  <c r="C25" s="1"/>
  <c r="C8"/>
  <c r="C6"/>
  <c r="D6" s="1"/>
  <c r="E6" s="1"/>
  <c r="F6" s="1"/>
  <c r="D8" l="1"/>
  <c r="C26"/>
  <c r="D7"/>
  <c r="D25" s="1"/>
  <c r="C28"/>
  <c r="C21"/>
  <c r="C18"/>
  <c r="C17"/>
  <c r="C12"/>
  <c r="C22" s="1"/>
  <c r="C24" s="1"/>
  <c r="G6"/>
  <c r="C13"/>
  <c r="D13" l="1"/>
  <c r="D17"/>
  <c r="D21"/>
  <c r="D12"/>
  <c r="D22" s="1"/>
  <c r="D24" s="1"/>
  <c r="D18"/>
  <c r="E8"/>
  <c r="D26"/>
  <c r="E7"/>
  <c r="E25" s="1"/>
  <c r="D28"/>
  <c r="C14"/>
  <c r="D14" l="1"/>
  <c r="F8"/>
  <c r="E26"/>
  <c r="F7"/>
  <c r="F25" s="1"/>
  <c r="E28"/>
  <c r="E18"/>
  <c r="E17"/>
  <c r="E12"/>
  <c r="E13"/>
  <c r="E21"/>
  <c r="G8" l="1"/>
  <c r="F26"/>
  <c r="E22"/>
  <c r="E24" s="1"/>
  <c r="E14"/>
  <c r="G7"/>
  <c r="F28"/>
  <c r="F17"/>
  <c r="F12"/>
  <c r="F21"/>
  <c r="F13"/>
  <c r="F18"/>
  <c r="G26" l="1"/>
  <c r="H8"/>
  <c r="I8" s="1"/>
  <c r="J8" s="1"/>
  <c r="G25"/>
  <c r="H7"/>
  <c r="I7" s="1"/>
  <c r="J7" s="1"/>
  <c r="F14"/>
  <c r="F22"/>
  <c r="F24" s="1"/>
  <c r="G28"/>
  <c r="G21"/>
  <c r="G18"/>
  <c r="G12"/>
  <c r="G22" s="1"/>
  <c r="G24" s="1"/>
  <c r="G13"/>
  <c r="G17"/>
  <c r="G14" l="1"/>
</calcChain>
</file>

<file path=xl/sharedStrings.xml><?xml version="1.0" encoding="utf-8"?>
<sst xmlns="http://schemas.openxmlformats.org/spreadsheetml/2006/main" count="21" uniqueCount="18">
  <si>
    <t>BCWS</t>
  </si>
  <si>
    <t>BCWP</t>
  </si>
  <si>
    <t>ACWP</t>
  </si>
  <si>
    <t>CPI</t>
  </si>
  <si>
    <t>SPI</t>
  </si>
  <si>
    <t>Sched Variance</t>
  </si>
  <si>
    <t>Cost Variance</t>
  </si>
  <si>
    <t>WEEK</t>
  </si>
  <si>
    <t>CUMULATIVE</t>
  </si>
  <si>
    <t>Crit Ratio</t>
  </si>
  <si>
    <t>BAC</t>
  </si>
  <si>
    <t>ETC</t>
  </si>
  <si>
    <t>EAC</t>
  </si>
  <si>
    <t>VAC</t>
  </si>
  <si>
    <t>Work Accomplished</t>
  </si>
  <si>
    <t>Budget Spent</t>
  </si>
  <si>
    <t>TCPI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</si>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</sst>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3" borderId="0" xfId="0" applyFont="1" applyFill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5"/>
          <c:order val="0"/>
          <c:tx>
            <c:strRef>
              <c:f>Worksheet!$B$6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Worksheet!$C$6:$J$6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</c:numCache>
            </c:numRef>
          </c:val>
        </c:ser>
        <c:ser>
          <c:idx val="6"/>
          <c:order val="1"/>
          <c:tx>
            <c:strRef>
              <c:f>Worksheet!$B$7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Worksheet!$C$7:$J$7</c:f>
              <c:numCache>
                <c:formatCode>General</c:formatCode>
                <c:ptCount val="8"/>
                <c:pt idx="0">
                  <c:v>50000</c:v>
                </c:pt>
                <c:pt idx="1">
                  <c:v>50000</c:v>
                </c:pt>
                <c:pt idx="2">
                  <c:v>60000</c:v>
                </c:pt>
                <c:pt idx="3">
                  <c:v>100000</c:v>
                </c:pt>
                <c:pt idx="4">
                  <c:v>146875</c:v>
                </c:pt>
                <c:pt idx="5">
                  <c:v>193750</c:v>
                </c:pt>
                <c:pt idx="6">
                  <c:v>240625</c:v>
                </c:pt>
                <c:pt idx="7">
                  <c:v>287500</c:v>
                </c:pt>
              </c:numCache>
            </c:numRef>
          </c:val>
        </c:ser>
        <c:ser>
          <c:idx val="7"/>
          <c:order val="2"/>
          <c:tx>
            <c:strRef>
              <c:f>Worksheet!$B$8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Worksheet!$C$8:$J$8</c:f>
              <c:numCache>
                <c:formatCode>General</c:formatCode>
                <c:ptCount val="8"/>
                <c:pt idx="0">
                  <c:v>50000</c:v>
                </c:pt>
                <c:pt idx="1">
                  <c:v>130000</c:v>
                </c:pt>
                <c:pt idx="2">
                  <c:v>225000</c:v>
                </c:pt>
                <c:pt idx="3">
                  <c:v>275000</c:v>
                </c:pt>
                <c:pt idx="4">
                  <c:v>362500</c:v>
                </c:pt>
                <c:pt idx="5">
                  <c:v>412500</c:v>
                </c:pt>
                <c:pt idx="6">
                  <c:v>464500</c:v>
                </c:pt>
                <c:pt idx="7">
                  <c:v>502500</c:v>
                </c:pt>
              </c:numCache>
            </c:numRef>
          </c:val>
        </c:ser>
        <c:marker val="1"/>
        <c:axId val="50062464"/>
        <c:axId val="50064000"/>
      </c:lineChart>
      <c:catAx>
        <c:axId val="50062464"/>
        <c:scaling>
          <c:orientation val="minMax"/>
        </c:scaling>
        <c:axPos val="b"/>
        <c:tickLblPos val="nextTo"/>
        <c:crossAx val="50064000"/>
        <c:crosses val="autoZero"/>
        <c:auto val="1"/>
        <c:lblAlgn val="ctr"/>
        <c:lblOffset val="100"/>
      </c:catAx>
      <c:valAx>
        <c:axId val="50064000"/>
        <c:scaling>
          <c:orientation val="minMax"/>
        </c:scaling>
        <c:axPos val="l"/>
        <c:majorGridlines/>
        <c:numFmt formatCode="General" sourceLinked="1"/>
        <c:tickLblPos val="nextTo"/>
        <c:crossAx val="5006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19050</xdr:rowOff>
    </xdr:from>
    <xdr:to>
      <xdr:col>18</xdr:col>
      <xdr:colOff>323850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32"/>
  <sheetViews>
    <sheetView tabSelected="1" workbookViewId="0">
      <selection activeCell="N19" sqref="N19"/>
    </sheetView>
  </sheetViews>
  <sheetFormatPr defaultRowHeight="15"/>
  <cols>
    <col min="2" max="2" width="14.5703125" bestFit="1" customWidth="1"/>
    <col min="8" max="10" width="9.140625" customWidth="1"/>
  </cols>
  <sheetData>
    <row r="1" spans="2:22">
      <c r="B1" s="7" t="s">
        <v>7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t="s">
        <v>17</v>
      </c>
    </row>
    <row r="2" spans="2:22">
      <c r="B2" t="s">
        <v>0</v>
      </c>
      <c r="C2" s="9">
        <v>50000</v>
      </c>
      <c r="D2" s="9">
        <v>50000</v>
      </c>
      <c r="E2" s="9">
        <v>50000</v>
      </c>
      <c r="F2" s="9">
        <v>50000</v>
      </c>
      <c r="G2" s="9">
        <v>50000</v>
      </c>
      <c r="H2" s="9">
        <v>50000</v>
      </c>
      <c r="I2" s="9">
        <v>50000</v>
      </c>
      <c r="J2" s="9">
        <v>50000</v>
      </c>
      <c r="K2">
        <f>SUM(C2:J2)</f>
        <v>400000</v>
      </c>
    </row>
    <row r="3" spans="2:22">
      <c r="B3" t="s">
        <v>1</v>
      </c>
      <c r="C3" s="9">
        <v>50000</v>
      </c>
      <c r="D3" s="9">
        <v>0</v>
      </c>
      <c r="E3" s="9">
        <v>10000</v>
      </c>
      <c r="F3" s="9">
        <v>40000</v>
      </c>
      <c r="G3" s="9">
        <v>46875</v>
      </c>
      <c r="H3" s="9">
        <v>46875</v>
      </c>
      <c r="I3" s="9">
        <v>46875</v>
      </c>
      <c r="J3" s="9">
        <v>46875</v>
      </c>
      <c r="K3">
        <f>SUM(C3:J3)</f>
        <v>287500</v>
      </c>
    </row>
    <row r="4" spans="2:22">
      <c r="B4" t="s">
        <v>2</v>
      </c>
      <c r="C4" s="9">
        <v>50000</v>
      </c>
      <c r="D4" s="9">
        <v>80000</v>
      </c>
      <c r="E4" s="9">
        <v>95000</v>
      </c>
      <c r="F4" s="9">
        <v>50000</v>
      </c>
      <c r="G4" s="9">
        <v>87500</v>
      </c>
      <c r="H4" s="9">
        <v>50000</v>
      </c>
      <c r="I4" s="9">
        <v>52000</v>
      </c>
      <c r="J4" s="9">
        <v>38000</v>
      </c>
      <c r="K4">
        <f>SUM(C4:J4)</f>
        <v>502500</v>
      </c>
    </row>
    <row r="5" spans="2:22">
      <c r="B5" s="7" t="s">
        <v>8</v>
      </c>
      <c r="C5" s="4"/>
      <c r="D5" s="4"/>
      <c r="E5" s="4"/>
      <c r="F5" s="4"/>
      <c r="G5" s="4"/>
      <c r="H5" s="1"/>
      <c r="I5" s="1"/>
    </row>
    <row r="6" spans="2:22">
      <c r="B6" t="s">
        <v>0</v>
      </c>
      <c r="C6">
        <f>C2</f>
        <v>50000</v>
      </c>
      <c r="D6">
        <f>C6+D2</f>
        <v>100000</v>
      </c>
      <c r="E6">
        <f>D6+E2</f>
        <v>150000</v>
      </c>
      <c r="F6">
        <f>E6+F2</f>
        <v>200000</v>
      </c>
      <c r="G6">
        <f>F6+G2</f>
        <v>250000</v>
      </c>
      <c r="H6">
        <f t="shared" ref="H6:J8" si="0">G6+H2</f>
        <v>300000</v>
      </c>
      <c r="I6">
        <f t="shared" si="0"/>
        <v>350000</v>
      </c>
      <c r="J6">
        <f t="shared" si="0"/>
        <v>400000</v>
      </c>
    </row>
    <row r="7" spans="2:22">
      <c r="B7" t="s">
        <v>1</v>
      </c>
      <c r="C7">
        <f t="shared" ref="C7:C8" si="1">C3</f>
        <v>50000</v>
      </c>
      <c r="D7">
        <f t="shared" ref="D7:G8" si="2">C7+D3</f>
        <v>50000</v>
      </c>
      <c r="E7">
        <f t="shared" si="2"/>
        <v>60000</v>
      </c>
      <c r="F7">
        <f t="shared" si="2"/>
        <v>100000</v>
      </c>
      <c r="G7">
        <f t="shared" si="2"/>
        <v>146875</v>
      </c>
      <c r="H7">
        <f t="shared" si="0"/>
        <v>193750</v>
      </c>
      <c r="I7">
        <f t="shared" si="0"/>
        <v>240625</v>
      </c>
      <c r="J7">
        <f t="shared" si="0"/>
        <v>287500</v>
      </c>
    </row>
    <row r="8" spans="2:22">
      <c r="B8" t="s">
        <v>2</v>
      </c>
      <c r="C8">
        <f t="shared" si="1"/>
        <v>50000</v>
      </c>
      <c r="D8">
        <f t="shared" si="2"/>
        <v>130000</v>
      </c>
      <c r="E8">
        <f t="shared" si="2"/>
        <v>225000</v>
      </c>
      <c r="F8">
        <f t="shared" si="2"/>
        <v>275000</v>
      </c>
      <c r="G8">
        <f t="shared" si="2"/>
        <v>362500</v>
      </c>
      <c r="H8">
        <f t="shared" si="0"/>
        <v>412500</v>
      </c>
      <c r="I8">
        <f t="shared" si="0"/>
        <v>464500</v>
      </c>
      <c r="J8">
        <f t="shared" si="0"/>
        <v>502500</v>
      </c>
    </row>
    <row r="9" spans="2:22">
      <c r="B9" s="2"/>
      <c r="C9" s="2"/>
      <c r="D9" s="2"/>
      <c r="E9" s="2"/>
      <c r="F9" s="2"/>
      <c r="G9" s="2"/>
      <c r="H9" s="1"/>
      <c r="I9" s="1"/>
    </row>
    <row r="10" spans="2:22">
      <c r="B10" s="5"/>
      <c r="C10" s="5"/>
      <c r="D10" s="5"/>
      <c r="E10" s="5"/>
      <c r="F10" s="5"/>
      <c r="G10" s="5"/>
      <c r="H10" s="6"/>
      <c r="I10" s="6"/>
      <c r="J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>
      <c r="B11" s="4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1"/>
      <c r="I11" s="1"/>
    </row>
    <row r="12" spans="2:22">
      <c r="B12" s="8" t="s">
        <v>3</v>
      </c>
      <c r="C12">
        <f>C7/C8</f>
        <v>1</v>
      </c>
      <c r="D12">
        <f>D7/D8</f>
        <v>0.38461538461538464</v>
      </c>
      <c r="E12">
        <f>E7/E8</f>
        <v>0.26666666666666666</v>
      </c>
      <c r="F12">
        <f>F7/F8</f>
        <v>0.36363636363636365</v>
      </c>
      <c r="G12">
        <f>G7/G8</f>
        <v>0.40517241379310343</v>
      </c>
      <c r="H12">
        <f t="shared" ref="H12:J12" si="3">H7/H8</f>
        <v>0.46969696969696972</v>
      </c>
      <c r="I12">
        <f t="shared" si="3"/>
        <v>0.51803013993541447</v>
      </c>
      <c r="J12">
        <f t="shared" si="3"/>
        <v>0.57213930348258701</v>
      </c>
    </row>
    <row r="13" spans="2:22">
      <c r="B13" s="8" t="s">
        <v>4</v>
      </c>
      <c r="C13">
        <f>C7/C6</f>
        <v>1</v>
      </c>
      <c r="D13">
        <f>D7/D6</f>
        <v>0.5</v>
      </c>
      <c r="E13">
        <f>E7/E6</f>
        <v>0.4</v>
      </c>
      <c r="F13">
        <f>F7/F6</f>
        <v>0.5</v>
      </c>
      <c r="G13">
        <f>G7/G6</f>
        <v>0.58750000000000002</v>
      </c>
      <c r="H13">
        <f t="shared" ref="H13:J13" si="4">H7/H6</f>
        <v>0.64583333333333337</v>
      </c>
      <c r="I13">
        <f t="shared" si="4"/>
        <v>0.6875</v>
      </c>
      <c r="J13">
        <f t="shared" si="4"/>
        <v>0.71875</v>
      </c>
    </row>
    <row r="14" spans="2:22">
      <c r="B14" s="8" t="s">
        <v>9</v>
      </c>
      <c r="C14">
        <f>C12*C13</f>
        <v>1</v>
      </c>
      <c r="D14">
        <f>D12*D13</f>
        <v>0.19230769230769232</v>
      </c>
      <c r="E14">
        <f>E12*E13</f>
        <v>0.10666666666666667</v>
      </c>
      <c r="F14">
        <f>F12*F13</f>
        <v>0.18181818181818182</v>
      </c>
      <c r="G14">
        <f>G12*G13</f>
        <v>0.23803879310344828</v>
      </c>
      <c r="H14">
        <f t="shared" ref="H14:J14" si="5">H12*H13</f>
        <v>0.30334595959595961</v>
      </c>
      <c r="I14">
        <f t="shared" si="5"/>
        <v>0.35614572120559745</v>
      </c>
      <c r="J14">
        <f t="shared" si="5"/>
        <v>0.41122512437810943</v>
      </c>
    </row>
    <row r="15" spans="2:22">
      <c r="B15" s="3"/>
      <c r="C15" s="3"/>
      <c r="D15" s="3"/>
      <c r="E15" s="3"/>
      <c r="F15" s="3"/>
      <c r="G15" s="3"/>
      <c r="H15" s="1"/>
      <c r="I15" s="1"/>
    </row>
    <row r="16" spans="2:22">
      <c r="B16" s="3"/>
      <c r="C16" s="3"/>
      <c r="D16" s="3"/>
      <c r="E16" s="3"/>
      <c r="F16" s="3"/>
      <c r="G16" s="3"/>
      <c r="H16" s="1"/>
      <c r="I16" s="1"/>
    </row>
    <row r="17" spans="2:10">
      <c r="B17" s="8" t="s">
        <v>5</v>
      </c>
      <c r="C17">
        <f>C7-C6</f>
        <v>0</v>
      </c>
      <c r="D17">
        <f>D7-D6</f>
        <v>-50000</v>
      </c>
      <c r="E17">
        <f>E7-E6</f>
        <v>-90000</v>
      </c>
      <c r="F17">
        <f>F7-F6</f>
        <v>-100000</v>
      </c>
      <c r="G17">
        <f>G7-G6</f>
        <v>-103125</v>
      </c>
      <c r="H17">
        <f t="shared" ref="H17:J17" si="6">H7-H6</f>
        <v>-106250</v>
      </c>
      <c r="I17">
        <f t="shared" si="6"/>
        <v>-109375</v>
      </c>
      <c r="J17">
        <f t="shared" si="6"/>
        <v>-112500</v>
      </c>
    </row>
    <row r="18" spans="2:10">
      <c r="B18" s="8" t="s">
        <v>6</v>
      </c>
      <c r="C18">
        <f>C7-C8</f>
        <v>0</v>
      </c>
      <c r="D18">
        <f>D7-D8</f>
        <v>-80000</v>
      </c>
      <c r="E18">
        <f>E7-E8</f>
        <v>-165000</v>
      </c>
      <c r="F18">
        <f>F7-F8</f>
        <v>-175000</v>
      </c>
      <c r="G18">
        <f>G7-G8</f>
        <v>-215625</v>
      </c>
      <c r="H18">
        <f t="shared" ref="H18:J18" si="7">H7-H8</f>
        <v>-218750</v>
      </c>
      <c r="I18">
        <f t="shared" si="7"/>
        <v>-223875</v>
      </c>
      <c r="J18">
        <f t="shared" si="7"/>
        <v>-215000</v>
      </c>
    </row>
    <row r="19" spans="2:10">
      <c r="B19" s="3"/>
      <c r="C19" s="3"/>
      <c r="D19" s="3"/>
      <c r="E19" s="3"/>
      <c r="F19" s="3"/>
      <c r="G19" s="3"/>
      <c r="H19" s="1"/>
      <c r="I19" s="1"/>
    </row>
    <row r="20" spans="2:10">
      <c r="B20" s="8" t="s">
        <v>10</v>
      </c>
      <c r="C20">
        <v>550000</v>
      </c>
      <c r="D20" s="3"/>
      <c r="E20" s="3"/>
      <c r="F20" s="3"/>
      <c r="G20" s="3"/>
      <c r="H20" s="1"/>
      <c r="I20" s="1"/>
    </row>
    <row r="21" spans="2:10">
      <c r="B21" s="8" t="s">
        <v>11</v>
      </c>
      <c r="C21">
        <f>$C$20-C7</f>
        <v>500000</v>
      </c>
      <c r="D21">
        <f t="shared" ref="D21:G21" si="8">$C$20-D7</f>
        <v>500000</v>
      </c>
      <c r="E21">
        <f t="shared" si="8"/>
        <v>490000</v>
      </c>
      <c r="F21">
        <f t="shared" si="8"/>
        <v>450000</v>
      </c>
      <c r="G21">
        <f t="shared" si="8"/>
        <v>403125</v>
      </c>
      <c r="H21">
        <f t="shared" ref="H21:J21" si="9">$C$20-H7</f>
        <v>356250</v>
      </c>
      <c r="I21">
        <f t="shared" si="9"/>
        <v>309375</v>
      </c>
      <c r="J21">
        <f t="shared" si="9"/>
        <v>262500</v>
      </c>
    </row>
    <row r="22" spans="2:10">
      <c r="B22" s="8" t="s">
        <v>12</v>
      </c>
      <c r="C22">
        <f>$C$20/C12</f>
        <v>550000</v>
      </c>
      <c r="D22">
        <f t="shared" ref="D22:G22" si="10">$C$20/D12</f>
        <v>1430000</v>
      </c>
      <c r="E22">
        <f t="shared" si="10"/>
        <v>2062500</v>
      </c>
      <c r="F22">
        <f t="shared" si="10"/>
        <v>1512500</v>
      </c>
      <c r="G22">
        <f t="shared" si="10"/>
        <v>1357446.8085106383</v>
      </c>
      <c r="H22">
        <f t="shared" ref="H22:J22" si="11">$C$20/H12</f>
        <v>1170967.7419354839</v>
      </c>
      <c r="I22">
        <f t="shared" si="11"/>
        <v>1061714.2857142857</v>
      </c>
      <c r="J22">
        <f t="shared" si="11"/>
        <v>961304.34782608703</v>
      </c>
    </row>
    <row r="23" spans="2:10">
      <c r="B23" s="3"/>
      <c r="C23" s="3"/>
      <c r="D23" s="3"/>
      <c r="E23" s="3"/>
      <c r="F23" s="3"/>
      <c r="G23" s="3"/>
      <c r="H23" s="1"/>
      <c r="I23" s="1"/>
    </row>
    <row r="24" spans="2:10">
      <c r="B24" s="8" t="s">
        <v>13</v>
      </c>
      <c r="C24">
        <f>$C$20-C22</f>
        <v>0</v>
      </c>
      <c r="D24">
        <f t="shared" ref="D24:G24" si="12">$C$20-D22</f>
        <v>-880000</v>
      </c>
      <c r="E24">
        <f t="shared" si="12"/>
        <v>-1512500</v>
      </c>
      <c r="F24">
        <f t="shared" si="12"/>
        <v>-962500</v>
      </c>
      <c r="G24">
        <f t="shared" si="12"/>
        <v>-807446.80851063831</v>
      </c>
      <c r="H24">
        <f t="shared" ref="H24:J24" si="13">$C$20-H22</f>
        <v>-620967.74193548388</v>
      </c>
      <c r="I24">
        <f t="shared" si="13"/>
        <v>-511714.28571428568</v>
      </c>
      <c r="J24">
        <f t="shared" si="13"/>
        <v>-411304.34782608703</v>
      </c>
    </row>
    <row r="25" spans="2:10">
      <c r="B25" s="8" t="s">
        <v>14</v>
      </c>
      <c r="C25">
        <f>C7/$C$20</f>
        <v>9.0909090909090912E-2</v>
      </c>
      <c r="D25">
        <f t="shared" ref="D25:G25" si="14">D7/$C$20</f>
        <v>9.0909090909090912E-2</v>
      </c>
      <c r="E25">
        <f t="shared" si="14"/>
        <v>0.10909090909090909</v>
      </c>
      <c r="F25">
        <f t="shared" si="14"/>
        <v>0.18181818181818182</v>
      </c>
      <c r="G25">
        <f t="shared" si="14"/>
        <v>0.26704545454545453</v>
      </c>
      <c r="H25">
        <f t="shared" ref="H25:J25" si="15">H7/$C$20</f>
        <v>0.35227272727272729</v>
      </c>
      <c r="I25">
        <f t="shared" si="15"/>
        <v>0.4375</v>
      </c>
      <c r="J25">
        <f t="shared" si="15"/>
        <v>0.52272727272727271</v>
      </c>
    </row>
    <row r="26" spans="2:10">
      <c r="B26" s="8" t="s">
        <v>15</v>
      </c>
      <c r="C26">
        <f>C8/$C$20</f>
        <v>9.0909090909090912E-2</v>
      </c>
      <c r="D26">
        <f t="shared" ref="D26:G26" si="16">D8/$C$20</f>
        <v>0.23636363636363636</v>
      </c>
      <c r="E26">
        <f t="shared" si="16"/>
        <v>0.40909090909090912</v>
      </c>
      <c r="F26">
        <f t="shared" si="16"/>
        <v>0.5</v>
      </c>
      <c r="G26">
        <f t="shared" si="16"/>
        <v>0.65909090909090906</v>
      </c>
      <c r="H26">
        <f t="shared" ref="H26:J26" si="17">H8/$C$20</f>
        <v>0.75</v>
      </c>
      <c r="I26">
        <f t="shared" si="17"/>
        <v>0.8445454545454546</v>
      </c>
      <c r="J26">
        <f t="shared" si="17"/>
        <v>0.91363636363636369</v>
      </c>
    </row>
    <row r="28" spans="2:10">
      <c r="B28" s="8" t="s">
        <v>16</v>
      </c>
      <c r="C28">
        <f>($C$20-C7)/($C$20-C8)</f>
        <v>1</v>
      </c>
      <c r="D28">
        <f t="shared" ref="D28:G28" si="18">($C$20-D7)/($C$20-D8)</f>
        <v>1.1904761904761905</v>
      </c>
      <c r="E28">
        <f t="shared" si="18"/>
        <v>1.5076923076923077</v>
      </c>
      <c r="F28">
        <f t="shared" si="18"/>
        <v>1.6363636363636365</v>
      </c>
      <c r="G28">
        <f t="shared" si="18"/>
        <v>2.15</v>
      </c>
      <c r="H28">
        <f t="shared" ref="H28:J28" si="19">($C$20-H7)/($C$20-H8)</f>
        <v>2.5909090909090908</v>
      </c>
      <c r="I28">
        <f t="shared" si="19"/>
        <v>3.6184210526315788</v>
      </c>
      <c r="J28">
        <f t="shared" si="19"/>
        <v>5.5263157894736841</v>
      </c>
    </row>
    <row r="29" spans="2:10">
      <c r="H29" s="1"/>
      <c r="I29" s="1"/>
    </row>
    <row r="30" spans="2:10">
      <c r="H30" s="1"/>
      <c r="I30" s="1"/>
    </row>
    <row r="31" spans="2:10">
      <c r="H31" s="1"/>
      <c r="I31" s="1"/>
    </row>
    <row r="32" spans="2:10">
      <c r="H32" s="1"/>
      <c r="I3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Sheet3</vt:lpstr>
    </vt:vector>
  </TitlesOfParts>
  <Company>AdMU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Loyola Schools</dc:creator>
  <cp:lastModifiedBy>Raymond JNC Cruz</cp:lastModifiedBy>
  <dcterms:created xsi:type="dcterms:W3CDTF">2013-09-06T02:32:32Z</dcterms:created>
  <dcterms:modified xsi:type="dcterms:W3CDTF">2013-10-10T11:43:11Z</dcterms:modified>
</cp:coreProperties>
</file>