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кторы" sheetId="1" r:id="rId4"/>
    <sheet state="visible" name="Администрация" sheetId="2" r:id="rId5"/>
    <sheet state="visible" name="Показатели усп (деканат)" sheetId="3" r:id="rId6"/>
    <sheet state="visible" name="Стипендия (студенты)" sheetId="4" r:id="rId7"/>
    <sheet state="visible" name="Количество студентов (УУ)" sheetId="5" r:id="rId8"/>
    <sheet state="visible" name="Расходы (УУ)" sheetId="6" r:id="rId9"/>
    <sheet state="visible" name="Выполнение плана (УУ)" sheetId="7" r:id="rId10"/>
    <sheet state="visible" name="Глоб.приоритет" sheetId="8" r:id="rId11"/>
  </sheets>
  <definedNames/>
  <calcPr/>
  <extLst>
    <ext uri="GoogleSheetsCustomDataVersion2">
      <go:sheetsCustomData xmlns:go="http://customooxmlschemas.google.com/" r:id="rId12" roundtripDataChecksum="ZglEnfkIlhPEpIpCaOVtzVRCSN+pyBYs1ljTV5rf1b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">
      <text>
        <t xml:space="preserve">======
ID#AAABimigKpQ
Максим Кочергин    (2025-04-29 10:51:07)
Умножение на 1, т.к. других критериев у деканата в данной задаче нет. Если бы были, умножали бы на вес этого критерия (см. формулу критерия "Количество студентов" (УУ)</t>
      </text>
    </comment>
  </commentList>
  <extLst>
    <ext uri="GoogleSheetsCustomDataVersion2">
      <go:sheetsCustomData xmlns:go="http://customooxmlschemas.google.com/" r:id="rId1" roundtripDataSignature="AMtx7mi1lLNRZrwPIe3CrfYp8Ok19JBomQ=="/>
    </ext>
  </extLst>
</comments>
</file>

<file path=xl/sharedStrings.xml><?xml version="1.0" encoding="utf-8"?>
<sst xmlns="http://schemas.openxmlformats.org/spreadsheetml/2006/main" count="133" uniqueCount="43">
  <si>
    <t>Акторы</t>
  </si>
  <si>
    <t>Деканат</t>
  </si>
  <si>
    <t>Студент</t>
  </si>
  <si>
    <t>Администрация</t>
  </si>
  <si>
    <t>Оценки компонент собственного вектора</t>
  </si>
  <si>
    <t>Нормализованные оценки вектора приоритета</t>
  </si>
  <si>
    <t>На данной вкладке необходимо осуществить парное сравнение важности акторов для лица принимающего решение (декан), найти нормализованные оценки вектора приоритета, индекс согласованности. В первые ячейки уже введены формулы. В остальные (выделенные жёлтым) их нужно ввести.</t>
  </si>
  <si>
    <t>Сумма</t>
  </si>
  <si>
    <t>Глобальные приоритеты</t>
  </si>
  <si>
    <t>Сумма по столбцам</t>
  </si>
  <si>
    <t>Lmax</t>
  </si>
  <si>
    <t>Произведение суммы по столбцам и нормализованной оценки вектора приоритета</t>
  </si>
  <si>
    <t>Ис</t>
  </si>
  <si>
    <t>ОС</t>
  </si>
  <si>
    <t>Индекс огласованности матрицы для данного случая:</t>
  </si>
  <si>
    <t>Сравнение важности критериев администрации</t>
  </si>
  <si>
    <t>Количество студентов</t>
  </si>
  <si>
    <t>Расходы</t>
  </si>
  <si>
    <t>Выполнение плана</t>
  </si>
  <si>
    <t>На данной вкладке необходимо осуществить парное сравнение важности критериев администрации для лица принимающего решение (декан), найти нормализованные оценки вектора приоритета, индекс согласованности. В первые ячейки уже введены формулы.</t>
  </si>
  <si>
    <t>Оценка альтернатив по критерию "Успеваемость" (деканат)</t>
  </si>
  <si>
    <t>Кнут и пряник</t>
  </si>
  <si>
    <t>Кнут</t>
  </si>
  <si>
    <t>Воспитательная работа</t>
  </si>
  <si>
    <t>На данной вкладке необходимо осуществить парное сравнение эффективности альтернатив (насколько успешно они повысят показатель успеваемости по сравнению друг с другом), найти нормализованные оценки вектора приоритета, индекс согласованности. В первые ячейки уже введены формулы.</t>
  </si>
  <si>
    <t>Оценка альтернатив по критерию "Размер стипендии" (студенты)</t>
  </si>
  <si>
    <t>На данной вкладке необходимо осуществить парное сравнение эффективности альтернатив (насколько они повысят стипендию по сравнению друг с другом), найти нормализованные оценки вектора приоритета, индекс согласованности. В первые ячейки уже введены формулы.</t>
  </si>
  <si>
    <t>Оценка альтернатив по критерию "Количество студентов" (администрация)</t>
  </si>
  <si>
    <t>На данной вкладке необходимо по критерию "Размер стипендии" осуществить парное сравнение эффективности альтернатив (насколько они повысят стипендию по сравнению друг с другом), найти нормализованные оценки вектора приоритета, индекс согласованности. В первые ячейки уже введены формулы.</t>
  </si>
  <si>
    <t>Оценка альтернатив по критерию "Расходы" (администрация)</t>
  </si>
  <si>
    <t>На данной вкладке необходимо осуществить парное сравнение эффективности альтернатив (насколько они менее затратны в денежных средствах по сравнению друг с другом), найти нормализованные оценки вектора приоритета, индекс согласованности. В первые ячейки уже введены формулы.</t>
  </si>
  <si>
    <t>Оценка альтернатив по критерию "Выполнение плана выпуска" (администрация)</t>
  </si>
  <si>
    <t>На данной вкладке необходимо осуществить парное сравнение эффективности альтернатив (насколько выбранная стратегия будет способствовать тому, что студенты будут "доходить" до диплома (в том числе не отчисляться сами) по сравнению друг с другом), найти нормализованные оценки вектора приоритета, индекс согласованности. В первые ячейки уже введены формулы.</t>
  </si>
  <si>
    <t>Локальные приоритеты сценариев</t>
  </si>
  <si>
    <t>Критерий</t>
  </si>
  <si>
    <t>Приоритет</t>
  </si>
  <si>
    <t>Показатели успеваемости</t>
  </si>
  <si>
    <t>Студенты</t>
  </si>
  <si>
    <t xml:space="preserve">Стипендия </t>
  </si>
  <si>
    <t>Учебное управление</t>
  </si>
  <si>
    <t>Глобальные приоритеты сценариев</t>
  </si>
  <si>
    <t>На основании значений вектора глобального приоритета сценариев нужно сделать вывод о наилучшей альтернативе и вписать его ниже</t>
  </si>
  <si>
    <t>Вывод: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</si>
</sst>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right"/>
    </xf>
    <xf borderId="1" fillId="0" fontId="1" numFmtId="0" xfId="0" applyBorder="1" applyFont="1"/>
    <xf borderId="0" fillId="0" fontId="2" numFmtId="0" xfId="0" applyAlignment="1" applyFont="1">
      <alignment readingOrder="0"/>
    </xf>
    <xf borderId="4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1" fillId="0" fontId="1" numFmtId="164" xfId="0" applyBorder="1" applyFont="1" applyNumberFormat="1"/>
    <xf borderId="6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/>
    </xf>
    <xf borderId="0" fillId="0" fontId="1" numFmtId="164" xfId="0" applyFont="1" applyNumberFormat="1"/>
    <xf borderId="1" fillId="5" fontId="1" numFmtId="0" xfId="0" applyBorder="1" applyFill="1" applyFont="1"/>
    <xf borderId="1" fillId="0" fontId="1" numFmtId="4" xfId="0" applyAlignment="1" applyBorder="1" applyFont="1" applyNumberFormat="1">
      <alignment readingOrder="0"/>
    </xf>
    <xf borderId="7" fillId="3" fontId="1" numFmtId="0" xfId="0" applyAlignment="1" applyBorder="1" applyFont="1">
      <alignment horizontal="center" vertical="center"/>
    </xf>
    <xf borderId="1" fillId="0" fontId="2" numFmtId="0" xfId="0" applyBorder="1" applyFont="1"/>
    <xf borderId="1" fillId="0" fontId="1" numFmtId="0" xfId="0" applyBorder="1" applyFont="1"/>
    <xf borderId="1" fillId="6" fontId="1" numFmtId="0" xfId="0" applyBorder="1" applyFill="1" applyFont="1"/>
    <xf borderId="1" fillId="6" fontId="1" numFmtId="0" xfId="0" applyBorder="1" applyFont="1"/>
    <xf borderId="6" fillId="6" fontId="1" numFmtId="0" xfId="0" applyAlignment="1" applyBorder="1" applyFont="1">
      <alignment horizontal="center" readingOrder="0"/>
    </xf>
    <xf borderId="0" fillId="0" fontId="2" numFmtId="0" xfId="0" applyFont="1"/>
    <xf borderId="8" fillId="3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" fillId="0" fontId="1" numFmtId="0" xfId="0" applyAlignment="1" applyBorder="1" applyFont="1">
      <alignment horizontal="center"/>
    </xf>
    <xf borderId="11" fillId="0" fontId="1" numFmtId="0" xfId="0" applyBorder="1" applyFont="1"/>
    <xf borderId="14" fillId="0" fontId="1" numFmtId="0" xfId="0" applyAlignment="1" applyBorder="1" applyFont="1">
      <alignment horizontal="center" shrinkToFit="0" wrapText="1"/>
    </xf>
    <xf borderId="9" fillId="0" fontId="3" numFmtId="0" xfId="0" applyBorder="1" applyFont="1"/>
    <xf borderId="15" fillId="0" fontId="3" numFmtId="0" xfId="0" applyBorder="1" applyFont="1"/>
    <xf borderId="6" fillId="7" fontId="1" numFmtId="0" xfId="0" applyAlignment="1" applyBorder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92D050"/>
          <bgColor rgb="FF92D05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13</xdr:row>
      <xdr:rowOff>19050</xdr:rowOff>
    </xdr:from>
    <xdr:ext cx="7543800" cy="12192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2</xdr:row>
      <xdr:rowOff>9525</xdr:rowOff>
    </xdr:from>
    <xdr:ext cx="5057775" cy="289560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3.57"/>
    <col customWidth="1" min="3" max="3" width="25.29"/>
    <col customWidth="1" min="4" max="4" width="15.14"/>
    <col customWidth="1" min="5" max="5" width="15.29"/>
    <col customWidth="1" min="6" max="6" width="18.14"/>
    <col customWidth="1" min="7" max="26" width="8.71"/>
  </cols>
  <sheetData>
    <row r="1" ht="72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H1" s="6" t="s">
        <v>6</v>
      </c>
    </row>
    <row r="2" ht="14.25" customHeight="1">
      <c r="A2" s="3" t="s">
        <v>1</v>
      </c>
      <c r="B2" s="7">
        <v>1.0</v>
      </c>
      <c r="C2" s="7">
        <v>0.17</v>
      </c>
      <c r="D2" s="7">
        <v>2.0</v>
      </c>
      <c r="E2" s="3">
        <f t="shared" ref="E2:E4" si="1">POWER(B2*C2*D2, 1/3)</f>
        <v>0.6979532047</v>
      </c>
      <c r="F2" s="3">
        <f>E2/E5</f>
        <v>0.1436705513</v>
      </c>
    </row>
    <row r="3" ht="14.25" customHeight="1">
      <c r="A3" s="7" t="s">
        <v>2</v>
      </c>
      <c r="B3" s="7">
        <v>6.0</v>
      </c>
      <c r="C3" s="7">
        <v>1.0</v>
      </c>
      <c r="D3" s="7">
        <v>9.0</v>
      </c>
      <c r="E3" s="3">
        <f t="shared" si="1"/>
        <v>3.77976315</v>
      </c>
      <c r="F3" s="3">
        <f>E3/E5</f>
        <v>0.7780473701</v>
      </c>
    </row>
    <row r="4" ht="14.25" customHeight="1">
      <c r="A4" s="3" t="s">
        <v>3</v>
      </c>
      <c r="B4" s="7">
        <v>0.5</v>
      </c>
      <c r="C4" s="7">
        <v>0.11</v>
      </c>
      <c r="D4" s="7">
        <v>1.0</v>
      </c>
      <c r="E4" s="3">
        <f t="shared" si="1"/>
        <v>0.3802952461</v>
      </c>
      <c r="F4" s="3">
        <f>E4/E5</f>
        <v>0.07828207863</v>
      </c>
    </row>
    <row r="5" ht="14.25" customHeight="1">
      <c r="D5" s="8" t="s">
        <v>7</v>
      </c>
      <c r="E5" s="9">
        <f>SUM(E2:E4)</f>
        <v>4.8580116</v>
      </c>
      <c r="F5" s="10" t="s">
        <v>8</v>
      </c>
      <c r="I5" s="10"/>
    </row>
    <row r="6" ht="14.25" customHeight="1"/>
    <row r="7" ht="14.25" customHeight="1">
      <c r="A7" s="11" t="s">
        <v>9</v>
      </c>
      <c r="B7" s="9">
        <f t="shared" ref="B7:D7" si="2">SUM(B2:B4)</f>
        <v>7.5</v>
      </c>
      <c r="C7" s="9">
        <f t="shared" si="2"/>
        <v>1.28</v>
      </c>
      <c r="D7" s="9">
        <f t="shared" si="2"/>
        <v>12</v>
      </c>
      <c r="E7" s="12" t="s">
        <v>10</v>
      </c>
    </row>
    <row r="8" ht="14.25" customHeight="1">
      <c r="A8" s="13" t="s">
        <v>11</v>
      </c>
      <c r="B8" s="9">
        <f>B7*F2</f>
        <v>1.077529134</v>
      </c>
      <c r="C8" s="9">
        <f>C7*F3</f>
        <v>0.9959006337</v>
      </c>
      <c r="D8" s="9">
        <f>D7*F4</f>
        <v>0.9393849435</v>
      </c>
      <c r="E8" s="9">
        <f>SUM(B8:D8)</f>
        <v>3.012814712</v>
      </c>
      <c r="F8" s="14"/>
    </row>
    <row r="9" ht="14.25" customHeight="1"/>
    <row r="10" ht="14.25" customHeight="1">
      <c r="A10" s="8" t="s">
        <v>12</v>
      </c>
      <c r="B10" s="15">
        <f>(E8-3)/(3-1)</f>
        <v>0.006407355875</v>
      </c>
      <c r="D10" s="8" t="s">
        <v>13</v>
      </c>
      <c r="E10" s="9">
        <f>B10/E12*100</f>
        <v>1.10471653</v>
      </c>
    </row>
    <row r="11" ht="14.25" customHeight="1"/>
    <row r="12" ht="14.25" customHeight="1">
      <c r="D12" s="8" t="s">
        <v>14</v>
      </c>
      <c r="E12" s="16">
        <v>0.58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N1"/>
  </mergeCells>
  <conditionalFormatting sqref="E10">
    <cfRule type="cellIs" dxfId="0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8.0"/>
    <col customWidth="1" min="3" max="4" width="15.14"/>
    <col customWidth="1" min="5" max="5" width="17.29"/>
    <col customWidth="1" min="6" max="6" width="18.71"/>
    <col customWidth="1" min="7" max="26" width="8.71"/>
  </cols>
  <sheetData>
    <row r="1" ht="14.25" customHeight="1">
      <c r="A1" s="17" t="s">
        <v>15</v>
      </c>
      <c r="B1" s="17" t="s">
        <v>16</v>
      </c>
      <c r="C1" s="9" t="s">
        <v>17</v>
      </c>
      <c r="D1" s="17" t="s">
        <v>18</v>
      </c>
      <c r="E1" s="4" t="s">
        <v>4</v>
      </c>
      <c r="F1" s="5" t="s">
        <v>5</v>
      </c>
      <c r="H1" s="6" t="s">
        <v>19</v>
      </c>
    </row>
    <row r="2" ht="14.25" customHeight="1">
      <c r="A2" s="9" t="s">
        <v>16</v>
      </c>
      <c r="B2" s="18">
        <v>1.0</v>
      </c>
      <c r="C2" s="18">
        <v>3.0</v>
      </c>
      <c r="D2" s="18">
        <v>5.0</v>
      </c>
      <c r="E2" s="9">
        <f t="shared" ref="E2:E4" si="1">POWER(B2*C2*D2, 1/3)</f>
        <v>2.466212074</v>
      </c>
      <c r="F2" s="9">
        <f>E2/E5</f>
        <v>0.6369932799</v>
      </c>
    </row>
    <row r="3" ht="14.25" customHeight="1">
      <c r="A3" s="9" t="s">
        <v>17</v>
      </c>
      <c r="B3" s="18">
        <v>0.3333</v>
      </c>
      <c r="C3" s="18">
        <v>1.0</v>
      </c>
      <c r="D3" s="18">
        <v>3.0</v>
      </c>
      <c r="E3" s="9">
        <f t="shared" si="1"/>
        <v>0.9999666656</v>
      </c>
      <c r="F3" s="9">
        <f>E3/E5</f>
        <v>0.25827951</v>
      </c>
    </row>
    <row r="4" ht="14.25" customHeight="1">
      <c r="A4" s="9" t="s">
        <v>18</v>
      </c>
      <c r="B4" s="18">
        <v>0.2</v>
      </c>
      <c r="C4" s="18">
        <v>0.3333</v>
      </c>
      <c r="D4" s="18">
        <v>1.0</v>
      </c>
      <c r="E4" s="9">
        <f t="shared" si="1"/>
        <v>0.4054666166</v>
      </c>
      <c r="F4" s="9">
        <f>E4/E5</f>
        <v>0.1047272101</v>
      </c>
    </row>
    <row r="5" ht="14.25" customHeight="1">
      <c r="E5" s="9">
        <f>SUM(E2:E4)</f>
        <v>3.871645356</v>
      </c>
    </row>
    <row r="6" ht="14.25" customHeight="1"/>
    <row r="7" ht="14.25" customHeight="1">
      <c r="A7" s="11" t="s">
        <v>9</v>
      </c>
      <c r="B7" s="9">
        <f t="shared" ref="B7:D7" si="2">SUM(B2:B4)</f>
        <v>1.5333</v>
      </c>
      <c r="C7" s="9">
        <f t="shared" si="2"/>
        <v>4.3333</v>
      </c>
      <c r="D7" s="9">
        <f t="shared" si="2"/>
        <v>9</v>
      </c>
      <c r="E7" s="12" t="s">
        <v>10</v>
      </c>
    </row>
    <row r="8" ht="14.25" customHeight="1">
      <c r="A8" s="13" t="s">
        <v>11</v>
      </c>
      <c r="B8" s="9">
        <f>B7*F2</f>
        <v>0.9767017961</v>
      </c>
      <c r="C8" s="9">
        <f>C7*F3</f>
        <v>1.119202601</v>
      </c>
      <c r="D8" s="9">
        <f>D7*F4</f>
        <v>0.9425448907</v>
      </c>
      <c r="E8" s="9">
        <f>SUM(B8:D8)</f>
        <v>3.038449287</v>
      </c>
    </row>
    <row r="9" ht="14.25" customHeight="1"/>
    <row r="10" ht="14.25" customHeight="1">
      <c r="A10" s="8" t="s">
        <v>12</v>
      </c>
      <c r="B10" s="19">
        <f>(E8-3)/(3-1)</f>
        <v>0.01922464373</v>
      </c>
      <c r="D10" s="8" t="s">
        <v>13</v>
      </c>
      <c r="E10" s="20">
        <f>B10/E12*100</f>
        <v>3.314593747</v>
      </c>
    </row>
    <row r="11" ht="14.25" customHeight="1"/>
    <row r="12" ht="14.25" customHeight="1">
      <c r="D12" s="8" t="s">
        <v>14</v>
      </c>
      <c r="E12" s="16">
        <v>0.58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M1"/>
  </mergeCells>
  <conditionalFormatting sqref="E10">
    <cfRule type="cellIs" dxfId="0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9.86"/>
    <col customWidth="1" min="3" max="3" width="8.71"/>
    <col customWidth="1" min="4" max="4" width="15.14"/>
    <col customWidth="1" min="5" max="5" width="12.71"/>
    <col customWidth="1" min="6" max="6" width="11.0"/>
    <col customWidth="1" min="7" max="26" width="8.71"/>
  </cols>
  <sheetData>
    <row r="1" ht="72.75" customHeight="1">
      <c r="A1" s="17" t="s">
        <v>20</v>
      </c>
      <c r="B1" s="17" t="s">
        <v>21</v>
      </c>
      <c r="C1" s="17" t="s">
        <v>22</v>
      </c>
      <c r="D1" s="17" t="s">
        <v>23</v>
      </c>
      <c r="E1" s="4" t="s">
        <v>4</v>
      </c>
      <c r="F1" s="5" t="s">
        <v>5</v>
      </c>
      <c r="H1" s="6" t="s">
        <v>24</v>
      </c>
    </row>
    <row r="2" ht="14.25" customHeight="1">
      <c r="A2" s="9" t="s">
        <v>21</v>
      </c>
      <c r="B2" s="18">
        <v>1.0</v>
      </c>
      <c r="C2" s="18">
        <v>3.0</v>
      </c>
      <c r="D2" s="18">
        <v>6.0</v>
      </c>
      <c r="E2" s="9">
        <f t="shared" ref="E2:E4" si="1">POWER(B2*C2*D2, 1/3)</f>
        <v>2.620741394</v>
      </c>
      <c r="F2" s="9">
        <f>E2/E5</f>
        <v>0.6555594296</v>
      </c>
    </row>
    <row r="3" ht="14.25" customHeight="1">
      <c r="A3" s="9" t="s">
        <v>22</v>
      </c>
      <c r="B3" s="18">
        <v>0.33</v>
      </c>
      <c r="C3" s="18">
        <v>1.0</v>
      </c>
      <c r="D3" s="18">
        <v>3.0</v>
      </c>
      <c r="E3" s="9">
        <f t="shared" si="1"/>
        <v>0.9966554934</v>
      </c>
      <c r="F3" s="9">
        <f>E3/E5</f>
        <v>0.2493061346</v>
      </c>
    </row>
    <row r="4" ht="14.25" customHeight="1">
      <c r="A4" s="9" t="s">
        <v>23</v>
      </c>
      <c r="B4" s="18">
        <v>0.1667</v>
      </c>
      <c r="C4" s="21">
        <v>0.33</v>
      </c>
      <c r="D4" s="18">
        <v>1.0</v>
      </c>
      <c r="E4" s="9">
        <f t="shared" si="1"/>
        <v>0.3803205974</v>
      </c>
      <c r="F4" s="9">
        <f>E4/E5</f>
        <v>0.09513443579</v>
      </c>
    </row>
    <row r="5" ht="14.25" customHeight="1">
      <c r="E5" s="9">
        <f>SUM(E2:E4)</f>
        <v>3.997717485</v>
      </c>
    </row>
    <row r="6" ht="14.25" customHeight="1"/>
    <row r="7" ht="14.25" customHeight="1">
      <c r="A7" s="11" t="s">
        <v>9</v>
      </c>
      <c r="B7" s="9">
        <f t="shared" ref="B7:D7" si="2">SUM(B2:B4)</f>
        <v>1.4967</v>
      </c>
      <c r="C7" s="9">
        <f t="shared" si="2"/>
        <v>4.33</v>
      </c>
      <c r="D7" s="9">
        <f t="shared" si="2"/>
        <v>10</v>
      </c>
      <c r="E7" s="22" t="s">
        <v>10</v>
      </c>
    </row>
    <row r="8" ht="14.25" customHeight="1">
      <c r="A8" s="13" t="s">
        <v>11</v>
      </c>
      <c r="B8" s="9">
        <f>B7*F2</f>
        <v>0.9811757983</v>
      </c>
      <c r="C8" s="9">
        <f>C7*F3</f>
        <v>1.079495563</v>
      </c>
      <c r="D8" s="9">
        <f>D7*F4</f>
        <v>0.9513443579</v>
      </c>
      <c r="E8" s="23">
        <f>SUM(B8:D8)</f>
        <v>3.012015719</v>
      </c>
    </row>
    <row r="9" ht="14.25" customHeight="1"/>
    <row r="10" ht="14.25" customHeight="1">
      <c r="A10" s="8" t="s">
        <v>12</v>
      </c>
      <c r="B10" s="15">
        <f>(E8-3)/(3-1)</f>
        <v>0.006007859525</v>
      </c>
      <c r="D10" s="8" t="s">
        <v>13</v>
      </c>
      <c r="E10" s="9">
        <f>B10/E12*100</f>
        <v>1.035837849</v>
      </c>
    </row>
    <row r="11" ht="14.25" customHeight="1"/>
    <row r="12" ht="14.25" customHeight="1">
      <c r="D12" s="8" t="s">
        <v>14</v>
      </c>
      <c r="E12" s="16">
        <v>0.58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N1"/>
  </mergeCells>
  <conditionalFormatting sqref="E10">
    <cfRule type="cellIs" dxfId="0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9.86"/>
    <col customWidth="1" min="3" max="3" width="8.71"/>
    <col customWidth="1" min="4" max="4" width="15.14"/>
    <col customWidth="1" min="5" max="5" width="12.71"/>
    <col customWidth="1" min="6" max="6" width="11.0"/>
    <col customWidth="1" min="7" max="26" width="8.71"/>
  </cols>
  <sheetData>
    <row r="1" ht="72.75" customHeight="1">
      <c r="A1" s="17" t="s">
        <v>25</v>
      </c>
      <c r="B1" s="17" t="s">
        <v>21</v>
      </c>
      <c r="C1" s="17" t="s">
        <v>22</v>
      </c>
      <c r="D1" s="17" t="s">
        <v>23</v>
      </c>
      <c r="E1" s="4" t="s">
        <v>4</v>
      </c>
      <c r="F1" s="5" t="s">
        <v>5</v>
      </c>
      <c r="H1" s="6" t="s">
        <v>26</v>
      </c>
    </row>
    <row r="2" ht="14.25" customHeight="1">
      <c r="A2" s="9" t="s">
        <v>21</v>
      </c>
      <c r="B2" s="18">
        <v>1.0</v>
      </c>
      <c r="C2" s="18">
        <v>0.142857</v>
      </c>
      <c r="D2" s="18">
        <v>0.142857</v>
      </c>
      <c r="E2" s="24">
        <f>POWER(B2*C2*D2, 1/3)</f>
        <v>0.2732757011</v>
      </c>
      <c r="F2" s="24">
        <f>E2/E5</f>
        <v>0.05860473666</v>
      </c>
    </row>
    <row r="3" ht="14.25" customHeight="1">
      <c r="A3" s="9" t="s">
        <v>22</v>
      </c>
      <c r="B3" s="18">
        <v>7.0</v>
      </c>
      <c r="C3" s="18">
        <v>1.0</v>
      </c>
      <c r="D3" s="18">
        <v>0.2</v>
      </c>
      <c r="E3" s="25">
        <f t="shared" ref="E3:E4" si="1">POWER(B3*C3*D3, 1/3)</f>
        <v>1.118688942</v>
      </c>
      <c r="F3" s="26">
        <f>E3/E5</f>
        <v>0.2399059653</v>
      </c>
    </row>
    <row r="4" ht="14.25" customHeight="1">
      <c r="A4" s="9" t="s">
        <v>23</v>
      </c>
      <c r="B4" s="18">
        <v>7.0</v>
      </c>
      <c r="C4" s="18">
        <v>5.0</v>
      </c>
      <c r="D4" s="18">
        <v>1.0</v>
      </c>
      <c r="E4" s="25">
        <f t="shared" si="1"/>
        <v>3.27106631</v>
      </c>
      <c r="F4" s="26">
        <f>E4/E5</f>
        <v>0.701489298</v>
      </c>
    </row>
    <row r="5" ht="14.25" customHeight="1">
      <c r="E5" s="24">
        <f>SUM(E2:E4)</f>
        <v>4.663030953</v>
      </c>
    </row>
    <row r="6" ht="14.25" customHeight="1"/>
    <row r="7" ht="14.25" customHeight="1">
      <c r="A7" s="11" t="s">
        <v>9</v>
      </c>
      <c r="B7" s="9">
        <f t="shared" ref="B7:D7" si="2">SUM(B2:B4)</f>
        <v>15</v>
      </c>
      <c r="C7" s="9">
        <f t="shared" si="2"/>
        <v>6.142857</v>
      </c>
      <c r="D7" s="9">
        <f t="shared" si="2"/>
        <v>1.342857</v>
      </c>
      <c r="E7" s="22" t="s">
        <v>10</v>
      </c>
    </row>
    <row r="8" ht="14.25" customHeight="1">
      <c r="A8" s="13" t="s">
        <v>11</v>
      </c>
      <c r="B8" s="9">
        <f>B7*F2</f>
        <v>0.8790710499</v>
      </c>
      <c r="C8" s="26">
        <f>C7*F3</f>
        <v>1.473708038</v>
      </c>
      <c r="D8" s="26">
        <f>D7*F4</f>
        <v>0.9419998143</v>
      </c>
      <c r="E8" s="23">
        <f>SUM(B8:D8)</f>
        <v>3.294778903</v>
      </c>
    </row>
    <row r="9" ht="14.25" customHeight="1"/>
    <row r="10" ht="14.25" customHeight="1">
      <c r="A10" s="8" t="s">
        <v>12</v>
      </c>
      <c r="B10" s="15">
        <f>(E8-3)/(3-1)</f>
        <v>0.1473894513</v>
      </c>
      <c r="D10" s="8" t="s">
        <v>13</v>
      </c>
      <c r="E10" s="9">
        <f>B10/E12*100</f>
        <v>25.41197435</v>
      </c>
    </row>
    <row r="11" ht="14.25" customHeight="1"/>
    <row r="12" ht="14.25" customHeight="1">
      <c r="D12" s="8" t="s">
        <v>14</v>
      </c>
      <c r="E12" s="27">
        <v>0.58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N1"/>
  </mergeCells>
  <conditionalFormatting sqref="E10">
    <cfRule type="cellIs" dxfId="0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4.71"/>
    <col customWidth="1" min="3" max="3" width="8.71"/>
    <col customWidth="1" min="4" max="4" width="15.14"/>
    <col customWidth="1" min="5" max="5" width="20.43"/>
    <col customWidth="1" min="6" max="6" width="11.0"/>
    <col customWidth="1" min="7" max="26" width="8.71"/>
  </cols>
  <sheetData>
    <row r="1" ht="72.75" customHeight="1">
      <c r="A1" s="17" t="s">
        <v>27</v>
      </c>
      <c r="B1" s="17" t="s">
        <v>21</v>
      </c>
      <c r="C1" s="17" t="s">
        <v>22</v>
      </c>
      <c r="D1" s="17" t="s">
        <v>23</v>
      </c>
      <c r="E1" s="4" t="s">
        <v>4</v>
      </c>
      <c r="F1" s="5" t="s">
        <v>5</v>
      </c>
      <c r="H1" s="6" t="s">
        <v>28</v>
      </c>
    </row>
    <row r="2" ht="14.25" customHeight="1">
      <c r="A2" s="9" t="s">
        <v>21</v>
      </c>
      <c r="B2" s="18">
        <v>1.0</v>
      </c>
      <c r="C2" s="18">
        <v>5.0</v>
      </c>
      <c r="D2" s="18">
        <v>6.0</v>
      </c>
      <c r="E2" s="9">
        <f t="shared" ref="E2:E4" si="1">POWER(B2*C2*D2, 1/3)</f>
        <v>3.107232506</v>
      </c>
      <c r="F2" s="9">
        <f>E2/E5</f>
        <v>0.7015553846</v>
      </c>
    </row>
    <row r="3" ht="14.25" customHeight="1">
      <c r="A3" s="9" t="s">
        <v>22</v>
      </c>
      <c r="B3" s="18">
        <v>0.2</v>
      </c>
      <c r="C3" s="18">
        <v>1.0</v>
      </c>
      <c r="D3" s="18">
        <v>5.0</v>
      </c>
      <c r="E3" s="9">
        <f t="shared" si="1"/>
        <v>1</v>
      </c>
      <c r="F3" s="9">
        <f>E3/E5</f>
        <v>0.2257814255</v>
      </c>
    </row>
    <row r="4" ht="14.25" customHeight="1">
      <c r="A4" s="9" t="s">
        <v>23</v>
      </c>
      <c r="B4" s="18">
        <v>0.1666666666666</v>
      </c>
      <c r="C4" s="18">
        <v>0.2</v>
      </c>
      <c r="D4" s="18">
        <v>1.0</v>
      </c>
      <c r="E4" s="9">
        <f t="shared" si="1"/>
        <v>0.3218297949</v>
      </c>
      <c r="F4" s="9">
        <f>E4/E5</f>
        <v>0.07266318986</v>
      </c>
    </row>
    <row r="5" ht="14.25" customHeight="1">
      <c r="E5" s="9">
        <f>SUM(E2:E4)</f>
        <v>4.429062301</v>
      </c>
    </row>
    <row r="6" ht="14.25" customHeight="1"/>
    <row r="7" ht="14.25" customHeight="1">
      <c r="A7" s="11" t="s">
        <v>9</v>
      </c>
      <c r="B7" s="9">
        <f t="shared" ref="B7:D7" si="2">SUM(B2:B4)</f>
        <v>1.366666667</v>
      </c>
      <c r="C7" s="9">
        <f t="shared" si="2"/>
        <v>6.2</v>
      </c>
      <c r="D7" s="9">
        <f t="shared" si="2"/>
        <v>12</v>
      </c>
      <c r="E7" s="22" t="s">
        <v>10</v>
      </c>
    </row>
    <row r="8" ht="14.25" customHeight="1">
      <c r="A8" s="13" t="s">
        <v>11</v>
      </c>
      <c r="B8" s="9">
        <f>B7*F2</f>
        <v>0.958792359</v>
      </c>
      <c r="C8" s="9">
        <f>C7*F3</f>
        <v>1.399844838</v>
      </c>
      <c r="D8" s="9">
        <f>D7*F4</f>
        <v>0.8719582783</v>
      </c>
      <c r="E8" s="23">
        <f>SUM(B8:D8)</f>
        <v>3.230595476</v>
      </c>
    </row>
    <row r="9" ht="14.25" customHeight="1"/>
    <row r="10" ht="14.25" customHeight="1">
      <c r="A10" s="8" t="s">
        <v>12</v>
      </c>
      <c r="B10" s="15">
        <f>(E8-3)/(3-1)</f>
        <v>0.1152977378</v>
      </c>
      <c r="D10" s="8" t="s">
        <v>13</v>
      </c>
      <c r="E10" s="9">
        <f>B10/E12*100</f>
        <v>19.8789203</v>
      </c>
    </row>
    <row r="11" ht="14.25" customHeight="1"/>
    <row r="12" ht="14.25" customHeight="1">
      <c r="D12" s="8" t="s">
        <v>14</v>
      </c>
      <c r="E12" s="16">
        <v>0.58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N1"/>
  </mergeCells>
  <conditionalFormatting sqref="E10">
    <cfRule type="cellIs" dxfId="0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3.0"/>
    <col customWidth="1" min="3" max="3" width="12.86"/>
    <col customWidth="1" min="4" max="4" width="15.14"/>
    <col customWidth="1" min="5" max="5" width="21.86"/>
    <col customWidth="1" min="6" max="6" width="11.0"/>
    <col customWidth="1" min="7" max="26" width="8.71"/>
  </cols>
  <sheetData>
    <row r="1" ht="72.75" customHeight="1">
      <c r="A1" s="17" t="s">
        <v>29</v>
      </c>
      <c r="B1" s="17" t="s">
        <v>21</v>
      </c>
      <c r="C1" s="17" t="s">
        <v>22</v>
      </c>
      <c r="D1" s="17" t="s">
        <v>23</v>
      </c>
      <c r="E1" s="4" t="s">
        <v>4</v>
      </c>
      <c r="F1" s="5" t="s">
        <v>5</v>
      </c>
      <c r="H1" s="6" t="s">
        <v>30</v>
      </c>
    </row>
    <row r="2" ht="14.25" customHeight="1">
      <c r="A2" s="9" t="s">
        <v>21</v>
      </c>
      <c r="B2" s="18">
        <v>1.0</v>
      </c>
      <c r="C2" s="18">
        <v>0.5</v>
      </c>
      <c r="D2" s="18">
        <v>0.11</v>
      </c>
      <c r="E2" s="9">
        <f t="shared" ref="E2:E4" si="1">POWER(B2*C2*D2, 1/3)</f>
        <v>0.3802952461</v>
      </c>
      <c r="F2" s="9">
        <f>E2/E5</f>
        <v>0.08946115265</v>
      </c>
    </row>
    <row r="3" ht="14.25" customHeight="1">
      <c r="A3" s="9" t="s">
        <v>22</v>
      </c>
      <c r="B3" s="18">
        <v>2.0</v>
      </c>
      <c r="C3" s="18">
        <v>1.0</v>
      </c>
      <c r="D3" s="18">
        <v>0.33</v>
      </c>
      <c r="E3" s="9">
        <f t="shared" si="1"/>
        <v>0.8706587691</v>
      </c>
      <c r="F3" s="9">
        <f>E3/E5</f>
        <v>0.2048149112</v>
      </c>
    </row>
    <row r="4" ht="14.25" customHeight="1">
      <c r="A4" s="9" t="s">
        <v>23</v>
      </c>
      <c r="B4" s="18">
        <v>9.0</v>
      </c>
      <c r="C4" s="18">
        <v>3.0</v>
      </c>
      <c r="D4" s="18">
        <v>1.0</v>
      </c>
      <c r="E4" s="9">
        <f t="shared" si="1"/>
        <v>3</v>
      </c>
      <c r="F4" s="9">
        <f>E4/E5</f>
        <v>0.7057239362</v>
      </c>
    </row>
    <row r="5" ht="14.25" customHeight="1">
      <c r="E5" s="9">
        <f>SUM(E2:E4)</f>
        <v>4.250954015</v>
      </c>
      <c r="F5" s="9"/>
    </row>
    <row r="6" ht="14.25" customHeight="1"/>
    <row r="7" ht="14.25" customHeight="1">
      <c r="A7" s="11" t="s">
        <v>9</v>
      </c>
      <c r="B7" s="9">
        <f t="shared" ref="B7:D7" si="2">SUM(B2:B4)</f>
        <v>12</v>
      </c>
      <c r="C7" s="9">
        <f t="shared" si="2"/>
        <v>4.5</v>
      </c>
      <c r="D7" s="9">
        <f t="shared" si="2"/>
        <v>1.44</v>
      </c>
      <c r="E7" s="12" t="s">
        <v>10</v>
      </c>
    </row>
    <row r="8" ht="14.25" customHeight="1">
      <c r="A8" s="13" t="s">
        <v>11</v>
      </c>
      <c r="B8" s="9">
        <f>B7*F2</f>
        <v>1.073533832</v>
      </c>
      <c r="C8" s="9">
        <f>C7*F3</f>
        <v>0.9216671004</v>
      </c>
      <c r="D8" s="9">
        <f>D7*F4</f>
        <v>1.016242468</v>
      </c>
      <c r="E8" s="28">
        <f>SUM(B8:D8)</f>
        <v>3.0114434</v>
      </c>
    </row>
    <row r="9" ht="14.25" customHeight="1"/>
    <row r="10" ht="14.25" customHeight="1">
      <c r="A10" s="8" t="s">
        <v>12</v>
      </c>
      <c r="B10" s="15">
        <f>(E8-3)/(3-1)</f>
        <v>0.005721700139</v>
      </c>
      <c r="D10" s="8" t="s">
        <v>13</v>
      </c>
      <c r="E10" s="9">
        <f>B10/E12*100</f>
        <v>0.986500024</v>
      </c>
    </row>
    <row r="11" ht="14.25" customHeight="1"/>
    <row r="12" ht="14.25" customHeight="1">
      <c r="D12" s="8" t="s">
        <v>14</v>
      </c>
      <c r="E12" s="16">
        <v>0.58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N1"/>
  </mergeCells>
  <conditionalFormatting sqref="E10">
    <cfRule type="cellIs" dxfId="0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9.86"/>
    <col customWidth="1" min="3" max="3" width="8.71"/>
    <col customWidth="1" min="4" max="4" width="15.14"/>
    <col customWidth="1" min="5" max="5" width="18.86"/>
    <col customWidth="1" min="6" max="6" width="19.71"/>
    <col customWidth="1" min="7" max="26" width="8.71"/>
  </cols>
  <sheetData>
    <row r="1" ht="90.0" customHeight="1">
      <c r="A1" s="17" t="s">
        <v>31</v>
      </c>
      <c r="B1" s="17" t="s">
        <v>21</v>
      </c>
      <c r="C1" s="17" t="s">
        <v>22</v>
      </c>
      <c r="D1" s="17" t="s">
        <v>23</v>
      </c>
      <c r="E1" s="4" t="s">
        <v>4</v>
      </c>
      <c r="F1" s="5" t="s">
        <v>5</v>
      </c>
      <c r="H1" s="6" t="s">
        <v>32</v>
      </c>
    </row>
    <row r="2" ht="14.25" customHeight="1">
      <c r="A2" s="9" t="s">
        <v>21</v>
      </c>
      <c r="B2" s="18">
        <v>1.0</v>
      </c>
      <c r="C2" s="18">
        <v>4.0</v>
      </c>
      <c r="D2" s="18">
        <v>6.0</v>
      </c>
      <c r="E2" s="9">
        <f t="shared" ref="E2:E4" si="1">POWER(B2*C2*D2, 1/3)</f>
        <v>2.884499141</v>
      </c>
      <c r="F2" s="9">
        <f>E2/E5</f>
        <v>0.6909607758</v>
      </c>
    </row>
    <row r="3" ht="14.25" customHeight="1">
      <c r="A3" s="9" t="s">
        <v>22</v>
      </c>
      <c r="B3" s="18">
        <v>0.25</v>
      </c>
      <c r="C3" s="18">
        <v>1.0</v>
      </c>
      <c r="D3" s="18">
        <v>3.0</v>
      </c>
      <c r="E3" s="9">
        <f t="shared" si="1"/>
        <v>0.9085602964</v>
      </c>
      <c r="F3" s="9">
        <f>E3/E5</f>
        <v>0.2176390065</v>
      </c>
    </row>
    <row r="4" ht="14.25" customHeight="1">
      <c r="A4" s="9" t="s">
        <v>23</v>
      </c>
      <c r="B4" s="18">
        <v>0.16667</v>
      </c>
      <c r="C4" s="18">
        <v>0.3333</v>
      </c>
      <c r="D4" s="18">
        <v>1.0</v>
      </c>
      <c r="E4" s="9">
        <f t="shared" si="1"/>
        <v>0.3815612384</v>
      </c>
      <c r="F4" s="9">
        <f>E4/E5</f>
        <v>0.09140021767</v>
      </c>
    </row>
    <row r="5" ht="14.25" customHeight="1">
      <c r="E5" s="9">
        <f>SUM(E2:E4)</f>
        <v>4.174620675</v>
      </c>
    </row>
    <row r="6" ht="14.25" customHeight="1"/>
    <row r="7" ht="14.25" customHeight="1">
      <c r="A7" s="11" t="s">
        <v>9</v>
      </c>
      <c r="B7" s="9">
        <f t="shared" ref="B7:D7" si="2">SUM(B2:B4)</f>
        <v>1.41667</v>
      </c>
      <c r="C7" s="9">
        <f t="shared" si="2"/>
        <v>5.3333</v>
      </c>
      <c r="D7" s="9">
        <f t="shared" si="2"/>
        <v>10</v>
      </c>
      <c r="E7" s="29" t="s">
        <v>10</v>
      </c>
    </row>
    <row r="8" ht="14.25" customHeight="1">
      <c r="A8" s="13" t="s">
        <v>11</v>
      </c>
      <c r="B8" s="9">
        <f>B7*F2</f>
        <v>0.9788634023</v>
      </c>
      <c r="C8" s="9">
        <f>C7*F3</f>
        <v>1.160734113</v>
      </c>
      <c r="D8" s="9">
        <f>D7*F4</f>
        <v>0.9140021767</v>
      </c>
      <c r="E8" s="28">
        <f>SUM(B8:D8)</f>
        <v>3.053599692</v>
      </c>
      <c r="F8" s="30"/>
    </row>
    <row r="9" ht="14.25" customHeight="1">
      <c r="E9" s="31"/>
    </row>
    <row r="10" ht="14.25" customHeight="1">
      <c r="A10" s="8" t="s">
        <v>12</v>
      </c>
      <c r="B10" s="15">
        <f>(E8-3)/(3-1)</f>
        <v>0.02679984622</v>
      </c>
      <c r="D10" s="8" t="s">
        <v>13</v>
      </c>
      <c r="E10" s="9">
        <f>B10/E12*100</f>
        <v>4.620663142</v>
      </c>
    </row>
    <row r="11" ht="14.25" customHeight="1"/>
    <row r="12" ht="14.25" customHeight="1">
      <c r="D12" s="8" t="s">
        <v>14</v>
      </c>
      <c r="E12" s="16">
        <v>0.58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1:O1"/>
  </mergeCells>
  <conditionalFormatting sqref="E10">
    <cfRule type="cellIs" dxfId="0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29"/>
    <col customWidth="1" min="3" max="3" width="24.0"/>
    <col customWidth="1" min="4" max="4" width="19.0"/>
    <col customWidth="1" min="5" max="5" width="15.57"/>
    <col customWidth="1" min="6" max="6" width="23.14"/>
    <col customWidth="1" min="7" max="26" width="8.71"/>
  </cols>
  <sheetData>
    <row r="1" ht="14.25" customHeight="1">
      <c r="B1" s="9" t="s">
        <v>8</v>
      </c>
      <c r="C1" s="9"/>
      <c r="D1" s="32" t="s">
        <v>33</v>
      </c>
      <c r="E1" s="33"/>
      <c r="F1" s="34"/>
    </row>
    <row r="2" ht="14.25" customHeight="1">
      <c r="B2" s="9" t="s">
        <v>34</v>
      </c>
      <c r="C2" s="35" t="s">
        <v>35</v>
      </c>
      <c r="D2" s="35" t="s">
        <v>21</v>
      </c>
      <c r="E2" s="35" t="s">
        <v>22</v>
      </c>
      <c r="F2" s="35" t="s">
        <v>23</v>
      </c>
    </row>
    <row r="3" ht="14.25" customHeight="1">
      <c r="A3" s="36" t="s">
        <v>1</v>
      </c>
      <c r="B3" s="17" t="s">
        <v>36</v>
      </c>
      <c r="C3" s="9">
        <f>'Акторы'!$F$2*1</f>
        <v>0.1436705513</v>
      </c>
      <c r="D3" s="9">
        <f>'Показатели усп (деканат)'!F2</f>
        <v>0.6555594296</v>
      </c>
      <c r="E3" s="9">
        <f>'Показатели усп (деканат)'!F3</f>
        <v>0.2493061346</v>
      </c>
      <c r="F3" s="9">
        <f>'Показатели усп (деканат)'!F4</f>
        <v>0.09513443579</v>
      </c>
    </row>
    <row r="4" ht="14.25" customHeight="1">
      <c r="A4" s="36" t="s">
        <v>37</v>
      </c>
      <c r="B4" s="9" t="s">
        <v>38</v>
      </c>
      <c r="C4" s="9">
        <f>'Акторы'!$F$3*1</f>
        <v>0.7780473701</v>
      </c>
      <c r="D4" s="9">
        <f>'Стипендия (студенты)'!F2</f>
        <v>0.05860473666</v>
      </c>
      <c r="E4" s="9">
        <f>'Стипендия (студенты)'!F3</f>
        <v>0.2399059653</v>
      </c>
      <c r="F4" s="9">
        <f>'Стипендия (студенты)'!F4</f>
        <v>0.701489298</v>
      </c>
    </row>
    <row r="5" ht="26.25" customHeight="1">
      <c r="A5" s="37" t="s">
        <v>39</v>
      </c>
      <c r="B5" s="17" t="s">
        <v>16</v>
      </c>
      <c r="C5" s="18">
        <f>'Акторы'!$F$4*'Администрация'!F2</f>
        <v>0.04986515802</v>
      </c>
      <c r="D5" s="9">
        <f>'Количество студентов (УУ)'!F2</f>
        <v>0.7015553846</v>
      </c>
      <c r="E5" s="9">
        <f>'Количество студентов (УУ)'!F3</f>
        <v>0.2257814255</v>
      </c>
      <c r="F5" s="9">
        <f>'Количество студентов (УУ)'!F4</f>
        <v>0.07266318986</v>
      </c>
    </row>
    <row r="6" ht="14.25" customHeight="1">
      <c r="A6" s="38"/>
      <c r="B6" s="17" t="s">
        <v>17</v>
      </c>
      <c r="C6" s="9">
        <f>'Акторы'!$F$4*'Администрация'!F3</f>
        <v>0.02021865691</v>
      </c>
      <c r="D6" s="9">
        <f>'Расходы (УУ)'!F2</f>
        <v>0.08946115265</v>
      </c>
      <c r="E6" s="9">
        <f>'Расходы (УУ)'!F3</f>
        <v>0.2048149112</v>
      </c>
      <c r="F6" s="9">
        <f>'Расходы (УУ)'!F4</f>
        <v>0.7057239362</v>
      </c>
    </row>
    <row r="7" ht="14.25" customHeight="1">
      <c r="A7" s="39"/>
      <c r="B7" s="17" t="s">
        <v>18</v>
      </c>
      <c r="C7" s="9">
        <f>'Акторы'!$F$4*'Администрация'!F4</f>
        <v>0.008198263693</v>
      </c>
      <c r="D7" s="9">
        <f>'Выполнение плана (УУ)'!F2</f>
        <v>0.6909607758</v>
      </c>
      <c r="E7" s="9">
        <f>'Выполнение плана (УУ)'!F3</f>
        <v>0.2176390065</v>
      </c>
      <c r="F7" s="9">
        <f>'Выполнение плана (УУ)'!F4</f>
        <v>0.09140021767</v>
      </c>
    </row>
    <row r="8" ht="14.25" customHeight="1">
      <c r="D8" s="32" t="s">
        <v>40</v>
      </c>
      <c r="E8" s="33"/>
      <c r="F8" s="34"/>
    </row>
    <row r="9" ht="14.25" customHeight="1">
      <c r="D9" s="9">
        <f>D3*C3+D4*C4+D5*C5+D6*C6+D7*C7</f>
        <v>0.182238479</v>
      </c>
      <c r="E9" s="9">
        <f>E3*C3+E4*C4+E5*C5+E6*C6+E7*C7</f>
        <v>0.239660126</v>
      </c>
      <c r="F9" s="9">
        <f>F3*C3+F4*C4+F5*C5+F6*C6+F7*C7</f>
        <v>0.578101395</v>
      </c>
    </row>
    <row r="10" ht="14.25" customHeight="1">
      <c r="D10" s="28" t="s">
        <v>41</v>
      </c>
    </row>
    <row r="11" ht="14.25" customHeight="1"/>
    <row r="12" ht="14.25" customHeight="1">
      <c r="A12" s="28" t="s">
        <v>42</v>
      </c>
      <c r="B12" s="40" t="s">
        <v>23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D1:F1"/>
    <mergeCell ref="A5:A7"/>
    <mergeCell ref="D8:F8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2024-04-18T15:03:04Z</dcterms:created>
  <dc:creator>Максим Кочергин</dc:creator>
</cp:coreProperties>
</file>