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WU 12th Semester\CSE495\"/>
    </mc:Choice>
  </mc:AlternateContent>
  <bookViews>
    <workbookView xWindow="0" yWindow="0" windowWidth="2049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7" i="1" l="1"/>
  <c r="C19" i="1"/>
  <c r="B19" i="1"/>
  <c r="D13" i="1"/>
  <c r="E13" i="1"/>
  <c r="F13" i="1"/>
  <c r="G13" i="1"/>
  <c r="H13" i="1"/>
  <c r="I13" i="1"/>
  <c r="J13" i="1"/>
  <c r="K13" i="1"/>
  <c r="L13" i="1"/>
  <c r="M13" i="1"/>
  <c r="C13" i="1"/>
  <c r="L5" i="1"/>
  <c r="L6" i="1"/>
  <c r="L7" i="1"/>
  <c r="L8" i="1"/>
  <c r="L9" i="1"/>
  <c r="L10" i="1"/>
  <c r="L11" i="1"/>
  <c r="L12" i="1"/>
  <c r="L4" i="1"/>
  <c r="K5" i="1"/>
  <c r="K6" i="1"/>
  <c r="K7" i="1"/>
  <c r="K8" i="1"/>
  <c r="K9" i="1"/>
  <c r="K10" i="1"/>
  <c r="K11" i="1"/>
  <c r="K12" i="1"/>
  <c r="K4" i="1"/>
  <c r="H5" i="1"/>
  <c r="H6" i="1"/>
  <c r="H7" i="1"/>
  <c r="H8" i="1"/>
  <c r="H9" i="1"/>
  <c r="H10" i="1"/>
  <c r="H11" i="1"/>
  <c r="H12" i="1"/>
  <c r="H4" i="1"/>
  <c r="G5" i="1"/>
  <c r="G6" i="1"/>
  <c r="G7" i="1"/>
  <c r="G8" i="1"/>
  <c r="G9" i="1"/>
  <c r="G10" i="1"/>
  <c r="G11" i="1"/>
  <c r="G12" i="1"/>
  <c r="G4" i="1"/>
  <c r="J4" i="1" l="1"/>
  <c r="M4" i="1" s="1"/>
  <c r="I4" i="1"/>
  <c r="F4" i="1"/>
  <c r="E4" i="1"/>
  <c r="J5" i="1"/>
  <c r="M5" i="1" s="1"/>
  <c r="J6" i="1"/>
  <c r="M6" i="1" s="1"/>
  <c r="J7" i="1"/>
  <c r="M7" i="1" s="1"/>
  <c r="J8" i="1"/>
  <c r="M8" i="1" s="1"/>
  <c r="J9" i="1"/>
  <c r="M9" i="1" s="1"/>
  <c r="J10" i="1"/>
  <c r="M10" i="1" s="1"/>
  <c r="J11" i="1"/>
  <c r="M11" i="1" s="1"/>
  <c r="J12" i="1"/>
  <c r="M12" i="1" s="1"/>
  <c r="F5" i="1"/>
  <c r="F6" i="1"/>
  <c r="F7" i="1"/>
  <c r="F8" i="1"/>
  <c r="F9" i="1"/>
  <c r="F10" i="1"/>
  <c r="F11" i="1"/>
  <c r="F12" i="1"/>
  <c r="E5" i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B17" i="1" l="1"/>
  <c r="I5" i="1"/>
  <c r="C17" i="1"/>
</calcChain>
</file>

<file path=xl/sharedStrings.xml><?xml version="1.0" encoding="utf-8"?>
<sst xmlns="http://schemas.openxmlformats.org/spreadsheetml/2006/main" count="21" uniqueCount="17">
  <si>
    <t>r=</t>
  </si>
  <si>
    <t>Year</t>
  </si>
  <si>
    <t>Cost</t>
  </si>
  <si>
    <t>Income</t>
  </si>
  <si>
    <t>at 12%</t>
  </si>
  <si>
    <t>at 15%</t>
  </si>
  <si>
    <t>IRR=?</t>
  </si>
  <si>
    <t>NPV =?</t>
  </si>
  <si>
    <t>BCR=?</t>
  </si>
  <si>
    <t xml:space="preserve"> Discount Factor For r=12%</t>
  </si>
  <si>
    <t>Discount Factor For r=15%</t>
  </si>
  <si>
    <t>PV of  Benefit</t>
  </si>
  <si>
    <t>PV of Benefit</t>
  </si>
  <si>
    <t>Cash Flow Benefits</t>
  </si>
  <si>
    <t>PV of Income</t>
  </si>
  <si>
    <t>PV of cost</t>
  </si>
  <si>
    <t>PV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</si>
</sst>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color rgb="FF000000"/>
      <name val="Arial"/>
      <scheme val="minor"/>
    </font>
    <font>
      <sz val="11"/>
      <color rgb="FF000000"/>
      <name val="Times New Roman"/>
      <family val="1"/>
    </font>
    <font>
      <sz val="11"/>
      <color rgb="FF37415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>
      <alignment horizontal="right"/>
    </xf>
    <xf numFmtId="9" fontId="1" fillId="5" borderId="0" xfId="0" applyNumberFormat="1" applyFont="1" applyFill="1" applyAlignment="1">
      <alignment horizontal="right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9" fontId="1" fillId="6" borderId="0" xfId="0" applyNumberFormat="1" applyFont="1" applyFill="1" applyAlignme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2" fontId="1" fillId="5" borderId="0" xfId="0" applyNumberFormat="1" applyFont="1" applyFill="1" applyAlignment="1"/>
    <xf numFmtId="2" fontId="1" fillId="6" borderId="0" xfId="0" applyNumberFormat="1" applyFont="1" applyFill="1" applyAlignment="1"/>
    <xf numFmtId="0" fontId="2" fillId="3" borderId="0" xfId="0" applyFont="1" applyFill="1" applyBorder="1" applyAlignment="1">
      <alignment horizontal="left"/>
    </xf>
    <xf numFmtId="2" fontId="1" fillId="0" borderId="0" xfId="0" applyNumberFormat="1" applyFont="1" applyAlignment="1"/>
    <xf numFmtId="0" fontId="3" fillId="7" borderId="0" xfId="0" applyFont="1" applyFill="1" applyAlignment="1"/>
    <xf numFmtId="0" fontId="3" fillId="6" borderId="0" xfId="0" applyFont="1" applyFill="1" applyAlignment="1"/>
    <xf numFmtId="0" fontId="1" fillId="4" borderId="0" xfId="0" applyFont="1" applyFill="1" applyAlignment="1">
      <alignment horizontal="left"/>
    </xf>
    <xf numFmtId="9" fontId="3" fillId="0" borderId="0" xfId="0" applyNumberFormat="1" applyFont="1"/>
    <xf numFmtId="8" fontId="3" fillId="7" borderId="0" xfId="0" applyNumberFormat="1" applyFont="1" applyFill="1" applyAlignment="1"/>
    <xf numFmtId="8" fontId="3" fillId="6" borderId="0" xfId="0" applyNumberFormat="1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9"/>
  <sheetViews>
    <sheetView tabSelected="1" workbookViewId="0">
      <selection activeCell="G4" sqref="G4"/>
    </sheetView>
  </sheetViews>
  <sheetFormatPr defaultColWidth="12.5703125" defaultRowHeight="15.75" customHeight="1" x14ac:dyDescent="0.25"/>
  <cols>
    <col min="1" max="4" width="12.5703125" style="1"/>
    <col min="5" max="5" width="17.42578125" style="1" customWidth="1"/>
    <col min="6" max="6" width="23.140625" style="1" customWidth="1"/>
    <col min="7" max="7" width="9.42578125" style="1" customWidth="1"/>
    <col min="8" max="8" width="13" style="1" customWidth="1"/>
    <col min="9" max="9" width="13.140625" style="1" customWidth="1"/>
    <col min="10" max="10" width="23.28515625" style="1" customWidth="1"/>
    <col min="11" max="11" width="10.140625" style="1" customWidth="1"/>
    <col min="12" max="12" width="12.42578125" style="1" customWidth="1"/>
    <col min="13" max="13" width="12.85546875" style="1" customWidth="1"/>
    <col min="14" max="14" width="13.5703125" style="1" customWidth="1"/>
    <col min="15" max="16384" width="12.5703125" style="1"/>
  </cols>
  <sheetData>
    <row r="1" spans="1:13" ht="15.75" customHeight="1" x14ac:dyDescent="0.25">
      <c r="F1" s="4"/>
      <c r="G1" s="4"/>
      <c r="H1" s="4"/>
      <c r="I1" s="4"/>
      <c r="J1" s="5"/>
      <c r="K1" s="5"/>
      <c r="L1" s="5"/>
      <c r="M1" s="5"/>
    </row>
    <row r="2" spans="1:13" ht="15.75" customHeight="1" x14ac:dyDescent="0.25">
      <c r="F2" s="2" t="s">
        <v>0</v>
      </c>
      <c r="G2" s="3">
        <v>0.12</v>
      </c>
      <c r="H2" s="2"/>
      <c r="I2" s="2"/>
      <c r="J2" s="7" t="s">
        <v>0</v>
      </c>
      <c r="K2" s="8">
        <v>0.15</v>
      </c>
      <c r="L2" s="7"/>
      <c r="M2" s="5"/>
    </row>
    <row r="3" spans="1:13" ht="33" customHeight="1" x14ac:dyDescent="0.25">
      <c r="B3" s="1" t="s">
        <v>1</v>
      </c>
      <c r="C3" s="1" t="s">
        <v>2</v>
      </c>
      <c r="D3" s="1" t="s">
        <v>3</v>
      </c>
      <c r="E3" s="9" t="s">
        <v>13</v>
      </c>
      <c r="F3" s="4" t="s">
        <v>9</v>
      </c>
      <c r="G3" s="4" t="s">
        <v>15</v>
      </c>
      <c r="H3" s="4" t="s">
        <v>14</v>
      </c>
      <c r="I3" s="4" t="s">
        <v>11</v>
      </c>
      <c r="J3" s="5" t="s">
        <v>10</v>
      </c>
      <c r="K3" s="5" t="s">
        <v>15</v>
      </c>
      <c r="L3" s="5" t="s">
        <v>16</v>
      </c>
      <c r="M3" s="5" t="s">
        <v>12</v>
      </c>
    </row>
    <row r="4" spans="1:13" ht="15.75" customHeight="1" x14ac:dyDescent="0.25">
      <c r="B4" s="6">
        <v>1</v>
      </c>
      <c r="C4" s="6">
        <v>100</v>
      </c>
      <c r="E4" s="10">
        <f>D4-C4</f>
        <v>-100</v>
      </c>
      <c r="F4" s="11">
        <f>1/((1+0.12)^B4)</f>
        <v>0.89285714285714279</v>
      </c>
      <c r="G4" s="11">
        <f>F4*C4</f>
        <v>89.285714285714278</v>
      </c>
      <c r="H4" s="11">
        <f>F4*D4</f>
        <v>0</v>
      </c>
      <c r="I4" s="11">
        <f>F4*E4</f>
        <v>-89.285714285714278</v>
      </c>
      <c r="J4" s="12">
        <f t="shared" ref="J4:J12" si="0">1/((1+0.15)^B4)</f>
        <v>0.86956521739130443</v>
      </c>
      <c r="K4" s="12">
        <f>J4*C4</f>
        <v>86.956521739130437</v>
      </c>
      <c r="L4" s="12">
        <f>J4*D4</f>
        <v>0</v>
      </c>
      <c r="M4" s="12">
        <f t="shared" ref="M4:M12" si="1">J4*E4</f>
        <v>-86.956521739130437</v>
      </c>
    </row>
    <row r="5" spans="1:13" ht="15.75" customHeight="1" x14ac:dyDescent="0.25">
      <c r="B5" s="6">
        <v>2</v>
      </c>
      <c r="C5" s="6">
        <v>200</v>
      </c>
      <c r="E5" s="10">
        <f t="shared" ref="E5:E12" si="2">D5-C5</f>
        <v>-200</v>
      </c>
      <c r="F5" s="11">
        <f t="shared" ref="F5:F12" si="3">1/((1+0.12)^B5)</f>
        <v>0.79719387755102034</v>
      </c>
      <c r="G5" s="11">
        <f t="shared" ref="G5:G12" si="4">F5*C5</f>
        <v>159.43877551020407</v>
      </c>
      <c r="H5" s="11">
        <f t="shared" ref="H5:H12" si="5">F5*D5</f>
        <v>0</v>
      </c>
      <c r="I5" s="11">
        <f t="shared" ref="I5:I12" si="6">E5*F5</f>
        <v>-159.43877551020407</v>
      </c>
      <c r="J5" s="12">
        <f t="shared" si="0"/>
        <v>0.7561436672967865</v>
      </c>
      <c r="K5" s="12">
        <f t="shared" ref="K5:K12" si="7">J5*C5</f>
        <v>151.2287334593573</v>
      </c>
      <c r="L5" s="12">
        <f t="shared" ref="L5:L12" si="8">J5*D5</f>
        <v>0</v>
      </c>
      <c r="M5" s="12">
        <f t="shared" si="1"/>
        <v>-151.2287334593573</v>
      </c>
    </row>
    <row r="6" spans="1:13" ht="15.75" customHeight="1" x14ac:dyDescent="0.25">
      <c r="B6" s="6">
        <v>3</v>
      </c>
      <c r="C6" s="6">
        <v>500</v>
      </c>
      <c r="E6" s="10">
        <f t="shared" si="2"/>
        <v>-500</v>
      </c>
      <c r="F6" s="11">
        <f t="shared" si="3"/>
        <v>0.71178024781341087</v>
      </c>
      <c r="G6" s="11">
        <f t="shared" si="4"/>
        <v>355.89012390670541</v>
      </c>
      <c r="H6" s="11">
        <f t="shared" si="5"/>
        <v>0</v>
      </c>
      <c r="I6" s="11">
        <f t="shared" si="6"/>
        <v>-355.89012390670541</v>
      </c>
      <c r="J6" s="12">
        <f t="shared" si="0"/>
        <v>0.65751623243198831</v>
      </c>
      <c r="K6" s="12">
        <f t="shared" si="7"/>
        <v>328.75811621599416</v>
      </c>
      <c r="L6" s="12">
        <f t="shared" si="8"/>
        <v>0</v>
      </c>
      <c r="M6" s="12">
        <f t="shared" si="1"/>
        <v>-328.75811621599416</v>
      </c>
    </row>
    <row r="7" spans="1:13" ht="15.75" customHeight="1" x14ac:dyDescent="0.25">
      <c r="B7" s="6">
        <v>4</v>
      </c>
      <c r="C7" s="6">
        <v>200</v>
      </c>
      <c r="D7" s="6">
        <v>100</v>
      </c>
      <c r="E7" s="10">
        <f t="shared" si="2"/>
        <v>-100</v>
      </c>
      <c r="F7" s="11">
        <f t="shared" si="3"/>
        <v>0.63551807840483121</v>
      </c>
      <c r="G7" s="11">
        <f t="shared" si="4"/>
        <v>127.10361568096624</v>
      </c>
      <c r="H7" s="11">
        <f t="shared" si="5"/>
        <v>63.551807840483121</v>
      </c>
      <c r="I7" s="11">
        <f t="shared" si="6"/>
        <v>-63.551807840483121</v>
      </c>
      <c r="J7" s="12">
        <f t="shared" si="0"/>
        <v>0.57175324559303342</v>
      </c>
      <c r="K7" s="12">
        <f t="shared" si="7"/>
        <v>114.35064911860668</v>
      </c>
      <c r="L7" s="12">
        <f t="shared" si="8"/>
        <v>57.175324559303341</v>
      </c>
      <c r="M7" s="12">
        <f t="shared" si="1"/>
        <v>-57.175324559303341</v>
      </c>
    </row>
    <row r="8" spans="1:13" ht="15.75" customHeight="1" x14ac:dyDescent="0.25">
      <c r="B8" s="6">
        <v>5</v>
      </c>
      <c r="D8" s="6">
        <v>200</v>
      </c>
      <c r="E8" s="10">
        <f t="shared" si="2"/>
        <v>200</v>
      </c>
      <c r="F8" s="11">
        <f t="shared" si="3"/>
        <v>0.56742685571859919</v>
      </c>
      <c r="G8" s="11">
        <f t="shared" si="4"/>
        <v>0</v>
      </c>
      <c r="H8" s="11">
        <f t="shared" si="5"/>
        <v>113.48537114371983</v>
      </c>
      <c r="I8" s="11">
        <f t="shared" si="6"/>
        <v>113.48537114371983</v>
      </c>
      <c r="J8" s="12">
        <f t="shared" si="0"/>
        <v>0.49717673529828987</v>
      </c>
      <c r="K8" s="12">
        <f t="shared" si="7"/>
        <v>0</v>
      </c>
      <c r="L8" s="12">
        <f t="shared" si="8"/>
        <v>99.435347059657971</v>
      </c>
      <c r="M8" s="12">
        <f t="shared" si="1"/>
        <v>99.435347059657971</v>
      </c>
    </row>
    <row r="9" spans="1:13" ht="15.75" customHeight="1" x14ac:dyDescent="0.25">
      <c r="B9" s="6">
        <v>6</v>
      </c>
      <c r="D9" s="6">
        <v>300</v>
      </c>
      <c r="E9" s="10">
        <f t="shared" si="2"/>
        <v>300</v>
      </c>
      <c r="F9" s="11">
        <f t="shared" si="3"/>
        <v>0.50663112117732068</v>
      </c>
      <c r="G9" s="11">
        <f t="shared" si="4"/>
        <v>0</v>
      </c>
      <c r="H9" s="11">
        <f t="shared" si="5"/>
        <v>151.98933635319619</v>
      </c>
      <c r="I9" s="11">
        <f t="shared" si="6"/>
        <v>151.98933635319619</v>
      </c>
      <c r="J9" s="12">
        <f t="shared" si="0"/>
        <v>0.43232759591155645</v>
      </c>
      <c r="K9" s="12">
        <f t="shared" si="7"/>
        <v>0</v>
      </c>
      <c r="L9" s="12">
        <f t="shared" si="8"/>
        <v>129.69827877346694</v>
      </c>
      <c r="M9" s="12">
        <f t="shared" si="1"/>
        <v>129.69827877346694</v>
      </c>
    </row>
    <row r="10" spans="1:13" ht="15.75" customHeight="1" x14ac:dyDescent="0.25">
      <c r="B10" s="6">
        <v>7</v>
      </c>
      <c r="D10" s="6">
        <v>200</v>
      </c>
      <c r="E10" s="10">
        <f t="shared" si="2"/>
        <v>200</v>
      </c>
      <c r="F10" s="11">
        <f t="shared" si="3"/>
        <v>0.45234921533689343</v>
      </c>
      <c r="G10" s="11">
        <f t="shared" si="4"/>
        <v>0</v>
      </c>
      <c r="H10" s="11">
        <f t="shared" si="5"/>
        <v>90.46984306737869</v>
      </c>
      <c r="I10" s="11">
        <f t="shared" si="6"/>
        <v>90.46984306737869</v>
      </c>
      <c r="J10" s="12">
        <f t="shared" si="0"/>
        <v>0.37593703992309269</v>
      </c>
      <c r="K10" s="12">
        <f t="shared" si="7"/>
        <v>0</v>
      </c>
      <c r="L10" s="12">
        <f t="shared" si="8"/>
        <v>75.187407984618531</v>
      </c>
      <c r="M10" s="12">
        <f t="shared" si="1"/>
        <v>75.187407984618531</v>
      </c>
    </row>
    <row r="11" spans="1:13" ht="15.75" customHeight="1" x14ac:dyDescent="0.25">
      <c r="B11" s="6">
        <v>8</v>
      </c>
      <c r="D11" s="6">
        <v>300</v>
      </c>
      <c r="E11" s="10">
        <f t="shared" si="2"/>
        <v>300</v>
      </c>
      <c r="F11" s="11">
        <f t="shared" si="3"/>
        <v>0.4038832279793691</v>
      </c>
      <c r="G11" s="11">
        <f t="shared" si="4"/>
        <v>0</v>
      </c>
      <c r="H11" s="11">
        <f t="shared" si="5"/>
        <v>121.16496839381072</v>
      </c>
      <c r="I11" s="11">
        <f t="shared" si="6"/>
        <v>121.16496839381072</v>
      </c>
      <c r="J11" s="12">
        <f t="shared" si="0"/>
        <v>0.32690177384616753</v>
      </c>
      <c r="K11" s="12">
        <f t="shared" si="7"/>
        <v>0</v>
      </c>
      <c r="L11" s="12">
        <f t="shared" si="8"/>
        <v>98.070532153850266</v>
      </c>
      <c r="M11" s="12">
        <f t="shared" si="1"/>
        <v>98.070532153850266</v>
      </c>
    </row>
    <row r="12" spans="1:13" ht="15.75" customHeight="1" x14ac:dyDescent="0.25">
      <c r="B12" s="6">
        <v>9</v>
      </c>
      <c r="D12" s="6">
        <v>400</v>
      </c>
      <c r="E12" s="10">
        <f t="shared" si="2"/>
        <v>400</v>
      </c>
      <c r="F12" s="11">
        <f t="shared" si="3"/>
        <v>0.36061002498157957</v>
      </c>
      <c r="G12" s="11">
        <f t="shared" si="4"/>
        <v>0</v>
      </c>
      <c r="H12" s="11">
        <f t="shared" si="5"/>
        <v>144.24400999263182</v>
      </c>
      <c r="I12" s="11">
        <f t="shared" si="6"/>
        <v>144.24400999263182</v>
      </c>
      <c r="J12" s="12">
        <f t="shared" si="0"/>
        <v>0.28426241204014574</v>
      </c>
      <c r="K12" s="12">
        <f t="shared" si="7"/>
        <v>0</v>
      </c>
      <c r="L12" s="12">
        <f t="shared" si="8"/>
        <v>113.70496481605829</v>
      </c>
      <c r="M12" s="12">
        <f t="shared" si="1"/>
        <v>113.70496481605829</v>
      </c>
    </row>
    <row r="13" spans="1:13" ht="15.75" customHeight="1" x14ac:dyDescent="0.25">
      <c r="C13" s="1">
        <f>SUM(C4:C12)</f>
        <v>1000</v>
      </c>
      <c r="D13" s="1">
        <f t="shared" ref="D13:M13" si="9">SUM(D4:D12)</f>
        <v>1500</v>
      </c>
      <c r="E13" s="1">
        <f t="shared" si="9"/>
        <v>500</v>
      </c>
      <c r="F13" s="4">
        <f t="shared" si="9"/>
        <v>5.3282497918201672</v>
      </c>
      <c r="G13" s="4">
        <f t="shared" si="9"/>
        <v>731.71822938358991</v>
      </c>
      <c r="H13" s="4">
        <f t="shared" si="9"/>
        <v>684.90533679122041</v>
      </c>
      <c r="I13" s="4">
        <f t="shared" si="9"/>
        <v>-46.812892592369536</v>
      </c>
      <c r="J13" s="5">
        <f t="shared" si="9"/>
        <v>4.7715839197323655</v>
      </c>
      <c r="K13" s="5">
        <f t="shared" si="9"/>
        <v>681.29402053308866</v>
      </c>
      <c r="L13" s="5">
        <f t="shared" si="9"/>
        <v>573.27185534695536</v>
      </c>
      <c r="M13" s="5">
        <f t="shared" si="9"/>
        <v>-108.02216518613335</v>
      </c>
    </row>
    <row r="14" spans="1:13" ht="15.75" customHeight="1" x14ac:dyDescent="0.25">
      <c r="E14" s="13"/>
      <c r="I14" s="14"/>
      <c r="K14" s="14"/>
      <c r="L14" s="14"/>
      <c r="M14" s="14"/>
    </row>
    <row r="15" spans="1:13" ht="15" x14ac:dyDescent="0.25">
      <c r="B15" s="15" t="s">
        <v>4</v>
      </c>
      <c r="C15" s="16" t="s">
        <v>5</v>
      </c>
    </row>
    <row r="16" spans="1:13" ht="15" x14ac:dyDescent="0.25">
      <c r="A16" s="17" t="s">
        <v>6</v>
      </c>
      <c r="B16" s="15" t="s">
        <v>7</v>
      </c>
      <c r="C16" s="16" t="s">
        <v>7</v>
      </c>
    </row>
    <row r="17" spans="1:3" ht="15" x14ac:dyDescent="0.25">
      <c r="A17" s="18">
        <f>IRR(E4:E12)</f>
        <v>0.1019532643157226</v>
      </c>
      <c r="B17" s="19">
        <f>NPV(0.12,E4:E12)</f>
        <v>-46.812892592369742</v>
      </c>
      <c r="C17" s="20">
        <f>NPV(0.15,E4:E12)</f>
        <v>-108.02216518613326</v>
      </c>
    </row>
    <row r="18" spans="1:3" ht="15" x14ac:dyDescent="0.25">
      <c r="B18" s="15" t="s">
        <v>8</v>
      </c>
      <c r="C18" s="16" t="s">
        <v>8</v>
      </c>
    </row>
    <row r="19" spans="1:3" ht="15.75" customHeight="1" x14ac:dyDescent="0.25">
      <c r="B19" s="21">
        <f>H13/G13</f>
        <v>0.93602333423918471</v>
      </c>
      <c r="C19" s="5">
        <f>L13/K13</f>
        <v>0.84144559921190887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2023-11-08T15:14:49Z</dcterms:created>
  <dcterms:modified xsi:type="dcterms:W3CDTF">2023-11-08T15:56:03Z</dcterms:modified>
</cp:coreProperties>
</file>