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CA932C1-B39C-4D1D-9596-9C3C884EFFC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4" i="1" l="1"/>
  <c r="B44" i="1"/>
  <c r="A44" i="1"/>
  <c r="D35" i="1"/>
  <c r="C35" i="1"/>
  <c r="B35" i="1"/>
  <c r="A35" i="1"/>
  <c r="B12" i="1" l="1"/>
  <c r="B11" i="1"/>
  <c r="B10" i="1"/>
  <c r="B9" i="1"/>
</calcChain>
</file>

<file path=xl/sharedStrings.xml><?xml version="1.0" encoding="utf-8"?>
<sst xmlns="http://schemas.openxmlformats.org/spreadsheetml/2006/main" count="69" uniqueCount="50">
  <si>
    <t>ВЛО</t>
  </si>
  <si>
    <t>ВИО</t>
  </si>
  <si>
    <t>ВВД</t>
  </si>
  <si>
    <t>ВЫВ</t>
  </si>
  <si>
    <t>ЗАП</t>
  </si>
  <si>
    <t>C++</t>
  </si>
  <si>
    <t>Средний</t>
  </si>
  <si>
    <t>УЕФ0 =</t>
  </si>
  <si>
    <t>УЕФФ =</t>
  </si>
  <si>
    <t>ПФР =</t>
  </si>
  <si>
    <t>ОТВЕТ =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</si>
  <si>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</si>
  <si>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</si>
  <si>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</si>
  <si>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</si>
  <si>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</si>
  <si>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</si>
  <si>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</si>
  <si>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</si>
  <si>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</si>
  <si>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</si>
  <si>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</si>
  <si>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</si>
  <si>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</si>
  <si>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</si>
  <si>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</si>
  <si>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</si>
  <si>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</si>
  <si>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B1</t>
  </si>
  <si>
    <t>НОВ</t>
  </si>
  <si>
    <t>СОГЛ</t>
  </si>
  <si>
    <t>УР</t>
  </si>
  <si>
    <t>КОЛЛ</t>
  </si>
  <si>
    <t>ТЗР</t>
  </si>
  <si>
    <t>Номинальный</t>
  </si>
  <si>
    <t>Высокий</t>
  </si>
  <si>
    <t>Низкий</t>
  </si>
  <si>
    <t>Значения</t>
  </si>
  <si>
    <t>Трудоемкость</t>
  </si>
  <si>
    <t>Длительность</t>
  </si>
  <si>
    <t>Задание 1</t>
  </si>
  <si>
    <t>Задание 2</t>
  </si>
  <si>
    <t>Задание 5</t>
  </si>
  <si>
    <t>Вес</t>
  </si>
  <si>
    <t>Оценка</t>
  </si>
  <si>
    <t xml:space="preserve">Продукт </t>
  </si>
  <si>
    <t>Продукт Вар 1</t>
  </si>
  <si>
    <t>Цена</t>
  </si>
  <si>
    <t>Итоговый</t>
  </si>
  <si>
    <t>Оценка своя
(вар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</si>
</sst>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16" fontId="0" fillId="0" borderId="0" xfId="0" applyNumberFormat="1"/>
    <xf numFmtId="2" fontId="0" fillId="0" borderId="0" xfId="1" applyNumberFormat="1" applyFont="1"/>
    <xf numFmtId="0" fontId="0" fillId="3" borderId="0" xfId="0" applyFill="1"/>
    <xf numFmtId="2" fontId="0" fillId="3" borderId="0" xfId="1" applyNumberFormat="1" applyFont="1" applyFill="1"/>
    <xf numFmtId="0" fontId="2" fillId="0" borderId="0" xfId="0" applyFont="1"/>
    <xf numFmtId="0" fontId="0" fillId="0" borderId="0" xfId="0" applyAlignment="1">
      <alignment wrapText="1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abSelected="1" topLeftCell="A31" zoomScale="88" workbookViewId="0">
      <selection activeCell="E45" sqref="E45"/>
    </sheetView>
  </sheetViews>
  <sheetFormatPr defaultRowHeight="14.5" x14ac:dyDescent="0.35"/>
  <cols>
    <col min="1" max="1" width="10" customWidth="1"/>
    <col min="2" max="2" width="12.54296875" customWidth="1"/>
    <col min="4" max="4" width="12.08984375" customWidth="1"/>
    <col min="6" max="6" width="13.7265625" customWidth="1"/>
  </cols>
  <sheetData>
    <row r="1" spans="1:9" x14ac:dyDescent="0.35">
      <c r="A1" s="4" t="s">
        <v>40</v>
      </c>
      <c r="C1" t="s">
        <v>6</v>
      </c>
    </row>
    <row r="2" spans="1:9" x14ac:dyDescent="0.35">
      <c r="A2" t="s">
        <v>0</v>
      </c>
      <c r="B2">
        <v>20</v>
      </c>
      <c r="C2">
        <v>10</v>
      </c>
    </row>
    <row r="3" spans="1:9" x14ac:dyDescent="0.35">
      <c r="A3" t="s">
        <v>1</v>
      </c>
      <c r="B3">
        <v>12</v>
      </c>
      <c r="C3">
        <v>7</v>
      </c>
    </row>
    <row r="4" spans="1:9" x14ac:dyDescent="0.35">
      <c r="A4" t="s">
        <v>2</v>
      </c>
      <c r="B4">
        <v>20</v>
      </c>
      <c r="C4">
        <v>4</v>
      </c>
    </row>
    <row r="5" spans="1:9" x14ac:dyDescent="0.35">
      <c r="A5" t="s">
        <v>3</v>
      </c>
      <c r="B5">
        <v>15</v>
      </c>
      <c r="C5">
        <v>5</v>
      </c>
    </row>
    <row r="6" spans="1:9" x14ac:dyDescent="0.35">
      <c r="A6" t="s">
        <v>4</v>
      </c>
      <c r="B6">
        <v>18</v>
      </c>
      <c r="C6">
        <v>4</v>
      </c>
    </row>
    <row r="7" spans="1:9" x14ac:dyDescent="0.35">
      <c r="A7" t="s">
        <v>5</v>
      </c>
      <c r="B7">
        <v>80</v>
      </c>
    </row>
    <row r="9" spans="1:9" x14ac:dyDescent="0.35">
      <c r="A9" s="1" t="s">
        <v>7</v>
      </c>
      <c r="B9" s="1">
        <f>B2*10+B3*C3</f>
        <v>284</v>
      </c>
    </row>
    <row r="10" spans="1:9" x14ac:dyDescent="0.35">
      <c r="A10" s="1" t="s">
        <v>8</v>
      </c>
      <c r="B10" s="1">
        <f>B4*C4 +B5*C5+B6*C6</f>
        <v>227</v>
      </c>
    </row>
    <row r="11" spans="1:9" x14ac:dyDescent="0.35">
      <c r="A11" s="1" t="s">
        <v>9</v>
      </c>
      <c r="B11" s="1">
        <f>B9+B10</f>
        <v>511</v>
      </c>
    </row>
    <row r="12" spans="1:9" ht="15.5" customHeight="1" x14ac:dyDescent="0.35">
      <c r="A12" s="1" t="s">
        <v>10</v>
      </c>
      <c r="B12" s="1">
        <f>B11*80</f>
        <v>40880</v>
      </c>
    </row>
    <row r="13" spans="1:9" x14ac:dyDescent="0.35">
      <c r="F13" s="2"/>
    </row>
    <row r="15" spans="1:9" x14ac:dyDescent="0.35">
      <c r="A15" s="5" t="s">
        <v>41</v>
      </c>
      <c r="B15" s="3" t="s">
        <v>28</v>
      </c>
      <c r="C15" s="3" t="s">
        <v>37</v>
      </c>
      <c r="D15" s="3"/>
      <c r="E15" s="3"/>
      <c r="F15" s="3"/>
      <c r="G15" s="3"/>
      <c r="H15" s="3"/>
      <c r="I15" s="3"/>
    </row>
    <row r="16" spans="1:9" x14ac:dyDescent="0.35">
      <c r="A16" s="3" t="s">
        <v>11</v>
      </c>
      <c r="B16" s="3" t="s">
        <v>34</v>
      </c>
      <c r="C16" s="3">
        <v>1</v>
      </c>
      <c r="D16" s="3"/>
      <c r="E16" s="3" t="s">
        <v>29</v>
      </c>
      <c r="F16" s="3" t="s">
        <v>34</v>
      </c>
      <c r="G16" s="3">
        <v>3.72</v>
      </c>
      <c r="H16" s="3"/>
      <c r="I16" s="3"/>
    </row>
    <row r="17" spans="1:9" x14ac:dyDescent="0.35">
      <c r="A17" s="3" t="s">
        <v>12</v>
      </c>
      <c r="B17" s="3" t="s">
        <v>35</v>
      </c>
      <c r="C17" s="3">
        <v>0.88</v>
      </c>
      <c r="D17" s="3"/>
      <c r="E17" s="3" t="s">
        <v>30</v>
      </c>
      <c r="F17" s="3" t="s">
        <v>36</v>
      </c>
      <c r="G17" s="3">
        <v>4.05</v>
      </c>
      <c r="H17" s="3"/>
      <c r="I17" s="3"/>
    </row>
    <row r="18" spans="1:9" x14ac:dyDescent="0.35">
      <c r="A18" s="3" t="s">
        <v>13</v>
      </c>
      <c r="B18" s="3" t="s">
        <v>36</v>
      </c>
      <c r="C18" s="3">
        <v>1.1000000000000001</v>
      </c>
      <c r="D18" s="3"/>
      <c r="E18" s="3" t="s">
        <v>31</v>
      </c>
      <c r="F18" s="3" t="s">
        <v>34</v>
      </c>
      <c r="G18" s="3">
        <v>4.24</v>
      </c>
      <c r="H18" s="3"/>
      <c r="I18" s="3"/>
    </row>
    <row r="19" spans="1:9" x14ac:dyDescent="0.35">
      <c r="A19" s="3" t="s">
        <v>14</v>
      </c>
      <c r="B19" s="3" t="s">
        <v>34</v>
      </c>
      <c r="C19" s="3">
        <v>1</v>
      </c>
      <c r="D19" s="3"/>
      <c r="E19" s="3" t="s">
        <v>32</v>
      </c>
      <c r="F19" s="3" t="s">
        <v>36</v>
      </c>
      <c r="G19" s="3">
        <v>4.38</v>
      </c>
      <c r="H19" s="3"/>
      <c r="I19" s="3"/>
    </row>
    <row r="20" spans="1:9" x14ac:dyDescent="0.35">
      <c r="A20" s="3" t="s">
        <v>15</v>
      </c>
      <c r="B20" s="3" t="s">
        <v>34</v>
      </c>
      <c r="C20" s="3">
        <v>1</v>
      </c>
      <c r="D20" s="3"/>
      <c r="E20" s="3" t="s">
        <v>33</v>
      </c>
      <c r="F20" s="3" t="s">
        <v>35</v>
      </c>
      <c r="G20" s="3">
        <v>3.12</v>
      </c>
      <c r="H20" s="3"/>
      <c r="I20" s="3"/>
    </row>
    <row r="21" spans="1:9" x14ac:dyDescent="0.35">
      <c r="A21" s="3" t="s">
        <v>16</v>
      </c>
      <c r="B21" s="3" t="s">
        <v>35</v>
      </c>
      <c r="C21" s="3">
        <v>0.9</v>
      </c>
      <c r="D21" s="3"/>
      <c r="E21" s="3"/>
      <c r="F21" s="3"/>
      <c r="G21" s="3"/>
      <c r="H21" s="3"/>
      <c r="I21" s="3"/>
    </row>
    <row r="22" spans="1:9" x14ac:dyDescent="0.35">
      <c r="A22" s="3" t="s">
        <v>17</v>
      </c>
      <c r="B22" s="3" t="s">
        <v>34</v>
      </c>
      <c r="C22" s="3">
        <v>1</v>
      </c>
      <c r="D22" s="3"/>
      <c r="E22" s="3"/>
      <c r="F22" s="3"/>
      <c r="G22" s="3"/>
      <c r="H22" s="3"/>
      <c r="I22" s="3"/>
    </row>
    <row r="23" spans="1:9" x14ac:dyDescent="0.35">
      <c r="A23" s="3" t="s">
        <v>18</v>
      </c>
      <c r="B23" s="3" t="s">
        <v>34</v>
      </c>
      <c r="C23" s="3">
        <v>1</v>
      </c>
      <c r="D23" s="3"/>
      <c r="E23" s="3"/>
      <c r="F23" s="3"/>
      <c r="G23" s="3"/>
      <c r="H23" s="3"/>
      <c r="I23" s="3"/>
    </row>
    <row r="24" spans="1:9" x14ac:dyDescent="0.35">
      <c r="A24" s="3" t="s">
        <v>19</v>
      </c>
      <c r="B24" s="3" t="s">
        <v>36</v>
      </c>
      <c r="C24" s="3">
        <v>1.0900000000000001</v>
      </c>
      <c r="D24" s="3"/>
      <c r="E24" s="3"/>
      <c r="F24" s="3"/>
      <c r="G24" s="3"/>
      <c r="H24" s="3"/>
      <c r="I24" s="3"/>
    </row>
    <row r="25" spans="1:9" x14ac:dyDescent="0.35">
      <c r="A25" s="3" t="s">
        <v>20</v>
      </c>
      <c r="B25" s="3" t="s">
        <v>34</v>
      </c>
      <c r="C25" s="3">
        <v>1</v>
      </c>
      <c r="D25" s="3"/>
      <c r="E25" s="3"/>
      <c r="F25" s="3"/>
      <c r="G25" s="3"/>
      <c r="H25" s="3"/>
      <c r="I25" s="3"/>
    </row>
    <row r="26" spans="1:9" x14ac:dyDescent="0.35">
      <c r="A26" s="3" t="s">
        <v>21</v>
      </c>
      <c r="B26" s="3" t="s">
        <v>34</v>
      </c>
      <c r="C26" s="3">
        <v>1</v>
      </c>
      <c r="D26" s="3"/>
      <c r="E26" s="3"/>
      <c r="F26" s="3"/>
      <c r="G26" s="3"/>
      <c r="H26" s="3"/>
      <c r="I26" s="3"/>
    </row>
    <row r="27" spans="1:9" x14ac:dyDescent="0.35">
      <c r="A27" s="3" t="s">
        <v>22</v>
      </c>
      <c r="B27" s="3" t="s">
        <v>36</v>
      </c>
      <c r="C27" s="3">
        <v>0.87</v>
      </c>
      <c r="D27" s="3"/>
      <c r="E27" s="3"/>
      <c r="F27" s="3"/>
      <c r="G27" s="3"/>
      <c r="H27" s="3"/>
      <c r="I27" s="3"/>
    </row>
    <row r="28" spans="1:9" x14ac:dyDescent="0.35">
      <c r="A28" s="3" t="s">
        <v>23</v>
      </c>
      <c r="B28" s="3" t="s">
        <v>35</v>
      </c>
      <c r="C28" s="3">
        <v>1.1000000000000001</v>
      </c>
      <c r="D28" s="3"/>
      <c r="E28" s="3"/>
      <c r="F28" s="3"/>
      <c r="G28" s="3"/>
      <c r="H28" s="3"/>
      <c r="I28" s="3"/>
    </row>
    <row r="29" spans="1:9" x14ac:dyDescent="0.35">
      <c r="A29" s="3" t="s">
        <v>24</v>
      </c>
      <c r="B29" s="3" t="s">
        <v>35</v>
      </c>
      <c r="C29" s="3">
        <v>1.17</v>
      </c>
      <c r="D29" s="3"/>
      <c r="E29" s="3"/>
      <c r="F29" s="3"/>
      <c r="G29" s="3"/>
      <c r="H29" s="3"/>
      <c r="I29" s="3"/>
    </row>
    <row r="30" spans="1:9" x14ac:dyDescent="0.35">
      <c r="A30" s="3" t="s">
        <v>25</v>
      </c>
      <c r="B30" s="3" t="s">
        <v>34</v>
      </c>
      <c r="C30" s="3">
        <v>1</v>
      </c>
      <c r="D30" s="3"/>
      <c r="E30" s="3"/>
      <c r="F30" s="3"/>
      <c r="G30" s="3"/>
      <c r="H30" s="3"/>
      <c r="I30" s="3"/>
    </row>
    <row r="31" spans="1:9" x14ac:dyDescent="0.35">
      <c r="A31" s="3" t="s">
        <v>26</v>
      </c>
      <c r="B31" s="3" t="s">
        <v>35</v>
      </c>
      <c r="C31" s="3">
        <v>1.1100000000000001</v>
      </c>
      <c r="D31" s="3"/>
      <c r="E31" s="3"/>
      <c r="F31" s="3"/>
      <c r="G31" s="3"/>
      <c r="H31" s="3"/>
      <c r="I31" s="3"/>
    </row>
    <row r="32" spans="1:9" x14ac:dyDescent="0.35">
      <c r="A32" s="3" t="s">
        <v>27</v>
      </c>
      <c r="B32" s="3" t="s">
        <v>35</v>
      </c>
      <c r="C32" s="3">
        <v>1.07</v>
      </c>
      <c r="D32" s="3"/>
      <c r="E32" s="3"/>
      <c r="F32" s="3"/>
      <c r="G32" s="3"/>
      <c r="H32" s="3"/>
      <c r="I32" s="3"/>
    </row>
    <row r="34" spans="1:5" x14ac:dyDescent="0.35">
      <c r="B34" s="3" t="s">
        <v>38</v>
      </c>
      <c r="D34" t="s">
        <v>39</v>
      </c>
    </row>
    <row r="35" spans="1:5" x14ac:dyDescent="0.35">
      <c r="A35" s="1">
        <f>0.91+0.01*(SUM(G16:G20))</f>
        <v>1.1051</v>
      </c>
      <c r="B35" s="1">
        <f>2.94*A35*(C16*C17*C18*C19*C20*C21*C22*C23*C24*C25*C26*C27*C28*C29*C30*C31*C32)</f>
        <v>4.1029651675625551</v>
      </c>
      <c r="C35" s="1">
        <f>0.28+0.02*0.01*(SUM(G16:G20))</f>
        <v>0.28390200000000004</v>
      </c>
      <c r="D35" s="1">
        <f>3.67*POWER(B35,C35)</f>
        <v>5.4793086425751465</v>
      </c>
    </row>
    <row r="37" spans="1:5" ht="29" x14ac:dyDescent="0.35">
      <c r="A37" s="4" t="s">
        <v>42</v>
      </c>
      <c r="B37" t="s">
        <v>44</v>
      </c>
      <c r="C37" t="s">
        <v>43</v>
      </c>
      <c r="D37" s="7" t="s">
        <v>49</v>
      </c>
      <c r="E37" t="s">
        <v>47</v>
      </c>
    </row>
    <row r="38" spans="1:5" x14ac:dyDescent="0.35">
      <c r="B38">
        <v>8</v>
      </c>
      <c r="C38">
        <v>0.2</v>
      </c>
      <c r="D38">
        <v>6</v>
      </c>
      <c r="E38">
        <v>7600</v>
      </c>
    </row>
    <row r="39" spans="1:5" ht="15.5" x14ac:dyDescent="0.35">
      <c r="B39">
        <v>6</v>
      </c>
      <c r="C39" s="6">
        <v>0.2</v>
      </c>
      <c r="D39">
        <v>4</v>
      </c>
    </row>
    <row r="40" spans="1:5" ht="15.5" x14ac:dyDescent="0.35">
      <c r="B40">
        <v>5</v>
      </c>
      <c r="C40" s="6">
        <v>0.3</v>
      </c>
      <c r="D40">
        <v>7</v>
      </c>
    </row>
    <row r="41" spans="1:5" ht="15.5" x14ac:dyDescent="0.35">
      <c r="B41">
        <v>9</v>
      </c>
      <c r="C41" s="6">
        <v>0.15</v>
      </c>
      <c r="D41">
        <v>8</v>
      </c>
    </row>
    <row r="42" spans="1:5" ht="15.5" x14ac:dyDescent="0.35">
      <c r="B42">
        <v>6</v>
      </c>
      <c r="C42" s="6">
        <v>0.15</v>
      </c>
      <c r="D42">
        <v>8</v>
      </c>
    </row>
    <row r="43" spans="1:5" x14ac:dyDescent="0.35">
      <c r="A43" t="s">
        <v>45</v>
      </c>
      <c r="B43" t="s">
        <v>46</v>
      </c>
      <c r="C43" t="s">
        <v>48</v>
      </c>
    </row>
    <row r="44" spans="1:5" x14ac:dyDescent="0.35">
      <c r="A44" s="1">
        <f>B38*C38+B39*C39+B40*C40+B41*C41+B42*C42</f>
        <v>6.5500000000000007</v>
      </c>
      <c r="B44" s="1">
        <f>D38*C38+D39*C39+D40*C40+D41*C41+D42*C42</f>
        <v>6.5</v>
      </c>
      <c r="C44" s="1">
        <f>E38/A44*B44</f>
        <v>7541.9847328244268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2015-06-05T18:19:34Z</dcterms:created>
  <dcterms:modified xsi:type="dcterms:W3CDTF">2022-12-19T14:56:55Z</dcterms:modified>
</cp:coreProperties>
</file>