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Новая папка\"/>
    </mc:Choice>
  </mc:AlternateContent>
  <xr:revisionPtr revIDLastSave="0" documentId="13_ncr:1_{48C320D2-ED5B-49D5-89E9-F15A562E1C6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  <sheet name="Лист2" sheetId="2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Лист1!$D$13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7" i="2" l="1"/>
  <c r="I106" i="2" l="1"/>
  <c r="I107" i="2"/>
  <c r="O95" i="2"/>
  <c r="O96" i="2"/>
  <c r="C106" i="2" l="1"/>
  <c r="C107" i="2"/>
  <c r="C79" i="2"/>
  <c r="C80" i="2"/>
  <c r="C35" i="2"/>
  <c r="K23" i="1" l="1"/>
  <c r="K24" i="1" s="1"/>
  <c r="N22" i="1"/>
  <c r="N23" i="1" s="1"/>
  <c r="J15" i="1"/>
  <c r="K16" i="1"/>
  <c r="K15" i="1"/>
  <c r="J16" i="1"/>
  <c r="N24" i="1" l="1"/>
  <c r="D25" i="1"/>
  <c r="D24" i="1"/>
  <c r="D23" i="1"/>
  <c r="D20" i="1"/>
  <c r="D19" i="1"/>
  <c r="D18" i="1"/>
  <c r="D15" i="1"/>
  <c r="D14" i="1"/>
  <c r="D13" i="1"/>
  <c r="F23" i="1"/>
  <c r="F18" i="1"/>
  <c r="F13" i="1"/>
  <c r="G13" i="1" l="1"/>
  <c r="G18" i="1"/>
  <c r="G23" i="1" l="1"/>
</calcChain>
</file>

<file path=xl/sharedStrings.xml><?xml version="1.0" encoding="utf-8"?>
<sst xmlns="http://schemas.openxmlformats.org/spreadsheetml/2006/main" count="542" uniqueCount="70">
  <si>
    <t>100 шт</t>
  </si>
  <si>
    <t>10 шт</t>
  </si>
  <si>
    <t>Осколки древней реликвии</t>
  </si>
  <si>
    <t>Старинная каменная печать</t>
  </si>
  <si>
    <t>Орейская руническая плита</t>
  </si>
  <si>
    <t>8 шт</t>
  </si>
  <si>
    <t>26 шт</t>
  </si>
  <si>
    <t>64 шт</t>
  </si>
  <si>
    <t>Рынок</t>
  </si>
  <si>
    <t>Цена</t>
  </si>
  <si>
    <t>1 шт</t>
  </si>
  <si>
    <t>Итог</t>
  </si>
  <si>
    <t>Расходы</t>
  </si>
  <si>
    <t>Кристалл арктуса (Мясо)</t>
  </si>
  <si>
    <t>Кристалл арктуса (Руны)</t>
  </si>
  <si>
    <t>Кристалл арктуса (Рыба)</t>
  </si>
  <si>
    <t>Свежая орейская вырезка</t>
  </si>
  <si>
    <t>Плотная кожа</t>
  </si>
  <si>
    <t>Свежее мясо</t>
  </si>
  <si>
    <t>Орейский золотистый карп</t>
  </si>
  <si>
    <t>Крупная жемчужина</t>
  </si>
  <si>
    <t>Мелкая ребешка</t>
  </si>
  <si>
    <t>40 шт</t>
  </si>
  <si>
    <t>80 шт</t>
  </si>
  <si>
    <t>Rimorro</t>
  </si>
  <si>
    <t>Epheya</t>
  </si>
  <si>
    <t>Kesha</t>
  </si>
  <si>
    <t>Sivilart</t>
  </si>
  <si>
    <t>Крафт</t>
  </si>
  <si>
    <t>Итог:</t>
  </si>
  <si>
    <t>Голда:</t>
  </si>
  <si>
    <t>Продажа:</t>
  </si>
  <si>
    <t>Руб:</t>
  </si>
  <si>
    <t>Передача:</t>
  </si>
  <si>
    <t>Покупка:</t>
  </si>
  <si>
    <t>Комиссия:</t>
  </si>
  <si>
    <t>A</t>
  </si>
  <si>
    <t>B</t>
  </si>
  <si>
    <t>C</t>
  </si>
  <si>
    <t>D</t>
  </si>
  <si>
    <t>E</t>
  </si>
  <si>
    <t>M</t>
  </si>
  <si>
    <t>di</t>
  </si>
  <si>
    <t>dj</t>
  </si>
  <si>
    <t>H0=</t>
  </si>
  <si>
    <t>Корень:</t>
  </si>
  <si>
    <t>0[5]</t>
  </si>
  <si>
    <t>0[16]</t>
  </si>
  <si>
    <t>0[0]</t>
  </si>
  <si>
    <t>0[11]</t>
  </si>
  <si>
    <t>0[25]</t>
  </si>
  <si>
    <t>0[20]</t>
  </si>
  <si>
    <t>0[10]</t>
  </si>
  <si>
    <t>H1 =</t>
  </si>
  <si>
    <t>H1*=</t>
  </si>
  <si>
    <t>Нельзя поставить M</t>
  </si>
  <si>
    <t>H2*=</t>
  </si>
  <si>
    <t>H2=</t>
  </si>
  <si>
    <t>0[22]</t>
  </si>
  <si>
    <t>0[∞]</t>
  </si>
  <si>
    <t>H3=</t>
  </si>
  <si>
    <t>H3*=</t>
  </si>
  <si>
    <t>H4=</t>
  </si>
  <si>
    <t>H4*=</t>
  </si>
  <si>
    <t>∞</t>
  </si>
  <si>
    <t>0[6]</t>
  </si>
  <si>
    <t>H3*</t>
  </si>
  <si>
    <t>H3</t>
  </si>
  <si>
    <t>H2</t>
  </si>
  <si>
    <t>H2*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</si>
</sst>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48">
    <border>
      <left/>
      <right/>
      <top/>
      <bottom/>
      <diagonal/>
    </border>
    <border>
      <left style="thin">
        <color theme="1" tint="0.14999847407452621"/>
      </left>
      <right/>
      <top/>
      <bottom/>
      <diagonal/>
    </border>
    <border>
      <left/>
      <right style="thin">
        <color theme="1" tint="0.14999847407452621"/>
      </right>
      <top/>
      <bottom/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/>
      <right style="thin">
        <color theme="1" tint="0.14999847407452621"/>
      </right>
      <top/>
      <bottom style="thin">
        <color theme="1" tint="0.1499984740745262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4" tint="-0.249977111117893"/>
      </bottom>
      <diagonal/>
    </border>
    <border>
      <left/>
      <right style="thin">
        <color theme="1"/>
      </right>
      <top style="thin">
        <color theme="1"/>
      </top>
      <bottom style="thin">
        <color theme="4" tint="-0.249977111117893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0" xfId="0" applyBorder="1"/>
    <xf numFmtId="0" fontId="0" fillId="0" borderId="8" xfId="0" applyBorder="1"/>
    <xf numFmtId="0" fontId="0" fillId="3" borderId="9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10" xfId="0" applyBorder="1"/>
    <xf numFmtId="0" fontId="0" fillId="0" borderId="11" xfId="0" applyBorder="1"/>
    <xf numFmtId="0" fontId="0" fillId="3" borderId="12" xfId="0" applyFill="1" applyBorder="1"/>
    <xf numFmtId="0" fontId="0" fillId="3" borderId="13" xfId="0" applyFill="1" applyBorder="1"/>
    <xf numFmtId="0" fontId="0" fillId="0" borderId="14" xfId="0" applyBorder="1"/>
    <xf numFmtId="0" fontId="0" fillId="0" borderId="15" xfId="0" applyFill="1" applyBorder="1"/>
    <xf numFmtId="0" fontId="0" fillId="0" borderId="14" xfId="0" applyFill="1" applyBorder="1"/>
    <xf numFmtId="0" fontId="0" fillId="0" borderId="15" xfId="0" applyBorder="1"/>
    <xf numFmtId="0" fontId="0" fillId="0" borderId="16" xfId="0" applyBorder="1"/>
    <xf numFmtId="0" fontId="0" fillId="2" borderId="17" xfId="0" applyFill="1" applyBorder="1"/>
    <xf numFmtId="0" fontId="0" fillId="2" borderId="18" xfId="0" applyFill="1" applyBorder="1"/>
    <xf numFmtId="0" fontId="0" fillId="4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2" borderId="37" xfId="0" applyFill="1" applyBorder="1"/>
    <xf numFmtId="0" fontId="0" fillId="0" borderId="38" xfId="0" applyBorder="1"/>
    <xf numFmtId="0" fontId="0" fillId="0" borderId="38" xfId="0" applyFill="1" applyBorder="1"/>
    <xf numFmtId="0" fontId="0" fillId="5" borderId="38" xfId="0" applyFill="1" applyBorder="1"/>
    <xf numFmtId="0" fontId="0" fillId="4" borderId="38" xfId="0" applyFill="1" applyBorder="1"/>
    <xf numFmtId="0" fontId="0" fillId="3" borderId="38" xfId="0" applyFill="1" applyBorder="1"/>
    <xf numFmtId="0" fontId="0" fillId="3" borderId="0" xfId="0" applyFill="1"/>
    <xf numFmtId="0" fontId="0" fillId="0" borderId="39" xfId="0" applyFill="1" applyBorder="1"/>
    <xf numFmtId="0" fontId="0" fillId="0" borderId="41" xfId="0" applyBorder="1"/>
    <xf numFmtId="0" fontId="0" fillId="4" borderId="42" xfId="0" applyFill="1" applyBorder="1"/>
    <xf numFmtId="0" fontId="0" fillId="0" borderId="40" xfId="0" applyBorder="1"/>
    <xf numFmtId="0" fontId="0" fillId="6" borderId="38" xfId="0" applyFill="1" applyBorder="1"/>
    <xf numFmtId="0" fontId="0" fillId="7" borderId="38" xfId="0" applyFill="1" applyBorder="1"/>
    <xf numFmtId="0" fontId="0" fillId="0" borderId="0" xfId="0" applyFill="1"/>
    <xf numFmtId="0" fontId="0" fillId="2" borderId="38" xfId="0" applyFill="1" applyBorder="1"/>
    <xf numFmtId="0" fontId="0" fillId="4" borderId="43" xfId="0" applyFill="1" applyBorder="1"/>
    <xf numFmtId="0" fontId="0" fillId="8" borderId="38" xfId="0" applyFill="1" applyBorder="1"/>
    <xf numFmtId="0" fontId="0" fillId="9" borderId="38" xfId="0" applyFill="1" applyBorder="1"/>
    <xf numFmtId="0" fontId="0" fillId="4" borderId="0" xfId="0" applyFill="1" applyBorder="1"/>
    <xf numFmtId="0" fontId="0" fillId="10" borderId="38" xfId="0" applyFill="1" applyBorder="1"/>
    <xf numFmtId="0" fontId="0" fillId="4" borderId="44" xfId="0" applyFill="1" applyBorder="1"/>
    <xf numFmtId="0" fontId="0" fillId="0" borderId="39" xfId="0" applyBorder="1"/>
    <xf numFmtId="0" fontId="0" fillId="4" borderId="45" xfId="0" applyFill="1" applyBorder="1"/>
    <xf numFmtId="0" fontId="0" fillId="0" borderId="46" xfId="0" applyBorder="1"/>
    <xf numFmtId="0" fontId="0" fillId="0" borderId="47" xfId="0" applyBorder="1"/>
    <xf numFmtId="0" fontId="0" fillId="11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429453</xdr:colOff>
      <xdr:row>0</xdr:row>
      <xdr:rowOff>0</xdr:rowOff>
    </xdr:from>
    <xdr:to>
      <xdr:col>17</xdr:col>
      <xdr:colOff>101601</xdr:colOff>
      <xdr:row>5</xdr:row>
      <xdr:rowOff>152400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6AC6EF7-421B-4132-A86F-E5E728410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0053" y="0"/>
          <a:ext cx="2720148" cy="1073150"/>
        </a:xfrm>
        <a:prstGeom prst="rect">
          <a:avLst/>
        </a:prstGeom>
      </xdr:spPr>
    </xdr:pic>
    <xdr:clientData/>
  </xdr:twoCellAnchor>
  <xdr:twoCellAnchor editAs="oneCell">
    <xdr:from>
      <xdr:col>12</xdr:col>
      <xdr:colOff>432553</xdr:colOff>
      <xdr:row>5</xdr:row>
      <xdr:rowOff>133350</xdr:rowOff>
    </xdr:from>
    <xdr:to>
      <xdr:col>17</xdr:col>
      <xdr:colOff>101303</xdr:colOff>
      <xdr:row>11</xdr:row>
      <xdr:rowOff>69850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667C6BD0-6A4C-4487-B154-4AF2920F8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3153" y="1066800"/>
          <a:ext cx="2716750" cy="1054100"/>
        </a:xfrm>
        <a:prstGeom prst="rect">
          <a:avLst/>
        </a:prstGeom>
      </xdr:spPr>
    </xdr:pic>
    <xdr:clientData/>
  </xdr:twoCellAnchor>
  <xdr:twoCellAnchor editAs="oneCell">
    <xdr:from>
      <xdr:col>12</xdr:col>
      <xdr:colOff>433398</xdr:colOff>
      <xdr:row>11</xdr:row>
      <xdr:rowOff>44450</xdr:rowOff>
    </xdr:from>
    <xdr:to>
      <xdr:col>17</xdr:col>
      <xdr:colOff>158426</xdr:colOff>
      <xdr:row>17</xdr:row>
      <xdr:rowOff>19050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4D8743DB-BFA4-445B-B768-21425FD3E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43998" y="2108200"/>
          <a:ext cx="2773028" cy="1111250"/>
        </a:xfrm>
        <a:prstGeom prst="rect">
          <a:avLst/>
        </a:prstGeom>
      </xdr:spPr>
    </xdr:pic>
    <xdr:clientData/>
  </xdr:twoCellAnchor>
  <xdr:oneCellAnchor>
    <xdr:from>
      <xdr:col>3</xdr:col>
      <xdr:colOff>548618</xdr:colOff>
      <xdr:row>0</xdr:row>
      <xdr:rowOff>668</xdr:rowOff>
    </xdr:from>
    <xdr:ext cx="143532" cy="189832"/>
    <xdr:pic>
      <xdr:nvPicPr>
        <xdr:cNvPr id="10" name="Рисунок 9">
          <a:extLst>
            <a:ext uri="{FF2B5EF4-FFF2-40B4-BE49-F238E27FC236}">
              <a16:creationId xmlns:a16="http://schemas.microsoft.com/office/drawing/2014/main" id="{F6C23FB4-15BD-4846-8311-374219A30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83918" y="668"/>
          <a:ext cx="143532" cy="18983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264583</xdr:colOff>
      <xdr:row>108</xdr:row>
      <xdr:rowOff>79376</xdr:rowOff>
    </xdr:from>
    <xdr:to>
      <xdr:col>12</xdr:col>
      <xdr:colOff>277813</xdr:colOff>
      <xdr:row>126</xdr:row>
      <xdr:rowOff>31075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E8AC590-6543-4CF2-8D18-3247C3FD3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5833" y="20081876"/>
          <a:ext cx="3664480" cy="328544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20</xdr:col>
      <xdr:colOff>170781</xdr:colOff>
      <xdr:row>24</xdr:row>
      <xdr:rowOff>140896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F26EE56-3463-409E-8650-FC17712C5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2868" y="747059"/>
          <a:ext cx="6847619" cy="387619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4</xdr:row>
      <xdr:rowOff>0</xdr:rowOff>
    </xdr:from>
    <xdr:to>
      <xdr:col>33</xdr:col>
      <xdr:colOff>135224</xdr:colOff>
      <xdr:row>41</xdr:row>
      <xdr:rowOff>3992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4794F8F-BE41-4218-8B6A-6D4B52FEC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46691" y="747059"/>
          <a:ext cx="7419048" cy="6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topLeftCell="A4" zoomScale="79" workbookViewId="0">
      <selection activeCell="I26" sqref="I26"/>
    </sheetView>
  </sheetViews>
  <sheetFormatPr defaultRowHeight="14.5" x14ac:dyDescent="0.35"/>
  <cols>
    <col min="1" max="1" width="26" customWidth="1"/>
    <col min="3" max="3" width="8.7265625" customWidth="1"/>
    <col min="4" max="4" width="10" customWidth="1"/>
    <col min="9" max="10" width="9.36328125" customWidth="1"/>
  </cols>
  <sheetData>
    <row r="1" spans="1:11" x14ac:dyDescent="0.35">
      <c r="A1" s="7" t="s">
        <v>8</v>
      </c>
      <c r="B1" s="7"/>
      <c r="D1" s="19" t="s">
        <v>9</v>
      </c>
    </row>
    <row r="2" spans="1:11" x14ac:dyDescent="0.35">
      <c r="A2" s="33" t="s">
        <v>4</v>
      </c>
      <c r="B2" s="33" t="s">
        <v>1</v>
      </c>
      <c r="D2" s="20">
        <v>32</v>
      </c>
    </row>
    <row r="3" spans="1:11" x14ac:dyDescent="0.35">
      <c r="A3" s="6" t="s">
        <v>3</v>
      </c>
      <c r="B3" s="30" t="s">
        <v>1</v>
      </c>
      <c r="D3" s="20">
        <v>5</v>
      </c>
    </row>
    <row r="4" spans="1:11" x14ac:dyDescent="0.35">
      <c r="A4" s="6" t="s">
        <v>2</v>
      </c>
      <c r="B4" s="30" t="s">
        <v>0</v>
      </c>
      <c r="D4" s="20">
        <v>107</v>
      </c>
    </row>
    <row r="5" spans="1:11" x14ac:dyDescent="0.35">
      <c r="A5" s="6" t="s">
        <v>16</v>
      </c>
      <c r="B5" s="30" t="s">
        <v>1</v>
      </c>
      <c r="D5" s="20">
        <v>30</v>
      </c>
      <c r="F5" s="6"/>
    </row>
    <row r="6" spans="1:11" x14ac:dyDescent="0.35">
      <c r="A6" s="6" t="s">
        <v>17</v>
      </c>
      <c r="B6" s="30" t="s">
        <v>1</v>
      </c>
      <c r="D6" s="20">
        <v>7</v>
      </c>
    </row>
    <row r="7" spans="1:11" x14ac:dyDescent="0.35">
      <c r="A7" s="6" t="s">
        <v>18</v>
      </c>
      <c r="B7" s="30" t="s">
        <v>0</v>
      </c>
      <c r="D7" s="20">
        <v>88</v>
      </c>
      <c r="E7" s="6"/>
      <c r="F7" s="6"/>
    </row>
    <row r="8" spans="1:11" x14ac:dyDescent="0.35">
      <c r="A8" s="6" t="s">
        <v>19</v>
      </c>
      <c r="B8" s="30" t="s">
        <v>1</v>
      </c>
      <c r="D8" s="20">
        <v>6</v>
      </c>
      <c r="F8" s="6"/>
    </row>
    <row r="9" spans="1:11" x14ac:dyDescent="0.35">
      <c r="A9" s="6" t="s">
        <v>20</v>
      </c>
      <c r="B9" s="30" t="s">
        <v>1</v>
      </c>
      <c r="D9" s="20">
        <v>2</v>
      </c>
      <c r="E9" s="18"/>
      <c r="F9" s="6"/>
      <c r="G9" s="6"/>
    </row>
    <row r="10" spans="1:11" ht="15" thickBot="1" x14ac:dyDescent="0.4">
      <c r="A10" s="34" t="s">
        <v>21</v>
      </c>
      <c r="B10" s="34" t="s">
        <v>0</v>
      </c>
      <c r="C10" s="6"/>
      <c r="D10" s="21">
        <v>109</v>
      </c>
      <c r="E10" s="18"/>
      <c r="F10" s="16"/>
      <c r="G10" s="17"/>
      <c r="H10" s="6"/>
    </row>
    <row r="11" spans="1:11" ht="15" thickBot="1" x14ac:dyDescent="0.4">
      <c r="A11" s="6"/>
      <c r="B11" s="6"/>
      <c r="C11" s="6"/>
      <c r="D11" s="22"/>
      <c r="E11" s="15"/>
      <c r="F11" s="23"/>
      <c r="G11" s="24"/>
      <c r="H11" s="6"/>
      <c r="J11" t="s">
        <v>28</v>
      </c>
    </row>
    <row r="12" spans="1:11" ht="15" thickBot="1" x14ac:dyDescent="0.4">
      <c r="A12" s="27" t="s">
        <v>14</v>
      </c>
      <c r="B12" s="28" t="s">
        <v>10</v>
      </c>
      <c r="D12" s="5">
        <v>11</v>
      </c>
      <c r="F12" s="11" t="s">
        <v>11</v>
      </c>
      <c r="G12" s="12" t="s">
        <v>12</v>
      </c>
    </row>
    <row r="13" spans="1:11" ht="15" thickBot="1" x14ac:dyDescent="0.4">
      <c r="A13" s="29" t="s">
        <v>4</v>
      </c>
      <c r="B13" s="30" t="s">
        <v>5</v>
      </c>
      <c r="D13" s="8">
        <f>D2*0.8</f>
        <v>25.6</v>
      </c>
      <c r="F13" s="13">
        <f>D12*30-30</f>
        <v>300</v>
      </c>
      <c r="G13" s="14">
        <f>D13+D14+D15+205</f>
        <v>312.08000000000004</v>
      </c>
    </row>
    <row r="14" spans="1:11" x14ac:dyDescent="0.35">
      <c r="A14" s="29" t="s">
        <v>3</v>
      </c>
      <c r="B14" s="30" t="s">
        <v>6</v>
      </c>
      <c r="D14" s="9">
        <f>D3*2.6</f>
        <v>13</v>
      </c>
    </row>
    <row r="15" spans="1:11" ht="15" thickBot="1" x14ac:dyDescent="0.4">
      <c r="A15" s="31" t="s">
        <v>2</v>
      </c>
      <c r="B15" s="32" t="s">
        <v>7</v>
      </c>
      <c r="D15" s="10">
        <f>D4*0.64</f>
        <v>68.48</v>
      </c>
      <c r="J15">
        <f>F13*20</f>
        <v>6000</v>
      </c>
      <c r="K15">
        <f>G13*18</f>
        <v>5617.4400000000005</v>
      </c>
    </row>
    <row r="16" spans="1:11" ht="15" thickBot="1" x14ac:dyDescent="0.4">
      <c r="G16" s="6"/>
      <c r="J16">
        <f>F13*20</f>
        <v>6000</v>
      </c>
      <c r="K16">
        <f>G13*20</f>
        <v>6241.6</v>
      </c>
    </row>
    <row r="17" spans="1:15" ht="15" thickBot="1" x14ac:dyDescent="0.4">
      <c r="A17" s="27" t="s">
        <v>13</v>
      </c>
      <c r="B17" s="28" t="s">
        <v>10</v>
      </c>
      <c r="C17" s="6"/>
      <c r="D17" s="5">
        <v>11</v>
      </c>
      <c r="F17" s="11" t="s">
        <v>11</v>
      </c>
      <c r="G17" s="12" t="s">
        <v>12</v>
      </c>
    </row>
    <row r="18" spans="1:15" ht="15" thickBot="1" x14ac:dyDescent="0.4">
      <c r="A18" s="29" t="s">
        <v>16</v>
      </c>
      <c r="B18" s="30" t="s">
        <v>1</v>
      </c>
      <c r="D18" s="8">
        <f>D5</f>
        <v>30</v>
      </c>
      <c r="F18" s="13">
        <f>D17*30-30</f>
        <v>300</v>
      </c>
      <c r="G18" s="14">
        <f>D18+D19+D20+205</f>
        <v>333.4</v>
      </c>
    </row>
    <row r="19" spans="1:15" x14ac:dyDescent="0.35">
      <c r="A19" s="29" t="s">
        <v>17</v>
      </c>
      <c r="B19" s="30" t="s">
        <v>22</v>
      </c>
      <c r="D19" s="9">
        <f>D6*4</f>
        <v>28</v>
      </c>
      <c r="J19" t="s">
        <v>30</v>
      </c>
      <c r="K19" t="s">
        <v>24</v>
      </c>
      <c r="L19" t="s">
        <v>25</v>
      </c>
      <c r="M19" t="s">
        <v>26</v>
      </c>
      <c r="N19" t="s">
        <v>27</v>
      </c>
    </row>
    <row r="20" spans="1:15" ht="15" thickBot="1" x14ac:dyDescent="0.4">
      <c r="A20" s="31" t="s">
        <v>18</v>
      </c>
      <c r="B20" s="32" t="s">
        <v>23</v>
      </c>
      <c r="D20" s="10">
        <f>D7*0.8</f>
        <v>70.400000000000006</v>
      </c>
      <c r="K20">
        <v>0</v>
      </c>
      <c r="L20">
        <v>44500</v>
      </c>
      <c r="M20">
        <v>0</v>
      </c>
      <c r="N20">
        <v>0</v>
      </c>
    </row>
    <row r="21" spans="1:15" ht="15" thickBot="1" x14ac:dyDescent="0.4"/>
    <row r="22" spans="1:15" ht="15" thickBot="1" x14ac:dyDescent="0.4">
      <c r="A22" s="25" t="s">
        <v>15</v>
      </c>
      <c r="B22" s="26" t="s">
        <v>10</v>
      </c>
      <c r="D22" s="5">
        <v>11</v>
      </c>
      <c r="F22" s="11" t="s">
        <v>11</v>
      </c>
      <c r="G22" s="12" t="s">
        <v>12</v>
      </c>
      <c r="J22" s="35" t="s">
        <v>34</v>
      </c>
      <c r="K22" s="36">
        <v>42000</v>
      </c>
      <c r="M22" s="35" t="s">
        <v>29</v>
      </c>
      <c r="N22" s="36">
        <f>K20+L20+M20+N20</f>
        <v>44500</v>
      </c>
    </row>
    <row r="23" spans="1:15" ht="15" thickBot="1" x14ac:dyDescent="0.4">
      <c r="A23" s="1" t="s">
        <v>19</v>
      </c>
      <c r="B23" s="2" t="s">
        <v>1</v>
      </c>
      <c r="D23" s="8">
        <f>D8</f>
        <v>6</v>
      </c>
      <c r="F23" s="13">
        <f>D22*30-30</f>
        <v>300</v>
      </c>
      <c r="G23" s="14">
        <f>D23+D24+D25+205</f>
        <v>306.2</v>
      </c>
      <c r="J23" s="37" t="s">
        <v>35</v>
      </c>
      <c r="K23" s="38">
        <f>K22*0.05</f>
        <v>2100</v>
      </c>
      <c r="M23" s="37" t="s">
        <v>31</v>
      </c>
      <c r="N23" s="38">
        <f>N22-N22*0.05</f>
        <v>42275</v>
      </c>
      <c r="O23">
        <v>33440</v>
      </c>
    </row>
    <row r="24" spans="1:15" ht="15" thickBot="1" x14ac:dyDescent="0.4">
      <c r="A24" s="1" t="s">
        <v>20</v>
      </c>
      <c r="B24" s="2" t="s">
        <v>22</v>
      </c>
      <c r="D24" s="9">
        <f>D9*4</f>
        <v>8</v>
      </c>
      <c r="J24" s="39" t="s">
        <v>33</v>
      </c>
      <c r="K24" s="40">
        <f>K22+K23</f>
        <v>44100</v>
      </c>
      <c r="M24" s="39" t="s">
        <v>32</v>
      </c>
      <c r="N24" s="40">
        <f>N23/1000*16.8</f>
        <v>710.22</v>
      </c>
    </row>
    <row r="25" spans="1:15" ht="15" thickBot="1" x14ac:dyDescent="0.4">
      <c r="A25" s="3" t="s">
        <v>21</v>
      </c>
      <c r="B25" s="4" t="s">
        <v>23</v>
      </c>
      <c r="D25" s="10">
        <f>D10*0.8</f>
        <v>87.2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0C918-9BC8-47D6-9DA8-8728D48E1F4A}">
  <dimension ref="A5:T146"/>
  <sheetViews>
    <sheetView topLeftCell="A34" zoomScale="68" workbookViewId="0">
      <selection activeCell="M32" sqref="M32"/>
    </sheetView>
  </sheetViews>
  <sheetFormatPr defaultRowHeight="14.5" x14ac:dyDescent="0.35"/>
  <sheetData>
    <row r="5" spans="2:8" x14ac:dyDescent="0.35">
      <c r="B5" s="41"/>
      <c r="C5" s="41" t="s">
        <v>36</v>
      </c>
      <c r="D5" s="41" t="s">
        <v>37</v>
      </c>
      <c r="E5" s="41" t="s">
        <v>38</v>
      </c>
      <c r="F5" s="41" t="s">
        <v>39</v>
      </c>
      <c r="G5" s="41" t="s">
        <v>40</v>
      </c>
      <c r="H5" s="42" t="s">
        <v>42</v>
      </c>
    </row>
    <row r="6" spans="2:8" x14ac:dyDescent="0.35">
      <c r="B6" s="41" t="s">
        <v>36</v>
      </c>
      <c r="C6" s="41" t="s">
        <v>41</v>
      </c>
      <c r="D6" s="43">
        <v>12</v>
      </c>
      <c r="E6" s="41">
        <v>48</v>
      </c>
      <c r="F6" s="41">
        <v>53</v>
      </c>
      <c r="G6" s="41">
        <v>50</v>
      </c>
      <c r="H6" s="42">
        <v>12</v>
      </c>
    </row>
    <row r="7" spans="2:8" x14ac:dyDescent="0.35">
      <c r="B7" s="41" t="s">
        <v>37</v>
      </c>
      <c r="C7" s="43">
        <v>12</v>
      </c>
      <c r="D7" s="41" t="s">
        <v>41</v>
      </c>
      <c r="E7" s="41">
        <v>37</v>
      </c>
      <c r="F7" s="41">
        <v>54</v>
      </c>
      <c r="G7" s="41">
        <v>61</v>
      </c>
      <c r="H7" s="42">
        <v>12</v>
      </c>
    </row>
    <row r="8" spans="2:8" x14ac:dyDescent="0.35">
      <c r="B8" s="41" t="s">
        <v>38</v>
      </c>
      <c r="C8" s="41">
        <v>48</v>
      </c>
      <c r="D8" s="43">
        <v>37</v>
      </c>
      <c r="E8" s="41" t="s">
        <v>41</v>
      </c>
      <c r="F8" s="41">
        <v>48</v>
      </c>
      <c r="G8" s="41">
        <v>97</v>
      </c>
      <c r="H8" s="42">
        <v>37</v>
      </c>
    </row>
    <row r="9" spans="2:8" x14ac:dyDescent="0.35">
      <c r="B9" s="41" t="s">
        <v>39</v>
      </c>
      <c r="C9" s="41">
        <v>53</v>
      </c>
      <c r="D9" s="41">
        <v>54</v>
      </c>
      <c r="E9" s="43">
        <v>48</v>
      </c>
      <c r="F9" s="41" t="s">
        <v>41</v>
      </c>
      <c r="G9" s="41">
        <v>81</v>
      </c>
      <c r="H9" s="42">
        <v>48</v>
      </c>
    </row>
    <row r="10" spans="2:8" x14ac:dyDescent="0.35">
      <c r="B10" s="41" t="s">
        <v>40</v>
      </c>
      <c r="C10" s="43">
        <v>50</v>
      </c>
      <c r="D10" s="41">
        <v>61</v>
      </c>
      <c r="E10" s="41">
        <v>97</v>
      </c>
      <c r="F10" s="41">
        <v>81</v>
      </c>
      <c r="G10" s="41" t="s">
        <v>41</v>
      </c>
      <c r="H10" s="42">
        <v>50</v>
      </c>
    </row>
    <row r="12" spans="2:8" x14ac:dyDescent="0.35">
      <c r="B12" s="41"/>
      <c r="C12" s="41" t="s">
        <v>36</v>
      </c>
      <c r="D12" s="41" t="s">
        <v>37</v>
      </c>
      <c r="E12" s="41" t="s">
        <v>38</v>
      </c>
      <c r="F12" s="41" t="s">
        <v>39</v>
      </c>
      <c r="G12" s="41" t="s">
        <v>40</v>
      </c>
      <c r="H12" s="42" t="s">
        <v>42</v>
      </c>
    </row>
    <row r="13" spans="2:8" x14ac:dyDescent="0.35">
      <c r="B13" s="41" t="s">
        <v>36</v>
      </c>
      <c r="C13" s="41" t="s">
        <v>41</v>
      </c>
      <c r="D13" s="43">
        <v>0</v>
      </c>
      <c r="E13" s="43">
        <v>36</v>
      </c>
      <c r="F13" s="43">
        <v>41</v>
      </c>
      <c r="G13" s="43">
        <v>38</v>
      </c>
      <c r="H13" s="42">
        <v>12</v>
      </c>
    </row>
    <row r="14" spans="2:8" x14ac:dyDescent="0.35">
      <c r="B14" s="41" t="s">
        <v>37</v>
      </c>
      <c r="C14" s="43">
        <v>0</v>
      </c>
      <c r="D14" s="41" t="s">
        <v>41</v>
      </c>
      <c r="E14" s="43">
        <v>25</v>
      </c>
      <c r="F14" s="43">
        <v>42</v>
      </c>
      <c r="G14" s="43">
        <v>49</v>
      </c>
      <c r="H14" s="42">
        <v>12</v>
      </c>
    </row>
    <row r="15" spans="2:8" x14ac:dyDescent="0.35">
      <c r="B15" s="41" t="s">
        <v>38</v>
      </c>
      <c r="C15" s="43">
        <v>11</v>
      </c>
      <c r="D15" s="43">
        <v>0</v>
      </c>
      <c r="E15" s="41" t="s">
        <v>41</v>
      </c>
      <c r="F15" s="43">
        <v>11</v>
      </c>
      <c r="G15" s="43">
        <v>60</v>
      </c>
      <c r="H15" s="42">
        <v>37</v>
      </c>
    </row>
    <row r="16" spans="2:8" x14ac:dyDescent="0.35">
      <c r="B16" s="41" t="s">
        <v>39</v>
      </c>
      <c r="C16" s="43">
        <v>5</v>
      </c>
      <c r="D16" s="43">
        <v>6</v>
      </c>
      <c r="E16" s="43">
        <v>0</v>
      </c>
      <c r="F16" s="41" t="s">
        <v>41</v>
      </c>
      <c r="G16" s="43">
        <v>33</v>
      </c>
      <c r="H16" s="42">
        <v>48</v>
      </c>
    </row>
    <row r="17" spans="2:8" x14ac:dyDescent="0.35">
      <c r="B17" s="41" t="s">
        <v>40</v>
      </c>
      <c r="C17" s="43">
        <v>0</v>
      </c>
      <c r="D17" s="43">
        <v>11</v>
      </c>
      <c r="E17" s="43">
        <v>47</v>
      </c>
      <c r="F17" s="43">
        <v>31</v>
      </c>
      <c r="G17" s="41" t="s">
        <v>41</v>
      </c>
      <c r="H17" s="42">
        <v>50</v>
      </c>
    </row>
    <row r="19" spans="2:8" x14ac:dyDescent="0.35">
      <c r="B19" s="41"/>
      <c r="C19" s="41" t="s">
        <v>36</v>
      </c>
      <c r="D19" s="41" t="s">
        <v>37</v>
      </c>
      <c r="E19" s="41" t="s">
        <v>38</v>
      </c>
      <c r="F19" s="41" t="s">
        <v>39</v>
      </c>
      <c r="G19" s="41" t="s">
        <v>40</v>
      </c>
      <c r="H19" s="42" t="s">
        <v>42</v>
      </c>
    </row>
    <row r="20" spans="2:8" x14ac:dyDescent="0.35">
      <c r="B20" s="41" t="s">
        <v>36</v>
      </c>
      <c r="C20" s="44" t="s">
        <v>41</v>
      </c>
      <c r="D20" s="44">
        <v>0</v>
      </c>
      <c r="E20" s="44">
        <v>36</v>
      </c>
      <c r="F20" s="44">
        <v>41</v>
      </c>
      <c r="G20" s="44">
        <v>38</v>
      </c>
      <c r="H20" s="42">
        <v>12</v>
      </c>
    </row>
    <row r="21" spans="2:8" x14ac:dyDescent="0.35">
      <c r="B21" s="41" t="s">
        <v>37</v>
      </c>
      <c r="C21" s="45">
        <v>0</v>
      </c>
      <c r="D21" s="44" t="s">
        <v>41</v>
      </c>
      <c r="E21" s="44">
        <v>25</v>
      </c>
      <c r="F21" s="44">
        <v>42</v>
      </c>
      <c r="G21" s="44">
        <v>49</v>
      </c>
      <c r="H21" s="42">
        <v>12</v>
      </c>
    </row>
    <row r="22" spans="2:8" x14ac:dyDescent="0.35">
      <c r="B22" s="41" t="s">
        <v>38</v>
      </c>
      <c r="C22" s="44">
        <v>11</v>
      </c>
      <c r="D22" s="45">
        <v>0</v>
      </c>
      <c r="E22" s="44" t="s">
        <v>41</v>
      </c>
      <c r="F22" s="45">
        <v>11</v>
      </c>
      <c r="G22" s="44">
        <v>60</v>
      </c>
      <c r="H22" s="42">
        <v>37</v>
      </c>
    </row>
    <row r="23" spans="2:8" x14ac:dyDescent="0.35">
      <c r="B23" s="41" t="s">
        <v>39</v>
      </c>
      <c r="C23" s="44">
        <v>5</v>
      </c>
      <c r="D23" s="44">
        <v>6</v>
      </c>
      <c r="E23" s="45">
        <v>0</v>
      </c>
      <c r="F23" s="44" t="s">
        <v>41</v>
      </c>
      <c r="G23" s="45">
        <v>33</v>
      </c>
      <c r="H23" s="42">
        <v>48</v>
      </c>
    </row>
    <row r="24" spans="2:8" x14ac:dyDescent="0.35">
      <c r="B24" s="41" t="s">
        <v>40</v>
      </c>
      <c r="C24" s="44">
        <v>0</v>
      </c>
      <c r="D24" s="44">
        <v>11</v>
      </c>
      <c r="E24" s="44">
        <v>47</v>
      </c>
      <c r="F24" s="44">
        <v>31</v>
      </c>
      <c r="G24" s="44" t="s">
        <v>41</v>
      </c>
      <c r="H24" s="42">
        <v>50</v>
      </c>
    </row>
    <row r="25" spans="2:8" x14ac:dyDescent="0.35">
      <c r="B25" s="42" t="s">
        <v>43</v>
      </c>
      <c r="C25" s="41">
        <v>0</v>
      </c>
      <c r="D25" s="41">
        <v>0</v>
      </c>
      <c r="E25" s="41">
        <v>0</v>
      </c>
      <c r="F25" s="41">
        <v>11</v>
      </c>
      <c r="G25" s="41">
        <v>33</v>
      </c>
      <c r="H25" s="41"/>
    </row>
    <row r="27" spans="2:8" x14ac:dyDescent="0.35">
      <c r="B27" s="41"/>
      <c r="C27" s="41" t="s">
        <v>36</v>
      </c>
      <c r="D27" s="41" t="s">
        <v>37</v>
      </c>
      <c r="E27" s="41" t="s">
        <v>38</v>
      </c>
      <c r="F27" s="41" t="s">
        <v>39</v>
      </c>
      <c r="G27" s="41" t="s">
        <v>40</v>
      </c>
      <c r="H27" s="42" t="s">
        <v>42</v>
      </c>
    </row>
    <row r="28" spans="2:8" x14ac:dyDescent="0.35">
      <c r="B28" s="41" t="s">
        <v>36</v>
      </c>
      <c r="C28" s="44" t="s">
        <v>41</v>
      </c>
      <c r="D28" s="45">
        <v>0</v>
      </c>
      <c r="E28" s="45">
        <v>36</v>
      </c>
      <c r="F28" s="45">
        <v>30</v>
      </c>
      <c r="G28" s="45">
        <v>5</v>
      </c>
      <c r="H28" s="42">
        <v>12</v>
      </c>
    </row>
    <row r="29" spans="2:8" x14ac:dyDescent="0.35">
      <c r="B29" s="41" t="s">
        <v>37</v>
      </c>
      <c r="C29" s="45">
        <v>0</v>
      </c>
      <c r="D29" s="44" t="s">
        <v>41</v>
      </c>
      <c r="E29" s="45">
        <v>25</v>
      </c>
      <c r="F29" s="45">
        <v>31</v>
      </c>
      <c r="G29" s="45">
        <v>16</v>
      </c>
      <c r="H29" s="42">
        <v>12</v>
      </c>
    </row>
    <row r="30" spans="2:8" x14ac:dyDescent="0.35">
      <c r="B30" s="41" t="s">
        <v>38</v>
      </c>
      <c r="C30" s="45">
        <v>11</v>
      </c>
      <c r="D30" s="45">
        <v>0</v>
      </c>
      <c r="E30" s="44" t="s">
        <v>41</v>
      </c>
      <c r="F30" s="45">
        <v>0</v>
      </c>
      <c r="G30" s="45">
        <v>27</v>
      </c>
      <c r="H30" s="42">
        <v>37</v>
      </c>
    </row>
    <row r="31" spans="2:8" x14ac:dyDescent="0.35">
      <c r="B31" s="41" t="s">
        <v>39</v>
      </c>
      <c r="C31" s="45">
        <v>5</v>
      </c>
      <c r="D31" s="45">
        <v>6</v>
      </c>
      <c r="E31" s="45">
        <v>0</v>
      </c>
      <c r="F31" s="44" t="s">
        <v>41</v>
      </c>
      <c r="G31" s="45">
        <v>0</v>
      </c>
      <c r="H31" s="42">
        <v>48</v>
      </c>
    </row>
    <row r="32" spans="2:8" x14ac:dyDescent="0.35">
      <c r="B32" s="41" t="s">
        <v>40</v>
      </c>
      <c r="C32" s="45">
        <v>0</v>
      </c>
      <c r="D32" s="45">
        <v>11</v>
      </c>
      <c r="E32" s="45">
        <v>47</v>
      </c>
      <c r="F32" s="45">
        <v>20</v>
      </c>
      <c r="G32" s="44" t="s">
        <v>41</v>
      </c>
      <c r="H32" s="42">
        <v>50</v>
      </c>
    </row>
    <row r="33" spans="1:16" x14ac:dyDescent="0.35">
      <c r="B33" s="42" t="s">
        <v>43</v>
      </c>
      <c r="C33" s="41">
        <v>0</v>
      </c>
      <c r="D33" s="41">
        <v>0</v>
      </c>
      <c r="E33" s="41">
        <v>0</v>
      </c>
      <c r="F33" s="41">
        <v>11</v>
      </c>
      <c r="G33" s="41">
        <v>33</v>
      </c>
      <c r="H33" s="41"/>
    </row>
    <row r="34" spans="1:16" x14ac:dyDescent="0.35">
      <c r="A34" s="49"/>
      <c r="B34" s="47" t="s">
        <v>45</v>
      </c>
    </row>
    <row r="35" spans="1:16" x14ac:dyDescent="0.35">
      <c r="A35" s="49"/>
      <c r="B35" s="46" t="s">
        <v>44</v>
      </c>
      <c r="C35">
        <f>(H28+H29+H30+H31+H32)+(C33+D33+E33+F33+G33)</f>
        <v>203</v>
      </c>
    </row>
    <row r="36" spans="1:16" x14ac:dyDescent="0.35">
      <c r="A36" s="50"/>
    </row>
    <row r="37" spans="1:16" x14ac:dyDescent="0.35">
      <c r="A37" s="48"/>
      <c r="B37" s="41"/>
      <c r="C37" s="41" t="s">
        <v>36</v>
      </c>
      <c r="D37" s="41" t="s">
        <v>37</v>
      </c>
      <c r="E37" s="41" t="s">
        <v>38</v>
      </c>
      <c r="F37" s="41" t="s">
        <v>39</v>
      </c>
      <c r="G37" s="41" t="s">
        <v>40</v>
      </c>
      <c r="J37" s="44"/>
      <c r="K37" s="44" t="s">
        <v>36</v>
      </c>
      <c r="L37" s="44" t="s">
        <v>37</v>
      </c>
      <c r="M37" s="44" t="s">
        <v>38</v>
      </c>
      <c r="N37" s="44" t="s">
        <v>39</v>
      </c>
      <c r="O37" s="44" t="s">
        <v>40</v>
      </c>
    </row>
    <row r="38" spans="1:16" x14ac:dyDescent="0.35">
      <c r="B38" s="41" t="s">
        <v>36</v>
      </c>
      <c r="C38" s="44" t="s">
        <v>41</v>
      </c>
      <c r="D38" s="51" t="s">
        <v>46</v>
      </c>
      <c r="E38" s="44">
        <v>36</v>
      </c>
      <c r="F38" s="44">
        <v>30</v>
      </c>
      <c r="G38" s="44">
        <v>5</v>
      </c>
      <c r="J38" s="44" t="s">
        <v>36</v>
      </c>
      <c r="K38" s="44" t="s">
        <v>41</v>
      </c>
      <c r="L38" s="44">
        <v>0</v>
      </c>
      <c r="M38" s="44">
        <v>36</v>
      </c>
      <c r="N38" s="44">
        <v>30</v>
      </c>
      <c r="O38" s="44">
        <v>5</v>
      </c>
    </row>
    <row r="39" spans="1:16" x14ac:dyDescent="0.35">
      <c r="B39" s="41" t="s">
        <v>37</v>
      </c>
      <c r="C39" s="51" t="s">
        <v>47</v>
      </c>
      <c r="D39" s="44" t="s">
        <v>41</v>
      </c>
      <c r="E39" s="44">
        <v>25</v>
      </c>
      <c r="F39" s="44">
        <v>31</v>
      </c>
      <c r="G39" s="44">
        <v>16</v>
      </c>
      <c r="J39" s="44" t="s">
        <v>37</v>
      </c>
      <c r="K39" s="44">
        <v>0</v>
      </c>
      <c r="L39" s="44" t="s">
        <v>41</v>
      </c>
      <c r="M39" s="44">
        <v>25</v>
      </c>
      <c r="N39" s="44">
        <v>31</v>
      </c>
      <c r="O39" s="44">
        <v>16</v>
      </c>
    </row>
    <row r="40" spans="1:16" x14ac:dyDescent="0.35">
      <c r="B40" s="41" t="s">
        <v>38</v>
      </c>
      <c r="C40" s="44">
        <v>11</v>
      </c>
      <c r="D40" s="51" t="s">
        <v>48</v>
      </c>
      <c r="E40" s="44" t="s">
        <v>41</v>
      </c>
      <c r="F40" s="51" t="s">
        <v>51</v>
      </c>
      <c r="G40" s="44">
        <v>27</v>
      </c>
      <c r="J40" s="44" t="s">
        <v>38</v>
      </c>
      <c r="K40" s="44">
        <v>11</v>
      </c>
      <c r="L40" s="44">
        <v>0</v>
      </c>
      <c r="M40" s="44" t="s">
        <v>41</v>
      </c>
      <c r="N40" s="44">
        <v>0</v>
      </c>
      <c r="O40" s="44">
        <v>27</v>
      </c>
    </row>
    <row r="41" spans="1:16" x14ac:dyDescent="0.35">
      <c r="B41" s="41" t="s">
        <v>39</v>
      </c>
      <c r="C41" s="44">
        <v>5</v>
      </c>
      <c r="D41" s="44">
        <v>6</v>
      </c>
      <c r="E41" s="51" t="s">
        <v>50</v>
      </c>
      <c r="F41" s="44" t="s">
        <v>41</v>
      </c>
      <c r="G41" s="51" t="s">
        <v>52</v>
      </c>
      <c r="J41" s="44" t="s">
        <v>39</v>
      </c>
      <c r="K41" s="44">
        <v>5</v>
      </c>
      <c r="L41" s="44">
        <v>6</v>
      </c>
      <c r="M41" s="43" t="s">
        <v>41</v>
      </c>
      <c r="N41" s="44" t="s">
        <v>41</v>
      </c>
      <c r="O41" s="44">
        <v>0</v>
      </c>
    </row>
    <row r="42" spans="1:16" x14ac:dyDescent="0.35">
      <c r="B42" s="41" t="s">
        <v>40</v>
      </c>
      <c r="C42" s="51" t="s">
        <v>49</v>
      </c>
      <c r="D42" s="44">
        <v>11</v>
      </c>
      <c r="E42" s="44">
        <v>47</v>
      </c>
      <c r="F42" s="44">
        <v>20</v>
      </c>
      <c r="G42" s="44" t="s">
        <v>41</v>
      </c>
      <c r="J42" s="44" t="s">
        <v>40</v>
      </c>
      <c r="K42" s="44">
        <v>0</v>
      </c>
      <c r="L42" s="44">
        <v>11</v>
      </c>
      <c r="M42" s="44">
        <v>47</v>
      </c>
      <c r="N42" s="44">
        <v>20</v>
      </c>
      <c r="O42" s="44" t="s">
        <v>41</v>
      </c>
    </row>
    <row r="44" spans="1:16" x14ac:dyDescent="0.35">
      <c r="B44" s="44"/>
      <c r="C44" s="44" t="s">
        <v>36</v>
      </c>
      <c r="D44" s="44" t="s">
        <v>37</v>
      </c>
      <c r="E44" s="44" t="s">
        <v>38</v>
      </c>
      <c r="F44" s="44" t="s">
        <v>39</v>
      </c>
      <c r="G44" s="44" t="s">
        <v>40</v>
      </c>
      <c r="J44" s="44"/>
      <c r="K44" s="44" t="s">
        <v>36</v>
      </c>
      <c r="L44" s="44" t="s">
        <v>37</v>
      </c>
      <c r="M44" s="44" t="s">
        <v>38</v>
      </c>
      <c r="N44" s="44" t="s">
        <v>39</v>
      </c>
      <c r="O44" s="44" t="s">
        <v>40</v>
      </c>
      <c r="P44" s="60" t="s">
        <v>42</v>
      </c>
    </row>
    <row r="45" spans="1:16" x14ac:dyDescent="0.35">
      <c r="B45" s="44" t="s">
        <v>36</v>
      </c>
      <c r="C45" s="44" t="s">
        <v>41</v>
      </c>
      <c r="D45" s="44" t="s">
        <v>46</v>
      </c>
      <c r="E45" s="44">
        <v>36</v>
      </c>
      <c r="F45" s="44">
        <v>30</v>
      </c>
      <c r="G45" s="44">
        <v>5</v>
      </c>
      <c r="J45" s="44" t="s">
        <v>36</v>
      </c>
      <c r="K45" s="44" t="s">
        <v>41</v>
      </c>
      <c r="L45" s="44">
        <v>0</v>
      </c>
      <c r="M45" s="44">
        <v>36</v>
      </c>
      <c r="N45" s="44">
        <v>30</v>
      </c>
      <c r="O45" s="44">
        <v>5</v>
      </c>
      <c r="P45" s="61">
        <v>5</v>
      </c>
    </row>
    <row r="46" spans="1:16" x14ac:dyDescent="0.35">
      <c r="B46" s="44" t="s">
        <v>37</v>
      </c>
      <c r="C46" s="44" t="s">
        <v>47</v>
      </c>
      <c r="D46" s="44" t="s">
        <v>41</v>
      </c>
      <c r="E46" s="44">
        <v>25</v>
      </c>
      <c r="F46" s="44">
        <v>31</v>
      </c>
      <c r="G46" s="44">
        <v>16</v>
      </c>
      <c r="J46" s="44" t="s">
        <v>37</v>
      </c>
      <c r="K46" s="44">
        <v>0</v>
      </c>
      <c r="L46" s="44" t="s">
        <v>41</v>
      </c>
      <c r="M46" s="44">
        <v>25</v>
      </c>
      <c r="N46" s="44">
        <v>31</v>
      </c>
      <c r="O46" s="44">
        <v>16</v>
      </c>
      <c r="P46" s="61">
        <v>0</v>
      </c>
    </row>
    <row r="47" spans="1:16" x14ac:dyDescent="0.35">
      <c r="B47" s="44" t="s">
        <v>38</v>
      </c>
      <c r="C47" s="44">
        <v>11</v>
      </c>
      <c r="D47" s="44" t="s">
        <v>48</v>
      </c>
      <c r="E47" s="44" t="s">
        <v>41</v>
      </c>
      <c r="F47" s="44" t="s">
        <v>51</v>
      </c>
      <c r="G47" s="44">
        <v>27</v>
      </c>
      <c r="J47" s="44" t="s">
        <v>38</v>
      </c>
      <c r="K47" s="44">
        <v>11</v>
      </c>
      <c r="L47" s="44">
        <v>0</v>
      </c>
      <c r="M47" s="44" t="s">
        <v>41</v>
      </c>
      <c r="N47" s="44">
        <v>0</v>
      </c>
      <c r="O47" s="44">
        <v>27</v>
      </c>
      <c r="P47" s="61">
        <v>0</v>
      </c>
    </row>
    <row r="48" spans="1:16" x14ac:dyDescent="0.35">
      <c r="B48" s="44" t="s">
        <v>39</v>
      </c>
      <c r="C48" s="44">
        <v>5</v>
      </c>
      <c r="D48" s="44">
        <v>6</v>
      </c>
      <c r="E48" s="51" t="s">
        <v>50</v>
      </c>
      <c r="F48" s="44" t="s">
        <v>41</v>
      </c>
      <c r="G48" s="44" t="s">
        <v>52</v>
      </c>
      <c r="J48" s="44" t="s">
        <v>39</v>
      </c>
      <c r="K48" s="44">
        <v>5</v>
      </c>
      <c r="L48" s="44">
        <v>6</v>
      </c>
      <c r="M48" s="43" t="s">
        <v>41</v>
      </c>
      <c r="N48" s="44" t="s">
        <v>41</v>
      </c>
      <c r="O48" s="44">
        <v>0</v>
      </c>
      <c r="P48" s="61">
        <v>0</v>
      </c>
    </row>
    <row r="49" spans="2:16" x14ac:dyDescent="0.35">
      <c r="B49" s="44" t="s">
        <v>40</v>
      </c>
      <c r="C49" s="44" t="s">
        <v>49</v>
      </c>
      <c r="D49" s="44">
        <v>11</v>
      </c>
      <c r="E49" s="44">
        <v>47</v>
      </c>
      <c r="F49" s="44">
        <v>20</v>
      </c>
      <c r="G49" s="44" t="s">
        <v>41</v>
      </c>
      <c r="J49" s="44" t="s">
        <v>40</v>
      </c>
      <c r="K49" s="44">
        <v>0</v>
      </c>
      <c r="L49" s="44">
        <v>11</v>
      </c>
      <c r="M49" s="44">
        <v>47</v>
      </c>
      <c r="N49" s="44">
        <v>20</v>
      </c>
      <c r="O49" s="44" t="s">
        <v>41</v>
      </c>
      <c r="P49" s="61">
        <v>0</v>
      </c>
    </row>
    <row r="50" spans="2:16" x14ac:dyDescent="0.35">
      <c r="J50" s="62" t="s">
        <v>43</v>
      </c>
      <c r="K50" s="63"/>
      <c r="L50" s="63"/>
      <c r="M50" s="63"/>
      <c r="N50" s="63"/>
      <c r="O50" s="63"/>
      <c r="P50" s="64"/>
    </row>
    <row r="51" spans="2:16" x14ac:dyDescent="0.35">
      <c r="B51" s="44"/>
      <c r="C51" s="44" t="s">
        <v>36</v>
      </c>
      <c r="D51" s="44" t="s">
        <v>37</v>
      </c>
      <c r="E51" s="44" t="s">
        <v>38</v>
      </c>
      <c r="F51" s="44" t="s">
        <v>39</v>
      </c>
      <c r="G51" s="44" t="s">
        <v>40</v>
      </c>
    </row>
    <row r="52" spans="2:16" x14ac:dyDescent="0.35">
      <c r="B52" s="44" t="s">
        <v>36</v>
      </c>
      <c r="C52" s="44" t="s">
        <v>41</v>
      </c>
      <c r="D52" s="44" t="s">
        <v>46</v>
      </c>
      <c r="E52" s="52">
        <v>36</v>
      </c>
      <c r="F52" s="44">
        <v>30</v>
      </c>
      <c r="G52" s="44">
        <v>5</v>
      </c>
      <c r="J52" s="44"/>
      <c r="K52" s="44" t="s">
        <v>36</v>
      </c>
      <c r="L52" s="44" t="s">
        <v>37</v>
      </c>
      <c r="M52" s="44" t="s">
        <v>38</v>
      </c>
      <c r="N52" s="44" t="s">
        <v>39</v>
      </c>
      <c r="O52" s="44" t="s">
        <v>40</v>
      </c>
      <c r="P52" s="60" t="s">
        <v>42</v>
      </c>
    </row>
    <row r="53" spans="2:16" x14ac:dyDescent="0.35">
      <c r="B53" s="44" t="s">
        <v>37</v>
      </c>
      <c r="C53" s="44" t="s">
        <v>47</v>
      </c>
      <c r="D53" s="44" t="s">
        <v>41</v>
      </c>
      <c r="E53" s="52">
        <v>25</v>
      </c>
      <c r="F53" s="44">
        <v>31</v>
      </c>
      <c r="G53" s="44">
        <v>16</v>
      </c>
      <c r="J53" s="44" t="s">
        <v>36</v>
      </c>
      <c r="K53" s="44" t="s">
        <v>41</v>
      </c>
      <c r="L53" s="43">
        <v>0</v>
      </c>
      <c r="M53" s="43">
        <v>31</v>
      </c>
      <c r="N53" s="43">
        <v>25</v>
      </c>
      <c r="O53" s="43">
        <v>0</v>
      </c>
      <c r="P53" s="61">
        <v>5</v>
      </c>
    </row>
    <row r="54" spans="2:16" x14ac:dyDescent="0.35">
      <c r="B54" s="44" t="s">
        <v>38</v>
      </c>
      <c r="C54" s="44">
        <v>11</v>
      </c>
      <c r="D54" s="44" t="s">
        <v>48</v>
      </c>
      <c r="E54" s="52" t="s">
        <v>41</v>
      </c>
      <c r="F54" s="44" t="s">
        <v>51</v>
      </c>
      <c r="G54" s="44">
        <v>27</v>
      </c>
      <c r="J54" s="44" t="s">
        <v>37</v>
      </c>
      <c r="K54" s="44">
        <v>0</v>
      </c>
      <c r="L54" s="44" t="s">
        <v>41</v>
      </c>
      <c r="M54" s="44">
        <v>25</v>
      </c>
      <c r="N54" s="44">
        <v>31</v>
      </c>
      <c r="O54" s="44">
        <v>16</v>
      </c>
      <c r="P54" s="61">
        <v>0</v>
      </c>
    </row>
    <row r="55" spans="2:16" x14ac:dyDescent="0.35">
      <c r="B55" s="44" t="s">
        <v>39</v>
      </c>
      <c r="C55" s="52">
        <v>5</v>
      </c>
      <c r="D55" s="52">
        <v>6</v>
      </c>
      <c r="E55" s="51" t="s">
        <v>50</v>
      </c>
      <c r="F55" s="52" t="s">
        <v>41</v>
      </c>
      <c r="G55" s="52" t="s">
        <v>52</v>
      </c>
      <c r="J55" s="44" t="s">
        <v>38</v>
      </c>
      <c r="K55" s="44">
        <v>11</v>
      </c>
      <c r="L55" s="44">
        <v>0</v>
      </c>
      <c r="M55" s="44" t="s">
        <v>41</v>
      </c>
      <c r="N55" s="44">
        <v>0</v>
      </c>
      <c r="O55" s="44">
        <v>27</v>
      </c>
      <c r="P55" s="61">
        <v>0</v>
      </c>
    </row>
    <row r="56" spans="2:16" x14ac:dyDescent="0.35">
      <c r="B56" s="44" t="s">
        <v>40</v>
      </c>
      <c r="C56" s="44" t="s">
        <v>49</v>
      </c>
      <c r="D56" s="44">
        <v>11</v>
      </c>
      <c r="E56" s="52">
        <v>47</v>
      </c>
      <c r="F56" s="44">
        <v>20</v>
      </c>
      <c r="G56" s="44" t="s">
        <v>41</v>
      </c>
      <c r="J56" s="44" t="s">
        <v>39</v>
      </c>
      <c r="K56" s="44">
        <v>5</v>
      </c>
      <c r="L56" s="44">
        <v>6</v>
      </c>
      <c r="M56" s="43" t="s">
        <v>41</v>
      </c>
      <c r="N56" s="44" t="s">
        <v>41</v>
      </c>
      <c r="O56" s="44">
        <v>0</v>
      </c>
      <c r="P56" s="61">
        <v>0</v>
      </c>
    </row>
    <row r="57" spans="2:16" x14ac:dyDescent="0.35">
      <c r="J57" s="44" t="s">
        <v>40</v>
      </c>
      <c r="K57" s="44">
        <v>0</v>
      </c>
      <c r="L57" s="44">
        <v>11</v>
      </c>
      <c r="M57" s="44">
        <v>47</v>
      </c>
      <c r="N57" s="44">
        <v>20</v>
      </c>
      <c r="O57" s="44" t="s">
        <v>41</v>
      </c>
      <c r="P57" s="61">
        <v>0</v>
      </c>
    </row>
    <row r="58" spans="2:16" x14ac:dyDescent="0.35">
      <c r="B58" s="44"/>
      <c r="C58" s="44" t="s">
        <v>36</v>
      </c>
      <c r="D58" s="44" t="s">
        <v>37</v>
      </c>
      <c r="E58" s="44" t="s">
        <v>39</v>
      </c>
      <c r="F58" s="44" t="s">
        <v>40</v>
      </c>
      <c r="G58" s="44" t="s">
        <v>42</v>
      </c>
      <c r="J58" s="62" t="s">
        <v>43</v>
      </c>
      <c r="K58" s="63"/>
      <c r="L58" s="63"/>
      <c r="M58" s="63"/>
      <c r="N58" s="63"/>
      <c r="O58" s="63"/>
      <c r="P58" s="64"/>
    </row>
    <row r="59" spans="2:16" x14ac:dyDescent="0.35">
      <c r="B59" s="44" t="s">
        <v>36</v>
      </c>
      <c r="C59" s="44" t="s">
        <v>41</v>
      </c>
      <c r="D59" s="44">
        <v>0</v>
      </c>
      <c r="E59" s="44">
        <v>30</v>
      </c>
      <c r="F59" s="44">
        <v>5</v>
      </c>
      <c r="G59" s="44">
        <v>0</v>
      </c>
    </row>
    <row r="60" spans="2:16" x14ac:dyDescent="0.35">
      <c r="B60" s="44" t="s">
        <v>37</v>
      </c>
      <c r="C60" s="44">
        <v>0</v>
      </c>
      <c r="D60" s="44" t="s">
        <v>41</v>
      </c>
      <c r="E60" s="44">
        <v>31</v>
      </c>
      <c r="F60" s="44">
        <v>16</v>
      </c>
      <c r="G60" s="44">
        <v>0</v>
      </c>
      <c r="J60" s="44"/>
      <c r="K60" s="44" t="s">
        <v>36</v>
      </c>
      <c r="L60" s="44" t="s">
        <v>37</v>
      </c>
      <c r="M60" s="44" t="s">
        <v>38</v>
      </c>
      <c r="N60" s="44" t="s">
        <v>39</v>
      </c>
      <c r="O60" s="44" t="s">
        <v>40</v>
      </c>
      <c r="P60" s="60" t="s">
        <v>42</v>
      </c>
    </row>
    <row r="61" spans="2:16" x14ac:dyDescent="0.35">
      <c r="B61" s="44" t="s">
        <v>38</v>
      </c>
      <c r="C61" s="44">
        <v>11</v>
      </c>
      <c r="D61" s="44">
        <v>0</v>
      </c>
      <c r="E61" s="51" t="s">
        <v>41</v>
      </c>
      <c r="F61" s="44">
        <v>27</v>
      </c>
      <c r="G61" s="44">
        <v>0</v>
      </c>
      <c r="J61" s="44" t="s">
        <v>36</v>
      </c>
      <c r="K61" s="44" t="s">
        <v>41</v>
      </c>
      <c r="L61" s="44">
        <v>0</v>
      </c>
      <c r="M61" s="43">
        <v>31</v>
      </c>
      <c r="N61" s="44">
        <v>25</v>
      </c>
      <c r="O61" s="44">
        <v>0</v>
      </c>
      <c r="P61" s="61">
        <v>5</v>
      </c>
    </row>
    <row r="62" spans="2:16" x14ac:dyDescent="0.35">
      <c r="B62" s="44" t="s">
        <v>40</v>
      </c>
      <c r="C62" s="44">
        <v>0</v>
      </c>
      <c r="D62" s="44">
        <v>11</v>
      </c>
      <c r="E62" s="44">
        <v>20</v>
      </c>
      <c r="F62" s="44" t="s">
        <v>41</v>
      </c>
      <c r="G62" s="44">
        <v>0</v>
      </c>
      <c r="J62" s="44" t="s">
        <v>37</v>
      </c>
      <c r="K62" s="44">
        <v>0</v>
      </c>
      <c r="L62" s="44" t="s">
        <v>41</v>
      </c>
      <c r="M62" s="43">
        <v>25</v>
      </c>
      <c r="N62" s="44">
        <v>31</v>
      </c>
      <c r="O62" s="44">
        <v>16</v>
      </c>
      <c r="P62" s="61">
        <v>0</v>
      </c>
    </row>
    <row r="63" spans="2:16" x14ac:dyDescent="0.35">
      <c r="B63" s="44" t="s">
        <v>43</v>
      </c>
      <c r="C63" s="44">
        <v>0</v>
      </c>
      <c r="D63" s="44">
        <v>0</v>
      </c>
      <c r="E63" s="42">
        <v>20</v>
      </c>
      <c r="F63" s="44">
        <v>5</v>
      </c>
      <c r="G63" s="44"/>
      <c r="J63" s="44" t="s">
        <v>38</v>
      </c>
      <c r="K63" s="44">
        <v>11</v>
      </c>
      <c r="L63" s="44">
        <v>0</v>
      </c>
      <c r="M63" s="43" t="s">
        <v>41</v>
      </c>
      <c r="N63" s="44">
        <v>0</v>
      </c>
      <c r="O63" s="44">
        <v>27</v>
      </c>
      <c r="P63" s="61">
        <v>0</v>
      </c>
    </row>
    <row r="64" spans="2:16" x14ac:dyDescent="0.35">
      <c r="E64" s="53"/>
      <c r="J64" s="44" t="s">
        <v>39</v>
      </c>
      <c r="K64" s="44">
        <v>5</v>
      </c>
      <c r="L64" s="44">
        <v>6</v>
      </c>
      <c r="M64" s="43" t="s">
        <v>41</v>
      </c>
      <c r="N64" s="44" t="s">
        <v>41</v>
      </c>
      <c r="O64" s="44">
        <v>0</v>
      </c>
      <c r="P64" s="61">
        <v>0</v>
      </c>
    </row>
    <row r="65" spans="2:16" x14ac:dyDescent="0.35">
      <c r="B65" s="44"/>
      <c r="C65" s="44" t="s">
        <v>36</v>
      </c>
      <c r="D65" s="44" t="s">
        <v>37</v>
      </c>
      <c r="E65" s="44" t="s">
        <v>39</v>
      </c>
      <c r="F65" s="44" t="s">
        <v>40</v>
      </c>
      <c r="G65" s="44" t="s">
        <v>42</v>
      </c>
      <c r="J65" s="44" t="s">
        <v>40</v>
      </c>
      <c r="K65" s="44">
        <v>0</v>
      </c>
      <c r="L65" s="44">
        <v>11</v>
      </c>
      <c r="M65" s="43">
        <v>47</v>
      </c>
      <c r="N65" s="44">
        <v>20</v>
      </c>
      <c r="O65" s="44" t="s">
        <v>41</v>
      </c>
      <c r="P65" s="61">
        <v>0</v>
      </c>
    </row>
    <row r="66" spans="2:16" x14ac:dyDescent="0.35">
      <c r="B66" s="44" t="s">
        <v>36</v>
      </c>
      <c r="C66" s="44" t="s">
        <v>41</v>
      </c>
      <c r="D66" s="44">
        <v>0</v>
      </c>
      <c r="E66" s="54">
        <v>30</v>
      </c>
      <c r="F66" s="54">
        <v>5</v>
      </c>
      <c r="G66" s="44">
        <v>0</v>
      </c>
      <c r="J66" s="62" t="s">
        <v>43</v>
      </c>
      <c r="K66" s="63">
        <v>0</v>
      </c>
      <c r="L66" s="63">
        <v>0</v>
      </c>
      <c r="M66" s="63">
        <v>25</v>
      </c>
      <c r="N66" s="63">
        <v>0</v>
      </c>
      <c r="O66" s="63">
        <v>0</v>
      </c>
      <c r="P66" s="64"/>
    </row>
    <row r="67" spans="2:16" x14ac:dyDescent="0.35">
      <c r="B67" s="44" t="s">
        <v>37</v>
      </c>
      <c r="C67" s="44">
        <v>0</v>
      </c>
      <c r="D67" s="44" t="s">
        <v>41</v>
      </c>
      <c r="E67" s="54">
        <v>31</v>
      </c>
      <c r="F67" s="54">
        <v>16</v>
      </c>
      <c r="G67" s="44">
        <v>0</v>
      </c>
    </row>
    <row r="68" spans="2:16" x14ac:dyDescent="0.35">
      <c r="B68" s="44" t="s">
        <v>38</v>
      </c>
      <c r="C68" s="44">
        <v>11</v>
      </c>
      <c r="D68" s="44">
        <v>0</v>
      </c>
      <c r="E68" s="44" t="s">
        <v>41</v>
      </c>
      <c r="F68" s="54">
        <v>27</v>
      </c>
      <c r="G68" s="44">
        <v>0</v>
      </c>
      <c r="J68" s="44"/>
      <c r="K68" s="44" t="s">
        <v>36</v>
      </c>
      <c r="L68" s="44" t="s">
        <v>37</v>
      </c>
      <c r="M68" s="44" t="s">
        <v>38</v>
      </c>
      <c r="N68" s="44" t="s">
        <v>39</v>
      </c>
      <c r="O68" s="44" t="s">
        <v>40</v>
      </c>
      <c r="P68" s="60" t="s">
        <v>42</v>
      </c>
    </row>
    <row r="69" spans="2:16" x14ac:dyDescent="0.35">
      <c r="B69" s="44" t="s">
        <v>40</v>
      </c>
      <c r="C69" s="44">
        <v>0</v>
      </c>
      <c r="D69" s="44">
        <v>11</v>
      </c>
      <c r="E69" s="54">
        <v>20</v>
      </c>
      <c r="F69" s="44" t="s">
        <v>41</v>
      </c>
      <c r="G69" s="44">
        <v>0</v>
      </c>
      <c r="J69" s="44" t="s">
        <v>36</v>
      </c>
      <c r="K69" s="44" t="s">
        <v>41</v>
      </c>
      <c r="L69" s="44">
        <v>0</v>
      </c>
      <c r="M69" s="43">
        <v>6</v>
      </c>
      <c r="N69" s="44">
        <v>25</v>
      </c>
      <c r="O69" s="44">
        <v>0</v>
      </c>
      <c r="P69" s="61">
        <v>5</v>
      </c>
    </row>
    <row r="70" spans="2:16" x14ac:dyDescent="0.35">
      <c r="B70" s="44" t="s">
        <v>43</v>
      </c>
      <c r="C70" s="44">
        <v>0</v>
      </c>
      <c r="D70" s="44">
        <v>0</v>
      </c>
      <c r="E70" s="42">
        <v>20</v>
      </c>
      <c r="F70" s="44">
        <v>5</v>
      </c>
      <c r="G70" s="44"/>
      <c r="J70" s="44" t="s">
        <v>37</v>
      </c>
      <c r="K70" s="44">
        <v>0</v>
      </c>
      <c r="L70" s="44" t="s">
        <v>41</v>
      </c>
      <c r="M70" s="43">
        <v>0</v>
      </c>
      <c r="N70" s="44">
        <v>31</v>
      </c>
      <c r="O70" s="44">
        <v>16</v>
      </c>
      <c r="P70" s="61">
        <v>0</v>
      </c>
    </row>
    <row r="71" spans="2:16" x14ac:dyDescent="0.35">
      <c r="J71" s="44" t="s">
        <v>38</v>
      </c>
      <c r="K71" s="44">
        <v>11</v>
      </c>
      <c r="L71" s="44">
        <v>0</v>
      </c>
      <c r="M71" s="43" t="s">
        <v>41</v>
      </c>
      <c r="N71" s="44">
        <v>0</v>
      </c>
      <c r="O71" s="44">
        <v>27</v>
      </c>
      <c r="P71" s="61">
        <v>0</v>
      </c>
    </row>
    <row r="72" spans="2:16" x14ac:dyDescent="0.35">
      <c r="B72" s="44"/>
      <c r="C72" s="44" t="s">
        <v>36</v>
      </c>
      <c r="D72" s="44" t="s">
        <v>37</v>
      </c>
      <c r="E72" s="44" t="s">
        <v>39</v>
      </c>
      <c r="F72" s="44" t="s">
        <v>40</v>
      </c>
      <c r="G72" s="44" t="s">
        <v>42</v>
      </c>
      <c r="J72" s="44" t="s">
        <v>39</v>
      </c>
      <c r="K72" s="44">
        <v>5</v>
      </c>
      <c r="L72" s="44">
        <v>6</v>
      </c>
      <c r="M72" s="43" t="s">
        <v>41</v>
      </c>
      <c r="N72" s="44" t="s">
        <v>41</v>
      </c>
      <c r="O72" s="44">
        <v>0</v>
      </c>
      <c r="P72" s="61">
        <v>0</v>
      </c>
    </row>
    <row r="73" spans="2:16" x14ac:dyDescent="0.35">
      <c r="B73" s="44" t="s">
        <v>36</v>
      </c>
      <c r="C73" s="44" t="s">
        <v>41</v>
      </c>
      <c r="D73" s="44">
        <v>0</v>
      </c>
      <c r="E73" s="54">
        <v>10</v>
      </c>
      <c r="F73" s="54">
        <v>0</v>
      </c>
      <c r="G73" s="44">
        <v>0</v>
      </c>
      <c r="J73" s="44" t="s">
        <v>40</v>
      </c>
      <c r="K73" s="44">
        <v>0</v>
      </c>
      <c r="L73" s="44">
        <v>11</v>
      </c>
      <c r="M73" s="43">
        <v>22</v>
      </c>
      <c r="N73" s="44">
        <v>20</v>
      </c>
      <c r="O73" s="44" t="s">
        <v>41</v>
      </c>
      <c r="P73" s="61">
        <v>0</v>
      </c>
    </row>
    <row r="74" spans="2:16" x14ac:dyDescent="0.35">
      <c r="B74" s="44" t="s">
        <v>37</v>
      </c>
      <c r="C74" s="44">
        <v>0</v>
      </c>
      <c r="D74" s="44" t="s">
        <v>41</v>
      </c>
      <c r="E74" s="54">
        <v>11</v>
      </c>
      <c r="F74" s="54">
        <v>11</v>
      </c>
      <c r="G74" s="44">
        <v>0</v>
      </c>
      <c r="J74" s="62" t="s">
        <v>43</v>
      </c>
      <c r="K74" s="63">
        <v>0</v>
      </c>
      <c r="L74" s="63">
        <v>0</v>
      </c>
      <c r="M74" s="63">
        <v>25</v>
      </c>
      <c r="N74" s="63">
        <v>0</v>
      </c>
      <c r="O74" s="63">
        <v>0</v>
      </c>
      <c r="P74" s="64"/>
    </row>
    <row r="75" spans="2:16" x14ac:dyDescent="0.35">
      <c r="B75" s="44" t="s">
        <v>38</v>
      </c>
      <c r="C75" s="44">
        <v>11</v>
      </c>
      <c r="D75" s="44">
        <v>0</v>
      </c>
      <c r="E75" s="44" t="s">
        <v>41</v>
      </c>
      <c r="F75" s="54">
        <v>22</v>
      </c>
      <c r="G75" s="44">
        <v>0</v>
      </c>
    </row>
    <row r="76" spans="2:16" x14ac:dyDescent="0.35">
      <c r="B76" s="44" t="s">
        <v>40</v>
      </c>
      <c r="C76" s="44">
        <v>0</v>
      </c>
      <c r="D76" s="44">
        <v>11</v>
      </c>
      <c r="E76" s="54">
        <v>0</v>
      </c>
      <c r="F76" s="44" t="s">
        <v>41</v>
      </c>
      <c r="G76" s="44">
        <v>0</v>
      </c>
      <c r="J76" s="44"/>
      <c r="K76" s="44" t="s">
        <v>36</v>
      </c>
      <c r="L76" s="44" t="s">
        <v>37</v>
      </c>
      <c r="M76" s="44" t="s">
        <v>38</v>
      </c>
      <c r="N76" s="44" t="s">
        <v>39</v>
      </c>
      <c r="O76" s="44" t="s">
        <v>40</v>
      </c>
      <c r="P76" s="60" t="s">
        <v>42</v>
      </c>
    </row>
    <row r="77" spans="2:16" x14ac:dyDescent="0.35">
      <c r="B77" s="44" t="s">
        <v>43</v>
      </c>
      <c r="C77" s="44">
        <v>0</v>
      </c>
      <c r="D77" s="44">
        <v>0</v>
      </c>
      <c r="E77" s="42">
        <v>20</v>
      </c>
      <c r="F77" s="44">
        <v>5</v>
      </c>
      <c r="G77" s="44"/>
      <c r="J77" s="44" t="s">
        <v>36</v>
      </c>
      <c r="K77" s="44" t="s">
        <v>41</v>
      </c>
      <c r="L77" s="44" t="s">
        <v>48</v>
      </c>
      <c r="M77" s="43">
        <v>6</v>
      </c>
      <c r="N77" s="52">
        <v>25</v>
      </c>
      <c r="O77" s="44" t="s">
        <v>48</v>
      </c>
      <c r="P77" s="61">
        <v>5</v>
      </c>
    </row>
    <row r="78" spans="2:16" x14ac:dyDescent="0.35">
      <c r="B78" s="55" t="s">
        <v>45</v>
      </c>
      <c r="J78" s="44" t="s">
        <v>37</v>
      </c>
      <c r="K78" s="44">
        <v>0</v>
      </c>
      <c r="L78" s="44" t="s">
        <v>41</v>
      </c>
      <c r="M78" s="43" t="s">
        <v>65</v>
      </c>
      <c r="N78" s="52">
        <v>31</v>
      </c>
      <c r="O78" s="44">
        <v>16</v>
      </c>
      <c r="P78" s="61">
        <v>0</v>
      </c>
    </row>
    <row r="79" spans="2:16" x14ac:dyDescent="0.35">
      <c r="B79" s="55" t="s">
        <v>53</v>
      </c>
      <c r="C79">
        <f>203 + (G73+G74+G75+G76)+(C77+D77+E77+F77)</f>
        <v>228</v>
      </c>
      <c r="J79" s="44" t="s">
        <v>38</v>
      </c>
      <c r="K79" s="52">
        <v>11</v>
      </c>
      <c r="L79" s="52" t="s">
        <v>48</v>
      </c>
      <c r="M79" s="52" t="s">
        <v>41</v>
      </c>
      <c r="N79" s="51" t="s">
        <v>51</v>
      </c>
      <c r="O79" s="52">
        <v>27</v>
      </c>
      <c r="P79" s="61">
        <v>0</v>
      </c>
    </row>
    <row r="80" spans="2:16" x14ac:dyDescent="0.35">
      <c r="B80" s="55" t="s">
        <v>54</v>
      </c>
      <c r="C80">
        <f xml:space="preserve"> 203 + 25</f>
        <v>228</v>
      </c>
      <c r="J80" s="44" t="s">
        <v>39</v>
      </c>
      <c r="K80" s="44">
        <v>5</v>
      </c>
      <c r="L80" s="44">
        <v>6</v>
      </c>
      <c r="M80" s="43" t="s">
        <v>41</v>
      </c>
      <c r="N80" s="52" t="s">
        <v>41</v>
      </c>
      <c r="O80" s="44" t="s">
        <v>46</v>
      </c>
      <c r="P80" s="61">
        <v>0</v>
      </c>
    </row>
    <row r="81" spans="2:20" x14ac:dyDescent="0.35">
      <c r="J81" s="44" t="s">
        <v>40</v>
      </c>
      <c r="K81" s="44" t="s">
        <v>49</v>
      </c>
      <c r="L81" s="44">
        <v>11</v>
      </c>
      <c r="M81" s="43">
        <v>22</v>
      </c>
      <c r="N81" s="52">
        <v>20</v>
      </c>
      <c r="O81" s="44" t="s">
        <v>41</v>
      </c>
      <c r="P81" s="61">
        <v>0</v>
      </c>
    </row>
    <row r="82" spans="2:20" x14ac:dyDescent="0.35">
      <c r="B82" s="44"/>
      <c r="C82" s="44" t="s">
        <v>36</v>
      </c>
      <c r="D82" s="44" t="s">
        <v>37</v>
      </c>
      <c r="E82" s="44" t="s">
        <v>39</v>
      </c>
      <c r="F82" s="44" t="s">
        <v>40</v>
      </c>
      <c r="J82" s="62" t="s">
        <v>43</v>
      </c>
      <c r="K82" s="63">
        <v>0</v>
      </c>
      <c r="L82" s="63">
        <v>0</v>
      </c>
      <c r="M82" s="63">
        <v>25</v>
      </c>
      <c r="N82" s="63">
        <v>0</v>
      </c>
      <c r="O82" s="63">
        <v>0</v>
      </c>
      <c r="P82" s="64"/>
    </row>
    <row r="83" spans="2:20" x14ac:dyDescent="0.35">
      <c r="B83" s="44" t="s">
        <v>36</v>
      </c>
      <c r="C83" s="44" t="s">
        <v>41</v>
      </c>
      <c r="D83" s="56" t="s">
        <v>48</v>
      </c>
      <c r="E83" s="44">
        <v>10</v>
      </c>
      <c r="F83" s="56" t="s">
        <v>49</v>
      </c>
    </row>
    <row r="84" spans="2:20" x14ac:dyDescent="0.35">
      <c r="B84" s="44" t="s">
        <v>37</v>
      </c>
      <c r="C84" s="56" t="s">
        <v>49</v>
      </c>
      <c r="D84" s="44" t="s">
        <v>41</v>
      </c>
      <c r="E84" s="44">
        <v>11</v>
      </c>
      <c r="F84" s="44">
        <v>11</v>
      </c>
    </row>
    <row r="85" spans="2:20" x14ac:dyDescent="0.35">
      <c r="B85" s="44" t="s">
        <v>38</v>
      </c>
      <c r="C85" s="44">
        <v>11</v>
      </c>
      <c r="D85" s="56" t="s">
        <v>49</v>
      </c>
      <c r="E85" s="44" t="s">
        <v>41</v>
      </c>
      <c r="F85" s="44">
        <v>22</v>
      </c>
    </row>
    <row r="86" spans="2:20" x14ac:dyDescent="0.35">
      <c r="B86" s="44" t="s">
        <v>40</v>
      </c>
      <c r="C86" s="56" t="s">
        <v>48</v>
      </c>
      <c r="D86" s="44">
        <v>11</v>
      </c>
      <c r="E86" s="56" t="s">
        <v>52</v>
      </c>
      <c r="F86" s="44" t="s">
        <v>41</v>
      </c>
    </row>
    <row r="87" spans="2:20" x14ac:dyDescent="0.35">
      <c r="J87" t="s">
        <v>55</v>
      </c>
      <c r="N87" s="44"/>
      <c r="O87" s="44" t="s">
        <v>36</v>
      </c>
      <c r="P87" s="44" t="s">
        <v>37</v>
      </c>
      <c r="Q87" s="44" t="s">
        <v>38</v>
      </c>
      <c r="R87" s="44" t="s">
        <v>40</v>
      </c>
      <c r="S87" s="44"/>
      <c r="T87" s="60"/>
    </row>
    <row r="88" spans="2:20" x14ac:dyDescent="0.35">
      <c r="B88" s="44"/>
      <c r="C88" s="44" t="s">
        <v>36</v>
      </c>
      <c r="D88" s="44" t="s">
        <v>37</v>
      </c>
      <c r="E88" s="44" t="s">
        <v>39</v>
      </c>
      <c r="F88" s="52" t="s">
        <v>40</v>
      </c>
      <c r="H88" s="44"/>
      <c r="I88" s="44" t="s">
        <v>36</v>
      </c>
      <c r="J88" s="52" t="s">
        <v>37</v>
      </c>
      <c r="K88" s="44" t="s">
        <v>39</v>
      </c>
      <c r="L88" s="44" t="s">
        <v>40</v>
      </c>
      <c r="N88" s="44" t="s">
        <v>36</v>
      </c>
      <c r="O88" s="44" t="s">
        <v>41</v>
      </c>
      <c r="P88" s="44">
        <v>0</v>
      </c>
      <c r="Q88" s="43">
        <v>6</v>
      </c>
      <c r="R88" s="44">
        <v>0</v>
      </c>
      <c r="S88" s="44"/>
      <c r="T88" s="61"/>
    </row>
    <row r="89" spans="2:20" x14ac:dyDescent="0.35">
      <c r="B89" s="52" t="s">
        <v>36</v>
      </c>
      <c r="C89" s="52" t="s">
        <v>41</v>
      </c>
      <c r="D89" s="52" t="s">
        <v>48</v>
      </c>
      <c r="E89" s="52">
        <v>10</v>
      </c>
      <c r="F89" s="51" t="s">
        <v>49</v>
      </c>
      <c r="H89" s="44" t="s">
        <v>36</v>
      </c>
      <c r="I89" s="44" t="s">
        <v>41</v>
      </c>
      <c r="J89" s="52" t="s">
        <v>48</v>
      </c>
      <c r="K89" s="44">
        <v>10</v>
      </c>
      <c r="L89" s="56" t="s">
        <v>49</v>
      </c>
      <c r="N89" s="44" t="s">
        <v>37</v>
      </c>
      <c r="O89" s="44">
        <v>0</v>
      </c>
      <c r="P89" s="44" t="s">
        <v>41</v>
      </c>
      <c r="Q89" s="43">
        <v>0</v>
      </c>
      <c r="R89" s="44">
        <v>16</v>
      </c>
      <c r="S89" s="44"/>
      <c r="T89" s="61"/>
    </row>
    <row r="90" spans="2:20" x14ac:dyDescent="0.35">
      <c r="B90" s="44" t="s">
        <v>37</v>
      </c>
      <c r="C90" s="56" t="s">
        <v>49</v>
      </c>
      <c r="D90" s="44" t="s">
        <v>41</v>
      </c>
      <c r="E90" s="44">
        <v>11</v>
      </c>
      <c r="F90" s="52">
        <v>11</v>
      </c>
      <c r="H90" s="44" t="s">
        <v>37</v>
      </c>
      <c r="I90" s="56" t="s">
        <v>49</v>
      </c>
      <c r="J90" s="52" t="s">
        <v>41</v>
      </c>
      <c r="K90" s="44">
        <v>11</v>
      </c>
      <c r="L90" s="44">
        <v>11</v>
      </c>
      <c r="N90" s="44" t="s">
        <v>39</v>
      </c>
      <c r="O90" s="44">
        <v>5</v>
      </c>
      <c r="P90" s="44">
        <v>6</v>
      </c>
      <c r="Q90" s="52" t="s">
        <v>41</v>
      </c>
      <c r="R90" s="44">
        <v>0</v>
      </c>
      <c r="S90" s="44"/>
      <c r="T90" s="61"/>
    </row>
    <row r="91" spans="2:20" x14ac:dyDescent="0.35">
      <c r="B91" s="44" t="s">
        <v>38</v>
      </c>
      <c r="C91" s="44">
        <v>11</v>
      </c>
      <c r="D91" s="56" t="s">
        <v>49</v>
      </c>
      <c r="E91" s="44" t="s">
        <v>41</v>
      </c>
      <c r="F91" s="52">
        <v>22</v>
      </c>
      <c r="H91" s="52" t="s">
        <v>38</v>
      </c>
      <c r="I91" s="52">
        <v>11</v>
      </c>
      <c r="J91" s="51" t="s">
        <v>49</v>
      </c>
      <c r="K91" s="52" t="s">
        <v>41</v>
      </c>
      <c r="L91" s="52">
        <v>22</v>
      </c>
      <c r="N91" s="44" t="s">
        <v>40</v>
      </c>
      <c r="O91" s="44">
        <v>0</v>
      </c>
      <c r="P91" s="44">
        <v>11</v>
      </c>
      <c r="Q91" s="43">
        <v>22</v>
      </c>
      <c r="R91" s="44" t="s">
        <v>41</v>
      </c>
      <c r="S91" s="44"/>
      <c r="T91" s="61"/>
    </row>
    <row r="92" spans="2:20" x14ac:dyDescent="0.35">
      <c r="B92" s="44" t="s">
        <v>40</v>
      </c>
      <c r="C92" s="56" t="s">
        <v>48</v>
      </c>
      <c r="D92" s="44">
        <v>11</v>
      </c>
      <c r="E92" s="56" t="s">
        <v>52</v>
      </c>
      <c r="F92" s="52" t="s">
        <v>41</v>
      </c>
      <c r="H92" s="44" t="s">
        <v>40</v>
      </c>
      <c r="I92" s="56" t="s">
        <v>48</v>
      </c>
      <c r="J92" s="52">
        <v>11</v>
      </c>
      <c r="K92" s="56" t="s">
        <v>52</v>
      </c>
      <c r="L92" s="44" t="s">
        <v>41</v>
      </c>
      <c r="N92" s="44"/>
      <c r="O92" s="44"/>
      <c r="P92" s="44"/>
      <c r="Q92" s="43"/>
      <c r="R92" s="44"/>
      <c r="S92" s="44"/>
      <c r="T92" s="61"/>
    </row>
    <row r="93" spans="2:20" x14ac:dyDescent="0.35">
      <c r="N93" s="62"/>
      <c r="O93" s="63"/>
      <c r="P93" s="63"/>
      <c r="Q93" s="63"/>
      <c r="R93" s="63"/>
      <c r="S93" s="63"/>
      <c r="T93" s="64"/>
    </row>
    <row r="94" spans="2:20" x14ac:dyDescent="0.35">
      <c r="B94" s="44"/>
      <c r="C94" s="44" t="s">
        <v>36</v>
      </c>
      <c r="D94" s="44" t="s">
        <v>37</v>
      </c>
      <c r="E94" s="44" t="s">
        <v>39</v>
      </c>
      <c r="F94" s="42" t="s">
        <v>42</v>
      </c>
      <c r="H94" s="44"/>
      <c r="I94" s="44" t="s">
        <v>36</v>
      </c>
      <c r="J94" s="44" t="s">
        <v>39</v>
      </c>
      <c r="K94" s="44" t="s">
        <v>40</v>
      </c>
      <c r="L94" s="44"/>
    </row>
    <row r="95" spans="2:20" x14ac:dyDescent="0.35">
      <c r="B95" s="44" t="s">
        <v>37</v>
      </c>
      <c r="C95" s="44">
        <v>0</v>
      </c>
      <c r="D95" s="42" t="s">
        <v>41</v>
      </c>
      <c r="E95" s="57">
        <v>11</v>
      </c>
      <c r="F95" s="42">
        <v>0</v>
      </c>
      <c r="H95" s="44" t="s">
        <v>36</v>
      </c>
      <c r="I95" s="44" t="s">
        <v>41</v>
      </c>
      <c r="J95" s="44">
        <v>10</v>
      </c>
      <c r="K95" s="56" t="s">
        <v>49</v>
      </c>
      <c r="L95" s="44">
        <v>0</v>
      </c>
      <c r="N95" t="s">
        <v>66</v>
      </c>
      <c r="O95">
        <f>228 + 20</f>
        <v>248</v>
      </c>
    </row>
    <row r="96" spans="2:20" x14ac:dyDescent="0.35">
      <c r="B96" s="44" t="s">
        <v>38</v>
      </c>
      <c r="C96" s="42">
        <v>11</v>
      </c>
      <c r="D96" s="42">
        <v>0</v>
      </c>
      <c r="E96" s="42" t="s">
        <v>41</v>
      </c>
      <c r="F96" s="42">
        <v>0</v>
      </c>
      <c r="H96" s="44" t="s">
        <v>37</v>
      </c>
      <c r="I96" s="56" t="s">
        <v>49</v>
      </c>
      <c r="J96" s="44">
        <v>11</v>
      </c>
      <c r="K96" s="44">
        <v>11</v>
      </c>
      <c r="L96" s="44">
        <v>0</v>
      </c>
      <c r="N96" t="s">
        <v>67</v>
      </c>
      <c r="O96">
        <f>228 + (R88+R89+R90) + (O91+P91+Q91)</f>
        <v>277</v>
      </c>
    </row>
    <row r="97" spans="2:12" x14ac:dyDescent="0.35">
      <c r="B97" s="44" t="s">
        <v>40</v>
      </c>
      <c r="C97" s="51" t="s">
        <v>41</v>
      </c>
      <c r="D97" s="42">
        <v>11</v>
      </c>
      <c r="E97" s="42">
        <v>0</v>
      </c>
      <c r="F97" s="42">
        <v>0</v>
      </c>
      <c r="H97" s="44" t="s">
        <v>40</v>
      </c>
      <c r="I97" s="56" t="s">
        <v>48</v>
      </c>
      <c r="J97" s="56" t="s">
        <v>52</v>
      </c>
      <c r="K97" s="44" t="s">
        <v>41</v>
      </c>
      <c r="L97" s="44">
        <v>0</v>
      </c>
    </row>
    <row r="98" spans="2:12" x14ac:dyDescent="0.35">
      <c r="B98" s="42"/>
      <c r="C98" s="42"/>
      <c r="D98" s="42"/>
      <c r="E98" s="42"/>
      <c r="F98" s="42"/>
      <c r="H98" s="44"/>
      <c r="I98" s="44">
        <v>0</v>
      </c>
      <c r="J98" s="44">
        <v>0</v>
      </c>
      <c r="K98" s="44">
        <v>0</v>
      </c>
      <c r="L98" s="44"/>
    </row>
    <row r="100" spans="2:12" x14ac:dyDescent="0.35">
      <c r="B100" s="44"/>
      <c r="C100" s="44" t="s">
        <v>36</v>
      </c>
      <c r="D100" s="44" t="s">
        <v>37</v>
      </c>
      <c r="E100" s="44" t="s">
        <v>39</v>
      </c>
      <c r="F100" s="42" t="s">
        <v>42</v>
      </c>
      <c r="H100" s="44"/>
      <c r="I100" s="44" t="s">
        <v>36</v>
      </c>
      <c r="J100" s="44" t="s">
        <v>39</v>
      </c>
      <c r="K100" s="44" t="s">
        <v>40</v>
      </c>
      <c r="L100" s="44"/>
    </row>
    <row r="101" spans="2:12" x14ac:dyDescent="0.35">
      <c r="B101" s="44" t="s">
        <v>37</v>
      </c>
      <c r="C101" s="44">
        <v>0</v>
      </c>
      <c r="D101" s="42" t="s">
        <v>41</v>
      </c>
      <c r="E101" s="57">
        <v>11</v>
      </c>
      <c r="F101" s="42">
        <v>0</v>
      </c>
      <c r="H101" s="44" t="s">
        <v>36</v>
      </c>
      <c r="I101" s="44" t="s">
        <v>41</v>
      </c>
      <c r="J101" s="44">
        <v>10</v>
      </c>
      <c r="K101" s="56">
        <v>0</v>
      </c>
      <c r="L101" s="44">
        <v>0</v>
      </c>
    </row>
    <row r="102" spans="2:12" x14ac:dyDescent="0.35">
      <c r="B102" s="44" t="s">
        <v>38</v>
      </c>
      <c r="C102" s="42">
        <v>11</v>
      </c>
      <c r="D102" s="42">
        <v>0</v>
      </c>
      <c r="E102" s="42" t="s">
        <v>41</v>
      </c>
      <c r="F102" s="42">
        <v>0</v>
      </c>
      <c r="H102" s="44" t="s">
        <v>37</v>
      </c>
      <c r="I102" s="56">
        <v>0</v>
      </c>
      <c r="J102" s="44">
        <v>11</v>
      </c>
      <c r="K102" s="44">
        <v>11</v>
      </c>
      <c r="L102" s="44">
        <v>0</v>
      </c>
    </row>
    <row r="103" spans="2:12" x14ac:dyDescent="0.35">
      <c r="B103" s="44" t="s">
        <v>40</v>
      </c>
      <c r="C103" s="51" t="s">
        <v>41</v>
      </c>
      <c r="D103" s="42">
        <v>11</v>
      </c>
      <c r="E103" s="42">
        <v>0</v>
      </c>
      <c r="F103" s="42">
        <v>0</v>
      </c>
      <c r="H103" s="44" t="s">
        <v>40</v>
      </c>
      <c r="I103" s="56">
        <v>0</v>
      </c>
      <c r="J103" s="56">
        <v>0</v>
      </c>
      <c r="K103" s="44" t="s">
        <v>41</v>
      </c>
      <c r="L103" s="44">
        <v>0</v>
      </c>
    </row>
    <row r="104" spans="2:12" x14ac:dyDescent="0.35">
      <c r="B104" s="42" t="s">
        <v>43</v>
      </c>
      <c r="C104" s="42">
        <v>0</v>
      </c>
      <c r="D104" s="42">
        <v>0</v>
      </c>
      <c r="E104" s="42">
        <v>0</v>
      </c>
      <c r="F104" s="42"/>
      <c r="H104" s="44"/>
      <c r="I104" s="44">
        <v>0</v>
      </c>
      <c r="J104" s="44">
        <v>0</v>
      </c>
      <c r="K104" s="44">
        <v>0</v>
      </c>
      <c r="L104" s="44"/>
    </row>
    <row r="106" spans="2:12" x14ac:dyDescent="0.35">
      <c r="B106" s="58" t="s">
        <v>57</v>
      </c>
      <c r="C106">
        <f>228 + (F101+F102+F103)+(C104+D104+E104)</f>
        <v>228</v>
      </c>
      <c r="H106" s="58" t="s">
        <v>68</v>
      </c>
      <c r="I106">
        <f>228 + (I104+J104+K104) + (L101+L102+L103)</f>
        <v>228</v>
      </c>
    </row>
    <row r="107" spans="2:12" x14ac:dyDescent="0.35">
      <c r="B107" s="58" t="s">
        <v>56</v>
      </c>
      <c r="C107">
        <f>228 + 11</f>
        <v>239</v>
      </c>
      <c r="H107" s="58" t="s">
        <v>69</v>
      </c>
      <c r="I107">
        <f>228+11</f>
        <v>239</v>
      </c>
    </row>
    <row r="109" spans="2:12" x14ac:dyDescent="0.35">
      <c r="B109" s="44"/>
      <c r="C109" s="44" t="s">
        <v>36</v>
      </c>
      <c r="D109" s="44" t="s">
        <v>37</v>
      </c>
      <c r="E109" s="44" t="s">
        <v>39</v>
      </c>
      <c r="F109" s="42"/>
    </row>
    <row r="110" spans="2:12" x14ac:dyDescent="0.35">
      <c r="B110" s="44" t="s">
        <v>37</v>
      </c>
      <c r="C110" s="59" t="s">
        <v>49</v>
      </c>
      <c r="D110" s="44" t="s">
        <v>41</v>
      </c>
      <c r="E110" s="59" t="s">
        <v>48</v>
      </c>
      <c r="F110" s="42"/>
    </row>
    <row r="111" spans="2:12" x14ac:dyDescent="0.35">
      <c r="B111" s="44" t="s">
        <v>38</v>
      </c>
      <c r="C111" s="42">
        <v>11</v>
      </c>
      <c r="D111" s="59" t="s">
        <v>58</v>
      </c>
      <c r="E111" s="42" t="s">
        <v>41</v>
      </c>
      <c r="F111" s="42"/>
    </row>
    <row r="112" spans="2:12" x14ac:dyDescent="0.35">
      <c r="B112" s="44" t="s">
        <v>40</v>
      </c>
      <c r="C112" s="51" t="s">
        <v>41</v>
      </c>
      <c r="D112" s="42">
        <v>11</v>
      </c>
      <c r="E112" s="59" t="s">
        <v>49</v>
      </c>
      <c r="F112" s="42"/>
    </row>
    <row r="113" spans="2:13" x14ac:dyDescent="0.35">
      <c r="B113" s="42"/>
      <c r="C113" s="42"/>
      <c r="D113" s="42"/>
      <c r="E113" s="42"/>
      <c r="F113" s="42"/>
    </row>
    <row r="115" spans="2:13" x14ac:dyDescent="0.35">
      <c r="B115" s="44"/>
      <c r="C115" s="44" t="s">
        <v>36</v>
      </c>
      <c r="D115" s="52" t="s">
        <v>37</v>
      </c>
      <c r="E115" s="44" t="s">
        <v>39</v>
      </c>
      <c r="F115" s="44"/>
    </row>
    <row r="116" spans="2:13" x14ac:dyDescent="0.35">
      <c r="B116" s="44" t="s">
        <v>37</v>
      </c>
      <c r="C116" s="44">
        <v>0</v>
      </c>
      <c r="D116" s="52" t="s">
        <v>41</v>
      </c>
      <c r="E116" s="44" t="s">
        <v>48</v>
      </c>
      <c r="F116" s="44"/>
    </row>
    <row r="117" spans="2:13" x14ac:dyDescent="0.35">
      <c r="B117" s="52" t="s">
        <v>38</v>
      </c>
      <c r="C117" s="52">
        <v>11</v>
      </c>
      <c r="D117" s="51" t="s">
        <v>58</v>
      </c>
      <c r="E117" s="52" t="s">
        <v>41</v>
      </c>
      <c r="F117" s="44"/>
    </row>
    <row r="118" spans="2:13" x14ac:dyDescent="0.35">
      <c r="B118" s="44" t="s">
        <v>40</v>
      </c>
      <c r="C118" s="44" t="s">
        <v>41</v>
      </c>
      <c r="D118" s="52">
        <v>11</v>
      </c>
      <c r="E118" s="44" t="s">
        <v>48</v>
      </c>
      <c r="F118" s="44"/>
    </row>
    <row r="119" spans="2:13" x14ac:dyDescent="0.35">
      <c r="B119" s="44"/>
      <c r="C119" s="44"/>
      <c r="D119" s="44"/>
      <c r="E119" s="44"/>
      <c r="F119" s="44"/>
    </row>
    <row r="121" spans="2:13" x14ac:dyDescent="0.35">
      <c r="B121" s="44"/>
      <c r="C121" s="44" t="s">
        <v>36</v>
      </c>
      <c r="D121" s="44" t="s">
        <v>39</v>
      </c>
      <c r="E121" s="44" t="s">
        <v>42</v>
      </c>
    </row>
    <row r="122" spans="2:13" x14ac:dyDescent="0.35">
      <c r="B122" s="44" t="s">
        <v>37</v>
      </c>
      <c r="C122" s="44">
        <v>0</v>
      </c>
      <c r="D122" s="44">
        <v>0</v>
      </c>
      <c r="E122" s="44">
        <v>0</v>
      </c>
    </row>
    <row r="123" spans="2:13" x14ac:dyDescent="0.35">
      <c r="B123" s="44" t="s">
        <v>40</v>
      </c>
      <c r="C123" s="44" t="s">
        <v>41</v>
      </c>
      <c r="D123" s="44">
        <v>0</v>
      </c>
      <c r="E123" s="44">
        <v>0</v>
      </c>
    </row>
    <row r="124" spans="2:13" x14ac:dyDescent="0.35">
      <c r="B124" s="44" t="s">
        <v>43</v>
      </c>
      <c r="C124" s="44">
        <v>0</v>
      </c>
      <c r="D124" s="44">
        <v>0</v>
      </c>
      <c r="E124" s="44"/>
    </row>
    <row r="126" spans="2:13" x14ac:dyDescent="0.35">
      <c r="B126" s="58" t="s">
        <v>60</v>
      </c>
      <c r="C126">
        <v>228</v>
      </c>
    </row>
    <row r="127" spans="2:13" x14ac:dyDescent="0.35">
      <c r="B127" s="58" t="s">
        <v>61</v>
      </c>
      <c r="C127">
        <f>228 + 22</f>
        <v>250</v>
      </c>
    </row>
    <row r="128" spans="2:13" x14ac:dyDescent="0.35">
      <c r="K128" s="65">
        <v>239</v>
      </c>
      <c r="M128" s="65">
        <v>228</v>
      </c>
    </row>
    <row r="129" spans="2:14" x14ac:dyDescent="0.35">
      <c r="B129" s="44"/>
      <c r="C129" s="44" t="s">
        <v>36</v>
      </c>
      <c r="D129" s="44" t="s">
        <v>39</v>
      </c>
      <c r="M129" s="65"/>
    </row>
    <row r="130" spans="2:14" x14ac:dyDescent="0.35">
      <c r="B130" s="44" t="s">
        <v>37</v>
      </c>
      <c r="C130" s="44" t="s">
        <v>59</v>
      </c>
      <c r="D130" s="44" t="s">
        <v>48</v>
      </c>
      <c r="M130" s="65"/>
    </row>
    <row r="131" spans="2:14" x14ac:dyDescent="0.35">
      <c r="B131" s="44" t="s">
        <v>40</v>
      </c>
      <c r="C131" s="44" t="s">
        <v>41</v>
      </c>
      <c r="D131" s="44" t="s">
        <v>59</v>
      </c>
      <c r="L131" s="65">
        <v>228</v>
      </c>
      <c r="M131" s="65"/>
      <c r="N131" s="65">
        <v>250</v>
      </c>
    </row>
    <row r="132" spans="2:14" x14ac:dyDescent="0.35">
      <c r="L132" s="65"/>
    </row>
    <row r="133" spans="2:14" x14ac:dyDescent="0.35">
      <c r="B133" s="44"/>
      <c r="C133" s="44" t="s">
        <v>36</v>
      </c>
      <c r="D133" s="44" t="s">
        <v>39</v>
      </c>
      <c r="F133" s="44"/>
      <c r="G133" s="44" t="s">
        <v>36</v>
      </c>
      <c r="H133" s="51" t="s">
        <v>39</v>
      </c>
      <c r="L133" s="65"/>
    </row>
    <row r="134" spans="2:14" x14ac:dyDescent="0.35">
      <c r="B134" s="44" t="s">
        <v>37</v>
      </c>
      <c r="C134" s="44" t="s">
        <v>41</v>
      </c>
      <c r="D134" s="44" t="s">
        <v>59</v>
      </c>
      <c r="F134" s="51" t="s">
        <v>37</v>
      </c>
      <c r="G134" s="51" t="s">
        <v>41</v>
      </c>
      <c r="H134" s="51" t="s">
        <v>59</v>
      </c>
      <c r="K134" s="65">
        <v>228</v>
      </c>
      <c r="L134" s="65"/>
      <c r="M134" s="65" t="s">
        <v>64</v>
      </c>
    </row>
    <row r="135" spans="2:14" x14ac:dyDescent="0.35">
      <c r="B135" s="44" t="s">
        <v>40</v>
      </c>
      <c r="C135" s="44" t="s">
        <v>59</v>
      </c>
      <c r="D135" s="44" t="s">
        <v>48</v>
      </c>
      <c r="F135" s="44" t="s">
        <v>40</v>
      </c>
      <c r="G135" s="44" t="s">
        <v>59</v>
      </c>
      <c r="H135" s="51" t="s">
        <v>48</v>
      </c>
    </row>
    <row r="137" spans="2:14" x14ac:dyDescent="0.35">
      <c r="B137" s="44"/>
      <c r="C137" s="51" t="s">
        <v>36</v>
      </c>
      <c r="D137" s="44" t="s">
        <v>39</v>
      </c>
      <c r="F137" s="44"/>
      <c r="G137" s="44" t="s">
        <v>36</v>
      </c>
      <c r="H137" s="44"/>
    </row>
    <row r="138" spans="2:14" x14ac:dyDescent="0.35">
      <c r="B138" s="44" t="s">
        <v>37</v>
      </c>
      <c r="C138" s="51" t="s">
        <v>41</v>
      </c>
      <c r="D138" s="44" t="s">
        <v>59</v>
      </c>
      <c r="F138" s="44" t="s">
        <v>40</v>
      </c>
      <c r="G138" s="44">
        <v>0</v>
      </c>
      <c r="H138" s="44"/>
    </row>
    <row r="139" spans="2:14" x14ac:dyDescent="0.35">
      <c r="B139" s="51" t="s">
        <v>40</v>
      </c>
      <c r="C139" s="51" t="s">
        <v>59</v>
      </c>
      <c r="D139" s="51" t="s">
        <v>48</v>
      </c>
      <c r="F139" s="44"/>
      <c r="G139" s="44"/>
      <c r="H139" s="44"/>
    </row>
    <row r="141" spans="2:14" x14ac:dyDescent="0.35">
      <c r="B141" s="44"/>
      <c r="C141" s="44" t="s">
        <v>39</v>
      </c>
      <c r="D141" s="44"/>
    </row>
    <row r="142" spans="2:14" x14ac:dyDescent="0.35">
      <c r="B142" s="44" t="s">
        <v>37</v>
      </c>
      <c r="C142" s="44">
        <v>0</v>
      </c>
      <c r="D142" s="44"/>
    </row>
    <row r="143" spans="2:14" x14ac:dyDescent="0.35">
      <c r="B143" s="44"/>
      <c r="C143" s="44"/>
      <c r="D143" s="44"/>
    </row>
    <row r="145" spans="2:3" x14ac:dyDescent="0.35">
      <c r="B145" t="s">
        <v>62</v>
      </c>
      <c r="C145">
        <v>228</v>
      </c>
    </row>
    <row r="146" spans="2:3" x14ac:dyDescent="0.35">
      <c r="B146" t="s">
        <v>63</v>
      </c>
      <c r="C146" t="s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2015-06-05T18:19:34Z</dcterms:created>
  <dcterms:modified xsi:type="dcterms:W3CDTF">2023-01-29T17:40:14Z</dcterms:modified>
</cp:coreProperties>
</file>