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onny\Desktop\"/>
    </mc:Choice>
  </mc:AlternateContent>
  <xr:revisionPtr revIDLastSave="0" documentId="13_ncr:1_{569E1C0D-A766-4973-8728-2DFD17DB8C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- AYUDA -" sheetId="1" r:id="rId1"/>
    <sheet name="Administrador1" sheetId="7" r:id="rId2"/>
    <sheet name="Desarrollador" sheetId="8" r:id="rId3"/>
    <sheet name="Empleado" sheetId="9" r:id="rId4"/>
    <sheet name="Soporte" sheetId="3" state="hidden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M6bNup+XjeRkGxE4pBY2e4KZa+QR9Q/V9WP9j+sX/g="/>
    </ext>
  </extLst>
</workbook>
</file>

<file path=xl/calcChain.xml><?xml version="1.0" encoding="utf-8"?>
<calcChain xmlns="http://schemas.openxmlformats.org/spreadsheetml/2006/main">
  <c r="F16" i="8" l="1"/>
  <c r="E16" i="8"/>
  <c r="D16" i="8"/>
  <c r="F15" i="8"/>
  <c r="E15" i="8"/>
  <c r="D15" i="8"/>
  <c r="B16" i="8"/>
  <c r="B15" i="8"/>
  <c r="I10" i="8"/>
  <c r="I11" i="8"/>
  <c r="I12" i="8"/>
  <c r="I13" i="8"/>
  <c r="I14" i="8"/>
  <c r="I16" i="8"/>
  <c r="H10" i="8"/>
  <c r="H11" i="8"/>
  <c r="H12" i="8"/>
  <c r="H13" i="8"/>
  <c r="H14" i="8"/>
  <c r="H16" i="8"/>
  <c r="G10" i="8"/>
  <c r="G11" i="8"/>
  <c r="G12" i="8"/>
  <c r="G13" i="8"/>
  <c r="G14" i="8"/>
  <c r="G16" i="8"/>
  <c r="G15" i="8" l="1"/>
  <c r="I15" i="8"/>
  <c r="H15" i="8"/>
  <c r="F14" i="8" l="1"/>
  <c r="E14" i="8"/>
  <c r="D14" i="8"/>
  <c r="B14" i="8" l="1"/>
  <c r="B15" i="7"/>
  <c r="F12" i="8"/>
  <c r="E12" i="8"/>
  <c r="D12" i="8"/>
  <c r="B12" i="8"/>
  <c r="F13" i="8"/>
  <c r="E13" i="8"/>
  <c r="D13" i="8"/>
  <c r="B13" i="8"/>
  <c r="F10" i="9" l="1"/>
  <c r="E10" i="9"/>
  <c r="D10" i="9"/>
  <c r="B10" i="9"/>
  <c r="B13" i="7"/>
  <c r="B14" i="7"/>
  <c r="F19" i="7" l="1"/>
  <c r="E19" i="7"/>
  <c r="D19" i="7"/>
  <c r="G19" i="7" s="1"/>
  <c r="F14" i="7"/>
  <c r="E14" i="7"/>
  <c r="D14" i="7"/>
  <c r="F15" i="7"/>
  <c r="E15" i="7"/>
  <c r="G15" i="7" s="1"/>
  <c r="D15" i="7"/>
  <c r="F16" i="7"/>
  <c r="E16" i="7"/>
  <c r="D16" i="7"/>
  <c r="F17" i="7"/>
  <c r="E17" i="7"/>
  <c r="D17" i="7"/>
  <c r="I17" i="7" s="1"/>
  <c r="F18" i="7"/>
  <c r="E18" i="7"/>
  <c r="D18" i="7"/>
  <c r="B18" i="7"/>
  <c r="B19" i="7"/>
  <c r="B17" i="7"/>
  <c r="B16" i="7"/>
  <c r="F13" i="7"/>
  <c r="E13" i="7"/>
  <c r="D13" i="7"/>
  <c r="B12" i="7"/>
  <c r="F12" i="7"/>
  <c r="E12" i="7"/>
  <c r="D12" i="7"/>
  <c r="B9" i="7"/>
  <c r="F17" i="8"/>
  <c r="E17" i="8"/>
  <c r="D17" i="8"/>
  <c r="B17" i="8"/>
  <c r="F9" i="9"/>
  <c r="E9" i="9"/>
  <c r="D9" i="9"/>
  <c r="B9" i="9"/>
  <c r="F11" i="8"/>
  <c r="E11" i="8"/>
  <c r="D11" i="8"/>
  <c r="F10" i="8"/>
  <c r="E10" i="8"/>
  <c r="D10" i="8"/>
  <c r="F9" i="8"/>
  <c r="E9" i="8"/>
  <c r="D9" i="8"/>
  <c r="B11" i="8"/>
  <c r="B10" i="8"/>
  <c r="B9" i="8"/>
  <c r="F11" i="7"/>
  <c r="E11" i="7"/>
  <c r="D11" i="7"/>
  <c r="B11" i="7"/>
  <c r="F10" i="7"/>
  <c r="E10" i="7"/>
  <c r="D10" i="7"/>
  <c r="B10" i="7"/>
  <c r="F11" i="9"/>
  <c r="E11" i="9"/>
  <c r="D11" i="9"/>
  <c r="I10" i="9"/>
  <c r="H10" i="9"/>
  <c r="G10" i="9"/>
  <c r="H17" i="8" l="1"/>
  <c r="I17" i="8"/>
  <c r="G17" i="8"/>
  <c r="I10" i="7"/>
  <c r="I11" i="7"/>
  <c r="G12" i="7"/>
  <c r="G13" i="7"/>
  <c r="I18" i="7"/>
  <c r="I16" i="7"/>
  <c r="H18" i="7"/>
  <c r="H15" i="7"/>
  <c r="I14" i="7"/>
  <c r="G11" i="7"/>
  <c r="G10" i="7"/>
  <c r="H13" i="7"/>
  <c r="I13" i="7"/>
  <c r="G18" i="7"/>
  <c r="H12" i="7"/>
  <c r="I12" i="7"/>
  <c r="H17" i="7"/>
  <c r="H10" i="7"/>
  <c r="G16" i="7"/>
  <c r="H16" i="7"/>
  <c r="H11" i="7"/>
  <c r="I15" i="7"/>
  <c r="I19" i="7"/>
  <c r="H19" i="7"/>
  <c r="G14" i="7"/>
  <c r="H14" i="7"/>
  <c r="G17" i="7"/>
  <c r="H9" i="9"/>
  <c r="I9" i="9"/>
  <c r="G9" i="9"/>
  <c r="D18" i="8"/>
  <c r="F18" i="8"/>
  <c r="E18" i="8"/>
  <c r="I9" i="8"/>
  <c r="H9" i="8"/>
  <c r="G9" i="8"/>
  <c r="F9" i="7" l="1"/>
  <c r="F20" i="7" s="1"/>
  <c r="E9" i="7"/>
  <c r="E20" i="7" s="1"/>
  <c r="D9" i="7"/>
  <c r="D20" i="7" s="1"/>
  <c r="G9" i="7" l="1"/>
  <c r="H9" i="7"/>
  <c r="I9" i="7"/>
</calcChain>
</file>

<file path=xl/sharedStrings.xml><?xml version="1.0" encoding="utf-8"?>
<sst xmlns="http://schemas.openxmlformats.org/spreadsheetml/2006/main" count="105" uniqueCount="43">
  <si>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</si>
  <si>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</si>
  <si>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</si>
  <si>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</si>
  <si>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</si>
  <si>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</si>
  <si>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</si>
  <si>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</si>
  <si>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</si>
  <si>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PRECIO MÁS BAJO</t>
  </si>
  <si>
    <t>PRECIO PROMEDIO</t>
  </si>
  <si>
    <t>PRECIO MÁS ALTO</t>
  </si>
  <si>
    <t>Total</t>
  </si>
  <si>
    <t>TIEMPO DE ENTREGA (DÍAS)</t>
  </si>
  <si>
    <t>COSTO DE ENVÍO</t>
  </si>
  <si>
    <t>FORMAS DE PAGO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</si>
  <si>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</si>
  <si>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</si>
  <si>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</si>
  <si>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</si>
  <si>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</si>
  <si>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</si>
  <si>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</si>
  <si>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</si>
  <si>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</si>
  <si>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</si>
  <si>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</si>
  <si>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</si>
  <si>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</si>
  <si>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</si>
  <si>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</si>
  <si>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</si>
  <si>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1 a 5</t>
  </si>
  <si>
    <t>1 a 2</t>
  </si>
  <si>
    <t>Tarjeta Credito</t>
  </si>
  <si>
    <t>Tarjeta Debito</t>
  </si>
  <si>
    <t>Efectivo-Efecty</t>
  </si>
  <si>
    <t>6 a 7</t>
  </si>
  <si>
    <t>7 a 7</t>
  </si>
  <si>
    <t>PayPal</t>
  </si>
  <si>
    <t>2 a 3</t>
  </si>
  <si>
    <t>3 a 3</t>
  </si>
  <si>
    <t>4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</si>
</sst>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"/>
    <numFmt numFmtId="165" formatCode="&quot;$&quot;\ #,##0.00;[Red]\-&quot;$&quot;\ #,##0.00"/>
  </numFmts>
  <fonts count="16" x14ac:knownFonts="1">
    <font>
      <sz val="8"/>
      <color theme="1"/>
      <name val="Arial"/>
      <scheme val="minor"/>
    </font>
    <font>
      <b/>
      <sz val="22"/>
      <color rgb="FF3F3F3F"/>
      <name val="Calibri"/>
      <family val="2"/>
    </font>
    <font>
      <sz val="10"/>
      <color theme="1"/>
      <name val="Calibri"/>
      <family val="2"/>
    </font>
    <font>
      <sz val="16"/>
      <color rgb="FF7F7F7F"/>
      <name val="Calibri"/>
      <family val="2"/>
    </font>
    <font>
      <sz val="20"/>
      <color theme="1"/>
      <name val="Calibri"/>
      <family val="2"/>
    </font>
    <font>
      <b/>
      <sz val="14"/>
      <color theme="0"/>
      <name val="Calibri"/>
      <family val="2"/>
    </font>
    <font>
      <sz val="8"/>
      <name val="Arial"/>
      <family val="2"/>
    </font>
    <font>
      <b/>
      <sz val="14"/>
      <color rgb="FF8745EC"/>
      <name val="Calibri"/>
      <family val="2"/>
    </font>
    <font>
      <sz val="14"/>
      <color rgb="FF595959"/>
      <name val="Calibri"/>
      <family val="2"/>
    </font>
    <font>
      <b/>
      <sz val="14"/>
      <color rgb="FF7F7F7F"/>
      <name val="Calibri"/>
      <family val="2"/>
    </font>
    <font>
      <sz val="10"/>
      <color rgb="FFFF0000"/>
      <name val="Calibri"/>
      <family val="2"/>
    </font>
    <font>
      <b/>
      <sz val="14"/>
      <color rgb="FF595959"/>
      <name val="Calibri"/>
      <family val="2"/>
    </font>
    <font>
      <sz val="11"/>
      <color rgb="FF000000"/>
      <name val="Arial"/>
      <family val="2"/>
    </font>
    <font>
      <sz val="13"/>
      <color rgb="FF595959"/>
      <name val="Calibri"/>
      <family val="2"/>
    </font>
    <font>
      <sz val="8"/>
      <name val="Arial"/>
      <family val="2"/>
      <scheme val="minor"/>
    </font>
    <font>
      <b/>
      <sz val="14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2F2F2"/>
      </bottom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0" xfId="0" applyFont="1"/>
    <xf numFmtId="0" fontId="3" fillId="0" borderId="0" xfId="0" applyFont="1" applyAlignment="1">
      <alignment vertical="top"/>
    </xf>
    <xf numFmtId="0" fontId="4" fillId="3" borderId="1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5" borderId="8" xfId="0" applyNumberFormat="1" applyFont="1" applyFill="1" applyBorder="1" applyAlignment="1">
      <alignment horizontal="center"/>
    </xf>
    <xf numFmtId="0" fontId="10" fillId="0" borderId="0" xfId="0" applyFont="1"/>
    <xf numFmtId="164" fontId="8" fillId="0" borderId="10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164" fontId="8" fillId="3" borderId="11" xfId="0" applyNumberFormat="1" applyFont="1" applyFill="1" applyBorder="1" applyAlignment="1">
      <alignment horizontal="center" vertical="center"/>
    </xf>
    <xf numFmtId="2" fontId="8" fillId="3" borderId="1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1" fillId="5" borderId="1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7" fillId="0" borderId="1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4" fontId="11" fillId="0" borderId="25" xfId="0" applyNumberFormat="1" applyFont="1" applyBorder="1" applyAlignment="1">
      <alignment horizontal="center" vertical="center"/>
    </xf>
    <xf numFmtId="4" fontId="11" fillId="0" borderId="26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2" fillId="0" borderId="0" xfId="0" applyFont="1"/>
    <xf numFmtId="165" fontId="13" fillId="6" borderId="31" xfId="0" applyNumberFormat="1" applyFont="1" applyFill="1" applyBorder="1" applyAlignment="1">
      <alignment vertical="center" wrapText="1"/>
    </xf>
    <xf numFmtId="165" fontId="13" fillId="6" borderId="32" xfId="0" applyNumberFormat="1" applyFont="1" applyFill="1" applyBorder="1" applyAlignment="1">
      <alignment vertical="center" wrapText="1"/>
    </xf>
    <xf numFmtId="16" fontId="8" fillId="0" borderId="17" xfId="0" applyNumberFormat="1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4" fontId="15" fillId="0" borderId="25" xfId="0" applyNumberFormat="1" applyFont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64" fontId="9" fillId="5" borderId="8" xfId="0" applyNumberFormat="1" applyFont="1" applyFill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7" fillId="4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7" fillId="4" borderId="19" xfId="0" applyFont="1" applyFill="1" applyBorder="1" applyAlignment="1">
      <alignment horizontal="center" vertical="center" wrapText="1"/>
    </xf>
    <xf numFmtId="0" fontId="6" fillId="0" borderId="20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7" xfId="0" applyFont="1" applyBorder="1"/>
    <xf numFmtId="0" fontId="6" fillId="0" borderId="28" xfId="0" applyFont="1" applyBorder="1"/>
  </cellXfs>
  <cellStyles count="1">
    <cellStyle name="Normal" xfId="0" builtinId="0"/>
  </cellStyles>
  <dxfs count="11"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1">
    <tableStyle name="Server-style" pivot="0" count="4" xr9:uid="{00000000-0011-0000-FFFF-FFFF00000000}">
      <tableStyleElement type="headerRow" dxfId="10"/>
      <tableStyleElement type="total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8067675" cy="612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22475"/>
          <a:ext cx="806767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4B9EFAAF-0A92-4AF4-9AE3-C94B7D56C408}"/>
            </a:ext>
          </a:extLst>
        </xdr:cNvPr>
        <xdr:cNvSpPr txBox="1"/>
      </xdr:nvSpPr>
      <xdr:spPr>
        <a:xfrm>
          <a:off x="174625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B269093C-7915-41D7-81B5-033445C11F6B}"/>
            </a:ext>
          </a:extLst>
        </xdr:cNvPr>
        <xdr:cNvSpPr txBox="1"/>
      </xdr:nvSpPr>
      <xdr:spPr>
        <a:xfrm>
          <a:off x="963930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sym typeface="Arial Rounded"/>
            </a:rPr>
            <a:t>FPC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C2D2BF96-036C-445B-81A0-D288DCE311AA}"/>
            </a:ext>
          </a:extLst>
        </xdr:cNvPr>
        <xdr:cNvSpPr txBox="1"/>
      </xdr:nvSpPr>
      <xdr:spPr>
        <a:xfrm>
          <a:off x="174625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ED877535-43CA-46BD-AFCE-6EA1D037EF0A}"/>
            </a:ext>
          </a:extLst>
        </xdr:cNvPr>
        <xdr:cNvSpPr txBox="1"/>
      </xdr:nvSpPr>
      <xdr:spPr>
        <a:xfrm>
          <a:off x="963930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sym typeface="Arial Rounded"/>
            </a:rPr>
            <a:t>FPC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949513EA-C046-446F-B2D8-C2CC4934341B}"/>
            </a:ext>
          </a:extLst>
        </xdr:cNvPr>
        <xdr:cNvSpPr txBox="1"/>
      </xdr:nvSpPr>
      <xdr:spPr>
        <a:xfrm>
          <a:off x="174625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715F9E18-C95E-4EA8-A4F9-5AAA01746C13}"/>
            </a:ext>
          </a:extLst>
        </xdr:cNvPr>
        <xdr:cNvSpPr txBox="1"/>
      </xdr:nvSpPr>
      <xdr:spPr>
        <a:xfrm>
          <a:off x="9639300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sym typeface="Arial Rounded"/>
            </a:rPr>
            <a:t>FPC</a:t>
          </a: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nny\Desktop\Cotizaciones.xlsx" TargetMode="External"/><Relationship Id="rId1" Type="http://schemas.openxmlformats.org/officeDocument/2006/relationships/externalLinkPath" Target="Cot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tización General"/>
      <sheetName val="Windows Server"/>
      <sheetName val="Dominio"/>
      <sheetName val="Internet"/>
      <sheetName val="Windows 10 Pro"/>
      <sheetName val="Licencia Antivirus"/>
      <sheetName val="Base de Datos"/>
      <sheetName val="Visual Studio"/>
      <sheetName val="Microsoft 365"/>
      <sheetName val="Hosting"/>
      <sheetName val="Pc Administrador"/>
      <sheetName val="Perifericos Administrador"/>
      <sheetName val="Pc Desarrollador"/>
      <sheetName val="Perifericos Desarrollador"/>
      <sheetName val="Empleado"/>
    </sheetNames>
    <sheetDataSet>
      <sheetData sheetId="0"/>
      <sheetData sheetId="1">
        <row r="7">
          <cell r="F7" t="str">
            <v>Microsoft Windows Server 2022 Standard</v>
          </cell>
          <cell r="J7">
            <v>5998300</v>
          </cell>
        </row>
        <row r="8">
          <cell r="J8">
            <v>2514100</v>
          </cell>
        </row>
        <row r="9">
          <cell r="J9">
            <v>5554234</v>
          </cell>
        </row>
      </sheetData>
      <sheetData sheetId="2">
        <row r="7">
          <cell r="F7" t="str">
            <v>Dominio .com</v>
          </cell>
          <cell r="J7">
            <v>39767</v>
          </cell>
        </row>
        <row r="8">
          <cell r="J8">
            <v>49200</v>
          </cell>
        </row>
        <row r="9">
          <cell r="J9">
            <v>39990</v>
          </cell>
        </row>
      </sheetData>
      <sheetData sheetId="3">
        <row r="7">
          <cell r="F7" t="str">
            <v>Internet 500 megas</v>
          </cell>
          <cell r="J7">
            <v>165900</v>
          </cell>
        </row>
        <row r="8">
          <cell r="J8">
            <v>76792</v>
          </cell>
        </row>
        <row r="9">
          <cell r="J9">
            <v>84900</v>
          </cell>
        </row>
      </sheetData>
      <sheetData sheetId="4"/>
      <sheetData sheetId="5">
        <row r="7">
          <cell r="F7" t="str">
            <v>Licencia Antivus Mcafee</v>
          </cell>
          <cell r="J7">
            <v>11166</v>
          </cell>
        </row>
        <row r="8">
          <cell r="J8">
            <v>36789</v>
          </cell>
        </row>
        <row r="9">
          <cell r="J9">
            <v>44900</v>
          </cell>
        </row>
      </sheetData>
      <sheetData sheetId="6">
        <row r="6">
          <cell r="F6" t="str">
            <v>Microsoft SQL Server 2022 Enterprise 2 Core</v>
          </cell>
          <cell r="J6">
            <v>943000</v>
          </cell>
        </row>
        <row r="7">
          <cell r="J7">
            <v>40302</v>
          </cell>
        </row>
        <row r="8">
          <cell r="J8">
            <v>70378</v>
          </cell>
        </row>
      </sheetData>
      <sheetData sheetId="7">
        <row r="7">
          <cell r="F7" t="str">
            <v>Visual Studio Professional</v>
          </cell>
          <cell r="J7">
            <v>184500</v>
          </cell>
        </row>
        <row r="8">
          <cell r="J8">
            <v>59950</v>
          </cell>
        </row>
      </sheetData>
      <sheetData sheetId="8">
        <row r="7">
          <cell r="F7" t="str">
            <v xml:space="preserve">Microsoft Office 365 Business Premium
</v>
          </cell>
          <cell r="J7">
            <v>1082400</v>
          </cell>
        </row>
        <row r="8">
          <cell r="J8">
            <v>443512</v>
          </cell>
        </row>
        <row r="9">
          <cell r="J9">
            <v>1293600</v>
          </cell>
        </row>
      </sheetData>
      <sheetData sheetId="9">
        <row r="7">
          <cell r="F7" t="str">
            <v>Hosting</v>
          </cell>
          <cell r="J7" t="str">
            <v>$54.900</v>
          </cell>
        </row>
        <row r="8">
          <cell r="J8">
            <v>48000.000000000007</v>
          </cell>
        </row>
        <row r="9">
          <cell r="J9" t="str">
            <v>$150.000</v>
          </cell>
        </row>
      </sheetData>
      <sheetData sheetId="10">
        <row r="6">
          <cell r="E6" t="str">
            <v>Servidor Dell PowerEdge T40 Intel Xeon E-2224G 8GB 1TB</v>
          </cell>
          <cell r="I6">
            <v>4349100</v>
          </cell>
        </row>
        <row r="7">
          <cell r="I7">
            <v>4059000.0000000005</v>
          </cell>
        </row>
        <row r="8">
          <cell r="I8">
            <v>3938000.0000000005</v>
          </cell>
        </row>
      </sheetData>
      <sheetData sheetId="11">
        <row r="7">
          <cell r="F7" t="str">
            <v>Kit de teclado y mouse Alámbrico Genius KM-160</v>
          </cell>
          <cell r="J7">
            <v>60001</v>
          </cell>
        </row>
        <row r="8">
          <cell r="J8">
            <v>73900</v>
          </cell>
        </row>
        <row r="9">
          <cell r="J9">
            <v>45900</v>
          </cell>
        </row>
        <row r="18">
          <cell r="F18" t="str">
            <v>Koorui 24 Full Hd Ips Monitor, Monitores De Computadora 75h</v>
          </cell>
          <cell r="J18">
            <v>381800</v>
          </cell>
        </row>
        <row r="19">
          <cell r="J19">
            <v>348459</v>
          </cell>
        </row>
        <row r="20">
          <cell r="J20">
            <v>475000</v>
          </cell>
        </row>
      </sheetData>
      <sheetData sheetId="12">
        <row r="6">
          <cell r="E6" t="str">
            <v>Torre Cpu Intel Core I9 11900 Uhd 750 1tb 16gb Pc</v>
          </cell>
          <cell r="I6">
            <v>4139910</v>
          </cell>
        </row>
        <row r="7">
          <cell r="I7">
            <v>3909915</v>
          </cell>
        </row>
        <row r="8">
          <cell r="I8">
            <v>3100500</v>
          </cell>
        </row>
      </sheetData>
      <sheetData sheetId="13">
        <row r="7">
          <cell r="F7" t="str">
            <v>Kit de teclado y mouse Alámbrico Genius KM-160</v>
          </cell>
          <cell r="J7">
            <v>60001</v>
          </cell>
        </row>
        <row r="8">
          <cell r="J8">
            <v>73900</v>
          </cell>
        </row>
        <row r="9">
          <cell r="J9">
            <v>45900</v>
          </cell>
        </row>
        <row r="18">
          <cell r="F18" t="str">
            <v>Koorui 24 Full Hd Ips Monitor, Monitores De Computadora 75h</v>
          </cell>
          <cell r="J18">
            <v>381800</v>
          </cell>
        </row>
        <row r="19">
          <cell r="J19">
            <v>348459</v>
          </cell>
        </row>
        <row r="20">
          <cell r="J20">
            <v>475000</v>
          </cell>
        </row>
      </sheetData>
      <sheetData sheetId="14">
        <row r="6">
          <cell r="E6" t="str">
            <v>Tablet LENOVO 12,7" Pulgadas - P12 - TB370FU - 256GB - WiFi - Color Gris</v>
          </cell>
          <cell r="I6">
            <v>1679000</v>
          </cell>
        </row>
        <row r="7">
          <cell r="I7">
            <v>2009400</v>
          </cell>
        </row>
        <row r="8">
          <cell r="I8">
            <v>1915900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0CEA8A-50F2-41A3-829E-1C09F80F403A}" name="Table_13" displayName="Table_13" ref="B8:I20">
  <tableColumns count="8">
    <tableColumn id="1" xr3:uid="{A0DA1424-57D1-46C9-AEFA-25F40FC12B3C}" name="PRODUCTO"/>
    <tableColumn id="2" xr3:uid="{46A02506-87F4-4E0E-8885-8DED259B201D}" name="CANTIDAD"/>
    <tableColumn id="3" xr3:uid="{EDC76C4D-4B7F-4016-9852-ABDC930597FD}" name="PROVEEDOR 1"/>
    <tableColumn id="4" xr3:uid="{552BC32D-7F9A-45F0-8A3F-506188D15DA0}" name="PROVEEDOR 2"/>
    <tableColumn id="5" xr3:uid="{3D7740A0-6D11-497D-9327-CB69E332666C}" name="PROVEEDOR 3"/>
    <tableColumn id="9" xr3:uid="{E938CAFF-C9B8-4186-B4F2-9FEB02C2B764}" name="PRECIO MÁS BAJO"/>
    <tableColumn id="10" xr3:uid="{DB1ED883-F5BC-4293-BD47-0CF0CAE87871}" name="PRECIO PROMEDIO"/>
    <tableColumn id="11" xr3:uid="{9FB27E7E-DD29-4584-AE3F-3650BE052B98}" name="PRECIO MÁS ALTO"/>
  </tableColumns>
  <tableStyleInfo name="Serv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444815-9AD8-4E64-96CB-639F9A49DF3C}" name="Table_14" displayName="Table_14" ref="B8:I18">
  <tableColumns count="8">
    <tableColumn id="1" xr3:uid="{41AB7E58-6CA1-4483-A309-C0F6187E504A}" name="PRODUCTO"/>
    <tableColumn id="2" xr3:uid="{20C03253-0744-4D3C-B363-BB3C8C7C33A2}" name="CANTIDAD"/>
    <tableColumn id="3" xr3:uid="{1D4873CF-0A1B-4A9A-8A2F-6FE7142C02F8}" name="PROVEEDOR 1"/>
    <tableColumn id="4" xr3:uid="{0B8FDF6D-599A-4DFB-9EB5-ED0787217168}" name="PROVEEDOR 2"/>
    <tableColumn id="5" xr3:uid="{C38C0405-3CA9-4B07-90B3-3E77E52FFF71}" name="PROVEEDOR 3"/>
    <tableColumn id="9" xr3:uid="{35032D99-BEFA-4FA9-9662-2734A4276F15}" name="PRECIO MÁS BAJO"/>
    <tableColumn id="10" xr3:uid="{47584FDB-3FD6-4051-8F60-2DA79AD33CB7}" name="PRECIO PROMEDIO"/>
    <tableColumn id="11" xr3:uid="{62E49683-9D4B-4FF3-9C2D-D347C284B18E}" name="PRECIO MÁS ALTO"/>
  </tableColumns>
  <tableStyleInfo name="Serv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71533A-3B46-4A05-9BCF-B15A31974EB1}" name="Table_15" displayName="Table_15" ref="B8:I11">
  <tableColumns count="8">
    <tableColumn id="1" xr3:uid="{96BB0811-B74A-4DEA-9A5C-ED5F1ABD4B64}" name="PRODUCTO"/>
    <tableColumn id="2" xr3:uid="{9C5FA236-0CC3-47B4-ABA7-6DB37EBB0E37}" name="CANTIDAD"/>
    <tableColumn id="3" xr3:uid="{A2920CB6-F830-4823-A94A-B83538136A68}" name="PROVEEDOR 1"/>
    <tableColumn id="4" xr3:uid="{E7EEDE2C-C076-48FF-9FFA-A142A3C1836C}" name="PROVEEDOR 2"/>
    <tableColumn id="5" xr3:uid="{AEE0CC92-6441-4709-9B4E-256608A4D686}" name="PROVEEDOR 3"/>
    <tableColumn id="9" xr3:uid="{8448B2B9-3880-433D-8F4D-2956FFFA5660}" name="PRECIO MÁS BAJO"/>
    <tableColumn id="10" xr3:uid="{E2E9F091-11FA-453D-82B2-C0846CC389F1}" name="PRECIO PROMEDIO"/>
    <tableColumn id="11" xr3:uid="{C016BFE5-57D2-45F5-BF68-DA22CE002BA7}" name="PRECIO MÁS ALTO"/>
  </tableColumns>
  <tableStyleInfo name="Serv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"/>
  <sheetViews>
    <sheetView showGridLines="0" zoomScale="59" zoomScaleNormal="59" workbookViewId="0">
      <selection activeCell="M12" sqref="M12"/>
    </sheetView>
  </sheetViews>
  <sheetFormatPr baseColWidth="10" defaultColWidth="16.7109375" defaultRowHeight="15" customHeight="1" x14ac:dyDescent="0.2"/>
  <cols>
    <col min="1" max="1" width="4.7109375" customWidth="1"/>
    <col min="2" max="11" width="22.28515625" customWidth="1"/>
    <col min="12" max="26" width="12" customWidth="1"/>
  </cols>
  <sheetData>
    <row r="4" spans="2:2" ht="42" customHeight="1" x14ac:dyDescent="0.2">
      <c r="B4" s="1" t="s">
        <v>0</v>
      </c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1093-03F5-42F6-A4BF-D5E5602FB046}">
  <dimension ref="B5:I30"/>
  <sheetViews>
    <sheetView showGridLines="0" topLeftCell="A9" zoomScale="70" zoomScaleNormal="70" workbookViewId="0">
      <selection activeCell="A14" sqref="A14:XFD14"/>
    </sheetView>
  </sheetViews>
  <sheetFormatPr baseColWidth="10" defaultColWidth="16.7109375" defaultRowHeight="15" customHeight="1" x14ac:dyDescent="0.2"/>
  <cols>
    <col min="1" max="1" width="30.5703125" bestFit="1" customWidth="1"/>
    <col min="2" max="2" width="23.42578125" customWidth="1"/>
    <col min="3" max="3" width="31.42578125" customWidth="1"/>
    <col min="4" max="4" width="22.28515625" customWidth="1"/>
    <col min="5" max="5" width="23.28515625" customWidth="1"/>
    <col min="6" max="6" width="25.28515625" customWidth="1"/>
    <col min="7" max="7" width="27.28515625" customWidth="1"/>
    <col min="8" max="8" width="23.42578125" customWidth="1"/>
    <col min="9" max="9" width="24.7109375" customWidth="1"/>
    <col min="10" max="10" width="20.42578125" customWidth="1"/>
    <col min="11" max="11" width="20.7109375" customWidth="1"/>
    <col min="12" max="23" width="9.28515625" customWidth="1"/>
  </cols>
  <sheetData>
    <row r="5" spans="2:9" ht="28.8" x14ac:dyDescent="0.3">
      <c r="B5" s="1" t="s">
        <v>1</v>
      </c>
      <c r="C5" s="1"/>
      <c r="D5" s="2"/>
      <c r="E5" s="2"/>
      <c r="F5" s="2"/>
      <c r="G5" s="2"/>
      <c r="H5" s="3"/>
      <c r="I5" s="3"/>
    </row>
    <row r="6" spans="2:9" ht="29.4" thickBot="1" x14ac:dyDescent="0.25">
      <c r="B6" s="4" t="s">
        <v>2</v>
      </c>
      <c r="C6" s="4"/>
      <c r="D6" s="1"/>
      <c r="E6" s="1"/>
      <c r="F6" s="1"/>
      <c r="G6" s="5"/>
      <c r="H6" s="5"/>
      <c r="I6" s="5"/>
    </row>
    <row r="7" spans="2:9" ht="13.5" customHeight="1" thickBot="1" x14ac:dyDescent="0.35">
      <c r="B7" s="2"/>
      <c r="C7" s="2"/>
      <c r="D7" s="2"/>
      <c r="E7" s="2"/>
      <c r="F7" s="2"/>
      <c r="G7" s="50" t="s">
        <v>3</v>
      </c>
      <c r="H7" s="51"/>
      <c r="I7" s="52"/>
    </row>
    <row r="8" spans="2:9" ht="46.5" customHeight="1" thickBot="1" x14ac:dyDescent="0.25"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8" t="s">
        <v>10</v>
      </c>
      <c r="I8" s="9" t="s">
        <v>11</v>
      </c>
    </row>
    <row r="9" spans="2:9" ht="72.599999999999994" thickBot="1" x14ac:dyDescent="0.25">
      <c r="B9" s="10" t="str">
        <f>'[1]Pc Administrador'!$E$6</f>
        <v>Servidor Dell PowerEdge T40 Intel Xeon E-2224G 8GB 1TB</v>
      </c>
      <c r="C9" s="11">
        <v>1</v>
      </c>
      <c r="D9" s="12">
        <f>'[1]Pc Administrador'!$I$6</f>
        <v>4349100</v>
      </c>
      <c r="E9" s="12">
        <f>'[1]Pc Administrador'!$I$7</f>
        <v>4059000.0000000005</v>
      </c>
      <c r="F9" s="12">
        <f>'[1]Pc Administrador'!$I$8</f>
        <v>3938000.0000000005</v>
      </c>
      <c r="G9" s="46">
        <f>MIN(Administrador1!$D9:$F9)</f>
        <v>3938000.0000000005</v>
      </c>
      <c r="H9" s="47">
        <f>IFERROR(AVERAGE(Administrador1!$D9:$F9),0)</f>
        <v>4115366.6666666665</v>
      </c>
      <c r="I9" s="48">
        <f>MAX(Administrador1!$D9:$F9)</f>
        <v>4349100</v>
      </c>
    </row>
    <row r="10" spans="2:9" ht="24.45" customHeight="1" thickBot="1" x14ac:dyDescent="0.4">
      <c r="B10" s="12" t="str">
        <f>'[1]Perifericos Administrador'!$F$18</f>
        <v>Koorui 24 Full Hd Ips Monitor, Monitores De Computadora 75h</v>
      </c>
      <c r="C10" s="11">
        <v>1</v>
      </c>
      <c r="D10" s="12">
        <f>'[1]Perifericos Administrador'!$J$18</f>
        <v>381800</v>
      </c>
      <c r="E10" s="12">
        <f>'[1]Perifericos Administrador'!$J$19</f>
        <v>348459</v>
      </c>
      <c r="F10" s="12">
        <f>'[1]Perifericos Administrador'!$J$20</f>
        <v>475000</v>
      </c>
      <c r="G10" s="13">
        <f>MIN(Administrador1!$D10:$F10)</f>
        <v>348459</v>
      </c>
      <c r="H10" s="14">
        <f>IFERROR(AVERAGE(Administrador1!$D10:$F10),0)</f>
        <v>401753</v>
      </c>
      <c r="I10" s="15">
        <f>MAX(Administrador1!$D10:$F10)</f>
        <v>475000</v>
      </c>
    </row>
    <row r="11" spans="2:9" ht="27.45" customHeight="1" thickBot="1" x14ac:dyDescent="0.4">
      <c r="B11" s="12" t="str">
        <f>'[1]Perifericos Administrador'!$F$7</f>
        <v>Kit de teclado y mouse Alámbrico Genius KM-160</v>
      </c>
      <c r="C11" s="11">
        <v>1</v>
      </c>
      <c r="D11" s="12">
        <f>'[1]Perifericos Administrador'!$J$7</f>
        <v>60001</v>
      </c>
      <c r="E11" s="12">
        <f>'[1]Perifericos Administrador'!$J$8</f>
        <v>73900</v>
      </c>
      <c r="F11" s="12">
        <f>'[1]Perifericos Administrador'!$J$9</f>
        <v>45900</v>
      </c>
      <c r="G11" s="13">
        <f>MIN(Administrador1!$D11:$F11)</f>
        <v>45900</v>
      </c>
      <c r="H11" s="14">
        <f>IFERROR(AVERAGE(Administrador1!$D11:$F11),0)</f>
        <v>59933.666666666664</v>
      </c>
      <c r="I11" s="15">
        <f>MAX(Administrador1!$D11:$F11)</f>
        <v>73900</v>
      </c>
    </row>
    <row r="12" spans="2:9" ht="27.45" customHeight="1" thickBot="1" x14ac:dyDescent="0.4">
      <c r="B12" s="43" t="str">
        <f>[1]Dominio!$F$7</f>
        <v>Dominio .com</v>
      </c>
      <c r="C12" s="44">
        <v>1</v>
      </c>
      <c r="D12" s="43">
        <f>[1]Dominio!$J$7</f>
        <v>39767</v>
      </c>
      <c r="E12" s="43">
        <f>[1]Dominio!$J$8</f>
        <v>49200</v>
      </c>
      <c r="F12" s="43">
        <f>[1]Dominio!$J$9</f>
        <v>39990</v>
      </c>
      <c r="G12" s="13">
        <f>MIN(Administrador1!$D12:$F12)</f>
        <v>39767</v>
      </c>
      <c r="H12" s="14">
        <f>IFERROR(AVERAGE(Administrador1!$D12:$F12),0)</f>
        <v>42985.666666666664</v>
      </c>
      <c r="I12" s="15">
        <f>MAX(Administrador1!$D12:$F12)</f>
        <v>49200</v>
      </c>
    </row>
    <row r="13" spans="2:9" ht="27.45" customHeight="1" thickBot="1" x14ac:dyDescent="0.4">
      <c r="B13" s="43" t="str">
        <f>[1]Internet!$F$7</f>
        <v>Internet 500 megas</v>
      </c>
      <c r="C13" s="44">
        <v>1</v>
      </c>
      <c r="D13" s="43">
        <f>[1]Internet!$J$7</f>
        <v>165900</v>
      </c>
      <c r="E13" s="43">
        <f>[1]Internet!$J$8</f>
        <v>76792</v>
      </c>
      <c r="F13" s="43">
        <f>[1]Internet!$J$9</f>
        <v>84900</v>
      </c>
      <c r="G13" s="13">
        <f>MIN(Administrador1!$D13:$F13)</f>
        <v>76792</v>
      </c>
      <c r="H13" s="14">
        <f>IFERROR(AVERAGE(Administrador1!$D13:$F13),0)</f>
        <v>109197.33333333333</v>
      </c>
      <c r="I13" s="15">
        <f>MAX(Administrador1!$D13:$F13)</f>
        <v>165900</v>
      </c>
    </row>
    <row r="14" spans="2:9" ht="27.45" customHeight="1" thickBot="1" x14ac:dyDescent="0.4">
      <c r="B14" s="43" t="str">
        <f>'[1]Licencia Antivirus'!$F$7</f>
        <v>Licencia Antivus Mcafee</v>
      </c>
      <c r="C14" s="44">
        <v>1</v>
      </c>
      <c r="D14" s="43">
        <f>'[1]Licencia Antivirus'!$J$7</f>
        <v>11166</v>
      </c>
      <c r="E14" s="43">
        <f>'[1]Licencia Antivirus'!$J$8</f>
        <v>36789</v>
      </c>
      <c r="F14" s="43">
        <f>'[1]Licencia Antivirus'!$J$9</f>
        <v>44900</v>
      </c>
      <c r="G14" s="13">
        <f>MIN(Administrador1!$D14:$F14)</f>
        <v>11166</v>
      </c>
      <c r="H14" s="14">
        <f>IFERROR(AVERAGE(Administrador1!$D14:$F14),0)</f>
        <v>30951.666666666668</v>
      </c>
      <c r="I14" s="15">
        <f>MAX(Administrador1!$D14:$F14)</f>
        <v>44900</v>
      </c>
    </row>
    <row r="15" spans="2:9" ht="27.45" customHeight="1" thickBot="1" x14ac:dyDescent="0.4">
      <c r="B15" s="43" t="str">
        <f>'[1]Base de Datos'!$F$6</f>
        <v>Microsoft SQL Server 2022 Enterprise 2 Core</v>
      </c>
      <c r="C15" s="44">
        <v>1</v>
      </c>
      <c r="D15" s="43">
        <f>'[1]Base de Datos'!$J$6</f>
        <v>943000</v>
      </c>
      <c r="E15" s="43">
        <f>'[1]Visual Studio'!$J$8</f>
        <v>59950</v>
      </c>
      <c r="F15" s="43">
        <f>'[1]Visual Studio'!$J$9</f>
        <v>0</v>
      </c>
      <c r="G15" s="13">
        <f>MIN(Administrador1!$D15:$F15)</f>
        <v>0</v>
      </c>
      <c r="H15" s="14">
        <f>IFERROR(AVERAGE(Administrador1!$D15:$F15),0)</f>
        <v>334316.66666666669</v>
      </c>
      <c r="I15" s="15">
        <f>MAX(Administrador1!$D15:$F15)</f>
        <v>943000</v>
      </c>
    </row>
    <row r="16" spans="2:9" ht="27.45" customHeight="1" thickBot="1" x14ac:dyDescent="0.4">
      <c r="B16" s="43" t="str">
        <f>'[1]Visual Studio'!$F$7</f>
        <v>Visual Studio Professional</v>
      </c>
      <c r="C16" s="44">
        <v>1</v>
      </c>
      <c r="D16" s="43">
        <f>'[1]Visual Studio'!$J$7</f>
        <v>184500</v>
      </c>
      <c r="E16" s="43">
        <f>'[1]Visual Studio'!$J$8</f>
        <v>59950</v>
      </c>
      <c r="F16" s="43">
        <f>'[1]Visual Studio'!$J$9</f>
        <v>0</v>
      </c>
      <c r="G16" s="13">
        <f>MIN(Administrador1!$D16:$F16)</f>
        <v>0</v>
      </c>
      <c r="H16" s="14">
        <f>IFERROR(AVERAGE(Administrador1!$D16:$F16),0)</f>
        <v>81483.333333333328</v>
      </c>
      <c r="I16" s="15">
        <f>MAX(Administrador1!$D16:$F16)</f>
        <v>184500</v>
      </c>
    </row>
    <row r="17" spans="2:9" ht="27.45" customHeight="1" thickBot="1" x14ac:dyDescent="0.4">
      <c r="B17" s="43" t="str">
        <f>'[1]Microsoft 365'!$F$7</f>
        <v xml:space="preserve">Microsoft Office 365 Business Premium
</v>
      </c>
      <c r="C17" s="44">
        <v>1</v>
      </c>
      <c r="D17" s="43">
        <f>'[1]Microsoft 365'!$J$7</f>
        <v>1082400</v>
      </c>
      <c r="E17" s="43">
        <f>'[1]Microsoft 365'!$J$8</f>
        <v>443512</v>
      </c>
      <c r="F17" s="43">
        <f>'[1]Microsoft 365'!$J$9</f>
        <v>1293600</v>
      </c>
      <c r="G17" s="13">
        <f>MIN(Administrador1!$D17:$F17)</f>
        <v>443512</v>
      </c>
      <c r="H17" s="14">
        <f>IFERROR(AVERAGE(Administrador1!$D17:$F17),0)</f>
        <v>939837.33333333337</v>
      </c>
      <c r="I17" s="15">
        <f>MAX(Administrador1!$D17:$F17)</f>
        <v>1293600</v>
      </c>
    </row>
    <row r="18" spans="2:9" ht="27.45" customHeight="1" thickBot="1" x14ac:dyDescent="0.4">
      <c r="B18" s="43" t="str">
        <f>'[1]Windows Server'!$F$7</f>
        <v>Microsoft Windows Server 2022 Standard</v>
      </c>
      <c r="C18" s="44"/>
      <c r="D18" s="43">
        <f>'[1]Windows Server'!$J$7</f>
        <v>5998300</v>
      </c>
      <c r="E18" s="43">
        <f>'[1]Windows Server'!$J$8</f>
        <v>2514100</v>
      </c>
      <c r="F18" s="43">
        <f>'[1]Windows Server'!$J$9</f>
        <v>5554234</v>
      </c>
      <c r="G18" s="13">
        <f>MIN(Administrador1!$D18:$F18)</f>
        <v>2514100</v>
      </c>
      <c r="H18" s="14">
        <f>IFERROR(AVERAGE(Administrador1!$D18:$F18),0)</f>
        <v>4688878</v>
      </c>
      <c r="I18" s="15">
        <f>MAX(Administrador1!$D18:$F18)</f>
        <v>5998300</v>
      </c>
    </row>
    <row r="19" spans="2:9" ht="24.45" customHeight="1" thickBot="1" x14ac:dyDescent="0.4">
      <c r="B19" s="12" t="str">
        <f>[1]Hosting!$F$7</f>
        <v>Hosting</v>
      </c>
      <c r="C19" s="11">
        <v>1</v>
      </c>
      <c r="D19" s="12" t="str">
        <f>[1]Hosting!$J$7</f>
        <v>$54.900</v>
      </c>
      <c r="E19" s="12">
        <f>'[1]Licencia Antivirus'!$J$8</f>
        <v>36789</v>
      </c>
      <c r="F19" s="12">
        <f>'[1]Licencia Antivirus'!$J$9</f>
        <v>44900</v>
      </c>
      <c r="G19" s="13">
        <f>MIN(Administrador1!$D19:$F19)</f>
        <v>36789</v>
      </c>
      <c r="H19" s="14">
        <f>IFERROR(AVERAGE(Administrador1!$D19:$F19),0)</f>
        <v>40844.5</v>
      </c>
      <c r="I19" s="15">
        <f>MAX(Administrador1!$D19:$F19)</f>
        <v>44900</v>
      </c>
    </row>
    <row r="20" spans="2:9" ht="28.05" customHeight="1" thickBot="1" x14ac:dyDescent="0.4">
      <c r="B20" s="22" t="s">
        <v>12</v>
      </c>
      <c r="C20" s="22"/>
      <c r="D20" s="23">
        <f>ROUND(SUMPRODUCT(Administrador1!$C$9:$C$19,Administrador1!$D$9:$D$19),2)</f>
        <v>7217634</v>
      </c>
      <c r="E20" s="23">
        <f>ROUND(SUMPRODUCT(Administrador1!$C$9:$C$19,Administrador1!$E$9:$E$19),2)</f>
        <v>5244341</v>
      </c>
      <c r="F20" s="23">
        <f>ROUND(SUMPRODUCT(Administrador1!$C$9:$C$19,Administrador1!$F$9:$F$19),2)</f>
        <v>5967190</v>
      </c>
      <c r="G20" s="24"/>
      <c r="H20" s="24"/>
      <c r="I20" s="25"/>
    </row>
    <row r="21" spans="2:9" ht="12.75" customHeight="1" x14ac:dyDescent="0.3">
      <c r="B21" s="2"/>
      <c r="C21" s="2"/>
      <c r="D21" s="2"/>
      <c r="E21" s="2"/>
      <c r="F21" s="2"/>
      <c r="G21" s="2"/>
      <c r="H21" s="3"/>
      <c r="I21" s="3"/>
    </row>
    <row r="22" spans="2:9" ht="12.75" customHeight="1" thickBot="1" x14ac:dyDescent="0.35">
      <c r="B22" s="2"/>
      <c r="C22" s="2"/>
      <c r="D22" s="2"/>
      <c r="E22" s="2"/>
      <c r="F22" s="2"/>
      <c r="G22" s="2"/>
      <c r="H22" s="3"/>
      <c r="I22" s="3"/>
    </row>
    <row r="23" spans="2:9" ht="48" customHeight="1" x14ac:dyDescent="0.3">
      <c r="B23" s="53" t="s">
        <v>14</v>
      </c>
      <c r="C23" s="54"/>
      <c r="D23" s="26">
        <v>0</v>
      </c>
      <c r="E23" s="26">
        <v>0</v>
      </c>
      <c r="F23" s="26">
        <v>0</v>
      </c>
      <c r="G23" s="16"/>
      <c r="H23" s="16"/>
      <c r="I23" s="16"/>
    </row>
    <row r="24" spans="2:9" ht="33" customHeight="1" x14ac:dyDescent="0.2">
      <c r="B24" s="55" t="s">
        <v>13</v>
      </c>
      <c r="C24" s="56"/>
      <c r="D24" s="27" t="s">
        <v>37</v>
      </c>
      <c r="E24" s="28" t="s">
        <v>37</v>
      </c>
      <c r="F24" s="28" t="s">
        <v>38</v>
      </c>
    </row>
    <row r="25" spans="2:9" ht="25.5" customHeight="1" x14ac:dyDescent="0.2">
      <c r="B25" s="55" t="s">
        <v>14</v>
      </c>
      <c r="C25" s="56"/>
      <c r="D25" s="29">
        <v>0</v>
      </c>
      <c r="E25" s="30">
        <v>0</v>
      </c>
      <c r="F25" s="30">
        <v>0</v>
      </c>
    </row>
    <row r="26" spans="2:9" ht="18" x14ac:dyDescent="0.2">
      <c r="B26" s="57" t="s">
        <v>15</v>
      </c>
      <c r="C26" s="58"/>
      <c r="D26" s="31" t="s">
        <v>34</v>
      </c>
      <c r="E26" s="31" t="s">
        <v>34</v>
      </c>
      <c r="F26" s="31" t="s">
        <v>34</v>
      </c>
    </row>
    <row r="27" spans="2:9" ht="18" x14ac:dyDescent="0.2">
      <c r="B27" s="59"/>
      <c r="C27" s="60"/>
      <c r="D27" s="33" t="s">
        <v>35</v>
      </c>
      <c r="E27" s="33" t="s">
        <v>35</v>
      </c>
      <c r="F27" s="33" t="s">
        <v>35</v>
      </c>
    </row>
    <row r="28" spans="2:9" ht="18" x14ac:dyDescent="0.2">
      <c r="B28" s="59"/>
      <c r="C28" s="60"/>
      <c r="D28" s="45" t="s">
        <v>39</v>
      </c>
      <c r="E28" s="35"/>
      <c r="F28" s="35"/>
    </row>
    <row r="29" spans="2:9" ht="12.75" customHeight="1" x14ac:dyDescent="0.2">
      <c r="B29" s="61"/>
      <c r="C29" s="62"/>
      <c r="D29" s="37"/>
      <c r="E29" s="38"/>
      <c r="F29" s="38"/>
    </row>
    <row r="30" spans="2:9" ht="25.95" customHeight="1" x14ac:dyDescent="0.3">
      <c r="B30" s="2"/>
      <c r="C30" s="2"/>
      <c r="D30" s="2"/>
      <c r="E30" s="2"/>
      <c r="F30" s="2"/>
    </row>
  </sheetData>
  <mergeCells count="5">
    <mergeCell ref="G7:I7"/>
    <mergeCell ref="B23:C23"/>
    <mergeCell ref="B24:C24"/>
    <mergeCell ref="B25:C25"/>
    <mergeCell ref="B26:C29"/>
  </mergeCells>
  <phoneticPr fontId="14" type="noConversion"/>
  <conditionalFormatting sqref="B8:F8 D20:F20">
    <cfRule type="expression" dxfId="6" priority="1">
      <formula>AND(B$20=MIN($D$20:$F$20),B$20&lt;&gt;0)</formula>
    </cfRule>
  </conditionalFormatting>
  <conditionalFormatting sqref="D9:F19">
    <cfRule type="expression" dxfId="5" priority="27">
      <formula>AND(D$20=MIN($D$20:$F$20),D$20&lt;&gt;0)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66F3-FFA9-43B4-8EF9-5074AE4495EF}">
  <dimension ref="B5:I29"/>
  <sheetViews>
    <sheetView showGridLines="0" tabSelected="1" topLeftCell="A6" zoomScale="70" zoomScaleNormal="70" workbookViewId="0">
      <selection activeCell="D17" sqref="D17"/>
    </sheetView>
  </sheetViews>
  <sheetFormatPr baseColWidth="10" defaultColWidth="16.7109375" defaultRowHeight="15" customHeight="1" x14ac:dyDescent="0.2"/>
  <cols>
    <col min="1" max="1" width="30.5703125" bestFit="1" customWidth="1"/>
    <col min="2" max="2" width="23.42578125" customWidth="1"/>
    <col min="3" max="3" width="31.42578125" customWidth="1"/>
    <col min="4" max="4" width="22.28515625" customWidth="1"/>
    <col min="5" max="5" width="23.28515625" customWidth="1"/>
    <col min="6" max="6" width="25.28515625" customWidth="1"/>
    <col min="7" max="7" width="27.28515625" customWidth="1"/>
    <col min="8" max="8" width="23.42578125" customWidth="1"/>
    <col min="9" max="9" width="24.7109375" customWidth="1"/>
    <col min="10" max="10" width="20.42578125" customWidth="1"/>
    <col min="11" max="11" width="20.7109375" customWidth="1"/>
    <col min="12" max="23" width="9.28515625" customWidth="1"/>
  </cols>
  <sheetData>
    <row r="5" spans="2:9" ht="28.8" x14ac:dyDescent="0.3">
      <c r="B5" s="1" t="s">
        <v>1</v>
      </c>
      <c r="C5" s="1"/>
      <c r="D5" s="2"/>
      <c r="E5" s="2"/>
      <c r="F5" s="2"/>
      <c r="G5" s="2"/>
      <c r="H5" s="3"/>
      <c r="I5" s="3"/>
    </row>
    <row r="6" spans="2:9" ht="29.4" thickBot="1" x14ac:dyDescent="0.25">
      <c r="B6" s="4" t="s">
        <v>2</v>
      </c>
      <c r="C6" s="4"/>
      <c r="D6" s="1"/>
      <c r="E6" s="1"/>
      <c r="F6" s="1"/>
      <c r="G6" s="5"/>
      <c r="H6" s="5"/>
      <c r="I6" s="5"/>
    </row>
    <row r="7" spans="2:9" ht="13.5" customHeight="1" thickBot="1" x14ac:dyDescent="0.35">
      <c r="B7" s="2"/>
      <c r="C7" s="2"/>
      <c r="D7" s="2"/>
      <c r="E7" s="2"/>
      <c r="F7" s="2"/>
      <c r="G7" s="50" t="s">
        <v>3</v>
      </c>
      <c r="H7" s="51"/>
      <c r="I7" s="52"/>
    </row>
    <row r="8" spans="2:9" ht="41.55" customHeight="1" thickBot="1" x14ac:dyDescent="0.25"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8" t="s">
        <v>10</v>
      </c>
      <c r="I8" s="9" t="s">
        <v>11</v>
      </c>
    </row>
    <row r="9" spans="2:9" ht="72.599999999999994" thickBot="1" x14ac:dyDescent="0.25">
      <c r="B9" s="10" t="str">
        <f>'[1]Pc Desarrollador'!$E$6</f>
        <v>Torre Cpu Intel Core I9 11900 Uhd 750 1tb 16gb Pc</v>
      </c>
      <c r="C9" s="11">
        <v>4</v>
      </c>
      <c r="D9" s="12">
        <f>'[1]Pc Desarrollador'!$I$6</f>
        <v>4139910</v>
      </c>
      <c r="E9" s="12">
        <f>'[1]Pc Desarrollador'!$I$7</f>
        <v>3909915</v>
      </c>
      <c r="F9" s="12">
        <f>'[1]Pc Desarrollador'!$I$8</f>
        <v>3100500</v>
      </c>
      <c r="G9" s="46">
        <f>MIN(Desarrollador!$D9:$F9)</f>
        <v>3100500</v>
      </c>
      <c r="H9" s="47">
        <f>IFERROR(AVERAGE(Desarrollador!$D9:$F9),0)</f>
        <v>3716775</v>
      </c>
      <c r="I9" s="48">
        <f>MAX(Desarrollador!$D9:$F9)</f>
        <v>4139910</v>
      </c>
    </row>
    <row r="10" spans="2:9" ht="28.5" customHeight="1" thickBot="1" x14ac:dyDescent="0.25">
      <c r="B10" s="12" t="str">
        <f>'[1]Perifericos Desarrollador'!$F$18</f>
        <v>Koorui 24 Full Hd Ips Monitor, Monitores De Computadora 75h</v>
      </c>
      <c r="C10" s="11">
        <v>4</v>
      </c>
      <c r="D10" s="12">
        <f>'[1]Perifericos Desarrollador'!$J$18</f>
        <v>381800</v>
      </c>
      <c r="E10" s="12">
        <f>'[1]Perifericos Desarrollador'!$J$19</f>
        <v>348459</v>
      </c>
      <c r="F10" s="12">
        <f>'[1]Perifericos Desarrollador'!$J$20</f>
        <v>475000</v>
      </c>
      <c r="G10" s="46">
        <f>MIN(Desarrollador!$D10:$F10)</f>
        <v>348459</v>
      </c>
      <c r="H10" s="47">
        <f>IFERROR(AVERAGE(Desarrollador!$D10:$F10),0)</f>
        <v>401753</v>
      </c>
      <c r="I10" s="48">
        <f>MAX(Desarrollador!$D10:$F10)</f>
        <v>475000</v>
      </c>
    </row>
    <row r="11" spans="2:9" ht="32.549999999999997" customHeight="1" thickBot="1" x14ac:dyDescent="0.25">
      <c r="B11" s="12" t="str">
        <f>'[1]Perifericos Desarrollador'!$F$7</f>
        <v>Kit de teclado y mouse Alámbrico Genius KM-160</v>
      </c>
      <c r="C11" s="11">
        <v>4</v>
      </c>
      <c r="D11" s="12">
        <f>'[1]Perifericos Desarrollador'!$J$7</f>
        <v>60001</v>
      </c>
      <c r="E11" s="12">
        <f>'[1]Perifericos Desarrollador'!$J$8</f>
        <v>73900</v>
      </c>
      <c r="F11" s="12">
        <f>'[1]Perifericos Desarrollador'!$J$9</f>
        <v>45900</v>
      </c>
      <c r="G11" s="46">
        <f>MIN(Desarrollador!$D11:$F11)</f>
        <v>45900</v>
      </c>
      <c r="H11" s="47">
        <f>IFERROR(AVERAGE(Desarrollador!$D11:$F11),0)</f>
        <v>59933.666666666664</v>
      </c>
      <c r="I11" s="48">
        <f>MAX(Desarrollador!$D11:$F11)</f>
        <v>73900</v>
      </c>
    </row>
    <row r="12" spans="2:9" ht="32.549999999999997" customHeight="1" thickBot="1" x14ac:dyDescent="0.25">
      <c r="B12" s="43" t="str">
        <f>[1]Internet!$F$7</f>
        <v>Internet 500 megas</v>
      </c>
      <c r="C12" s="44">
        <v>4</v>
      </c>
      <c r="D12" s="49">
        <f>[1]Internet!$J$7</f>
        <v>165900</v>
      </c>
      <c r="E12" s="49">
        <f>[1]Internet!$J$8</f>
        <v>76792</v>
      </c>
      <c r="F12" s="49">
        <f>[1]Internet!$J$9</f>
        <v>84900</v>
      </c>
      <c r="G12" s="46">
        <f>MIN(Desarrollador!$D12:$F12)</f>
        <v>76792</v>
      </c>
      <c r="H12" s="47">
        <f>IFERROR(AVERAGE(Desarrollador!$D12:$F12),0)</f>
        <v>109197.33333333333</v>
      </c>
      <c r="I12" s="48">
        <f>MAX(Desarrollador!$D12:$F12)</f>
        <v>165900</v>
      </c>
    </row>
    <row r="13" spans="2:9" ht="32.549999999999997" customHeight="1" thickBot="1" x14ac:dyDescent="0.25">
      <c r="B13" s="43" t="str">
        <f>'[1]Microsoft 365'!$F$7</f>
        <v xml:space="preserve">Microsoft Office 365 Business Premium
</v>
      </c>
      <c r="C13" s="44">
        <v>4</v>
      </c>
      <c r="D13" s="49">
        <f>'[1]Microsoft 365'!$J$7</f>
        <v>1082400</v>
      </c>
      <c r="E13" s="49">
        <f>'[1]Microsoft 365'!$J$8</f>
        <v>443512</v>
      </c>
      <c r="F13" s="49">
        <f>'[1]Microsoft 365'!$J$9</f>
        <v>1293600</v>
      </c>
      <c r="G13" s="46">
        <f>MIN(Desarrollador!$D13:$F13)</f>
        <v>443512</v>
      </c>
      <c r="H13" s="47">
        <f>IFERROR(AVERAGE(Desarrollador!$D13:$F13),0)</f>
        <v>939837.33333333337</v>
      </c>
      <c r="I13" s="48">
        <f>MAX(Desarrollador!$D13:$F13)</f>
        <v>1293600</v>
      </c>
    </row>
    <row r="14" spans="2:9" ht="32.549999999999997" customHeight="1" thickBot="1" x14ac:dyDescent="0.25">
      <c r="B14" s="43" t="str">
        <f>'[1]Base de Datos'!$F$6</f>
        <v>Microsoft SQL Server 2022 Enterprise 2 Core</v>
      </c>
      <c r="C14" s="44">
        <v>4</v>
      </c>
      <c r="D14" s="49">
        <f>'[1]Base de Datos'!$J$6</f>
        <v>943000</v>
      </c>
      <c r="E14" s="49">
        <f>'[1]Base de Datos'!$J$7</f>
        <v>40302</v>
      </c>
      <c r="F14" s="49">
        <f>'[1]Base de Datos'!$J$8</f>
        <v>70378</v>
      </c>
      <c r="G14" s="46">
        <f>MIN(Desarrollador!$D14:$F14)</f>
        <v>40302</v>
      </c>
      <c r="H14" s="47">
        <f>IFERROR(AVERAGE(Desarrollador!$D14:$F14),0)</f>
        <v>351226.66666666669</v>
      </c>
      <c r="I14" s="48">
        <f>MAX(Desarrollador!$D14:$F14)</f>
        <v>943000</v>
      </c>
    </row>
    <row r="15" spans="2:9" ht="32.549999999999997" customHeight="1" thickBot="1" x14ac:dyDescent="0.25">
      <c r="B15" s="43" t="str">
        <f>[1]Hosting!$F$7</f>
        <v>Hosting</v>
      </c>
      <c r="C15" s="44">
        <v>4</v>
      </c>
      <c r="D15" s="49" t="str">
        <f>[1]Hosting!$J$7</f>
        <v>$54.900</v>
      </c>
      <c r="E15" s="49">
        <f>[1]Hosting!$J$8</f>
        <v>48000.000000000007</v>
      </c>
      <c r="F15" s="49" t="str">
        <f>[1]Hosting!$J$9</f>
        <v>$150.000</v>
      </c>
      <c r="G15" s="46">
        <f>MIN(Desarrollador!$D15:$F15)</f>
        <v>48000.000000000007</v>
      </c>
      <c r="H15" s="47">
        <f>IFERROR(AVERAGE(Desarrollador!$D15:$F15),0)</f>
        <v>48000.000000000007</v>
      </c>
      <c r="I15" s="48">
        <f>MAX(Desarrollador!$D15:$F15)</f>
        <v>48000.000000000007</v>
      </c>
    </row>
    <row r="16" spans="2:9" ht="32.549999999999997" customHeight="1" thickBot="1" x14ac:dyDescent="0.25">
      <c r="B16" s="43" t="str">
        <f>[1]Dominio!$F$7</f>
        <v>Dominio .com</v>
      </c>
      <c r="C16" s="44">
        <v>4</v>
      </c>
      <c r="D16" s="49">
        <f>[1]Dominio!$J$7</f>
        <v>39767</v>
      </c>
      <c r="E16" s="49">
        <f>[1]Dominio!$J$8</f>
        <v>49200</v>
      </c>
      <c r="F16" s="49">
        <f>[1]Dominio!$J$9</f>
        <v>39990</v>
      </c>
      <c r="G16" s="46">
        <f>MIN(Desarrollador!$D16:$F16)</f>
        <v>39767</v>
      </c>
      <c r="H16" s="47">
        <f>IFERROR(AVERAGE(Desarrollador!$D16:$F16),0)</f>
        <v>42985.666666666664</v>
      </c>
      <c r="I16" s="48">
        <f>MAX(Desarrollador!$D16:$F16)</f>
        <v>49200</v>
      </c>
    </row>
    <row r="17" spans="2:9" ht="38.549999999999997" customHeight="1" thickBot="1" x14ac:dyDescent="0.25">
      <c r="B17" s="19" t="str">
        <f>'[1]Visual Studio'!$F$7</f>
        <v>Visual Studio Professional</v>
      </c>
      <c r="C17" s="20">
        <v>4</v>
      </c>
      <c r="D17" s="21">
        <f>'[1]Visual Studio'!$J$7</f>
        <v>184500</v>
      </c>
      <c r="E17" s="21">
        <f>'[1]Visual Studio'!$J$8</f>
        <v>59950</v>
      </c>
      <c r="F17" s="21">
        <f>'[1]Visual Studio'!$J$9</f>
        <v>0</v>
      </c>
      <c r="G17" s="46">
        <f>MIN(Desarrollador!$D17:$F17)</f>
        <v>0</v>
      </c>
      <c r="H17" s="47">
        <f>IFERROR(AVERAGE(Desarrollador!$D17:$F17),0)</f>
        <v>81483.333333333328</v>
      </c>
      <c r="I17" s="48">
        <f>MAX(Desarrollador!$D17:$F17)</f>
        <v>184500</v>
      </c>
    </row>
    <row r="18" spans="2:9" ht="28.95" customHeight="1" thickBot="1" x14ac:dyDescent="0.4">
      <c r="B18" s="22" t="s">
        <v>12</v>
      </c>
      <c r="C18" s="22"/>
      <c r="D18" s="23">
        <f>ROUND(SUMPRODUCT(Desarrollador!$C$9:$C$17,Desarrollador!$D$9:$D$17),2)</f>
        <v>27989112</v>
      </c>
      <c r="E18" s="23">
        <f>ROUND(SUMPRODUCT(Desarrollador!$C$9:$C$17,Desarrollador!$E$9:$E$17),2)</f>
        <v>20200120</v>
      </c>
      <c r="F18" s="23">
        <f>ROUND(SUMPRODUCT(Desarrollador!$C$9:$C$17,Desarrollador!$F$9:$F$17),2)</f>
        <v>20441072</v>
      </c>
      <c r="G18" s="24"/>
      <c r="H18" s="24"/>
      <c r="I18" s="25"/>
    </row>
    <row r="19" spans="2:9" ht="12.75" customHeight="1" x14ac:dyDescent="0.3">
      <c r="B19" s="2"/>
      <c r="C19" s="2"/>
      <c r="D19" s="2"/>
      <c r="E19" s="2"/>
      <c r="F19" s="2"/>
      <c r="G19" s="2"/>
      <c r="H19" s="3"/>
      <c r="I19" s="3"/>
    </row>
    <row r="20" spans="2:9" ht="12.75" customHeight="1" thickBot="1" x14ac:dyDescent="0.35">
      <c r="B20" s="2"/>
      <c r="C20" s="2"/>
      <c r="D20" s="2"/>
      <c r="E20" s="2"/>
      <c r="F20" s="2"/>
      <c r="G20" s="2"/>
      <c r="H20" s="3"/>
      <c r="I20" s="3"/>
    </row>
    <row r="21" spans="2:9" ht="48" customHeight="1" x14ac:dyDescent="0.3">
      <c r="B21" s="53" t="s">
        <v>14</v>
      </c>
      <c r="C21" s="54"/>
      <c r="D21" s="26">
        <v>0</v>
      </c>
      <c r="E21" s="26">
        <v>0</v>
      </c>
      <c r="F21" s="26">
        <v>0</v>
      </c>
      <c r="G21" s="16"/>
      <c r="H21" s="16"/>
      <c r="I21" s="16"/>
    </row>
    <row r="22" spans="2:9" ht="33" customHeight="1" x14ac:dyDescent="0.2">
      <c r="B22" s="55" t="s">
        <v>13</v>
      </c>
      <c r="C22" s="56"/>
      <c r="D22" s="27" t="s">
        <v>40</v>
      </c>
      <c r="E22" s="27" t="s">
        <v>41</v>
      </c>
      <c r="F22" s="27" t="s">
        <v>42</v>
      </c>
    </row>
    <row r="23" spans="2:9" ht="25.5" customHeight="1" x14ac:dyDescent="0.2">
      <c r="B23" s="55" t="s">
        <v>14</v>
      </c>
      <c r="C23" s="56"/>
      <c r="D23" s="29">
        <v>0</v>
      </c>
      <c r="E23" s="30">
        <v>0</v>
      </c>
      <c r="F23" s="30">
        <v>27000</v>
      </c>
    </row>
    <row r="24" spans="2:9" ht="18" x14ac:dyDescent="0.2">
      <c r="B24" s="57" t="s">
        <v>15</v>
      </c>
      <c r="C24" s="58"/>
      <c r="D24" s="31" t="s">
        <v>34</v>
      </c>
      <c r="E24" s="31" t="s">
        <v>34</v>
      </c>
      <c r="F24" s="31" t="s">
        <v>34</v>
      </c>
    </row>
    <row r="25" spans="2:9" ht="18" x14ac:dyDescent="0.2">
      <c r="B25" s="59"/>
      <c r="C25" s="60"/>
      <c r="D25" s="33" t="s">
        <v>35</v>
      </c>
      <c r="E25" s="33" t="s">
        <v>35</v>
      </c>
      <c r="F25" s="33" t="s">
        <v>35</v>
      </c>
    </row>
    <row r="26" spans="2:9" ht="18" x14ac:dyDescent="0.2">
      <c r="B26" s="59"/>
      <c r="C26" s="60"/>
      <c r="D26" s="35" t="s">
        <v>36</v>
      </c>
      <c r="E26" s="36"/>
      <c r="F26" s="36"/>
    </row>
    <row r="27" spans="2:9" ht="18" x14ac:dyDescent="0.2">
      <c r="B27" s="61"/>
      <c r="C27" s="62"/>
      <c r="D27" s="37"/>
      <c r="E27" s="38"/>
      <c r="F27" s="38"/>
    </row>
    <row r="28" spans="2:9" ht="12.75" customHeight="1" x14ac:dyDescent="0.3">
      <c r="B28" s="2"/>
      <c r="C28" s="2"/>
      <c r="D28" s="2"/>
      <c r="E28" s="2"/>
      <c r="F28" s="2"/>
    </row>
    <row r="29" spans="2:9" ht="12.75" customHeight="1" x14ac:dyDescent="0.3">
      <c r="B29" s="2"/>
      <c r="C29" s="2"/>
      <c r="D29" s="2"/>
      <c r="E29" s="2"/>
      <c r="F29" s="2"/>
    </row>
  </sheetData>
  <mergeCells count="5">
    <mergeCell ref="G7:I7"/>
    <mergeCell ref="B21:C21"/>
    <mergeCell ref="B22:C22"/>
    <mergeCell ref="B23:C23"/>
    <mergeCell ref="B24:C27"/>
  </mergeCells>
  <phoneticPr fontId="14" type="noConversion"/>
  <conditionalFormatting sqref="B8:F8 D18:F18">
    <cfRule type="expression" dxfId="4" priority="1">
      <formula>AND(B$18=MIN($D$18:$F$18),B$18&lt;&gt;0)</formula>
    </cfRule>
  </conditionalFormatting>
  <conditionalFormatting sqref="D9:F17">
    <cfRule type="expression" dxfId="3" priority="25">
      <formula>AND(D$18=MIN($D$18:$F$18),D$18&lt;&gt;0)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AE43-D0D3-47AC-9CB5-4EFB8B8F42BB}">
  <dimension ref="B5:I20"/>
  <sheetViews>
    <sheetView showGridLines="0" topLeftCell="A3" zoomScale="70" zoomScaleNormal="70" workbookViewId="0">
      <selection activeCell="C11" sqref="C11"/>
    </sheetView>
  </sheetViews>
  <sheetFormatPr baseColWidth="10" defaultColWidth="16.7109375" defaultRowHeight="15" customHeight="1" x14ac:dyDescent="0.2"/>
  <cols>
    <col min="1" max="1" width="30.5703125" bestFit="1" customWidth="1"/>
    <col min="2" max="2" width="23.42578125" customWidth="1"/>
    <col min="3" max="3" width="31.42578125" customWidth="1"/>
    <col min="4" max="4" width="22.28515625" customWidth="1"/>
    <col min="5" max="5" width="23.28515625" customWidth="1"/>
    <col min="6" max="6" width="25.28515625" customWidth="1"/>
    <col min="7" max="7" width="27.28515625" customWidth="1"/>
    <col min="8" max="8" width="23.42578125" customWidth="1"/>
    <col min="9" max="9" width="24.7109375" customWidth="1"/>
    <col min="10" max="10" width="20.42578125" customWidth="1"/>
    <col min="11" max="11" width="20.7109375" customWidth="1"/>
    <col min="12" max="23" width="9.28515625" customWidth="1"/>
  </cols>
  <sheetData>
    <row r="5" spans="2:9" ht="28.8" x14ac:dyDescent="0.3">
      <c r="B5" s="1" t="s">
        <v>1</v>
      </c>
      <c r="C5" s="1"/>
      <c r="D5" s="2"/>
      <c r="E5" s="2"/>
      <c r="F5" s="2"/>
      <c r="G5" s="2"/>
      <c r="H5" s="3"/>
      <c r="I5" s="3"/>
    </row>
    <row r="6" spans="2:9" ht="29.4" thickBot="1" x14ac:dyDescent="0.25">
      <c r="B6" s="4" t="s">
        <v>2</v>
      </c>
      <c r="C6" s="4"/>
      <c r="D6" s="1"/>
      <c r="E6" s="1"/>
      <c r="F6" s="1"/>
      <c r="G6" s="5"/>
      <c r="H6" s="5"/>
      <c r="I6" s="5"/>
    </row>
    <row r="7" spans="2:9" ht="13.5" customHeight="1" thickBot="1" x14ac:dyDescent="0.35">
      <c r="B7" s="2"/>
      <c r="C7" s="2"/>
      <c r="D7" s="2"/>
      <c r="E7" s="2"/>
      <c r="F7" s="2"/>
      <c r="G7" s="50" t="s">
        <v>3</v>
      </c>
      <c r="H7" s="51"/>
      <c r="I7" s="52"/>
    </row>
    <row r="8" spans="2:9" ht="46.5" customHeight="1" thickBot="1" x14ac:dyDescent="0.25"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8" t="s">
        <v>10</v>
      </c>
      <c r="I8" s="9" t="s">
        <v>11</v>
      </c>
    </row>
    <row r="9" spans="2:9" ht="90.6" thickBot="1" x14ac:dyDescent="0.25">
      <c r="B9" s="10" t="str">
        <f>[1]Empleado!$E$6</f>
        <v>Tablet LENOVO 12,7" Pulgadas - P12 - TB370FU - 256GB - WiFi - Color Gris</v>
      </c>
      <c r="C9" s="11">
        <v>1</v>
      </c>
      <c r="D9" s="12">
        <f>[1]Empleado!$I$6</f>
        <v>1679000</v>
      </c>
      <c r="E9" s="12">
        <f>[1]Empleado!$I$7</f>
        <v>2009400</v>
      </c>
      <c r="F9" s="12">
        <f>[1]Empleado!$I$8</f>
        <v>1915900</v>
      </c>
      <c r="G9" s="46">
        <f>MIN(Empleado!$D9:$F9)</f>
        <v>1679000</v>
      </c>
      <c r="H9" s="47">
        <f>IFERROR(AVERAGE(Empleado!$D9:$F9),0)</f>
        <v>1868100</v>
      </c>
      <c r="I9" s="48">
        <f>MAX(Empleado!$D9:$F9)</f>
        <v>2009400</v>
      </c>
    </row>
    <row r="10" spans="2:9" ht="28.05" customHeight="1" thickBot="1" x14ac:dyDescent="0.4">
      <c r="B10" s="12" t="str">
        <f>[1]Internet!$F$7</f>
        <v>Internet 500 megas</v>
      </c>
      <c r="C10" s="11">
        <v>1</v>
      </c>
      <c r="D10" s="12">
        <f>[1]Internet!$J$7</f>
        <v>165900</v>
      </c>
      <c r="E10" s="12">
        <f>[1]Internet!$J$8</f>
        <v>76792</v>
      </c>
      <c r="F10" s="12">
        <f>[1]Internet!$J$9</f>
        <v>84900</v>
      </c>
      <c r="G10" s="13">
        <f>MIN(Empleado!$D10:$F10)</f>
        <v>76792</v>
      </c>
      <c r="H10" s="14">
        <f>IFERROR(AVERAGE(Empleado!$D10:$F10),0)</f>
        <v>109197.33333333333</v>
      </c>
      <c r="I10" s="15">
        <f>MAX(Empleado!$D10:$F10)</f>
        <v>165900</v>
      </c>
    </row>
    <row r="11" spans="2:9" ht="27" customHeight="1" thickBot="1" x14ac:dyDescent="0.4">
      <c r="B11" s="22" t="s">
        <v>12</v>
      </c>
      <c r="C11" s="22"/>
      <c r="D11" s="23">
        <f>ROUND(SUMPRODUCT(Empleado!$C$9:$C$10,Empleado!$D$9:$D$10),2)</f>
        <v>1844900</v>
      </c>
      <c r="E11" s="23">
        <f>ROUND(SUMPRODUCT(Empleado!$C$9:$C$10,Empleado!$E$9:$E$10),2)</f>
        <v>2086192</v>
      </c>
      <c r="F11" s="23">
        <f>ROUND(SUMPRODUCT(Empleado!$C$9:$C$10,Empleado!$F$9:$F$10),2)</f>
        <v>2000800</v>
      </c>
      <c r="G11" s="24"/>
      <c r="H11" s="24"/>
      <c r="I11" s="25"/>
    </row>
    <row r="12" spans="2:9" ht="12.75" customHeight="1" x14ac:dyDescent="0.3">
      <c r="B12" s="2"/>
      <c r="C12" s="2"/>
      <c r="D12" s="2"/>
      <c r="E12" s="2"/>
      <c r="F12" s="2"/>
      <c r="G12" s="2"/>
      <c r="H12" s="3"/>
      <c r="I12" s="3"/>
    </row>
    <row r="13" spans="2:9" ht="12.75" customHeight="1" thickBot="1" x14ac:dyDescent="0.35">
      <c r="B13" s="2"/>
      <c r="C13" s="2"/>
      <c r="D13" s="2"/>
      <c r="E13" s="2"/>
      <c r="F13" s="2"/>
      <c r="G13" s="2"/>
      <c r="H13" s="3"/>
      <c r="I13" s="3"/>
    </row>
    <row r="14" spans="2:9" ht="48" customHeight="1" x14ac:dyDescent="0.3">
      <c r="B14" s="53" t="s">
        <v>14</v>
      </c>
      <c r="C14" s="54"/>
      <c r="D14" s="26">
        <v>0</v>
      </c>
      <c r="E14" s="26">
        <v>0</v>
      </c>
      <c r="F14" s="26">
        <v>0</v>
      </c>
      <c r="G14" s="16"/>
      <c r="H14" s="16"/>
      <c r="I14" s="16"/>
    </row>
    <row r="15" spans="2:9" ht="33" customHeight="1" x14ac:dyDescent="0.3">
      <c r="B15" s="55" t="s">
        <v>13</v>
      </c>
      <c r="C15" s="56"/>
      <c r="D15" s="42" t="s">
        <v>32</v>
      </c>
      <c r="E15" s="28" t="s">
        <v>32</v>
      </c>
      <c r="F15" s="28" t="s">
        <v>33</v>
      </c>
      <c r="G15" s="16"/>
      <c r="H15" s="16"/>
      <c r="I15" s="16"/>
    </row>
    <row r="16" spans="2:9" ht="25.5" customHeight="1" x14ac:dyDescent="0.3">
      <c r="B16" s="55" t="s">
        <v>14</v>
      </c>
      <c r="C16" s="56"/>
      <c r="D16" s="29">
        <v>0</v>
      </c>
      <c r="E16" s="30">
        <v>0</v>
      </c>
      <c r="F16" s="30">
        <v>16598</v>
      </c>
      <c r="G16" s="16"/>
      <c r="H16" s="16"/>
      <c r="I16" s="16"/>
    </row>
    <row r="17" spans="2:6" ht="18" customHeight="1" x14ac:dyDescent="0.2">
      <c r="B17" s="57" t="s">
        <v>15</v>
      </c>
      <c r="C17" s="58"/>
      <c r="D17" s="31" t="s">
        <v>34</v>
      </c>
      <c r="E17" s="31" t="s">
        <v>34</v>
      </c>
      <c r="F17" s="31" t="s">
        <v>34</v>
      </c>
    </row>
    <row r="18" spans="2:6" ht="12.75" customHeight="1" x14ac:dyDescent="0.2">
      <c r="B18" s="59"/>
      <c r="C18" s="60"/>
      <c r="D18" s="33" t="s">
        <v>35</v>
      </c>
      <c r="E18" s="33" t="s">
        <v>35</v>
      </c>
      <c r="F18" s="33" t="s">
        <v>35</v>
      </c>
    </row>
    <row r="19" spans="2:6" ht="12.75" customHeight="1" x14ac:dyDescent="0.2">
      <c r="B19" s="59"/>
      <c r="C19" s="60"/>
      <c r="D19" s="35" t="s">
        <v>36</v>
      </c>
      <c r="E19" s="35" t="s">
        <v>36</v>
      </c>
      <c r="F19" s="35" t="s">
        <v>36</v>
      </c>
    </row>
    <row r="20" spans="2:6" ht="12.75" customHeight="1" x14ac:dyDescent="0.2">
      <c r="B20" s="61"/>
      <c r="C20" s="62"/>
      <c r="D20" s="37"/>
      <c r="E20" s="38"/>
      <c r="F20" s="38"/>
    </row>
  </sheetData>
  <mergeCells count="5">
    <mergeCell ref="G7:I7"/>
    <mergeCell ref="B14:C14"/>
    <mergeCell ref="B15:C15"/>
    <mergeCell ref="B16:C16"/>
    <mergeCell ref="B17:C20"/>
  </mergeCells>
  <conditionalFormatting sqref="B8:F8 D11:F11">
    <cfRule type="expression" dxfId="2" priority="1">
      <formula>AND(B$11=MIN($D$11:$F$11),B$11&lt;&gt;0)</formula>
    </cfRule>
  </conditionalFormatting>
  <conditionalFormatting sqref="D9:F10">
    <cfRule type="expression" dxfId="1" priority="2">
      <formula>AND(D$11=MIN($D$11:$F$11),D$11&lt;&gt;0)</formula>
    </cfRule>
  </conditionalFormatting>
  <pageMargins left="0.7" right="0.7" top="0.75" bottom="0.75" header="0" footer="0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I41"/>
  <sheetViews>
    <sheetView workbookViewId="0"/>
  </sheetViews>
  <sheetFormatPr baseColWidth="10" defaultColWidth="16.7109375" defaultRowHeight="15" customHeight="1" x14ac:dyDescent="0.2"/>
  <cols>
    <col min="1" max="1" width="10.7109375" customWidth="1"/>
    <col min="2" max="2" width="19.7109375" customWidth="1"/>
    <col min="3" max="3" width="10.7109375" customWidth="1"/>
    <col min="4" max="9" width="18.42578125" customWidth="1"/>
    <col min="10" max="26" width="10.7109375" customWidth="1"/>
  </cols>
  <sheetData>
    <row r="7" spans="2:9" ht="11.25" customHeight="1" x14ac:dyDescent="0.2">
      <c r="B7" s="17" t="s">
        <v>16</v>
      </c>
      <c r="C7" s="18">
        <v>1</v>
      </c>
      <c r="D7" s="17">
        <v>498</v>
      </c>
      <c r="E7" s="17">
        <v>420</v>
      </c>
      <c r="F7" s="17">
        <v>450</v>
      </c>
      <c r="G7" s="17">
        <v>230</v>
      </c>
      <c r="H7" s="17">
        <v>600</v>
      </c>
      <c r="I7" s="17">
        <v>520</v>
      </c>
    </row>
    <row r="8" spans="2:9" ht="11.25" customHeight="1" x14ac:dyDescent="0.2">
      <c r="B8" s="17" t="s">
        <v>17</v>
      </c>
      <c r="C8" s="18">
        <v>2</v>
      </c>
      <c r="D8" s="17">
        <v>450</v>
      </c>
      <c r="E8" s="17">
        <v>220</v>
      </c>
      <c r="F8" s="17">
        <v>405</v>
      </c>
      <c r="G8" s="17">
        <v>495</v>
      </c>
      <c r="H8" s="17">
        <v>540</v>
      </c>
      <c r="I8" s="17">
        <v>200</v>
      </c>
    </row>
    <row r="9" spans="2:9" ht="11.25" customHeight="1" x14ac:dyDescent="0.2">
      <c r="B9" s="17" t="s">
        <v>18</v>
      </c>
      <c r="C9" s="18">
        <v>2</v>
      </c>
      <c r="D9" s="17">
        <v>650</v>
      </c>
      <c r="E9" s="17">
        <v>620</v>
      </c>
      <c r="F9" s="17">
        <v>666</v>
      </c>
      <c r="G9" s="17">
        <v>400</v>
      </c>
      <c r="H9" s="17">
        <v>648</v>
      </c>
      <c r="I9" s="17">
        <v>452.4</v>
      </c>
    </row>
    <row r="10" spans="2:9" ht="11.25" customHeight="1" x14ac:dyDescent="0.2">
      <c r="B10" s="17" t="s">
        <v>19</v>
      </c>
      <c r="C10" s="18">
        <v>1</v>
      </c>
      <c r="D10" s="17">
        <v>585</v>
      </c>
      <c r="E10" s="17">
        <v>558</v>
      </c>
      <c r="F10" s="17">
        <v>320</v>
      </c>
      <c r="G10" s="17">
        <v>360</v>
      </c>
      <c r="H10" s="17">
        <v>583.20000000000005</v>
      </c>
      <c r="I10" s="17">
        <v>407.16</v>
      </c>
    </row>
    <row r="11" spans="2:9" ht="11.25" customHeight="1" x14ac:dyDescent="0.2">
      <c r="B11" s="17" t="s">
        <v>20</v>
      </c>
      <c r="C11" s="18">
        <v>3</v>
      </c>
      <c r="D11" s="17">
        <v>526.5</v>
      </c>
      <c r="E11" s="17">
        <v>502.2</v>
      </c>
      <c r="F11" s="17">
        <v>539.46</v>
      </c>
      <c r="G11" s="17">
        <v>300</v>
      </c>
      <c r="H11" s="17">
        <v>500</v>
      </c>
      <c r="I11" s="17">
        <v>366.44</v>
      </c>
    </row>
    <row r="12" spans="2:9" ht="11.25" customHeight="1" x14ac:dyDescent="0.2">
      <c r="B12" s="17" t="s">
        <v>21</v>
      </c>
      <c r="C12" s="18">
        <v>1</v>
      </c>
      <c r="D12" s="17">
        <v>473.8</v>
      </c>
      <c r="E12" s="17">
        <v>200</v>
      </c>
      <c r="F12" s="17">
        <v>485.51</v>
      </c>
      <c r="G12" s="17">
        <v>291.60000000000002</v>
      </c>
      <c r="H12" s="17">
        <v>270</v>
      </c>
      <c r="I12" s="17">
        <v>220</v>
      </c>
    </row>
    <row r="19" spans="2:9" ht="11.25" customHeight="1" x14ac:dyDescent="0.2">
      <c r="D19" s="27">
        <v>30</v>
      </c>
      <c r="E19" s="28">
        <v>10</v>
      </c>
      <c r="F19" s="28">
        <v>15</v>
      </c>
      <c r="G19" s="28">
        <v>15</v>
      </c>
      <c r="H19" s="28">
        <v>15</v>
      </c>
      <c r="I19" s="28">
        <v>10</v>
      </c>
    </row>
    <row r="20" spans="2:9" ht="11.25" customHeight="1" x14ac:dyDescent="0.2">
      <c r="D20" s="29">
        <v>10</v>
      </c>
      <c r="E20" s="30">
        <v>10</v>
      </c>
      <c r="F20" s="30">
        <v>10</v>
      </c>
      <c r="G20" s="28" t="s">
        <v>22</v>
      </c>
      <c r="H20" s="30">
        <v>5</v>
      </c>
      <c r="I20" s="30" t="s">
        <v>22</v>
      </c>
    </row>
    <row r="21" spans="2:9" ht="11.25" customHeight="1" x14ac:dyDescent="0.2">
      <c r="D21" s="31" t="s">
        <v>23</v>
      </c>
      <c r="E21" s="32" t="s">
        <v>23</v>
      </c>
      <c r="F21" s="32" t="s">
        <v>24</v>
      </c>
      <c r="G21" s="32" t="s">
        <v>25</v>
      </c>
      <c r="H21" s="32" t="s">
        <v>24</v>
      </c>
      <c r="I21" s="32" t="s">
        <v>24</v>
      </c>
    </row>
    <row r="22" spans="2:9" ht="11.25" customHeight="1" x14ac:dyDescent="0.2">
      <c r="D22" s="33" t="s">
        <v>26</v>
      </c>
      <c r="E22" s="34" t="s">
        <v>26</v>
      </c>
      <c r="F22" s="34" t="s">
        <v>27</v>
      </c>
      <c r="G22" s="34" t="s">
        <v>24</v>
      </c>
      <c r="H22" s="34" t="s">
        <v>27</v>
      </c>
      <c r="I22" s="34" t="s">
        <v>27</v>
      </c>
    </row>
    <row r="23" spans="2:9" ht="11.25" customHeight="1" x14ac:dyDescent="0.2">
      <c r="D23" s="35"/>
      <c r="E23" s="36"/>
      <c r="F23" s="36"/>
      <c r="G23" s="36"/>
      <c r="H23" s="36"/>
      <c r="I23" s="36"/>
    </row>
    <row r="24" spans="2:9" ht="11.25" customHeight="1" x14ac:dyDescent="0.2">
      <c r="D24" s="37"/>
      <c r="E24" s="38"/>
      <c r="F24" s="38"/>
      <c r="G24" s="38"/>
      <c r="H24" s="38"/>
      <c r="I24" s="38"/>
    </row>
    <row r="25" spans="2:9" ht="11.25" customHeight="1" x14ac:dyDescent="0.2"/>
    <row r="26" spans="2:9" ht="11.25" customHeight="1" x14ac:dyDescent="0.2"/>
    <row r="27" spans="2:9" ht="11.25" customHeight="1" x14ac:dyDescent="0.2"/>
    <row r="28" spans="2:9" ht="11.25" customHeight="1" x14ac:dyDescent="0.2">
      <c r="B28" s="17" t="s">
        <v>28</v>
      </c>
      <c r="C28" s="18">
        <v>1</v>
      </c>
      <c r="D28" s="17">
        <v>340</v>
      </c>
      <c r="E28" s="17">
        <v>330</v>
      </c>
      <c r="F28" s="17">
        <v>440</v>
      </c>
      <c r="G28" s="17">
        <v>400</v>
      </c>
      <c r="H28" s="17">
        <v>320</v>
      </c>
      <c r="I28" s="17">
        <v>330</v>
      </c>
    </row>
    <row r="29" spans="2:9" ht="11.25" customHeight="1" x14ac:dyDescent="0.2">
      <c r="B29" s="17" t="s">
        <v>29</v>
      </c>
      <c r="C29" s="18">
        <v>1</v>
      </c>
      <c r="D29" s="17">
        <v>220</v>
      </c>
      <c r="E29" s="17">
        <v>230</v>
      </c>
      <c r="F29" s="17">
        <v>240</v>
      </c>
      <c r="G29" s="17">
        <v>220</v>
      </c>
      <c r="H29" s="17">
        <v>219</v>
      </c>
      <c r="I29" s="17">
        <v>218</v>
      </c>
    </row>
    <row r="30" spans="2:9" ht="11.25" customHeight="1" x14ac:dyDescent="0.2">
      <c r="B30" s="17" t="s">
        <v>30</v>
      </c>
      <c r="C30" s="18">
        <v>2</v>
      </c>
      <c r="D30" s="17">
        <v>560</v>
      </c>
      <c r="E30" s="17">
        <v>580</v>
      </c>
      <c r="F30" s="17">
        <v>550</v>
      </c>
      <c r="G30" s="17">
        <v>520</v>
      </c>
      <c r="H30" s="17">
        <v>551</v>
      </c>
      <c r="I30" s="17">
        <v>550</v>
      </c>
    </row>
    <row r="35" spans="2:2" ht="11.25" customHeight="1" x14ac:dyDescent="0.25">
      <c r="B35" s="39" t="s">
        <v>31</v>
      </c>
    </row>
    <row r="36" spans="2:2" ht="11.25" customHeight="1" x14ac:dyDescent="0.2">
      <c r="B36" s="40">
        <v>250</v>
      </c>
    </row>
    <row r="37" spans="2:2" ht="11.25" customHeight="1" x14ac:dyDescent="0.2">
      <c r="B37" s="41">
        <v>440</v>
      </c>
    </row>
    <row r="38" spans="2:2" ht="11.25" customHeight="1" x14ac:dyDescent="0.2">
      <c r="B38" s="41">
        <v>440</v>
      </c>
    </row>
    <row r="39" spans="2:2" ht="11.25" customHeight="1" x14ac:dyDescent="0.2">
      <c r="B39" s="41">
        <v>350</v>
      </c>
    </row>
    <row r="40" spans="2:2" ht="11.25" customHeight="1" x14ac:dyDescent="0.2">
      <c r="B40" s="41">
        <v>420</v>
      </c>
    </row>
    <row r="41" spans="2:2" ht="11.25" customHeight="1" x14ac:dyDescent="0.2">
      <c r="B41" s="41">
        <v>199</v>
      </c>
    </row>
  </sheetData>
  <conditionalFormatting sqref="D7:I12 D28:I30">
    <cfRule type="expression" dxfId="0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- AYUDA -</vt:lpstr>
      <vt:lpstr>Administrador1</vt:lpstr>
      <vt:lpstr>Desarrollador</vt:lpstr>
      <vt:lpstr>Empleado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Ronny Borda Ardila</cp:lastModifiedBy>
  <dcterms:created xsi:type="dcterms:W3CDTF">2013-10-17T12:18:53Z</dcterms:created>
  <dcterms:modified xsi:type="dcterms:W3CDTF">2024-09-10T19:42:50Z</dcterms:modified>
</cp:coreProperties>
</file>