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Калькулятор положений ромбов" sheetId="1" r:id="rId1"/>
  </sheets>
  <calcPr calcId="144525"/>
</workbook>
</file>

<file path=xl/calcChain.xml><?xml version="1.0" encoding="utf-8"?>
<calcChain xmlns="http://schemas.openxmlformats.org/spreadsheetml/2006/main">
  <c r="F38" i="1" l="1"/>
  <c r="C38" i="1"/>
  <c r="B15" i="1"/>
  <c r="B10" i="1"/>
  <c r="N32" i="1" l="1"/>
  <c r="L32" i="1"/>
  <c r="J32" i="1"/>
  <c r="H32" i="1"/>
  <c r="F32" i="1"/>
  <c r="D32" i="1"/>
  <c r="O30" i="1"/>
  <c r="M30" i="1"/>
  <c r="K30" i="1"/>
  <c r="I30" i="1"/>
  <c r="G30" i="1"/>
  <c r="E30" i="1"/>
  <c r="C30" i="1"/>
  <c r="N28" i="1"/>
  <c r="L28" i="1"/>
  <c r="J28" i="1"/>
  <c r="H28" i="1"/>
  <c r="F28" i="1"/>
  <c r="D28" i="1"/>
  <c r="C26" i="1"/>
  <c r="C27" i="1"/>
  <c r="D29" i="1" s="1"/>
  <c r="B18" i="1"/>
  <c r="B14" i="1"/>
  <c r="B17" i="1"/>
  <c r="E27" i="1" l="1"/>
  <c r="B13" i="1"/>
  <c r="B9" i="1" s="1"/>
  <c r="G27" i="1" l="1"/>
  <c r="F29" i="1"/>
  <c r="F33" i="1" s="1"/>
  <c r="D33" i="1"/>
  <c r="C31" i="1"/>
  <c r="E26" i="1"/>
  <c r="B22" i="1"/>
  <c r="B19" i="1"/>
  <c r="B16" i="1"/>
  <c r="I27" i="1" l="1"/>
  <c r="H29" i="1"/>
  <c r="G26" i="1"/>
  <c r="E31" i="1"/>
  <c r="K27" i="1" l="1"/>
  <c r="J29" i="1"/>
  <c r="J33" i="1" s="1"/>
  <c r="C37" i="1"/>
  <c r="C39" i="1" s="1"/>
  <c r="H33" i="1"/>
  <c r="I26" i="1"/>
  <c r="C36" i="1" s="1"/>
  <c r="G31" i="1"/>
  <c r="M27" i="1" l="1"/>
  <c r="L29" i="1"/>
  <c r="L33" i="1" s="1"/>
  <c r="K26" i="1"/>
  <c r="I31" i="1"/>
  <c r="O27" i="1" l="1"/>
  <c r="N29" i="1"/>
  <c r="N33" i="1" s="1"/>
  <c r="M26" i="1"/>
  <c r="K31" i="1"/>
  <c r="O26" i="1" l="1"/>
  <c r="O31" i="1"/>
  <c r="M31" i="1"/>
</calcChain>
</file>

<file path=xl/sharedStrings.xml><?xml version="1.0" encoding="utf-8"?>
<sst xmlns="http://schemas.openxmlformats.org/spreadsheetml/2006/main" count="77" uniqueCount="26">
  <si>
    <t>Калькулятор положений ромбов на главной странице сайта</t>
  </si>
  <si>
    <t>Входные параметры:</t>
  </si>
  <si>
    <t>px - Сторона ромба (его внутренней части, где содержимое)</t>
  </si>
  <si>
    <t>px - Промежуток между ромбами (толщина линии, разделяющей ромбы)</t>
  </si>
  <si>
    <t>Рассчитанные параметры</t>
  </si>
  <si>
    <t>высота ромба (диагональ) - такой высоты делать картинки для размещения в ромбе</t>
  </si>
  <si>
    <t>точность рассчёта высоты ромба (из-за квадратного корня)</t>
  </si>
  <si>
    <t>border вокруг ромба</t>
  </si>
  <si>
    <t>width, height квадрата для образования ромба</t>
  </si>
  <si>
    <t>Промежуточные параметры</t>
  </si>
  <si>
    <t>высота бордера, которая прибавляется к высоте ромба</t>
  </si>
  <si>
    <t>Положения ромбов</t>
  </si>
  <si>
    <t>top</t>
  </si>
  <si>
    <t>left</t>
  </si>
  <si>
    <t>px - сдвиг первого ромба по вертикали (top)</t>
  </si>
  <si>
    <t>px - сдвиг первого ромба по горизонтали (left)</t>
  </si>
  <si>
    <t>width, height квадрата для образования большого ромба</t>
  </si>
  <si>
    <t>Положение большого ромба</t>
  </si>
  <si>
    <t>small top</t>
  </si>
  <si>
    <t>small left</t>
  </si>
  <si>
    <t>big top</t>
  </si>
  <si>
    <t>big left</t>
  </si>
  <si>
    <t>положение обычного ромба, на место которого становится большой ромб</t>
  </si>
  <si>
    <t>высота большого ромба (диагональ) - такой высоты делать картинки для размещения в ромбе</t>
  </si>
  <si>
    <t>сторона большого ромба (его внутренней части, где содержимое)</t>
  </si>
  <si>
    <t>рассчитывал так: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</si>
</sst>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rgb="FF7030A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4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  <xf numFmtId="1" fontId="0" fillId="0" borderId="0" xfId="0" applyNumberFormat="1" applyAlignment="1">
      <alignment horizontal="lef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1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1" fontId="0" fillId="0" borderId="10" xfId="0" applyNumberFormat="1" applyBorder="1" applyAlignment="1">
      <alignment horizontal="left"/>
    </xf>
    <xf numFmtId="0" fontId="0" fillId="0" borderId="11" xfId="0" applyBorder="1" applyAlignment="1">
      <alignment horizontal="right"/>
    </xf>
    <xf numFmtId="1" fontId="0" fillId="0" borderId="12" xfId="0" applyNumberFormat="1" applyBorder="1" applyAlignment="1">
      <alignment horizontal="left"/>
    </xf>
    <xf numFmtId="1" fontId="0" fillId="0" borderId="5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1" fontId="0" fillId="0" borderId="6" xfId="0" applyNumberFormat="1" applyBorder="1" applyAlignment="1">
      <alignment horizontal="left"/>
    </xf>
    <xf numFmtId="0" fontId="0" fillId="0" borderId="13" xfId="0" applyBorder="1" applyAlignment="1">
      <alignment horizontal="right"/>
    </xf>
    <xf numFmtId="1" fontId="0" fillId="0" borderId="14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9"/>
  <sheetViews>
    <sheetView tabSelected="1" workbookViewId="0">
      <selection activeCell="N21" sqref="N21"/>
    </sheetView>
  </sheetViews>
  <sheetFormatPr defaultRowHeight="15" x14ac:dyDescent="0.25"/>
  <sheetData>
    <row r="3" spans="2:3" ht="21" x14ac:dyDescent="0.35">
      <c r="B3" s="2" t="s">
        <v>0</v>
      </c>
    </row>
    <row r="6" spans="2:3" x14ac:dyDescent="0.25">
      <c r="B6" s="1" t="s">
        <v>1</v>
      </c>
    </row>
    <row r="7" spans="2:3" x14ac:dyDescent="0.25">
      <c r="B7">
        <v>186</v>
      </c>
      <c r="C7" t="s">
        <v>2</v>
      </c>
    </row>
    <row r="8" spans="2:3" x14ac:dyDescent="0.25">
      <c r="B8">
        <v>12</v>
      </c>
      <c r="C8" t="s">
        <v>3</v>
      </c>
    </row>
    <row r="9" spans="2:3" x14ac:dyDescent="0.25">
      <c r="B9" s="3">
        <f>-B13/2-B22/2-30</f>
        <v>-170.00714267493643</v>
      </c>
      <c r="C9" t="s">
        <v>14</v>
      </c>
    </row>
    <row r="10" spans="2:3" x14ac:dyDescent="0.25">
      <c r="B10" s="3">
        <f>-B13/2</f>
        <v>-131.52186130069785</v>
      </c>
      <c r="C10" t="s">
        <v>15</v>
      </c>
    </row>
    <row r="12" spans="2:3" x14ac:dyDescent="0.25">
      <c r="B12" s="1" t="s">
        <v>4</v>
      </c>
    </row>
    <row r="13" spans="2:3" x14ac:dyDescent="0.25">
      <c r="B13" s="3">
        <f>SQRT(2*B7*B7)</f>
        <v>263.0437226013957</v>
      </c>
      <c r="C13" t="s">
        <v>5</v>
      </c>
    </row>
    <row r="14" spans="2:3" x14ac:dyDescent="0.25">
      <c r="B14" s="3">
        <f>SQRT(2*B7*2*B7*2)+B22</f>
        <v>543.05800795126856</v>
      </c>
      <c r="C14" t="s">
        <v>23</v>
      </c>
    </row>
    <row r="15" spans="2:3" x14ac:dyDescent="0.25">
      <c r="B15" s="3">
        <f>B7*2+B8</f>
        <v>384</v>
      </c>
      <c r="C15" t="s">
        <v>24</v>
      </c>
    </row>
    <row r="16" spans="2:3" x14ac:dyDescent="0.25">
      <c r="B16" s="4">
        <f>B13-TRUNC(B13)</f>
        <v>4.3722601395700167E-2</v>
      </c>
      <c r="C16" t="s">
        <v>6</v>
      </c>
    </row>
    <row r="17" spans="2:15" x14ac:dyDescent="0.25">
      <c r="B17">
        <f>B7+B8*2</f>
        <v>210</v>
      </c>
      <c r="C17" t="s">
        <v>8</v>
      </c>
    </row>
    <row r="18" spans="2:15" x14ac:dyDescent="0.25">
      <c r="B18">
        <f>B7*2+B8*3</f>
        <v>408</v>
      </c>
      <c r="C18" t="s">
        <v>16</v>
      </c>
    </row>
    <row r="19" spans="2:15" x14ac:dyDescent="0.25">
      <c r="B19">
        <f>B8</f>
        <v>12</v>
      </c>
      <c r="C19" t="s">
        <v>7</v>
      </c>
    </row>
    <row r="21" spans="2:15" x14ac:dyDescent="0.25">
      <c r="B21" s="1" t="s">
        <v>9</v>
      </c>
    </row>
    <row r="22" spans="2:15" x14ac:dyDescent="0.25">
      <c r="B22" s="3">
        <f>SQRT(2*B8*B8)</f>
        <v>16.970562748477139</v>
      </c>
      <c r="C22" t="s">
        <v>10</v>
      </c>
    </row>
    <row r="24" spans="2:15" x14ac:dyDescent="0.25">
      <c r="I24" s="3"/>
    </row>
    <row r="25" spans="2:15" ht="15.75" thickBot="1" x14ac:dyDescent="0.3">
      <c r="B25" s="1" t="s">
        <v>11</v>
      </c>
    </row>
    <row r="26" spans="2:15" x14ac:dyDescent="0.25">
      <c r="B26" s="5" t="s">
        <v>12</v>
      </c>
      <c r="C26" s="20">
        <f>B9+($B$13+$B$22)/2-$B$7/2-$B$19</f>
        <v>-135</v>
      </c>
      <c r="D26" s="16" t="s">
        <v>12</v>
      </c>
      <c r="E26" s="17">
        <f>C26</f>
        <v>-135</v>
      </c>
      <c r="F26" s="16" t="s">
        <v>12</v>
      </c>
      <c r="G26" s="17">
        <f>E26</f>
        <v>-135</v>
      </c>
      <c r="H26" s="12" t="s">
        <v>12</v>
      </c>
      <c r="I26" s="20">
        <f>G26</f>
        <v>-135</v>
      </c>
      <c r="J26" s="16" t="s">
        <v>12</v>
      </c>
      <c r="K26" s="17">
        <f>I26</f>
        <v>-135</v>
      </c>
      <c r="L26" s="12" t="s">
        <v>12</v>
      </c>
      <c r="M26" s="8">
        <f>K26</f>
        <v>-135</v>
      </c>
      <c r="N26" s="5" t="s">
        <v>12</v>
      </c>
      <c r="O26" s="8">
        <f>M26</f>
        <v>-135</v>
      </c>
    </row>
    <row r="27" spans="2:15" ht="15.75" thickBot="1" x14ac:dyDescent="0.3">
      <c r="B27" s="6" t="s">
        <v>13</v>
      </c>
      <c r="C27" s="23">
        <f>B10+($B$13+$B$22)/2-$B$7/2-$B$19</f>
        <v>-96.514718625761418</v>
      </c>
      <c r="D27" s="18" t="s">
        <v>13</v>
      </c>
      <c r="E27" s="19">
        <f>C27+$B$13+$B$22</f>
        <v>183.49956672411142</v>
      </c>
      <c r="F27" s="18" t="s">
        <v>13</v>
      </c>
      <c r="G27" s="19">
        <f>E27+$B$13+$B$22</f>
        <v>463.51385207398425</v>
      </c>
      <c r="H27" s="13" t="s">
        <v>13</v>
      </c>
      <c r="I27" s="23">
        <f>G27+$B$13+$B$22</f>
        <v>743.52813742385717</v>
      </c>
      <c r="J27" s="18" t="s">
        <v>13</v>
      </c>
      <c r="K27" s="19">
        <f>I27+$B$13+$B$22</f>
        <v>1023.54242277373</v>
      </c>
      <c r="L27" s="13" t="s">
        <v>13</v>
      </c>
      <c r="M27" s="7">
        <f>K27+$B$13+$B$22</f>
        <v>1303.5567081236027</v>
      </c>
      <c r="N27" s="6" t="s">
        <v>13</v>
      </c>
      <c r="O27" s="7">
        <f>M27+$B$13+$B$22</f>
        <v>1583.5709934734755</v>
      </c>
    </row>
    <row r="28" spans="2:15" x14ac:dyDescent="0.25">
      <c r="C28" s="5" t="s">
        <v>12</v>
      </c>
      <c r="D28" s="21">
        <f>C26+($B$13+$B$22)/2</f>
        <v>5.0071426749364321</v>
      </c>
      <c r="E28" s="24" t="s">
        <v>12</v>
      </c>
      <c r="F28" s="25">
        <f>E26+($B$13+$B$22)/2</f>
        <v>5.0071426749364321</v>
      </c>
      <c r="G28" s="22" t="s">
        <v>12</v>
      </c>
      <c r="H28" s="8">
        <f>G26+($B$13+$B$22)/2</f>
        <v>5.0071426749364321</v>
      </c>
      <c r="I28" s="5" t="s">
        <v>12</v>
      </c>
      <c r="J28" s="14">
        <f>I26+($B$13+$B$22)/2</f>
        <v>5.0071426749364321</v>
      </c>
      <c r="K28" s="15" t="s">
        <v>12</v>
      </c>
      <c r="L28" s="8">
        <f>K26+($B$13+$B$22)/2</f>
        <v>5.0071426749364321</v>
      </c>
      <c r="M28" s="5" t="s">
        <v>12</v>
      </c>
      <c r="N28" s="8">
        <f>M26+($B$13+$B$22)/2</f>
        <v>5.0071426749364321</v>
      </c>
    </row>
    <row r="29" spans="2:15" ht="15.75" thickBot="1" x14ac:dyDescent="0.3">
      <c r="C29" s="6" t="s">
        <v>13</v>
      </c>
      <c r="D29" s="21">
        <f>C27+($B$13+$B$22)/2</f>
        <v>43.492424049175014</v>
      </c>
      <c r="E29" s="18" t="s">
        <v>13</v>
      </c>
      <c r="F29" s="19">
        <f>E27+($B$13+$B$22)/2</f>
        <v>323.50670939904785</v>
      </c>
      <c r="G29" s="22" t="s">
        <v>13</v>
      </c>
      <c r="H29" s="7">
        <f>G27+($B$13+$B$22)/2</f>
        <v>603.52099474892066</v>
      </c>
      <c r="I29" s="6" t="s">
        <v>13</v>
      </c>
      <c r="J29" s="14">
        <f>I27+($B$13+$B$22)/2</f>
        <v>883.53528009879358</v>
      </c>
      <c r="K29" s="15" t="s">
        <v>13</v>
      </c>
      <c r="L29" s="7">
        <f>K27+($B$13+$B$22)/2</f>
        <v>1163.5495654486665</v>
      </c>
      <c r="M29" s="6" t="s">
        <v>13</v>
      </c>
      <c r="N29" s="7">
        <f>M27+($B$13+$B$22)/2</f>
        <v>1443.5638507985391</v>
      </c>
    </row>
    <row r="30" spans="2:15" x14ac:dyDescent="0.25">
      <c r="B30" s="5" t="s">
        <v>12</v>
      </c>
      <c r="C30" s="20">
        <f>C26+$B$13+$B$22</f>
        <v>145.01428534987284</v>
      </c>
      <c r="D30" s="16" t="s">
        <v>12</v>
      </c>
      <c r="E30" s="17">
        <f>E26+$B$13+$B$22</f>
        <v>145.01428534987284</v>
      </c>
      <c r="F30" s="16" t="s">
        <v>12</v>
      </c>
      <c r="G30" s="17">
        <f>G26+$B$13+$B$22</f>
        <v>145.01428534987284</v>
      </c>
      <c r="H30" s="12" t="s">
        <v>12</v>
      </c>
      <c r="I30" s="20">
        <f>I26+$B$13+$B$22</f>
        <v>145.01428534987284</v>
      </c>
      <c r="J30" s="16" t="s">
        <v>12</v>
      </c>
      <c r="K30" s="17">
        <f>K26+$B$13+$B$22</f>
        <v>145.01428534987284</v>
      </c>
      <c r="L30" s="12" t="s">
        <v>12</v>
      </c>
      <c r="M30" s="8">
        <f>M26+$B$13+$B$22</f>
        <v>145.01428534987284</v>
      </c>
      <c r="N30" s="5" t="s">
        <v>12</v>
      </c>
      <c r="O30" s="8">
        <f>O26+$B$13+$B$22</f>
        <v>145.01428534987284</v>
      </c>
    </row>
    <row r="31" spans="2:15" ht="15.75" thickBot="1" x14ac:dyDescent="0.3">
      <c r="B31" s="6" t="s">
        <v>13</v>
      </c>
      <c r="C31" s="21">
        <f>C27</f>
        <v>-96.514718625761418</v>
      </c>
      <c r="D31" s="18" t="s">
        <v>13</v>
      </c>
      <c r="E31" s="19">
        <f>E27</f>
        <v>183.49956672411142</v>
      </c>
      <c r="F31" s="18" t="s">
        <v>13</v>
      </c>
      <c r="G31" s="19">
        <f>G27</f>
        <v>463.51385207398425</v>
      </c>
      <c r="H31" s="22" t="s">
        <v>13</v>
      </c>
      <c r="I31" s="21">
        <f>I27</f>
        <v>743.52813742385717</v>
      </c>
      <c r="J31" s="18" t="s">
        <v>13</v>
      </c>
      <c r="K31" s="19">
        <f>K27</f>
        <v>1023.54242277373</v>
      </c>
      <c r="L31" s="22" t="s">
        <v>13</v>
      </c>
      <c r="M31" s="7">
        <f>M27</f>
        <v>1303.5567081236027</v>
      </c>
      <c r="N31" s="6" t="s">
        <v>13</v>
      </c>
      <c r="O31" s="7">
        <f>O27</f>
        <v>1583.5709934734755</v>
      </c>
    </row>
    <row r="32" spans="2:15" x14ac:dyDescent="0.25">
      <c r="C32" s="16" t="s">
        <v>12</v>
      </c>
      <c r="D32" s="17">
        <f>D28+$B$13+$B$22</f>
        <v>285.02142802480932</v>
      </c>
      <c r="E32" s="16" t="s">
        <v>12</v>
      </c>
      <c r="F32" s="17">
        <f>F28+$B$13+$B$22</f>
        <v>285.02142802480932</v>
      </c>
      <c r="G32" s="16" t="s">
        <v>12</v>
      </c>
      <c r="H32" s="17">
        <f>H28+$B$13+$B$22</f>
        <v>285.02142802480932</v>
      </c>
      <c r="I32" s="16" t="s">
        <v>12</v>
      </c>
      <c r="J32" s="17">
        <f>J28+$B$13+$B$22</f>
        <v>285.02142802480932</v>
      </c>
      <c r="K32" s="16" t="s">
        <v>12</v>
      </c>
      <c r="L32" s="17">
        <f>L28+$B$13+$B$22</f>
        <v>285.02142802480932</v>
      </c>
      <c r="M32" s="12" t="s">
        <v>12</v>
      </c>
      <c r="N32" s="8">
        <f>N28+$B$13+$B$22</f>
        <v>285.02142802480932</v>
      </c>
    </row>
    <row r="33" spans="2:14" ht="15.75" thickBot="1" x14ac:dyDescent="0.3">
      <c r="C33" s="18" t="s">
        <v>13</v>
      </c>
      <c r="D33" s="19">
        <f>D29</f>
        <v>43.492424049175014</v>
      </c>
      <c r="E33" s="18" t="s">
        <v>13</v>
      </c>
      <c r="F33" s="19">
        <f>F29</f>
        <v>323.50670939904785</v>
      </c>
      <c r="G33" s="18" t="s">
        <v>13</v>
      </c>
      <c r="H33" s="19">
        <f>H29</f>
        <v>603.52099474892066</v>
      </c>
      <c r="I33" s="18" t="s">
        <v>13</v>
      </c>
      <c r="J33" s="19">
        <f>J29</f>
        <v>883.53528009879358</v>
      </c>
      <c r="K33" s="18" t="s">
        <v>13</v>
      </c>
      <c r="L33" s="19">
        <f>L29</f>
        <v>1163.5495654486665</v>
      </c>
      <c r="M33" s="13" t="s">
        <v>13</v>
      </c>
      <c r="N33" s="7">
        <f>N29</f>
        <v>1443.5638507985391</v>
      </c>
    </row>
    <row r="35" spans="2:14" x14ac:dyDescent="0.25">
      <c r="B35" s="1" t="s">
        <v>17</v>
      </c>
    </row>
    <row r="36" spans="2:14" x14ac:dyDescent="0.25">
      <c r="B36" s="9" t="s">
        <v>18</v>
      </c>
      <c r="C36" s="11">
        <f>I26</f>
        <v>-135</v>
      </c>
      <c r="D36" t="s">
        <v>22</v>
      </c>
    </row>
    <row r="37" spans="2:14" x14ac:dyDescent="0.25">
      <c r="B37" s="10" t="s">
        <v>19</v>
      </c>
      <c r="C37" s="11">
        <f>I27</f>
        <v>743.52813742385717</v>
      </c>
      <c r="D37" t="s">
        <v>22</v>
      </c>
    </row>
    <row r="38" spans="2:14" x14ac:dyDescent="0.25">
      <c r="B38" s="5" t="s">
        <v>20</v>
      </c>
      <c r="C38" s="8">
        <f>C36+(B14-B15)/2-(B13-B7)/2</f>
        <v>-93.992857325063568</v>
      </c>
      <c r="D38" t="s">
        <v>25</v>
      </c>
      <c r="F38" s="3">
        <f>C36+((B14/2+B22-(B15/2+B8))-(B13/2+B22-(B7/2+B8)))</f>
        <v>-93.99285732506354</v>
      </c>
    </row>
    <row r="39" spans="2:14" x14ac:dyDescent="0.25">
      <c r="B39" s="6" t="s">
        <v>21</v>
      </c>
      <c r="C39" s="7">
        <f>C37-($B$7+$B$8)/2</f>
        <v>644.52813742385717</v>
      </c>
    </row>
  </sheetData>
  <pageMargins left="0.7" right="0.7" top="0.75" bottom="0.75" header="0.3" footer="0.3"/>
  <pageSetup paperSize="2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Калькулятор положений ромбов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2017-03-17T14:20:47Z</dcterms:modified>
</cp:coreProperties>
</file>